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D:\Mis\work\MyPorfolio\excel\"/>
    </mc:Choice>
  </mc:AlternateContent>
  <xr:revisionPtr revIDLastSave="0" documentId="13_ncr:1_{BF6982A0-BAA1-41B1-A7A7-7C1D542928CF}" xr6:coauthVersionLast="47" xr6:coauthVersionMax="47" xr10:uidLastSave="{00000000-0000-0000-0000-000000000000}"/>
  <bookViews>
    <workbookView xWindow="-108" yWindow="-108" windowWidth="23256" windowHeight="12576" firstSheet="1" activeTab="4" xr2:uid="{00000000-000D-0000-FFFF-FFFF00000000}"/>
  </bookViews>
  <sheets>
    <sheet name="home" sheetId="5" r:id="rId1"/>
    <sheet name="Data" sheetId="1" r:id="rId2"/>
    <sheet name="working" sheetId="4" r:id="rId3"/>
    <sheet name="lookup" sheetId="6" state="hidden" r:id="rId4"/>
    <sheet name="dashbroad" sheetId="2" r:id="rId5"/>
    <sheet name="pivot table" sheetId="3" r:id="rId6"/>
  </sheets>
  <definedNames>
    <definedName name="_xlnm._FilterDatabase" localSheetId="1" hidden="1">Data!$A$3:$M$1003</definedName>
    <definedName name="Education_no">working!$G$4:$G$1003</definedName>
    <definedName name="rd_Age">Data!$L$4:$L$1029</definedName>
    <definedName name="rd_Cars">Data!$I$4:$I$1029</definedName>
    <definedName name="rd_Children">Data!$E$4:$E$1029</definedName>
    <definedName name="rd_Commute_Distance">Data!$J$4:$J$1029</definedName>
    <definedName name="rd_Education">Data!$F$4:$F$1029</definedName>
    <definedName name="rd_Gender">Data!$C$4:$C$1029</definedName>
    <definedName name="rd_Home_Owner">Data!$H$4:$H$1029</definedName>
    <definedName name="rd_ID">Data!$A$4:$A$1029</definedName>
    <definedName name="rd_Income">Data!$D$4:$D$1029</definedName>
    <definedName name="rd_Marital_Status">Data!$B$4:$B$1029</definedName>
    <definedName name="rd_Nav">INDEX(Data!XFC:XFC,ROWS(rd_ID)+4)</definedName>
    <definedName name="rd_Occupation">Data!$G$4:$G$1029</definedName>
    <definedName name="rd_Purchased_Bike">Data!$M$4:$M$1029</definedName>
    <definedName name="rd_Region">Data!$K$4:$K$1029</definedName>
    <definedName name="Slicer_Education">#N/A</definedName>
    <definedName name="Slicer_Marital_Status">#N/A</definedName>
    <definedName name="Slicer_Region">#N/A</definedName>
    <definedName name="tbl_Age">working!$M$4:$M$1003</definedName>
    <definedName name="tbl_Age_brackets">working!$N$4:$N$1003</definedName>
    <definedName name="tbl_Cars">working!$J$4:$J$1003</definedName>
    <definedName name="tbl_Children">working!$E$4:$E$1003</definedName>
    <definedName name="tbl_Commute_Distance">working!$K$4:$K$1003</definedName>
    <definedName name="tbl_Education">working!$F$4:$F$1003</definedName>
    <definedName name="tbl_Gender">working!$C$4:$C$1003</definedName>
    <definedName name="tbl_Home_Owner">working!$I$4:$I$1003</definedName>
    <definedName name="tbl_ID">working!$A$4:$A$1003</definedName>
    <definedName name="tbl_Income">working!$D$4:$D$1003</definedName>
    <definedName name="tbl_Marital_Status">working!$B$4:$B$1003</definedName>
    <definedName name="tbl_Occupation">working!$H$4:$H$1003</definedName>
    <definedName name="tbl_Purchased_Bike">working!$O$4:$O$1003</definedName>
    <definedName name="tbl_Region">working!$L$4:$L$1003</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03" i="4" l="1"/>
  <c r="N1003" i="4"/>
  <c r="M1003" i="4"/>
  <c r="L1003" i="4"/>
  <c r="K1003" i="4"/>
  <c r="J1003" i="4"/>
  <c r="I1003" i="4"/>
  <c r="H1003" i="4"/>
  <c r="G1003" i="4"/>
  <c r="F1003" i="4"/>
  <c r="E1003" i="4"/>
  <c r="D1003" i="4"/>
  <c r="C1003" i="4"/>
  <c r="B1003" i="4"/>
  <c r="A1003" i="4"/>
  <c r="O1002" i="4"/>
  <c r="N1002" i="4"/>
  <c r="M1002" i="4"/>
  <c r="L1002" i="4"/>
  <c r="K1002" i="4"/>
  <c r="J1002" i="4"/>
  <c r="I1002" i="4"/>
  <c r="H1002" i="4"/>
  <c r="G1002" i="4"/>
  <c r="F1002" i="4"/>
  <c r="E1002" i="4"/>
  <c r="D1002" i="4"/>
  <c r="C1002" i="4"/>
  <c r="B1002" i="4"/>
  <c r="A1002" i="4"/>
  <c r="O1001" i="4"/>
  <c r="N1001" i="4"/>
  <c r="M1001" i="4"/>
  <c r="L1001" i="4"/>
  <c r="K1001" i="4"/>
  <c r="J1001" i="4"/>
  <c r="I1001" i="4"/>
  <c r="H1001" i="4"/>
  <c r="G1001" i="4"/>
  <c r="F1001" i="4"/>
  <c r="E1001" i="4"/>
  <c r="D1001" i="4"/>
  <c r="C1001" i="4"/>
  <c r="B1001" i="4"/>
  <c r="A1001" i="4"/>
  <c r="O1000" i="4"/>
  <c r="N1000" i="4"/>
  <c r="M1000" i="4"/>
  <c r="L1000" i="4"/>
  <c r="K1000" i="4"/>
  <c r="J1000" i="4"/>
  <c r="I1000" i="4"/>
  <c r="H1000" i="4"/>
  <c r="G1000" i="4"/>
  <c r="F1000" i="4"/>
  <c r="E1000" i="4"/>
  <c r="D1000" i="4"/>
  <c r="C1000" i="4"/>
  <c r="B1000" i="4"/>
  <c r="A1000" i="4"/>
  <c r="O999" i="4"/>
  <c r="N999" i="4"/>
  <c r="M999" i="4"/>
  <c r="L999" i="4"/>
  <c r="K999" i="4"/>
  <c r="J999" i="4"/>
  <c r="I999" i="4"/>
  <c r="H999" i="4"/>
  <c r="G999" i="4"/>
  <c r="F999" i="4"/>
  <c r="E999" i="4"/>
  <c r="D999" i="4"/>
  <c r="C999" i="4"/>
  <c r="B999" i="4"/>
  <c r="A999" i="4"/>
  <c r="O998" i="4"/>
  <c r="N998" i="4"/>
  <c r="M998" i="4"/>
  <c r="L998" i="4"/>
  <c r="K998" i="4"/>
  <c r="J998" i="4"/>
  <c r="I998" i="4"/>
  <c r="H998" i="4"/>
  <c r="G998" i="4"/>
  <c r="F998" i="4"/>
  <c r="E998" i="4"/>
  <c r="D998" i="4"/>
  <c r="C998" i="4"/>
  <c r="B998" i="4"/>
  <c r="A998" i="4"/>
  <c r="O997" i="4"/>
  <c r="N997" i="4"/>
  <c r="M997" i="4"/>
  <c r="L997" i="4"/>
  <c r="K997" i="4"/>
  <c r="J997" i="4"/>
  <c r="I997" i="4"/>
  <c r="H997" i="4"/>
  <c r="G997" i="4"/>
  <c r="F997" i="4"/>
  <c r="E997" i="4"/>
  <c r="D997" i="4"/>
  <c r="C997" i="4"/>
  <c r="B997" i="4"/>
  <c r="A997" i="4"/>
  <c r="O996" i="4"/>
  <c r="N996" i="4"/>
  <c r="M996" i="4"/>
  <c r="L996" i="4"/>
  <c r="K996" i="4"/>
  <c r="J996" i="4"/>
  <c r="I996" i="4"/>
  <c r="H996" i="4"/>
  <c r="G996" i="4"/>
  <c r="F996" i="4"/>
  <c r="E996" i="4"/>
  <c r="D996" i="4"/>
  <c r="C996" i="4"/>
  <c r="B996" i="4"/>
  <c r="A996" i="4"/>
  <c r="O995" i="4"/>
  <c r="N995" i="4"/>
  <c r="M995" i="4"/>
  <c r="L995" i="4"/>
  <c r="K995" i="4"/>
  <c r="J995" i="4"/>
  <c r="I995" i="4"/>
  <c r="H995" i="4"/>
  <c r="G995" i="4"/>
  <c r="F995" i="4"/>
  <c r="E995" i="4"/>
  <c r="D995" i="4"/>
  <c r="C995" i="4"/>
  <c r="B995" i="4"/>
  <c r="A995" i="4"/>
  <c r="O994" i="4"/>
  <c r="N994" i="4"/>
  <c r="M994" i="4"/>
  <c r="L994" i="4"/>
  <c r="K994" i="4"/>
  <c r="J994" i="4"/>
  <c r="I994" i="4"/>
  <c r="H994" i="4"/>
  <c r="G994" i="4"/>
  <c r="F994" i="4"/>
  <c r="E994" i="4"/>
  <c r="D994" i="4"/>
  <c r="C994" i="4"/>
  <c r="B994" i="4"/>
  <c r="A994" i="4"/>
  <c r="O993" i="4"/>
  <c r="N993" i="4"/>
  <c r="M993" i="4"/>
  <c r="L993" i="4"/>
  <c r="K993" i="4"/>
  <c r="J993" i="4"/>
  <c r="I993" i="4"/>
  <c r="H993" i="4"/>
  <c r="G993" i="4"/>
  <c r="F993" i="4"/>
  <c r="E993" i="4"/>
  <c r="D993" i="4"/>
  <c r="C993" i="4"/>
  <c r="B993" i="4"/>
  <c r="A993" i="4"/>
  <c r="O992" i="4"/>
  <c r="N992" i="4"/>
  <c r="M992" i="4"/>
  <c r="L992" i="4"/>
  <c r="K992" i="4"/>
  <c r="J992" i="4"/>
  <c r="I992" i="4"/>
  <c r="H992" i="4"/>
  <c r="G992" i="4"/>
  <c r="F992" i="4"/>
  <c r="E992" i="4"/>
  <c r="D992" i="4"/>
  <c r="C992" i="4"/>
  <c r="B992" i="4"/>
  <c r="A992" i="4"/>
  <c r="O991" i="4"/>
  <c r="N991" i="4"/>
  <c r="M991" i="4"/>
  <c r="L991" i="4"/>
  <c r="K991" i="4"/>
  <c r="J991" i="4"/>
  <c r="I991" i="4"/>
  <c r="H991" i="4"/>
  <c r="G991" i="4"/>
  <c r="F991" i="4"/>
  <c r="E991" i="4"/>
  <c r="D991" i="4"/>
  <c r="C991" i="4"/>
  <c r="B991" i="4"/>
  <c r="A991" i="4"/>
  <c r="O990" i="4"/>
  <c r="N990" i="4"/>
  <c r="M990" i="4"/>
  <c r="L990" i="4"/>
  <c r="K990" i="4"/>
  <c r="J990" i="4"/>
  <c r="I990" i="4"/>
  <c r="H990" i="4"/>
  <c r="G990" i="4"/>
  <c r="F990" i="4"/>
  <c r="E990" i="4"/>
  <c r="D990" i="4"/>
  <c r="C990" i="4"/>
  <c r="B990" i="4"/>
  <c r="A990" i="4"/>
  <c r="O989" i="4"/>
  <c r="N989" i="4"/>
  <c r="M989" i="4"/>
  <c r="L989" i="4"/>
  <c r="K989" i="4"/>
  <c r="J989" i="4"/>
  <c r="I989" i="4"/>
  <c r="H989" i="4"/>
  <c r="G989" i="4"/>
  <c r="F989" i="4"/>
  <c r="E989" i="4"/>
  <c r="D989" i="4"/>
  <c r="C989" i="4"/>
  <c r="B989" i="4"/>
  <c r="A989" i="4"/>
  <c r="O988" i="4"/>
  <c r="N988" i="4"/>
  <c r="M988" i="4"/>
  <c r="L988" i="4"/>
  <c r="K988" i="4"/>
  <c r="J988" i="4"/>
  <c r="I988" i="4"/>
  <c r="H988" i="4"/>
  <c r="G988" i="4"/>
  <c r="F988" i="4"/>
  <c r="E988" i="4"/>
  <c r="D988" i="4"/>
  <c r="C988" i="4"/>
  <c r="B988" i="4"/>
  <c r="A988" i="4"/>
  <c r="O987" i="4"/>
  <c r="N987" i="4"/>
  <c r="M987" i="4"/>
  <c r="L987" i="4"/>
  <c r="K987" i="4"/>
  <c r="J987" i="4"/>
  <c r="I987" i="4"/>
  <c r="H987" i="4"/>
  <c r="G987" i="4"/>
  <c r="F987" i="4"/>
  <c r="E987" i="4"/>
  <c r="D987" i="4"/>
  <c r="C987" i="4"/>
  <c r="B987" i="4"/>
  <c r="A987" i="4"/>
  <c r="O986" i="4"/>
  <c r="N986" i="4"/>
  <c r="M986" i="4"/>
  <c r="L986" i="4"/>
  <c r="K986" i="4"/>
  <c r="J986" i="4"/>
  <c r="I986" i="4"/>
  <c r="H986" i="4"/>
  <c r="G986" i="4"/>
  <c r="F986" i="4"/>
  <c r="E986" i="4"/>
  <c r="D986" i="4"/>
  <c r="C986" i="4"/>
  <c r="B986" i="4"/>
  <c r="A986" i="4"/>
  <c r="O985" i="4"/>
  <c r="N985" i="4"/>
  <c r="M985" i="4"/>
  <c r="L985" i="4"/>
  <c r="K985" i="4"/>
  <c r="J985" i="4"/>
  <c r="I985" i="4"/>
  <c r="H985" i="4"/>
  <c r="G985" i="4"/>
  <c r="F985" i="4"/>
  <c r="E985" i="4"/>
  <c r="D985" i="4"/>
  <c r="C985" i="4"/>
  <c r="B985" i="4"/>
  <c r="A985" i="4"/>
  <c r="O984" i="4"/>
  <c r="N984" i="4"/>
  <c r="M984" i="4"/>
  <c r="L984" i="4"/>
  <c r="K984" i="4"/>
  <c r="J984" i="4"/>
  <c r="I984" i="4"/>
  <c r="H984" i="4"/>
  <c r="G984" i="4"/>
  <c r="F984" i="4"/>
  <c r="E984" i="4"/>
  <c r="D984" i="4"/>
  <c r="C984" i="4"/>
  <c r="B984" i="4"/>
  <c r="A984" i="4"/>
  <c r="O983" i="4"/>
  <c r="N983" i="4"/>
  <c r="M983" i="4"/>
  <c r="L983" i="4"/>
  <c r="K983" i="4"/>
  <c r="J983" i="4"/>
  <c r="I983" i="4"/>
  <c r="H983" i="4"/>
  <c r="G983" i="4"/>
  <c r="F983" i="4"/>
  <c r="E983" i="4"/>
  <c r="D983" i="4"/>
  <c r="C983" i="4"/>
  <c r="B983" i="4"/>
  <c r="A983" i="4"/>
  <c r="O982" i="4"/>
  <c r="N982" i="4"/>
  <c r="M982" i="4"/>
  <c r="L982" i="4"/>
  <c r="K982" i="4"/>
  <c r="J982" i="4"/>
  <c r="I982" i="4"/>
  <c r="H982" i="4"/>
  <c r="G982" i="4"/>
  <c r="F982" i="4"/>
  <c r="E982" i="4"/>
  <c r="D982" i="4"/>
  <c r="C982" i="4"/>
  <c r="B982" i="4"/>
  <c r="A982" i="4"/>
  <c r="O981" i="4"/>
  <c r="N981" i="4"/>
  <c r="M981" i="4"/>
  <c r="L981" i="4"/>
  <c r="K981" i="4"/>
  <c r="J981" i="4"/>
  <c r="I981" i="4"/>
  <c r="H981" i="4"/>
  <c r="G981" i="4"/>
  <c r="F981" i="4"/>
  <c r="E981" i="4"/>
  <c r="D981" i="4"/>
  <c r="C981" i="4"/>
  <c r="B981" i="4"/>
  <c r="A981" i="4"/>
  <c r="O980" i="4"/>
  <c r="N980" i="4"/>
  <c r="M980" i="4"/>
  <c r="L980" i="4"/>
  <c r="K980" i="4"/>
  <c r="J980" i="4"/>
  <c r="I980" i="4"/>
  <c r="H980" i="4"/>
  <c r="G980" i="4"/>
  <c r="F980" i="4"/>
  <c r="E980" i="4"/>
  <c r="D980" i="4"/>
  <c r="C980" i="4"/>
  <c r="B980" i="4"/>
  <c r="A980" i="4"/>
  <c r="O979" i="4"/>
  <c r="N979" i="4"/>
  <c r="M979" i="4"/>
  <c r="L979" i="4"/>
  <c r="K979" i="4"/>
  <c r="J979" i="4"/>
  <c r="I979" i="4"/>
  <c r="H979" i="4"/>
  <c r="G979" i="4"/>
  <c r="F979" i="4"/>
  <c r="E979" i="4"/>
  <c r="D979" i="4"/>
  <c r="C979" i="4"/>
  <c r="B979" i="4"/>
  <c r="A979" i="4"/>
  <c r="O978" i="4"/>
  <c r="N978" i="4"/>
  <c r="M978" i="4"/>
  <c r="L978" i="4"/>
  <c r="K978" i="4"/>
  <c r="J978" i="4"/>
  <c r="I978" i="4"/>
  <c r="H978" i="4"/>
  <c r="G978" i="4"/>
  <c r="F978" i="4"/>
  <c r="E978" i="4"/>
  <c r="D978" i="4"/>
  <c r="C978" i="4"/>
  <c r="B978" i="4"/>
  <c r="A978" i="4"/>
  <c r="O977" i="4"/>
  <c r="N977" i="4"/>
  <c r="M977" i="4"/>
  <c r="L977" i="4"/>
  <c r="K977" i="4"/>
  <c r="J977" i="4"/>
  <c r="I977" i="4"/>
  <c r="H977" i="4"/>
  <c r="G977" i="4"/>
  <c r="F977" i="4"/>
  <c r="E977" i="4"/>
  <c r="D977" i="4"/>
  <c r="C977" i="4"/>
  <c r="B977" i="4"/>
  <c r="A977" i="4"/>
  <c r="O976" i="4"/>
  <c r="N976" i="4"/>
  <c r="M976" i="4"/>
  <c r="L976" i="4"/>
  <c r="K976" i="4"/>
  <c r="J976" i="4"/>
  <c r="I976" i="4"/>
  <c r="H976" i="4"/>
  <c r="G976" i="4"/>
  <c r="F976" i="4"/>
  <c r="E976" i="4"/>
  <c r="D976" i="4"/>
  <c r="C976" i="4"/>
  <c r="B976" i="4"/>
  <c r="A976" i="4"/>
  <c r="O975" i="4"/>
  <c r="N975" i="4"/>
  <c r="M975" i="4"/>
  <c r="L975" i="4"/>
  <c r="K975" i="4"/>
  <c r="J975" i="4"/>
  <c r="I975" i="4"/>
  <c r="H975" i="4"/>
  <c r="G975" i="4"/>
  <c r="F975" i="4"/>
  <c r="E975" i="4"/>
  <c r="D975" i="4"/>
  <c r="C975" i="4"/>
  <c r="B975" i="4"/>
  <c r="A975" i="4"/>
  <c r="O974" i="4"/>
  <c r="N974" i="4"/>
  <c r="M974" i="4"/>
  <c r="L974" i="4"/>
  <c r="K974" i="4"/>
  <c r="J974" i="4"/>
  <c r="I974" i="4"/>
  <c r="H974" i="4"/>
  <c r="G974" i="4"/>
  <c r="F974" i="4"/>
  <c r="E974" i="4"/>
  <c r="D974" i="4"/>
  <c r="C974" i="4"/>
  <c r="B974" i="4"/>
  <c r="A974" i="4"/>
  <c r="O973" i="4"/>
  <c r="N973" i="4"/>
  <c r="M973" i="4"/>
  <c r="L973" i="4"/>
  <c r="K973" i="4"/>
  <c r="J973" i="4"/>
  <c r="I973" i="4"/>
  <c r="H973" i="4"/>
  <c r="G973" i="4"/>
  <c r="F973" i="4"/>
  <c r="E973" i="4"/>
  <c r="D973" i="4"/>
  <c r="C973" i="4"/>
  <c r="B973" i="4"/>
  <c r="A973" i="4"/>
  <c r="O972" i="4"/>
  <c r="N972" i="4"/>
  <c r="M972" i="4"/>
  <c r="L972" i="4"/>
  <c r="K972" i="4"/>
  <c r="J972" i="4"/>
  <c r="I972" i="4"/>
  <c r="H972" i="4"/>
  <c r="G972" i="4"/>
  <c r="F972" i="4"/>
  <c r="E972" i="4"/>
  <c r="D972" i="4"/>
  <c r="C972" i="4"/>
  <c r="B972" i="4"/>
  <c r="A972" i="4"/>
  <c r="O971" i="4"/>
  <c r="N971" i="4"/>
  <c r="M971" i="4"/>
  <c r="L971" i="4"/>
  <c r="K971" i="4"/>
  <c r="J971" i="4"/>
  <c r="I971" i="4"/>
  <c r="H971" i="4"/>
  <c r="G971" i="4"/>
  <c r="F971" i="4"/>
  <c r="E971" i="4"/>
  <c r="D971" i="4"/>
  <c r="C971" i="4"/>
  <c r="B971" i="4"/>
  <c r="A971" i="4"/>
  <c r="O970" i="4"/>
  <c r="N970" i="4"/>
  <c r="M970" i="4"/>
  <c r="L970" i="4"/>
  <c r="K970" i="4"/>
  <c r="J970" i="4"/>
  <c r="I970" i="4"/>
  <c r="H970" i="4"/>
  <c r="G970" i="4"/>
  <c r="F970" i="4"/>
  <c r="E970" i="4"/>
  <c r="D970" i="4"/>
  <c r="C970" i="4"/>
  <c r="B970" i="4"/>
  <c r="A970" i="4"/>
  <c r="O969" i="4"/>
  <c r="N969" i="4"/>
  <c r="M969" i="4"/>
  <c r="L969" i="4"/>
  <c r="K969" i="4"/>
  <c r="J969" i="4"/>
  <c r="I969" i="4"/>
  <c r="H969" i="4"/>
  <c r="G969" i="4"/>
  <c r="F969" i="4"/>
  <c r="E969" i="4"/>
  <c r="D969" i="4"/>
  <c r="C969" i="4"/>
  <c r="B969" i="4"/>
  <c r="A969" i="4"/>
  <c r="O968" i="4"/>
  <c r="N968" i="4"/>
  <c r="M968" i="4"/>
  <c r="L968" i="4"/>
  <c r="K968" i="4"/>
  <c r="J968" i="4"/>
  <c r="I968" i="4"/>
  <c r="H968" i="4"/>
  <c r="G968" i="4"/>
  <c r="F968" i="4"/>
  <c r="E968" i="4"/>
  <c r="D968" i="4"/>
  <c r="C968" i="4"/>
  <c r="B968" i="4"/>
  <c r="A968" i="4"/>
  <c r="O967" i="4"/>
  <c r="N967" i="4"/>
  <c r="M967" i="4"/>
  <c r="L967" i="4"/>
  <c r="K967" i="4"/>
  <c r="J967" i="4"/>
  <c r="I967" i="4"/>
  <c r="H967" i="4"/>
  <c r="G967" i="4"/>
  <c r="F967" i="4"/>
  <c r="E967" i="4"/>
  <c r="D967" i="4"/>
  <c r="C967" i="4"/>
  <c r="B967" i="4"/>
  <c r="A967" i="4"/>
  <c r="O966" i="4"/>
  <c r="N966" i="4"/>
  <c r="M966" i="4"/>
  <c r="L966" i="4"/>
  <c r="K966" i="4"/>
  <c r="J966" i="4"/>
  <c r="I966" i="4"/>
  <c r="H966" i="4"/>
  <c r="G966" i="4"/>
  <c r="F966" i="4"/>
  <c r="E966" i="4"/>
  <c r="D966" i="4"/>
  <c r="C966" i="4"/>
  <c r="B966" i="4"/>
  <c r="A966" i="4"/>
  <c r="O965" i="4"/>
  <c r="N965" i="4"/>
  <c r="M965" i="4"/>
  <c r="L965" i="4"/>
  <c r="K965" i="4"/>
  <c r="J965" i="4"/>
  <c r="I965" i="4"/>
  <c r="H965" i="4"/>
  <c r="G965" i="4"/>
  <c r="F965" i="4"/>
  <c r="E965" i="4"/>
  <c r="D965" i="4"/>
  <c r="C965" i="4"/>
  <c r="B965" i="4"/>
  <c r="A965" i="4"/>
  <c r="O964" i="4"/>
  <c r="N964" i="4"/>
  <c r="M964" i="4"/>
  <c r="L964" i="4"/>
  <c r="K964" i="4"/>
  <c r="J964" i="4"/>
  <c r="I964" i="4"/>
  <c r="H964" i="4"/>
  <c r="G964" i="4"/>
  <c r="F964" i="4"/>
  <c r="E964" i="4"/>
  <c r="D964" i="4"/>
  <c r="C964" i="4"/>
  <c r="B964" i="4"/>
  <c r="A964" i="4"/>
  <c r="O963" i="4"/>
  <c r="N963" i="4"/>
  <c r="M963" i="4"/>
  <c r="L963" i="4"/>
  <c r="K963" i="4"/>
  <c r="J963" i="4"/>
  <c r="I963" i="4"/>
  <c r="H963" i="4"/>
  <c r="G963" i="4"/>
  <c r="F963" i="4"/>
  <c r="E963" i="4"/>
  <c r="D963" i="4"/>
  <c r="C963" i="4"/>
  <c r="B963" i="4"/>
  <c r="A963" i="4"/>
  <c r="O962" i="4"/>
  <c r="N962" i="4"/>
  <c r="M962" i="4"/>
  <c r="L962" i="4"/>
  <c r="K962" i="4"/>
  <c r="J962" i="4"/>
  <c r="I962" i="4"/>
  <c r="H962" i="4"/>
  <c r="G962" i="4"/>
  <c r="F962" i="4"/>
  <c r="E962" i="4"/>
  <c r="D962" i="4"/>
  <c r="C962" i="4"/>
  <c r="B962" i="4"/>
  <c r="A962" i="4"/>
  <c r="O961" i="4"/>
  <c r="N961" i="4"/>
  <c r="M961" i="4"/>
  <c r="L961" i="4"/>
  <c r="K961" i="4"/>
  <c r="J961" i="4"/>
  <c r="I961" i="4"/>
  <c r="H961" i="4"/>
  <c r="G961" i="4"/>
  <c r="F961" i="4"/>
  <c r="E961" i="4"/>
  <c r="D961" i="4"/>
  <c r="C961" i="4"/>
  <c r="B961" i="4"/>
  <c r="A961" i="4"/>
  <c r="O960" i="4"/>
  <c r="N960" i="4"/>
  <c r="M960" i="4"/>
  <c r="L960" i="4"/>
  <c r="K960" i="4"/>
  <c r="J960" i="4"/>
  <c r="I960" i="4"/>
  <c r="H960" i="4"/>
  <c r="G960" i="4"/>
  <c r="F960" i="4"/>
  <c r="E960" i="4"/>
  <c r="D960" i="4"/>
  <c r="C960" i="4"/>
  <c r="B960" i="4"/>
  <c r="A960" i="4"/>
  <c r="O959" i="4"/>
  <c r="N959" i="4"/>
  <c r="M959" i="4"/>
  <c r="L959" i="4"/>
  <c r="K959" i="4"/>
  <c r="J959" i="4"/>
  <c r="I959" i="4"/>
  <c r="H959" i="4"/>
  <c r="G959" i="4"/>
  <c r="F959" i="4"/>
  <c r="E959" i="4"/>
  <c r="D959" i="4"/>
  <c r="C959" i="4"/>
  <c r="B959" i="4"/>
  <c r="A959" i="4"/>
  <c r="O958" i="4"/>
  <c r="N958" i="4"/>
  <c r="M958" i="4"/>
  <c r="L958" i="4"/>
  <c r="K958" i="4"/>
  <c r="J958" i="4"/>
  <c r="I958" i="4"/>
  <c r="H958" i="4"/>
  <c r="G958" i="4"/>
  <c r="F958" i="4"/>
  <c r="E958" i="4"/>
  <c r="D958" i="4"/>
  <c r="C958" i="4"/>
  <c r="B958" i="4"/>
  <c r="A958" i="4"/>
  <c r="O957" i="4"/>
  <c r="N957" i="4"/>
  <c r="M957" i="4"/>
  <c r="L957" i="4"/>
  <c r="K957" i="4"/>
  <c r="J957" i="4"/>
  <c r="I957" i="4"/>
  <c r="H957" i="4"/>
  <c r="G957" i="4"/>
  <c r="F957" i="4"/>
  <c r="E957" i="4"/>
  <c r="D957" i="4"/>
  <c r="C957" i="4"/>
  <c r="B957" i="4"/>
  <c r="A957" i="4"/>
  <c r="O956" i="4"/>
  <c r="N956" i="4"/>
  <c r="M956" i="4"/>
  <c r="L956" i="4"/>
  <c r="K956" i="4"/>
  <c r="J956" i="4"/>
  <c r="I956" i="4"/>
  <c r="H956" i="4"/>
  <c r="G956" i="4"/>
  <c r="F956" i="4"/>
  <c r="E956" i="4"/>
  <c r="D956" i="4"/>
  <c r="C956" i="4"/>
  <c r="B956" i="4"/>
  <c r="A956" i="4"/>
  <c r="O955" i="4"/>
  <c r="N955" i="4"/>
  <c r="M955" i="4"/>
  <c r="L955" i="4"/>
  <c r="K955" i="4"/>
  <c r="J955" i="4"/>
  <c r="I955" i="4"/>
  <c r="H955" i="4"/>
  <c r="G955" i="4"/>
  <c r="F955" i="4"/>
  <c r="E955" i="4"/>
  <c r="D955" i="4"/>
  <c r="C955" i="4"/>
  <c r="B955" i="4"/>
  <c r="A955" i="4"/>
  <c r="O954" i="4"/>
  <c r="N954" i="4"/>
  <c r="M954" i="4"/>
  <c r="L954" i="4"/>
  <c r="K954" i="4"/>
  <c r="J954" i="4"/>
  <c r="I954" i="4"/>
  <c r="H954" i="4"/>
  <c r="G954" i="4"/>
  <c r="F954" i="4"/>
  <c r="E954" i="4"/>
  <c r="D954" i="4"/>
  <c r="C954" i="4"/>
  <c r="B954" i="4"/>
  <c r="A954" i="4"/>
  <c r="O953" i="4"/>
  <c r="N953" i="4"/>
  <c r="M953" i="4"/>
  <c r="L953" i="4"/>
  <c r="K953" i="4"/>
  <c r="J953" i="4"/>
  <c r="I953" i="4"/>
  <c r="H953" i="4"/>
  <c r="G953" i="4"/>
  <c r="F953" i="4"/>
  <c r="E953" i="4"/>
  <c r="D953" i="4"/>
  <c r="C953" i="4"/>
  <c r="B953" i="4"/>
  <c r="A953" i="4"/>
  <c r="O952" i="4"/>
  <c r="N952" i="4"/>
  <c r="M952" i="4"/>
  <c r="L952" i="4"/>
  <c r="K952" i="4"/>
  <c r="J952" i="4"/>
  <c r="I952" i="4"/>
  <c r="H952" i="4"/>
  <c r="G952" i="4"/>
  <c r="F952" i="4"/>
  <c r="E952" i="4"/>
  <c r="D952" i="4"/>
  <c r="C952" i="4"/>
  <c r="B952" i="4"/>
  <c r="A952" i="4"/>
  <c r="O951" i="4"/>
  <c r="N951" i="4"/>
  <c r="M951" i="4"/>
  <c r="L951" i="4"/>
  <c r="K951" i="4"/>
  <c r="J951" i="4"/>
  <c r="I951" i="4"/>
  <c r="H951" i="4"/>
  <c r="G951" i="4"/>
  <c r="F951" i="4"/>
  <c r="E951" i="4"/>
  <c r="D951" i="4"/>
  <c r="C951" i="4"/>
  <c r="B951" i="4"/>
  <c r="A951" i="4"/>
  <c r="O950" i="4"/>
  <c r="N950" i="4"/>
  <c r="M950" i="4"/>
  <c r="L950" i="4"/>
  <c r="K950" i="4"/>
  <c r="J950" i="4"/>
  <c r="I950" i="4"/>
  <c r="H950" i="4"/>
  <c r="G950" i="4"/>
  <c r="F950" i="4"/>
  <c r="E950" i="4"/>
  <c r="D950" i="4"/>
  <c r="C950" i="4"/>
  <c r="B950" i="4"/>
  <c r="A950" i="4"/>
  <c r="O949" i="4"/>
  <c r="N949" i="4"/>
  <c r="M949" i="4"/>
  <c r="L949" i="4"/>
  <c r="K949" i="4"/>
  <c r="J949" i="4"/>
  <c r="I949" i="4"/>
  <c r="H949" i="4"/>
  <c r="G949" i="4"/>
  <c r="F949" i="4"/>
  <c r="E949" i="4"/>
  <c r="D949" i="4"/>
  <c r="C949" i="4"/>
  <c r="B949" i="4"/>
  <c r="A949" i="4"/>
  <c r="O948" i="4"/>
  <c r="N948" i="4"/>
  <c r="M948" i="4"/>
  <c r="L948" i="4"/>
  <c r="K948" i="4"/>
  <c r="J948" i="4"/>
  <c r="I948" i="4"/>
  <c r="H948" i="4"/>
  <c r="G948" i="4"/>
  <c r="F948" i="4"/>
  <c r="E948" i="4"/>
  <c r="D948" i="4"/>
  <c r="C948" i="4"/>
  <c r="B948" i="4"/>
  <c r="A948" i="4"/>
  <c r="O947" i="4"/>
  <c r="N947" i="4"/>
  <c r="M947" i="4"/>
  <c r="L947" i="4"/>
  <c r="K947" i="4"/>
  <c r="J947" i="4"/>
  <c r="I947" i="4"/>
  <c r="H947" i="4"/>
  <c r="G947" i="4"/>
  <c r="F947" i="4"/>
  <c r="E947" i="4"/>
  <c r="D947" i="4"/>
  <c r="C947" i="4"/>
  <c r="B947" i="4"/>
  <c r="A947" i="4"/>
  <c r="O946" i="4"/>
  <c r="N946" i="4"/>
  <c r="M946" i="4"/>
  <c r="L946" i="4"/>
  <c r="K946" i="4"/>
  <c r="J946" i="4"/>
  <c r="I946" i="4"/>
  <c r="H946" i="4"/>
  <c r="G946" i="4"/>
  <c r="F946" i="4"/>
  <c r="E946" i="4"/>
  <c r="D946" i="4"/>
  <c r="C946" i="4"/>
  <c r="B946" i="4"/>
  <c r="A946" i="4"/>
  <c r="O945" i="4"/>
  <c r="N945" i="4"/>
  <c r="M945" i="4"/>
  <c r="L945" i="4"/>
  <c r="K945" i="4"/>
  <c r="J945" i="4"/>
  <c r="I945" i="4"/>
  <c r="H945" i="4"/>
  <c r="G945" i="4"/>
  <c r="F945" i="4"/>
  <c r="E945" i="4"/>
  <c r="D945" i="4"/>
  <c r="C945" i="4"/>
  <c r="B945" i="4"/>
  <c r="A945" i="4"/>
  <c r="O944" i="4"/>
  <c r="N944" i="4"/>
  <c r="M944" i="4"/>
  <c r="L944" i="4"/>
  <c r="K944" i="4"/>
  <c r="J944" i="4"/>
  <c r="I944" i="4"/>
  <c r="H944" i="4"/>
  <c r="G944" i="4"/>
  <c r="F944" i="4"/>
  <c r="E944" i="4"/>
  <c r="D944" i="4"/>
  <c r="C944" i="4"/>
  <c r="B944" i="4"/>
  <c r="A944" i="4"/>
  <c r="O943" i="4"/>
  <c r="N943" i="4"/>
  <c r="M943" i="4"/>
  <c r="L943" i="4"/>
  <c r="K943" i="4"/>
  <c r="J943" i="4"/>
  <c r="I943" i="4"/>
  <c r="H943" i="4"/>
  <c r="G943" i="4"/>
  <c r="F943" i="4"/>
  <c r="E943" i="4"/>
  <c r="D943" i="4"/>
  <c r="C943" i="4"/>
  <c r="B943" i="4"/>
  <c r="A943" i="4"/>
  <c r="O942" i="4"/>
  <c r="N942" i="4"/>
  <c r="M942" i="4"/>
  <c r="L942" i="4"/>
  <c r="K942" i="4"/>
  <c r="J942" i="4"/>
  <c r="I942" i="4"/>
  <c r="H942" i="4"/>
  <c r="G942" i="4"/>
  <c r="F942" i="4"/>
  <c r="E942" i="4"/>
  <c r="D942" i="4"/>
  <c r="C942" i="4"/>
  <c r="B942" i="4"/>
  <c r="A942" i="4"/>
  <c r="O941" i="4"/>
  <c r="N941" i="4"/>
  <c r="M941" i="4"/>
  <c r="L941" i="4"/>
  <c r="K941" i="4"/>
  <c r="J941" i="4"/>
  <c r="I941" i="4"/>
  <c r="H941" i="4"/>
  <c r="G941" i="4"/>
  <c r="F941" i="4"/>
  <c r="E941" i="4"/>
  <c r="D941" i="4"/>
  <c r="C941" i="4"/>
  <c r="B941" i="4"/>
  <c r="A941" i="4"/>
  <c r="O940" i="4"/>
  <c r="N940" i="4"/>
  <c r="M940" i="4"/>
  <c r="L940" i="4"/>
  <c r="K940" i="4"/>
  <c r="J940" i="4"/>
  <c r="I940" i="4"/>
  <c r="H940" i="4"/>
  <c r="G940" i="4"/>
  <c r="F940" i="4"/>
  <c r="E940" i="4"/>
  <c r="D940" i="4"/>
  <c r="C940" i="4"/>
  <c r="B940" i="4"/>
  <c r="A940" i="4"/>
  <c r="O939" i="4"/>
  <c r="N939" i="4"/>
  <c r="M939" i="4"/>
  <c r="L939" i="4"/>
  <c r="K939" i="4"/>
  <c r="J939" i="4"/>
  <c r="I939" i="4"/>
  <c r="H939" i="4"/>
  <c r="G939" i="4"/>
  <c r="F939" i="4"/>
  <c r="E939" i="4"/>
  <c r="D939" i="4"/>
  <c r="C939" i="4"/>
  <c r="B939" i="4"/>
  <c r="A939" i="4"/>
  <c r="O938" i="4"/>
  <c r="N938" i="4"/>
  <c r="M938" i="4"/>
  <c r="L938" i="4"/>
  <c r="K938" i="4"/>
  <c r="J938" i="4"/>
  <c r="I938" i="4"/>
  <c r="H938" i="4"/>
  <c r="G938" i="4"/>
  <c r="F938" i="4"/>
  <c r="E938" i="4"/>
  <c r="D938" i="4"/>
  <c r="C938" i="4"/>
  <c r="B938" i="4"/>
  <c r="A938" i="4"/>
  <c r="O937" i="4"/>
  <c r="N937" i="4"/>
  <c r="M937" i="4"/>
  <c r="L937" i="4"/>
  <c r="K937" i="4"/>
  <c r="J937" i="4"/>
  <c r="I937" i="4"/>
  <c r="H937" i="4"/>
  <c r="G937" i="4"/>
  <c r="F937" i="4"/>
  <c r="E937" i="4"/>
  <c r="D937" i="4"/>
  <c r="C937" i="4"/>
  <c r="B937" i="4"/>
  <c r="A937" i="4"/>
  <c r="O936" i="4"/>
  <c r="N936" i="4"/>
  <c r="M936" i="4"/>
  <c r="L936" i="4"/>
  <c r="K936" i="4"/>
  <c r="J936" i="4"/>
  <c r="I936" i="4"/>
  <c r="H936" i="4"/>
  <c r="G936" i="4"/>
  <c r="F936" i="4"/>
  <c r="E936" i="4"/>
  <c r="D936" i="4"/>
  <c r="C936" i="4"/>
  <c r="B936" i="4"/>
  <c r="A936" i="4"/>
  <c r="O935" i="4"/>
  <c r="N935" i="4"/>
  <c r="M935" i="4"/>
  <c r="L935" i="4"/>
  <c r="K935" i="4"/>
  <c r="J935" i="4"/>
  <c r="I935" i="4"/>
  <c r="H935" i="4"/>
  <c r="G935" i="4"/>
  <c r="F935" i="4"/>
  <c r="E935" i="4"/>
  <c r="D935" i="4"/>
  <c r="C935" i="4"/>
  <c r="B935" i="4"/>
  <c r="A935" i="4"/>
  <c r="O934" i="4"/>
  <c r="N934" i="4"/>
  <c r="M934" i="4"/>
  <c r="L934" i="4"/>
  <c r="K934" i="4"/>
  <c r="J934" i="4"/>
  <c r="I934" i="4"/>
  <c r="H934" i="4"/>
  <c r="G934" i="4"/>
  <c r="F934" i="4"/>
  <c r="E934" i="4"/>
  <c r="D934" i="4"/>
  <c r="C934" i="4"/>
  <c r="B934" i="4"/>
  <c r="A934" i="4"/>
  <c r="O933" i="4"/>
  <c r="N933" i="4"/>
  <c r="M933" i="4"/>
  <c r="L933" i="4"/>
  <c r="K933" i="4"/>
  <c r="J933" i="4"/>
  <c r="I933" i="4"/>
  <c r="H933" i="4"/>
  <c r="G933" i="4"/>
  <c r="F933" i="4"/>
  <c r="E933" i="4"/>
  <c r="D933" i="4"/>
  <c r="C933" i="4"/>
  <c r="B933" i="4"/>
  <c r="A933" i="4"/>
  <c r="O932" i="4"/>
  <c r="N932" i="4"/>
  <c r="M932" i="4"/>
  <c r="L932" i="4"/>
  <c r="K932" i="4"/>
  <c r="J932" i="4"/>
  <c r="I932" i="4"/>
  <c r="H932" i="4"/>
  <c r="G932" i="4"/>
  <c r="F932" i="4"/>
  <c r="E932" i="4"/>
  <c r="D932" i="4"/>
  <c r="C932" i="4"/>
  <c r="B932" i="4"/>
  <c r="A932" i="4"/>
  <c r="O931" i="4"/>
  <c r="N931" i="4"/>
  <c r="M931" i="4"/>
  <c r="L931" i="4"/>
  <c r="K931" i="4"/>
  <c r="J931" i="4"/>
  <c r="I931" i="4"/>
  <c r="H931" i="4"/>
  <c r="G931" i="4"/>
  <c r="F931" i="4"/>
  <c r="E931" i="4"/>
  <c r="D931" i="4"/>
  <c r="C931" i="4"/>
  <c r="B931" i="4"/>
  <c r="A931" i="4"/>
  <c r="O930" i="4"/>
  <c r="N930" i="4"/>
  <c r="M930" i="4"/>
  <c r="L930" i="4"/>
  <c r="K930" i="4"/>
  <c r="J930" i="4"/>
  <c r="I930" i="4"/>
  <c r="H930" i="4"/>
  <c r="G930" i="4"/>
  <c r="F930" i="4"/>
  <c r="E930" i="4"/>
  <c r="D930" i="4"/>
  <c r="C930" i="4"/>
  <c r="B930" i="4"/>
  <c r="A930" i="4"/>
  <c r="O929" i="4"/>
  <c r="N929" i="4"/>
  <c r="M929" i="4"/>
  <c r="L929" i="4"/>
  <c r="K929" i="4"/>
  <c r="J929" i="4"/>
  <c r="I929" i="4"/>
  <c r="H929" i="4"/>
  <c r="G929" i="4"/>
  <c r="F929" i="4"/>
  <c r="E929" i="4"/>
  <c r="D929" i="4"/>
  <c r="C929" i="4"/>
  <c r="B929" i="4"/>
  <c r="A929" i="4"/>
  <c r="O928" i="4"/>
  <c r="N928" i="4"/>
  <c r="M928" i="4"/>
  <c r="L928" i="4"/>
  <c r="K928" i="4"/>
  <c r="J928" i="4"/>
  <c r="I928" i="4"/>
  <c r="H928" i="4"/>
  <c r="G928" i="4"/>
  <c r="F928" i="4"/>
  <c r="E928" i="4"/>
  <c r="D928" i="4"/>
  <c r="C928" i="4"/>
  <c r="B928" i="4"/>
  <c r="A928" i="4"/>
  <c r="O927" i="4"/>
  <c r="N927" i="4"/>
  <c r="M927" i="4"/>
  <c r="L927" i="4"/>
  <c r="K927" i="4"/>
  <c r="J927" i="4"/>
  <c r="I927" i="4"/>
  <c r="H927" i="4"/>
  <c r="G927" i="4"/>
  <c r="F927" i="4"/>
  <c r="E927" i="4"/>
  <c r="D927" i="4"/>
  <c r="C927" i="4"/>
  <c r="B927" i="4"/>
  <c r="A927" i="4"/>
  <c r="O926" i="4"/>
  <c r="N926" i="4"/>
  <c r="M926" i="4"/>
  <c r="L926" i="4"/>
  <c r="K926" i="4"/>
  <c r="J926" i="4"/>
  <c r="I926" i="4"/>
  <c r="H926" i="4"/>
  <c r="G926" i="4"/>
  <c r="F926" i="4"/>
  <c r="E926" i="4"/>
  <c r="D926" i="4"/>
  <c r="C926" i="4"/>
  <c r="B926" i="4"/>
  <c r="A926" i="4"/>
  <c r="O925" i="4"/>
  <c r="N925" i="4"/>
  <c r="M925" i="4"/>
  <c r="L925" i="4"/>
  <c r="K925" i="4"/>
  <c r="J925" i="4"/>
  <c r="I925" i="4"/>
  <c r="H925" i="4"/>
  <c r="G925" i="4"/>
  <c r="F925" i="4"/>
  <c r="E925" i="4"/>
  <c r="D925" i="4"/>
  <c r="C925" i="4"/>
  <c r="B925" i="4"/>
  <c r="A925" i="4"/>
  <c r="O924" i="4"/>
  <c r="N924" i="4"/>
  <c r="M924" i="4"/>
  <c r="L924" i="4"/>
  <c r="K924" i="4"/>
  <c r="J924" i="4"/>
  <c r="I924" i="4"/>
  <c r="H924" i="4"/>
  <c r="G924" i="4"/>
  <c r="F924" i="4"/>
  <c r="E924" i="4"/>
  <c r="D924" i="4"/>
  <c r="C924" i="4"/>
  <c r="B924" i="4"/>
  <c r="A924" i="4"/>
  <c r="O923" i="4"/>
  <c r="N923" i="4"/>
  <c r="M923" i="4"/>
  <c r="L923" i="4"/>
  <c r="K923" i="4"/>
  <c r="J923" i="4"/>
  <c r="I923" i="4"/>
  <c r="H923" i="4"/>
  <c r="G923" i="4"/>
  <c r="F923" i="4"/>
  <c r="E923" i="4"/>
  <c r="D923" i="4"/>
  <c r="C923" i="4"/>
  <c r="B923" i="4"/>
  <c r="A923" i="4"/>
  <c r="O922" i="4"/>
  <c r="N922" i="4"/>
  <c r="M922" i="4"/>
  <c r="L922" i="4"/>
  <c r="K922" i="4"/>
  <c r="J922" i="4"/>
  <c r="I922" i="4"/>
  <c r="H922" i="4"/>
  <c r="G922" i="4"/>
  <c r="F922" i="4"/>
  <c r="E922" i="4"/>
  <c r="D922" i="4"/>
  <c r="C922" i="4"/>
  <c r="B922" i="4"/>
  <c r="A922" i="4"/>
  <c r="O921" i="4"/>
  <c r="N921" i="4"/>
  <c r="M921" i="4"/>
  <c r="L921" i="4"/>
  <c r="K921" i="4"/>
  <c r="J921" i="4"/>
  <c r="I921" i="4"/>
  <c r="H921" i="4"/>
  <c r="G921" i="4"/>
  <c r="F921" i="4"/>
  <c r="E921" i="4"/>
  <c r="D921" i="4"/>
  <c r="C921" i="4"/>
  <c r="B921" i="4"/>
  <c r="A921" i="4"/>
  <c r="O920" i="4"/>
  <c r="N920" i="4"/>
  <c r="M920" i="4"/>
  <c r="L920" i="4"/>
  <c r="K920" i="4"/>
  <c r="J920" i="4"/>
  <c r="I920" i="4"/>
  <c r="H920" i="4"/>
  <c r="G920" i="4"/>
  <c r="F920" i="4"/>
  <c r="E920" i="4"/>
  <c r="D920" i="4"/>
  <c r="C920" i="4"/>
  <c r="B920" i="4"/>
  <c r="A920" i="4"/>
  <c r="O919" i="4"/>
  <c r="N919" i="4"/>
  <c r="M919" i="4"/>
  <c r="L919" i="4"/>
  <c r="K919" i="4"/>
  <c r="J919" i="4"/>
  <c r="I919" i="4"/>
  <c r="H919" i="4"/>
  <c r="G919" i="4"/>
  <c r="F919" i="4"/>
  <c r="E919" i="4"/>
  <c r="D919" i="4"/>
  <c r="C919" i="4"/>
  <c r="B919" i="4"/>
  <c r="A919" i="4"/>
  <c r="O918" i="4"/>
  <c r="N918" i="4"/>
  <c r="M918" i="4"/>
  <c r="L918" i="4"/>
  <c r="K918" i="4"/>
  <c r="J918" i="4"/>
  <c r="I918" i="4"/>
  <c r="H918" i="4"/>
  <c r="G918" i="4"/>
  <c r="F918" i="4"/>
  <c r="E918" i="4"/>
  <c r="D918" i="4"/>
  <c r="C918" i="4"/>
  <c r="B918" i="4"/>
  <c r="A918" i="4"/>
  <c r="O917" i="4"/>
  <c r="N917" i="4"/>
  <c r="M917" i="4"/>
  <c r="L917" i="4"/>
  <c r="K917" i="4"/>
  <c r="J917" i="4"/>
  <c r="I917" i="4"/>
  <c r="H917" i="4"/>
  <c r="G917" i="4"/>
  <c r="F917" i="4"/>
  <c r="E917" i="4"/>
  <c r="D917" i="4"/>
  <c r="C917" i="4"/>
  <c r="B917" i="4"/>
  <c r="A917" i="4"/>
  <c r="O916" i="4"/>
  <c r="N916" i="4"/>
  <c r="M916" i="4"/>
  <c r="L916" i="4"/>
  <c r="K916" i="4"/>
  <c r="J916" i="4"/>
  <c r="I916" i="4"/>
  <c r="H916" i="4"/>
  <c r="G916" i="4"/>
  <c r="F916" i="4"/>
  <c r="E916" i="4"/>
  <c r="D916" i="4"/>
  <c r="C916" i="4"/>
  <c r="B916" i="4"/>
  <c r="A916" i="4"/>
  <c r="O915" i="4"/>
  <c r="N915" i="4"/>
  <c r="M915" i="4"/>
  <c r="L915" i="4"/>
  <c r="K915" i="4"/>
  <c r="J915" i="4"/>
  <c r="I915" i="4"/>
  <c r="H915" i="4"/>
  <c r="G915" i="4"/>
  <c r="F915" i="4"/>
  <c r="E915" i="4"/>
  <c r="D915" i="4"/>
  <c r="C915" i="4"/>
  <c r="B915" i="4"/>
  <c r="A915" i="4"/>
  <c r="O914" i="4"/>
  <c r="N914" i="4"/>
  <c r="M914" i="4"/>
  <c r="L914" i="4"/>
  <c r="K914" i="4"/>
  <c r="J914" i="4"/>
  <c r="I914" i="4"/>
  <c r="H914" i="4"/>
  <c r="G914" i="4"/>
  <c r="F914" i="4"/>
  <c r="E914" i="4"/>
  <c r="D914" i="4"/>
  <c r="C914" i="4"/>
  <c r="B914" i="4"/>
  <c r="A914" i="4"/>
  <c r="O913" i="4"/>
  <c r="N913" i="4"/>
  <c r="M913" i="4"/>
  <c r="L913" i="4"/>
  <c r="K913" i="4"/>
  <c r="J913" i="4"/>
  <c r="I913" i="4"/>
  <c r="H913" i="4"/>
  <c r="G913" i="4"/>
  <c r="F913" i="4"/>
  <c r="E913" i="4"/>
  <c r="D913" i="4"/>
  <c r="C913" i="4"/>
  <c r="B913" i="4"/>
  <c r="A913" i="4"/>
  <c r="O912" i="4"/>
  <c r="N912" i="4"/>
  <c r="M912" i="4"/>
  <c r="L912" i="4"/>
  <c r="K912" i="4"/>
  <c r="J912" i="4"/>
  <c r="I912" i="4"/>
  <c r="H912" i="4"/>
  <c r="G912" i="4"/>
  <c r="F912" i="4"/>
  <c r="E912" i="4"/>
  <c r="D912" i="4"/>
  <c r="C912" i="4"/>
  <c r="B912" i="4"/>
  <c r="A912" i="4"/>
  <c r="O911" i="4"/>
  <c r="N911" i="4"/>
  <c r="M911" i="4"/>
  <c r="L911" i="4"/>
  <c r="K911" i="4"/>
  <c r="J911" i="4"/>
  <c r="I911" i="4"/>
  <c r="H911" i="4"/>
  <c r="G911" i="4"/>
  <c r="F911" i="4"/>
  <c r="E911" i="4"/>
  <c r="D911" i="4"/>
  <c r="C911" i="4"/>
  <c r="B911" i="4"/>
  <c r="A911" i="4"/>
  <c r="O910" i="4"/>
  <c r="N910" i="4"/>
  <c r="M910" i="4"/>
  <c r="L910" i="4"/>
  <c r="K910" i="4"/>
  <c r="J910" i="4"/>
  <c r="I910" i="4"/>
  <c r="H910" i="4"/>
  <c r="G910" i="4"/>
  <c r="F910" i="4"/>
  <c r="E910" i="4"/>
  <c r="D910" i="4"/>
  <c r="C910" i="4"/>
  <c r="B910" i="4"/>
  <c r="A910" i="4"/>
  <c r="O909" i="4"/>
  <c r="N909" i="4"/>
  <c r="M909" i="4"/>
  <c r="L909" i="4"/>
  <c r="K909" i="4"/>
  <c r="J909" i="4"/>
  <c r="I909" i="4"/>
  <c r="H909" i="4"/>
  <c r="G909" i="4"/>
  <c r="F909" i="4"/>
  <c r="E909" i="4"/>
  <c r="D909" i="4"/>
  <c r="C909" i="4"/>
  <c r="B909" i="4"/>
  <c r="A909" i="4"/>
  <c r="O908" i="4"/>
  <c r="N908" i="4"/>
  <c r="M908" i="4"/>
  <c r="L908" i="4"/>
  <c r="K908" i="4"/>
  <c r="J908" i="4"/>
  <c r="I908" i="4"/>
  <c r="H908" i="4"/>
  <c r="G908" i="4"/>
  <c r="F908" i="4"/>
  <c r="E908" i="4"/>
  <c r="D908" i="4"/>
  <c r="C908" i="4"/>
  <c r="B908" i="4"/>
  <c r="A908" i="4"/>
  <c r="O907" i="4"/>
  <c r="N907" i="4"/>
  <c r="M907" i="4"/>
  <c r="L907" i="4"/>
  <c r="K907" i="4"/>
  <c r="J907" i="4"/>
  <c r="I907" i="4"/>
  <c r="H907" i="4"/>
  <c r="G907" i="4"/>
  <c r="F907" i="4"/>
  <c r="E907" i="4"/>
  <c r="D907" i="4"/>
  <c r="C907" i="4"/>
  <c r="B907" i="4"/>
  <c r="A907" i="4"/>
  <c r="O906" i="4"/>
  <c r="N906" i="4"/>
  <c r="M906" i="4"/>
  <c r="L906" i="4"/>
  <c r="K906" i="4"/>
  <c r="J906" i="4"/>
  <c r="I906" i="4"/>
  <c r="H906" i="4"/>
  <c r="G906" i="4"/>
  <c r="F906" i="4"/>
  <c r="E906" i="4"/>
  <c r="D906" i="4"/>
  <c r="C906" i="4"/>
  <c r="B906" i="4"/>
  <c r="A906" i="4"/>
  <c r="O905" i="4"/>
  <c r="N905" i="4"/>
  <c r="M905" i="4"/>
  <c r="L905" i="4"/>
  <c r="K905" i="4"/>
  <c r="J905" i="4"/>
  <c r="I905" i="4"/>
  <c r="H905" i="4"/>
  <c r="G905" i="4"/>
  <c r="F905" i="4"/>
  <c r="E905" i="4"/>
  <c r="D905" i="4"/>
  <c r="C905" i="4"/>
  <c r="B905" i="4"/>
  <c r="A905" i="4"/>
  <c r="O904" i="4"/>
  <c r="N904" i="4"/>
  <c r="M904" i="4"/>
  <c r="L904" i="4"/>
  <c r="K904" i="4"/>
  <c r="J904" i="4"/>
  <c r="I904" i="4"/>
  <c r="H904" i="4"/>
  <c r="G904" i="4"/>
  <c r="F904" i="4"/>
  <c r="E904" i="4"/>
  <c r="D904" i="4"/>
  <c r="C904" i="4"/>
  <c r="B904" i="4"/>
  <c r="A904" i="4"/>
  <c r="O903" i="4"/>
  <c r="N903" i="4"/>
  <c r="M903" i="4"/>
  <c r="L903" i="4"/>
  <c r="K903" i="4"/>
  <c r="J903" i="4"/>
  <c r="I903" i="4"/>
  <c r="H903" i="4"/>
  <c r="G903" i="4"/>
  <c r="F903" i="4"/>
  <c r="E903" i="4"/>
  <c r="D903" i="4"/>
  <c r="C903" i="4"/>
  <c r="B903" i="4"/>
  <c r="A903" i="4"/>
  <c r="O902" i="4"/>
  <c r="N902" i="4"/>
  <c r="M902" i="4"/>
  <c r="L902" i="4"/>
  <c r="K902" i="4"/>
  <c r="J902" i="4"/>
  <c r="I902" i="4"/>
  <c r="H902" i="4"/>
  <c r="G902" i="4"/>
  <c r="F902" i="4"/>
  <c r="E902" i="4"/>
  <c r="D902" i="4"/>
  <c r="C902" i="4"/>
  <c r="B902" i="4"/>
  <c r="A902" i="4"/>
  <c r="O901" i="4"/>
  <c r="N901" i="4"/>
  <c r="M901" i="4"/>
  <c r="L901" i="4"/>
  <c r="K901" i="4"/>
  <c r="J901" i="4"/>
  <c r="I901" i="4"/>
  <c r="H901" i="4"/>
  <c r="G901" i="4"/>
  <c r="F901" i="4"/>
  <c r="E901" i="4"/>
  <c r="D901" i="4"/>
  <c r="C901" i="4"/>
  <c r="B901" i="4"/>
  <c r="A901" i="4"/>
  <c r="O900" i="4"/>
  <c r="N900" i="4"/>
  <c r="M900" i="4"/>
  <c r="L900" i="4"/>
  <c r="K900" i="4"/>
  <c r="J900" i="4"/>
  <c r="I900" i="4"/>
  <c r="H900" i="4"/>
  <c r="G900" i="4"/>
  <c r="F900" i="4"/>
  <c r="E900" i="4"/>
  <c r="D900" i="4"/>
  <c r="C900" i="4"/>
  <c r="B900" i="4"/>
  <c r="A900" i="4"/>
  <c r="O899" i="4"/>
  <c r="N899" i="4"/>
  <c r="M899" i="4"/>
  <c r="L899" i="4"/>
  <c r="K899" i="4"/>
  <c r="J899" i="4"/>
  <c r="I899" i="4"/>
  <c r="H899" i="4"/>
  <c r="G899" i="4"/>
  <c r="F899" i="4"/>
  <c r="E899" i="4"/>
  <c r="D899" i="4"/>
  <c r="C899" i="4"/>
  <c r="B899" i="4"/>
  <c r="A899" i="4"/>
  <c r="O898" i="4"/>
  <c r="N898" i="4"/>
  <c r="M898" i="4"/>
  <c r="L898" i="4"/>
  <c r="K898" i="4"/>
  <c r="J898" i="4"/>
  <c r="I898" i="4"/>
  <c r="H898" i="4"/>
  <c r="G898" i="4"/>
  <c r="F898" i="4"/>
  <c r="E898" i="4"/>
  <c r="D898" i="4"/>
  <c r="C898" i="4"/>
  <c r="B898" i="4"/>
  <c r="A898" i="4"/>
  <c r="O897" i="4"/>
  <c r="N897" i="4"/>
  <c r="M897" i="4"/>
  <c r="L897" i="4"/>
  <c r="K897" i="4"/>
  <c r="J897" i="4"/>
  <c r="I897" i="4"/>
  <c r="H897" i="4"/>
  <c r="G897" i="4"/>
  <c r="F897" i="4"/>
  <c r="E897" i="4"/>
  <c r="D897" i="4"/>
  <c r="C897" i="4"/>
  <c r="B897" i="4"/>
  <c r="A897" i="4"/>
  <c r="O896" i="4"/>
  <c r="N896" i="4"/>
  <c r="M896" i="4"/>
  <c r="L896" i="4"/>
  <c r="K896" i="4"/>
  <c r="J896" i="4"/>
  <c r="I896" i="4"/>
  <c r="H896" i="4"/>
  <c r="G896" i="4"/>
  <c r="F896" i="4"/>
  <c r="E896" i="4"/>
  <c r="D896" i="4"/>
  <c r="C896" i="4"/>
  <c r="B896" i="4"/>
  <c r="A896" i="4"/>
  <c r="O895" i="4"/>
  <c r="N895" i="4"/>
  <c r="M895" i="4"/>
  <c r="L895" i="4"/>
  <c r="K895" i="4"/>
  <c r="J895" i="4"/>
  <c r="I895" i="4"/>
  <c r="H895" i="4"/>
  <c r="G895" i="4"/>
  <c r="F895" i="4"/>
  <c r="E895" i="4"/>
  <c r="D895" i="4"/>
  <c r="C895" i="4"/>
  <c r="B895" i="4"/>
  <c r="A895" i="4"/>
  <c r="O894" i="4"/>
  <c r="N894" i="4"/>
  <c r="M894" i="4"/>
  <c r="L894" i="4"/>
  <c r="K894" i="4"/>
  <c r="J894" i="4"/>
  <c r="I894" i="4"/>
  <c r="H894" i="4"/>
  <c r="G894" i="4"/>
  <c r="F894" i="4"/>
  <c r="E894" i="4"/>
  <c r="D894" i="4"/>
  <c r="C894" i="4"/>
  <c r="B894" i="4"/>
  <c r="A894" i="4"/>
  <c r="O893" i="4"/>
  <c r="N893" i="4"/>
  <c r="M893" i="4"/>
  <c r="L893" i="4"/>
  <c r="K893" i="4"/>
  <c r="J893" i="4"/>
  <c r="I893" i="4"/>
  <c r="H893" i="4"/>
  <c r="G893" i="4"/>
  <c r="F893" i="4"/>
  <c r="E893" i="4"/>
  <c r="D893" i="4"/>
  <c r="C893" i="4"/>
  <c r="B893" i="4"/>
  <c r="A893" i="4"/>
  <c r="O892" i="4"/>
  <c r="N892" i="4"/>
  <c r="M892" i="4"/>
  <c r="L892" i="4"/>
  <c r="K892" i="4"/>
  <c r="J892" i="4"/>
  <c r="I892" i="4"/>
  <c r="H892" i="4"/>
  <c r="G892" i="4"/>
  <c r="F892" i="4"/>
  <c r="E892" i="4"/>
  <c r="D892" i="4"/>
  <c r="C892" i="4"/>
  <c r="B892" i="4"/>
  <c r="A892" i="4"/>
  <c r="O891" i="4"/>
  <c r="N891" i="4"/>
  <c r="M891" i="4"/>
  <c r="L891" i="4"/>
  <c r="K891" i="4"/>
  <c r="J891" i="4"/>
  <c r="I891" i="4"/>
  <c r="H891" i="4"/>
  <c r="G891" i="4"/>
  <c r="F891" i="4"/>
  <c r="E891" i="4"/>
  <c r="D891" i="4"/>
  <c r="C891" i="4"/>
  <c r="B891" i="4"/>
  <c r="A891" i="4"/>
  <c r="O890" i="4"/>
  <c r="N890" i="4"/>
  <c r="M890" i="4"/>
  <c r="L890" i="4"/>
  <c r="K890" i="4"/>
  <c r="J890" i="4"/>
  <c r="I890" i="4"/>
  <c r="H890" i="4"/>
  <c r="G890" i="4"/>
  <c r="F890" i="4"/>
  <c r="E890" i="4"/>
  <c r="D890" i="4"/>
  <c r="C890" i="4"/>
  <c r="B890" i="4"/>
  <c r="A890" i="4"/>
  <c r="O889" i="4"/>
  <c r="N889" i="4"/>
  <c r="M889" i="4"/>
  <c r="L889" i="4"/>
  <c r="K889" i="4"/>
  <c r="J889" i="4"/>
  <c r="I889" i="4"/>
  <c r="H889" i="4"/>
  <c r="G889" i="4"/>
  <c r="F889" i="4"/>
  <c r="E889" i="4"/>
  <c r="D889" i="4"/>
  <c r="C889" i="4"/>
  <c r="B889" i="4"/>
  <c r="A889" i="4"/>
  <c r="O888" i="4"/>
  <c r="N888" i="4"/>
  <c r="M888" i="4"/>
  <c r="L888" i="4"/>
  <c r="K888" i="4"/>
  <c r="J888" i="4"/>
  <c r="I888" i="4"/>
  <c r="H888" i="4"/>
  <c r="G888" i="4"/>
  <c r="F888" i="4"/>
  <c r="E888" i="4"/>
  <c r="D888" i="4"/>
  <c r="C888" i="4"/>
  <c r="B888" i="4"/>
  <c r="A888" i="4"/>
  <c r="O887" i="4"/>
  <c r="N887" i="4"/>
  <c r="M887" i="4"/>
  <c r="L887" i="4"/>
  <c r="K887" i="4"/>
  <c r="J887" i="4"/>
  <c r="I887" i="4"/>
  <c r="H887" i="4"/>
  <c r="G887" i="4"/>
  <c r="F887" i="4"/>
  <c r="E887" i="4"/>
  <c r="D887" i="4"/>
  <c r="C887" i="4"/>
  <c r="B887" i="4"/>
  <c r="A887" i="4"/>
  <c r="O886" i="4"/>
  <c r="N886" i="4"/>
  <c r="M886" i="4"/>
  <c r="L886" i="4"/>
  <c r="K886" i="4"/>
  <c r="J886" i="4"/>
  <c r="I886" i="4"/>
  <c r="H886" i="4"/>
  <c r="G886" i="4"/>
  <c r="F886" i="4"/>
  <c r="E886" i="4"/>
  <c r="D886" i="4"/>
  <c r="C886" i="4"/>
  <c r="B886" i="4"/>
  <c r="A886" i="4"/>
  <c r="O885" i="4"/>
  <c r="N885" i="4"/>
  <c r="M885" i="4"/>
  <c r="L885" i="4"/>
  <c r="K885" i="4"/>
  <c r="J885" i="4"/>
  <c r="I885" i="4"/>
  <c r="H885" i="4"/>
  <c r="G885" i="4"/>
  <c r="F885" i="4"/>
  <c r="E885" i="4"/>
  <c r="D885" i="4"/>
  <c r="C885" i="4"/>
  <c r="B885" i="4"/>
  <c r="A885" i="4"/>
  <c r="O884" i="4"/>
  <c r="N884" i="4"/>
  <c r="M884" i="4"/>
  <c r="L884" i="4"/>
  <c r="K884" i="4"/>
  <c r="J884" i="4"/>
  <c r="I884" i="4"/>
  <c r="H884" i="4"/>
  <c r="G884" i="4"/>
  <c r="F884" i="4"/>
  <c r="E884" i="4"/>
  <c r="D884" i="4"/>
  <c r="C884" i="4"/>
  <c r="B884" i="4"/>
  <c r="A884" i="4"/>
  <c r="O883" i="4"/>
  <c r="N883" i="4"/>
  <c r="M883" i="4"/>
  <c r="L883" i="4"/>
  <c r="K883" i="4"/>
  <c r="J883" i="4"/>
  <c r="I883" i="4"/>
  <c r="H883" i="4"/>
  <c r="G883" i="4"/>
  <c r="F883" i="4"/>
  <c r="E883" i="4"/>
  <c r="D883" i="4"/>
  <c r="C883" i="4"/>
  <c r="B883" i="4"/>
  <c r="A883" i="4"/>
  <c r="O882" i="4"/>
  <c r="N882" i="4"/>
  <c r="M882" i="4"/>
  <c r="L882" i="4"/>
  <c r="K882" i="4"/>
  <c r="J882" i="4"/>
  <c r="I882" i="4"/>
  <c r="H882" i="4"/>
  <c r="G882" i="4"/>
  <c r="F882" i="4"/>
  <c r="E882" i="4"/>
  <c r="D882" i="4"/>
  <c r="C882" i="4"/>
  <c r="B882" i="4"/>
  <c r="A882" i="4"/>
  <c r="O881" i="4"/>
  <c r="N881" i="4"/>
  <c r="M881" i="4"/>
  <c r="L881" i="4"/>
  <c r="K881" i="4"/>
  <c r="J881" i="4"/>
  <c r="I881" i="4"/>
  <c r="H881" i="4"/>
  <c r="G881" i="4"/>
  <c r="F881" i="4"/>
  <c r="E881" i="4"/>
  <c r="D881" i="4"/>
  <c r="C881" i="4"/>
  <c r="B881" i="4"/>
  <c r="A881" i="4"/>
  <c r="O880" i="4"/>
  <c r="N880" i="4"/>
  <c r="M880" i="4"/>
  <c r="L880" i="4"/>
  <c r="K880" i="4"/>
  <c r="J880" i="4"/>
  <c r="I880" i="4"/>
  <c r="H880" i="4"/>
  <c r="G880" i="4"/>
  <c r="F880" i="4"/>
  <c r="E880" i="4"/>
  <c r="D880" i="4"/>
  <c r="C880" i="4"/>
  <c r="B880" i="4"/>
  <c r="A880" i="4"/>
  <c r="O879" i="4"/>
  <c r="N879" i="4"/>
  <c r="M879" i="4"/>
  <c r="L879" i="4"/>
  <c r="K879" i="4"/>
  <c r="J879" i="4"/>
  <c r="I879" i="4"/>
  <c r="H879" i="4"/>
  <c r="G879" i="4"/>
  <c r="F879" i="4"/>
  <c r="E879" i="4"/>
  <c r="D879" i="4"/>
  <c r="C879" i="4"/>
  <c r="B879" i="4"/>
  <c r="A879" i="4"/>
  <c r="O878" i="4"/>
  <c r="N878" i="4"/>
  <c r="M878" i="4"/>
  <c r="L878" i="4"/>
  <c r="K878" i="4"/>
  <c r="J878" i="4"/>
  <c r="I878" i="4"/>
  <c r="H878" i="4"/>
  <c r="G878" i="4"/>
  <c r="F878" i="4"/>
  <c r="E878" i="4"/>
  <c r="D878" i="4"/>
  <c r="C878" i="4"/>
  <c r="B878" i="4"/>
  <c r="A878" i="4"/>
  <c r="O877" i="4"/>
  <c r="N877" i="4"/>
  <c r="M877" i="4"/>
  <c r="L877" i="4"/>
  <c r="K877" i="4"/>
  <c r="J877" i="4"/>
  <c r="I877" i="4"/>
  <c r="H877" i="4"/>
  <c r="G877" i="4"/>
  <c r="F877" i="4"/>
  <c r="E877" i="4"/>
  <c r="D877" i="4"/>
  <c r="C877" i="4"/>
  <c r="B877" i="4"/>
  <c r="A877" i="4"/>
  <c r="O876" i="4"/>
  <c r="N876" i="4"/>
  <c r="M876" i="4"/>
  <c r="L876" i="4"/>
  <c r="K876" i="4"/>
  <c r="J876" i="4"/>
  <c r="I876" i="4"/>
  <c r="H876" i="4"/>
  <c r="G876" i="4"/>
  <c r="F876" i="4"/>
  <c r="E876" i="4"/>
  <c r="D876" i="4"/>
  <c r="C876" i="4"/>
  <c r="B876" i="4"/>
  <c r="A876" i="4"/>
  <c r="O875" i="4"/>
  <c r="N875" i="4"/>
  <c r="M875" i="4"/>
  <c r="L875" i="4"/>
  <c r="K875" i="4"/>
  <c r="J875" i="4"/>
  <c r="I875" i="4"/>
  <c r="H875" i="4"/>
  <c r="G875" i="4"/>
  <c r="F875" i="4"/>
  <c r="E875" i="4"/>
  <c r="D875" i="4"/>
  <c r="C875" i="4"/>
  <c r="B875" i="4"/>
  <c r="A875" i="4"/>
  <c r="O874" i="4"/>
  <c r="N874" i="4"/>
  <c r="M874" i="4"/>
  <c r="L874" i="4"/>
  <c r="K874" i="4"/>
  <c r="J874" i="4"/>
  <c r="I874" i="4"/>
  <c r="H874" i="4"/>
  <c r="G874" i="4"/>
  <c r="F874" i="4"/>
  <c r="E874" i="4"/>
  <c r="D874" i="4"/>
  <c r="C874" i="4"/>
  <c r="B874" i="4"/>
  <c r="A874" i="4"/>
  <c r="O873" i="4"/>
  <c r="N873" i="4"/>
  <c r="M873" i="4"/>
  <c r="L873" i="4"/>
  <c r="K873" i="4"/>
  <c r="J873" i="4"/>
  <c r="I873" i="4"/>
  <c r="H873" i="4"/>
  <c r="G873" i="4"/>
  <c r="F873" i="4"/>
  <c r="E873" i="4"/>
  <c r="D873" i="4"/>
  <c r="C873" i="4"/>
  <c r="B873" i="4"/>
  <c r="A873" i="4"/>
  <c r="O872" i="4"/>
  <c r="N872" i="4"/>
  <c r="M872" i="4"/>
  <c r="L872" i="4"/>
  <c r="K872" i="4"/>
  <c r="J872" i="4"/>
  <c r="I872" i="4"/>
  <c r="H872" i="4"/>
  <c r="G872" i="4"/>
  <c r="F872" i="4"/>
  <c r="E872" i="4"/>
  <c r="D872" i="4"/>
  <c r="C872" i="4"/>
  <c r="B872" i="4"/>
  <c r="A872" i="4"/>
  <c r="O871" i="4"/>
  <c r="N871" i="4"/>
  <c r="M871" i="4"/>
  <c r="L871" i="4"/>
  <c r="K871" i="4"/>
  <c r="J871" i="4"/>
  <c r="I871" i="4"/>
  <c r="H871" i="4"/>
  <c r="G871" i="4"/>
  <c r="F871" i="4"/>
  <c r="E871" i="4"/>
  <c r="D871" i="4"/>
  <c r="C871" i="4"/>
  <c r="B871" i="4"/>
  <c r="A871" i="4"/>
  <c r="O870" i="4"/>
  <c r="N870" i="4"/>
  <c r="M870" i="4"/>
  <c r="L870" i="4"/>
  <c r="K870" i="4"/>
  <c r="J870" i="4"/>
  <c r="I870" i="4"/>
  <c r="H870" i="4"/>
  <c r="G870" i="4"/>
  <c r="F870" i="4"/>
  <c r="E870" i="4"/>
  <c r="D870" i="4"/>
  <c r="C870" i="4"/>
  <c r="B870" i="4"/>
  <c r="A870" i="4"/>
  <c r="O869" i="4"/>
  <c r="N869" i="4"/>
  <c r="M869" i="4"/>
  <c r="L869" i="4"/>
  <c r="K869" i="4"/>
  <c r="J869" i="4"/>
  <c r="I869" i="4"/>
  <c r="H869" i="4"/>
  <c r="G869" i="4"/>
  <c r="F869" i="4"/>
  <c r="E869" i="4"/>
  <c r="D869" i="4"/>
  <c r="C869" i="4"/>
  <c r="B869" i="4"/>
  <c r="A869" i="4"/>
  <c r="O868" i="4"/>
  <c r="N868" i="4"/>
  <c r="M868" i="4"/>
  <c r="L868" i="4"/>
  <c r="K868" i="4"/>
  <c r="J868" i="4"/>
  <c r="I868" i="4"/>
  <c r="H868" i="4"/>
  <c r="G868" i="4"/>
  <c r="F868" i="4"/>
  <c r="E868" i="4"/>
  <c r="D868" i="4"/>
  <c r="C868" i="4"/>
  <c r="B868" i="4"/>
  <c r="A868" i="4"/>
  <c r="O867" i="4"/>
  <c r="N867" i="4"/>
  <c r="M867" i="4"/>
  <c r="L867" i="4"/>
  <c r="K867" i="4"/>
  <c r="J867" i="4"/>
  <c r="I867" i="4"/>
  <c r="H867" i="4"/>
  <c r="G867" i="4"/>
  <c r="F867" i="4"/>
  <c r="E867" i="4"/>
  <c r="D867" i="4"/>
  <c r="C867" i="4"/>
  <c r="B867" i="4"/>
  <c r="A867" i="4"/>
  <c r="O866" i="4"/>
  <c r="N866" i="4"/>
  <c r="M866" i="4"/>
  <c r="L866" i="4"/>
  <c r="K866" i="4"/>
  <c r="J866" i="4"/>
  <c r="I866" i="4"/>
  <c r="H866" i="4"/>
  <c r="G866" i="4"/>
  <c r="F866" i="4"/>
  <c r="E866" i="4"/>
  <c r="D866" i="4"/>
  <c r="C866" i="4"/>
  <c r="B866" i="4"/>
  <c r="A866" i="4"/>
  <c r="O865" i="4"/>
  <c r="N865" i="4"/>
  <c r="M865" i="4"/>
  <c r="L865" i="4"/>
  <c r="K865" i="4"/>
  <c r="J865" i="4"/>
  <c r="I865" i="4"/>
  <c r="H865" i="4"/>
  <c r="G865" i="4"/>
  <c r="F865" i="4"/>
  <c r="E865" i="4"/>
  <c r="D865" i="4"/>
  <c r="C865" i="4"/>
  <c r="B865" i="4"/>
  <c r="A865" i="4"/>
  <c r="O864" i="4"/>
  <c r="N864" i="4"/>
  <c r="M864" i="4"/>
  <c r="L864" i="4"/>
  <c r="K864" i="4"/>
  <c r="J864" i="4"/>
  <c r="I864" i="4"/>
  <c r="H864" i="4"/>
  <c r="G864" i="4"/>
  <c r="F864" i="4"/>
  <c r="E864" i="4"/>
  <c r="D864" i="4"/>
  <c r="C864" i="4"/>
  <c r="B864" i="4"/>
  <c r="A864" i="4"/>
  <c r="O863" i="4"/>
  <c r="N863" i="4"/>
  <c r="M863" i="4"/>
  <c r="L863" i="4"/>
  <c r="K863" i="4"/>
  <c r="J863" i="4"/>
  <c r="I863" i="4"/>
  <c r="H863" i="4"/>
  <c r="G863" i="4"/>
  <c r="F863" i="4"/>
  <c r="E863" i="4"/>
  <c r="D863" i="4"/>
  <c r="C863" i="4"/>
  <c r="B863" i="4"/>
  <c r="A863" i="4"/>
  <c r="O862" i="4"/>
  <c r="N862" i="4"/>
  <c r="M862" i="4"/>
  <c r="L862" i="4"/>
  <c r="K862" i="4"/>
  <c r="J862" i="4"/>
  <c r="I862" i="4"/>
  <c r="H862" i="4"/>
  <c r="G862" i="4"/>
  <c r="F862" i="4"/>
  <c r="E862" i="4"/>
  <c r="D862" i="4"/>
  <c r="C862" i="4"/>
  <c r="B862" i="4"/>
  <c r="A862" i="4"/>
  <c r="O861" i="4"/>
  <c r="N861" i="4"/>
  <c r="M861" i="4"/>
  <c r="L861" i="4"/>
  <c r="K861" i="4"/>
  <c r="J861" i="4"/>
  <c r="I861" i="4"/>
  <c r="H861" i="4"/>
  <c r="G861" i="4"/>
  <c r="F861" i="4"/>
  <c r="E861" i="4"/>
  <c r="D861" i="4"/>
  <c r="C861" i="4"/>
  <c r="B861" i="4"/>
  <c r="A861" i="4"/>
  <c r="O860" i="4"/>
  <c r="N860" i="4"/>
  <c r="M860" i="4"/>
  <c r="L860" i="4"/>
  <c r="K860" i="4"/>
  <c r="J860" i="4"/>
  <c r="I860" i="4"/>
  <c r="H860" i="4"/>
  <c r="G860" i="4"/>
  <c r="F860" i="4"/>
  <c r="E860" i="4"/>
  <c r="D860" i="4"/>
  <c r="C860" i="4"/>
  <c r="B860" i="4"/>
  <c r="A860" i="4"/>
  <c r="O859" i="4"/>
  <c r="N859" i="4"/>
  <c r="M859" i="4"/>
  <c r="L859" i="4"/>
  <c r="K859" i="4"/>
  <c r="J859" i="4"/>
  <c r="I859" i="4"/>
  <c r="H859" i="4"/>
  <c r="G859" i="4"/>
  <c r="F859" i="4"/>
  <c r="E859" i="4"/>
  <c r="D859" i="4"/>
  <c r="C859" i="4"/>
  <c r="B859" i="4"/>
  <c r="A859" i="4"/>
  <c r="O858" i="4"/>
  <c r="N858" i="4"/>
  <c r="M858" i="4"/>
  <c r="L858" i="4"/>
  <c r="K858" i="4"/>
  <c r="J858" i="4"/>
  <c r="I858" i="4"/>
  <c r="H858" i="4"/>
  <c r="G858" i="4"/>
  <c r="F858" i="4"/>
  <c r="E858" i="4"/>
  <c r="D858" i="4"/>
  <c r="C858" i="4"/>
  <c r="B858" i="4"/>
  <c r="A858" i="4"/>
  <c r="O857" i="4"/>
  <c r="N857" i="4"/>
  <c r="M857" i="4"/>
  <c r="L857" i="4"/>
  <c r="K857" i="4"/>
  <c r="J857" i="4"/>
  <c r="I857" i="4"/>
  <c r="H857" i="4"/>
  <c r="G857" i="4"/>
  <c r="F857" i="4"/>
  <c r="E857" i="4"/>
  <c r="D857" i="4"/>
  <c r="C857" i="4"/>
  <c r="B857" i="4"/>
  <c r="A857" i="4"/>
  <c r="O856" i="4"/>
  <c r="N856" i="4"/>
  <c r="M856" i="4"/>
  <c r="L856" i="4"/>
  <c r="K856" i="4"/>
  <c r="J856" i="4"/>
  <c r="I856" i="4"/>
  <c r="H856" i="4"/>
  <c r="G856" i="4"/>
  <c r="F856" i="4"/>
  <c r="E856" i="4"/>
  <c r="D856" i="4"/>
  <c r="C856" i="4"/>
  <c r="B856" i="4"/>
  <c r="A856" i="4"/>
  <c r="O855" i="4"/>
  <c r="N855" i="4"/>
  <c r="M855" i="4"/>
  <c r="L855" i="4"/>
  <c r="K855" i="4"/>
  <c r="J855" i="4"/>
  <c r="I855" i="4"/>
  <c r="H855" i="4"/>
  <c r="G855" i="4"/>
  <c r="F855" i="4"/>
  <c r="E855" i="4"/>
  <c r="D855" i="4"/>
  <c r="C855" i="4"/>
  <c r="B855" i="4"/>
  <c r="A855" i="4"/>
  <c r="O854" i="4"/>
  <c r="N854" i="4"/>
  <c r="M854" i="4"/>
  <c r="L854" i="4"/>
  <c r="K854" i="4"/>
  <c r="J854" i="4"/>
  <c r="I854" i="4"/>
  <c r="H854" i="4"/>
  <c r="G854" i="4"/>
  <c r="F854" i="4"/>
  <c r="E854" i="4"/>
  <c r="D854" i="4"/>
  <c r="C854" i="4"/>
  <c r="B854" i="4"/>
  <c r="A854" i="4"/>
  <c r="O853" i="4"/>
  <c r="N853" i="4"/>
  <c r="M853" i="4"/>
  <c r="L853" i="4"/>
  <c r="K853" i="4"/>
  <c r="J853" i="4"/>
  <c r="I853" i="4"/>
  <c r="H853" i="4"/>
  <c r="G853" i="4"/>
  <c r="F853" i="4"/>
  <c r="E853" i="4"/>
  <c r="D853" i="4"/>
  <c r="C853" i="4"/>
  <c r="B853" i="4"/>
  <c r="A853" i="4"/>
  <c r="O852" i="4"/>
  <c r="N852" i="4"/>
  <c r="M852" i="4"/>
  <c r="L852" i="4"/>
  <c r="K852" i="4"/>
  <c r="J852" i="4"/>
  <c r="I852" i="4"/>
  <c r="H852" i="4"/>
  <c r="G852" i="4"/>
  <c r="F852" i="4"/>
  <c r="E852" i="4"/>
  <c r="D852" i="4"/>
  <c r="C852" i="4"/>
  <c r="B852" i="4"/>
  <c r="A852" i="4"/>
  <c r="O851" i="4"/>
  <c r="N851" i="4"/>
  <c r="M851" i="4"/>
  <c r="L851" i="4"/>
  <c r="K851" i="4"/>
  <c r="J851" i="4"/>
  <c r="I851" i="4"/>
  <c r="H851" i="4"/>
  <c r="G851" i="4"/>
  <c r="F851" i="4"/>
  <c r="E851" i="4"/>
  <c r="D851" i="4"/>
  <c r="C851" i="4"/>
  <c r="B851" i="4"/>
  <c r="A851" i="4"/>
  <c r="O850" i="4"/>
  <c r="N850" i="4"/>
  <c r="M850" i="4"/>
  <c r="L850" i="4"/>
  <c r="K850" i="4"/>
  <c r="J850" i="4"/>
  <c r="I850" i="4"/>
  <c r="H850" i="4"/>
  <c r="G850" i="4"/>
  <c r="F850" i="4"/>
  <c r="E850" i="4"/>
  <c r="D850" i="4"/>
  <c r="C850" i="4"/>
  <c r="B850" i="4"/>
  <c r="A850" i="4"/>
  <c r="O849" i="4"/>
  <c r="N849" i="4"/>
  <c r="M849" i="4"/>
  <c r="L849" i="4"/>
  <c r="K849" i="4"/>
  <c r="J849" i="4"/>
  <c r="I849" i="4"/>
  <c r="H849" i="4"/>
  <c r="G849" i="4"/>
  <c r="F849" i="4"/>
  <c r="E849" i="4"/>
  <c r="D849" i="4"/>
  <c r="C849" i="4"/>
  <c r="B849" i="4"/>
  <c r="A849" i="4"/>
  <c r="O848" i="4"/>
  <c r="N848" i="4"/>
  <c r="M848" i="4"/>
  <c r="L848" i="4"/>
  <c r="K848" i="4"/>
  <c r="J848" i="4"/>
  <c r="I848" i="4"/>
  <c r="H848" i="4"/>
  <c r="G848" i="4"/>
  <c r="F848" i="4"/>
  <c r="E848" i="4"/>
  <c r="D848" i="4"/>
  <c r="C848" i="4"/>
  <c r="B848" i="4"/>
  <c r="A848" i="4"/>
  <c r="O847" i="4"/>
  <c r="N847" i="4"/>
  <c r="M847" i="4"/>
  <c r="L847" i="4"/>
  <c r="K847" i="4"/>
  <c r="J847" i="4"/>
  <c r="I847" i="4"/>
  <c r="H847" i="4"/>
  <c r="G847" i="4"/>
  <c r="F847" i="4"/>
  <c r="E847" i="4"/>
  <c r="D847" i="4"/>
  <c r="C847" i="4"/>
  <c r="B847" i="4"/>
  <c r="A847" i="4"/>
  <c r="O846" i="4"/>
  <c r="N846" i="4"/>
  <c r="M846" i="4"/>
  <c r="L846" i="4"/>
  <c r="K846" i="4"/>
  <c r="J846" i="4"/>
  <c r="I846" i="4"/>
  <c r="H846" i="4"/>
  <c r="G846" i="4"/>
  <c r="F846" i="4"/>
  <c r="E846" i="4"/>
  <c r="D846" i="4"/>
  <c r="C846" i="4"/>
  <c r="B846" i="4"/>
  <c r="A846" i="4"/>
  <c r="O845" i="4"/>
  <c r="N845" i="4"/>
  <c r="M845" i="4"/>
  <c r="L845" i="4"/>
  <c r="K845" i="4"/>
  <c r="J845" i="4"/>
  <c r="I845" i="4"/>
  <c r="H845" i="4"/>
  <c r="G845" i="4"/>
  <c r="F845" i="4"/>
  <c r="E845" i="4"/>
  <c r="D845" i="4"/>
  <c r="C845" i="4"/>
  <c r="B845" i="4"/>
  <c r="A845" i="4"/>
  <c r="O844" i="4"/>
  <c r="N844" i="4"/>
  <c r="M844" i="4"/>
  <c r="L844" i="4"/>
  <c r="K844" i="4"/>
  <c r="J844" i="4"/>
  <c r="I844" i="4"/>
  <c r="H844" i="4"/>
  <c r="G844" i="4"/>
  <c r="F844" i="4"/>
  <c r="E844" i="4"/>
  <c r="D844" i="4"/>
  <c r="C844" i="4"/>
  <c r="B844" i="4"/>
  <c r="A844" i="4"/>
  <c r="O843" i="4"/>
  <c r="N843" i="4"/>
  <c r="M843" i="4"/>
  <c r="L843" i="4"/>
  <c r="K843" i="4"/>
  <c r="J843" i="4"/>
  <c r="I843" i="4"/>
  <c r="H843" i="4"/>
  <c r="G843" i="4"/>
  <c r="F843" i="4"/>
  <c r="E843" i="4"/>
  <c r="D843" i="4"/>
  <c r="C843" i="4"/>
  <c r="B843" i="4"/>
  <c r="A843" i="4"/>
  <c r="O842" i="4"/>
  <c r="N842" i="4"/>
  <c r="M842" i="4"/>
  <c r="L842" i="4"/>
  <c r="K842" i="4"/>
  <c r="J842" i="4"/>
  <c r="I842" i="4"/>
  <c r="H842" i="4"/>
  <c r="G842" i="4"/>
  <c r="F842" i="4"/>
  <c r="E842" i="4"/>
  <c r="D842" i="4"/>
  <c r="C842" i="4"/>
  <c r="B842" i="4"/>
  <c r="A842" i="4"/>
  <c r="O841" i="4"/>
  <c r="N841" i="4"/>
  <c r="M841" i="4"/>
  <c r="L841" i="4"/>
  <c r="K841" i="4"/>
  <c r="J841" i="4"/>
  <c r="I841" i="4"/>
  <c r="H841" i="4"/>
  <c r="G841" i="4"/>
  <c r="F841" i="4"/>
  <c r="E841" i="4"/>
  <c r="D841" i="4"/>
  <c r="C841" i="4"/>
  <c r="B841" i="4"/>
  <c r="A841" i="4"/>
  <c r="O840" i="4"/>
  <c r="N840" i="4"/>
  <c r="M840" i="4"/>
  <c r="L840" i="4"/>
  <c r="K840" i="4"/>
  <c r="J840" i="4"/>
  <c r="I840" i="4"/>
  <c r="H840" i="4"/>
  <c r="G840" i="4"/>
  <c r="F840" i="4"/>
  <c r="E840" i="4"/>
  <c r="D840" i="4"/>
  <c r="C840" i="4"/>
  <c r="B840" i="4"/>
  <c r="A840" i="4"/>
  <c r="O839" i="4"/>
  <c r="N839" i="4"/>
  <c r="M839" i="4"/>
  <c r="L839" i="4"/>
  <c r="K839" i="4"/>
  <c r="J839" i="4"/>
  <c r="I839" i="4"/>
  <c r="H839" i="4"/>
  <c r="G839" i="4"/>
  <c r="F839" i="4"/>
  <c r="E839" i="4"/>
  <c r="D839" i="4"/>
  <c r="C839" i="4"/>
  <c r="B839" i="4"/>
  <c r="A839" i="4"/>
  <c r="O838" i="4"/>
  <c r="N838" i="4"/>
  <c r="M838" i="4"/>
  <c r="L838" i="4"/>
  <c r="K838" i="4"/>
  <c r="J838" i="4"/>
  <c r="I838" i="4"/>
  <c r="H838" i="4"/>
  <c r="G838" i="4"/>
  <c r="F838" i="4"/>
  <c r="E838" i="4"/>
  <c r="D838" i="4"/>
  <c r="C838" i="4"/>
  <c r="B838" i="4"/>
  <c r="A838" i="4"/>
  <c r="O837" i="4"/>
  <c r="N837" i="4"/>
  <c r="M837" i="4"/>
  <c r="L837" i="4"/>
  <c r="K837" i="4"/>
  <c r="J837" i="4"/>
  <c r="I837" i="4"/>
  <c r="H837" i="4"/>
  <c r="G837" i="4"/>
  <c r="F837" i="4"/>
  <c r="E837" i="4"/>
  <c r="D837" i="4"/>
  <c r="C837" i="4"/>
  <c r="B837" i="4"/>
  <c r="A837" i="4"/>
  <c r="O836" i="4"/>
  <c r="N836" i="4"/>
  <c r="M836" i="4"/>
  <c r="L836" i="4"/>
  <c r="K836" i="4"/>
  <c r="J836" i="4"/>
  <c r="I836" i="4"/>
  <c r="H836" i="4"/>
  <c r="G836" i="4"/>
  <c r="F836" i="4"/>
  <c r="E836" i="4"/>
  <c r="D836" i="4"/>
  <c r="C836" i="4"/>
  <c r="B836" i="4"/>
  <c r="A836" i="4"/>
  <c r="O835" i="4"/>
  <c r="N835" i="4"/>
  <c r="M835" i="4"/>
  <c r="L835" i="4"/>
  <c r="K835" i="4"/>
  <c r="J835" i="4"/>
  <c r="I835" i="4"/>
  <c r="H835" i="4"/>
  <c r="G835" i="4"/>
  <c r="F835" i="4"/>
  <c r="E835" i="4"/>
  <c r="D835" i="4"/>
  <c r="C835" i="4"/>
  <c r="B835" i="4"/>
  <c r="A835" i="4"/>
  <c r="O834" i="4"/>
  <c r="N834" i="4"/>
  <c r="M834" i="4"/>
  <c r="L834" i="4"/>
  <c r="K834" i="4"/>
  <c r="J834" i="4"/>
  <c r="I834" i="4"/>
  <c r="H834" i="4"/>
  <c r="G834" i="4"/>
  <c r="F834" i="4"/>
  <c r="E834" i="4"/>
  <c r="D834" i="4"/>
  <c r="C834" i="4"/>
  <c r="B834" i="4"/>
  <c r="A834" i="4"/>
  <c r="O833" i="4"/>
  <c r="N833" i="4"/>
  <c r="M833" i="4"/>
  <c r="L833" i="4"/>
  <c r="K833" i="4"/>
  <c r="J833" i="4"/>
  <c r="I833" i="4"/>
  <c r="H833" i="4"/>
  <c r="G833" i="4"/>
  <c r="F833" i="4"/>
  <c r="E833" i="4"/>
  <c r="D833" i="4"/>
  <c r="C833" i="4"/>
  <c r="B833" i="4"/>
  <c r="A833" i="4"/>
  <c r="O832" i="4"/>
  <c r="N832" i="4"/>
  <c r="M832" i="4"/>
  <c r="L832" i="4"/>
  <c r="K832" i="4"/>
  <c r="J832" i="4"/>
  <c r="I832" i="4"/>
  <c r="H832" i="4"/>
  <c r="G832" i="4"/>
  <c r="F832" i="4"/>
  <c r="E832" i="4"/>
  <c r="D832" i="4"/>
  <c r="C832" i="4"/>
  <c r="B832" i="4"/>
  <c r="A832" i="4"/>
  <c r="O831" i="4"/>
  <c r="N831" i="4"/>
  <c r="M831" i="4"/>
  <c r="L831" i="4"/>
  <c r="K831" i="4"/>
  <c r="J831" i="4"/>
  <c r="I831" i="4"/>
  <c r="H831" i="4"/>
  <c r="G831" i="4"/>
  <c r="F831" i="4"/>
  <c r="E831" i="4"/>
  <c r="D831" i="4"/>
  <c r="C831" i="4"/>
  <c r="B831" i="4"/>
  <c r="A831" i="4"/>
  <c r="O830" i="4"/>
  <c r="N830" i="4"/>
  <c r="M830" i="4"/>
  <c r="L830" i="4"/>
  <c r="K830" i="4"/>
  <c r="J830" i="4"/>
  <c r="I830" i="4"/>
  <c r="H830" i="4"/>
  <c r="G830" i="4"/>
  <c r="F830" i="4"/>
  <c r="E830" i="4"/>
  <c r="D830" i="4"/>
  <c r="C830" i="4"/>
  <c r="B830" i="4"/>
  <c r="A830" i="4"/>
  <c r="O829" i="4"/>
  <c r="N829" i="4"/>
  <c r="M829" i="4"/>
  <c r="L829" i="4"/>
  <c r="K829" i="4"/>
  <c r="J829" i="4"/>
  <c r="I829" i="4"/>
  <c r="H829" i="4"/>
  <c r="G829" i="4"/>
  <c r="F829" i="4"/>
  <c r="E829" i="4"/>
  <c r="D829" i="4"/>
  <c r="C829" i="4"/>
  <c r="B829" i="4"/>
  <c r="A829" i="4"/>
  <c r="O828" i="4"/>
  <c r="N828" i="4"/>
  <c r="M828" i="4"/>
  <c r="L828" i="4"/>
  <c r="K828" i="4"/>
  <c r="J828" i="4"/>
  <c r="I828" i="4"/>
  <c r="H828" i="4"/>
  <c r="G828" i="4"/>
  <c r="F828" i="4"/>
  <c r="E828" i="4"/>
  <c r="D828" i="4"/>
  <c r="C828" i="4"/>
  <c r="B828" i="4"/>
  <c r="A828" i="4"/>
  <c r="O827" i="4"/>
  <c r="N827" i="4"/>
  <c r="M827" i="4"/>
  <c r="L827" i="4"/>
  <c r="K827" i="4"/>
  <c r="J827" i="4"/>
  <c r="I827" i="4"/>
  <c r="H827" i="4"/>
  <c r="G827" i="4"/>
  <c r="F827" i="4"/>
  <c r="E827" i="4"/>
  <c r="D827" i="4"/>
  <c r="C827" i="4"/>
  <c r="B827" i="4"/>
  <c r="A827" i="4"/>
  <c r="O826" i="4"/>
  <c r="N826" i="4"/>
  <c r="M826" i="4"/>
  <c r="L826" i="4"/>
  <c r="K826" i="4"/>
  <c r="J826" i="4"/>
  <c r="I826" i="4"/>
  <c r="H826" i="4"/>
  <c r="G826" i="4"/>
  <c r="F826" i="4"/>
  <c r="E826" i="4"/>
  <c r="D826" i="4"/>
  <c r="C826" i="4"/>
  <c r="B826" i="4"/>
  <c r="A826" i="4"/>
  <c r="O825" i="4"/>
  <c r="N825" i="4"/>
  <c r="M825" i="4"/>
  <c r="L825" i="4"/>
  <c r="K825" i="4"/>
  <c r="J825" i="4"/>
  <c r="I825" i="4"/>
  <c r="H825" i="4"/>
  <c r="G825" i="4"/>
  <c r="F825" i="4"/>
  <c r="E825" i="4"/>
  <c r="D825" i="4"/>
  <c r="C825" i="4"/>
  <c r="B825" i="4"/>
  <c r="A825" i="4"/>
  <c r="O824" i="4"/>
  <c r="N824" i="4"/>
  <c r="M824" i="4"/>
  <c r="L824" i="4"/>
  <c r="K824" i="4"/>
  <c r="J824" i="4"/>
  <c r="I824" i="4"/>
  <c r="H824" i="4"/>
  <c r="G824" i="4"/>
  <c r="F824" i="4"/>
  <c r="E824" i="4"/>
  <c r="D824" i="4"/>
  <c r="C824" i="4"/>
  <c r="B824" i="4"/>
  <c r="A824" i="4"/>
  <c r="O823" i="4"/>
  <c r="N823" i="4"/>
  <c r="M823" i="4"/>
  <c r="L823" i="4"/>
  <c r="K823" i="4"/>
  <c r="J823" i="4"/>
  <c r="I823" i="4"/>
  <c r="H823" i="4"/>
  <c r="G823" i="4"/>
  <c r="F823" i="4"/>
  <c r="E823" i="4"/>
  <c r="D823" i="4"/>
  <c r="C823" i="4"/>
  <c r="B823" i="4"/>
  <c r="A823" i="4"/>
  <c r="O822" i="4"/>
  <c r="N822" i="4"/>
  <c r="M822" i="4"/>
  <c r="L822" i="4"/>
  <c r="K822" i="4"/>
  <c r="J822" i="4"/>
  <c r="I822" i="4"/>
  <c r="H822" i="4"/>
  <c r="G822" i="4"/>
  <c r="F822" i="4"/>
  <c r="E822" i="4"/>
  <c r="D822" i="4"/>
  <c r="C822" i="4"/>
  <c r="B822" i="4"/>
  <c r="A822" i="4"/>
  <c r="O821" i="4"/>
  <c r="N821" i="4"/>
  <c r="M821" i="4"/>
  <c r="L821" i="4"/>
  <c r="K821" i="4"/>
  <c r="J821" i="4"/>
  <c r="I821" i="4"/>
  <c r="H821" i="4"/>
  <c r="G821" i="4"/>
  <c r="F821" i="4"/>
  <c r="E821" i="4"/>
  <c r="D821" i="4"/>
  <c r="C821" i="4"/>
  <c r="B821" i="4"/>
  <c r="A821" i="4"/>
  <c r="O820" i="4"/>
  <c r="N820" i="4"/>
  <c r="M820" i="4"/>
  <c r="L820" i="4"/>
  <c r="K820" i="4"/>
  <c r="J820" i="4"/>
  <c r="I820" i="4"/>
  <c r="H820" i="4"/>
  <c r="G820" i="4"/>
  <c r="F820" i="4"/>
  <c r="E820" i="4"/>
  <c r="D820" i="4"/>
  <c r="C820" i="4"/>
  <c r="B820" i="4"/>
  <c r="A820" i="4"/>
  <c r="O819" i="4"/>
  <c r="N819" i="4"/>
  <c r="M819" i="4"/>
  <c r="L819" i="4"/>
  <c r="K819" i="4"/>
  <c r="J819" i="4"/>
  <c r="I819" i="4"/>
  <c r="H819" i="4"/>
  <c r="G819" i="4"/>
  <c r="F819" i="4"/>
  <c r="E819" i="4"/>
  <c r="D819" i="4"/>
  <c r="C819" i="4"/>
  <c r="B819" i="4"/>
  <c r="A819" i="4"/>
  <c r="O818" i="4"/>
  <c r="N818" i="4"/>
  <c r="M818" i="4"/>
  <c r="L818" i="4"/>
  <c r="K818" i="4"/>
  <c r="J818" i="4"/>
  <c r="I818" i="4"/>
  <c r="H818" i="4"/>
  <c r="G818" i="4"/>
  <c r="F818" i="4"/>
  <c r="E818" i="4"/>
  <c r="D818" i="4"/>
  <c r="C818" i="4"/>
  <c r="B818" i="4"/>
  <c r="A818" i="4"/>
  <c r="O817" i="4"/>
  <c r="N817" i="4"/>
  <c r="M817" i="4"/>
  <c r="L817" i="4"/>
  <c r="K817" i="4"/>
  <c r="J817" i="4"/>
  <c r="I817" i="4"/>
  <c r="H817" i="4"/>
  <c r="G817" i="4"/>
  <c r="F817" i="4"/>
  <c r="E817" i="4"/>
  <c r="D817" i="4"/>
  <c r="C817" i="4"/>
  <c r="B817" i="4"/>
  <c r="A817" i="4"/>
  <c r="O816" i="4"/>
  <c r="N816" i="4"/>
  <c r="M816" i="4"/>
  <c r="L816" i="4"/>
  <c r="K816" i="4"/>
  <c r="J816" i="4"/>
  <c r="I816" i="4"/>
  <c r="H816" i="4"/>
  <c r="G816" i="4"/>
  <c r="F816" i="4"/>
  <c r="E816" i="4"/>
  <c r="D816" i="4"/>
  <c r="C816" i="4"/>
  <c r="B816" i="4"/>
  <c r="A816" i="4"/>
  <c r="O815" i="4"/>
  <c r="N815" i="4"/>
  <c r="M815" i="4"/>
  <c r="L815" i="4"/>
  <c r="K815" i="4"/>
  <c r="J815" i="4"/>
  <c r="I815" i="4"/>
  <c r="H815" i="4"/>
  <c r="G815" i="4"/>
  <c r="F815" i="4"/>
  <c r="E815" i="4"/>
  <c r="D815" i="4"/>
  <c r="C815" i="4"/>
  <c r="B815" i="4"/>
  <c r="A815" i="4"/>
  <c r="O814" i="4"/>
  <c r="N814" i="4"/>
  <c r="M814" i="4"/>
  <c r="L814" i="4"/>
  <c r="K814" i="4"/>
  <c r="J814" i="4"/>
  <c r="I814" i="4"/>
  <c r="H814" i="4"/>
  <c r="G814" i="4"/>
  <c r="F814" i="4"/>
  <c r="E814" i="4"/>
  <c r="D814" i="4"/>
  <c r="C814" i="4"/>
  <c r="B814" i="4"/>
  <c r="A814" i="4"/>
  <c r="O813" i="4"/>
  <c r="N813" i="4"/>
  <c r="M813" i="4"/>
  <c r="L813" i="4"/>
  <c r="K813" i="4"/>
  <c r="J813" i="4"/>
  <c r="I813" i="4"/>
  <c r="H813" i="4"/>
  <c r="G813" i="4"/>
  <c r="F813" i="4"/>
  <c r="E813" i="4"/>
  <c r="D813" i="4"/>
  <c r="C813" i="4"/>
  <c r="B813" i="4"/>
  <c r="A813" i="4"/>
  <c r="O812" i="4"/>
  <c r="N812" i="4"/>
  <c r="M812" i="4"/>
  <c r="L812" i="4"/>
  <c r="K812" i="4"/>
  <c r="J812" i="4"/>
  <c r="I812" i="4"/>
  <c r="H812" i="4"/>
  <c r="G812" i="4"/>
  <c r="F812" i="4"/>
  <c r="E812" i="4"/>
  <c r="D812" i="4"/>
  <c r="C812" i="4"/>
  <c r="B812" i="4"/>
  <c r="A812" i="4"/>
  <c r="O811" i="4"/>
  <c r="N811" i="4"/>
  <c r="M811" i="4"/>
  <c r="L811" i="4"/>
  <c r="K811" i="4"/>
  <c r="J811" i="4"/>
  <c r="I811" i="4"/>
  <c r="H811" i="4"/>
  <c r="G811" i="4"/>
  <c r="F811" i="4"/>
  <c r="E811" i="4"/>
  <c r="D811" i="4"/>
  <c r="C811" i="4"/>
  <c r="B811" i="4"/>
  <c r="A811" i="4"/>
  <c r="O810" i="4"/>
  <c r="N810" i="4"/>
  <c r="M810" i="4"/>
  <c r="L810" i="4"/>
  <c r="K810" i="4"/>
  <c r="J810" i="4"/>
  <c r="I810" i="4"/>
  <c r="H810" i="4"/>
  <c r="G810" i="4"/>
  <c r="F810" i="4"/>
  <c r="E810" i="4"/>
  <c r="D810" i="4"/>
  <c r="C810" i="4"/>
  <c r="B810" i="4"/>
  <c r="A810" i="4"/>
  <c r="O809" i="4"/>
  <c r="N809" i="4"/>
  <c r="M809" i="4"/>
  <c r="L809" i="4"/>
  <c r="K809" i="4"/>
  <c r="J809" i="4"/>
  <c r="I809" i="4"/>
  <c r="H809" i="4"/>
  <c r="G809" i="4"/>
  <c r="F809" i="4"/>
  <c r="E809" i="4"/>
  <c r="D809" i="4"/>
  <c r="C809" i="4"/>
  <c r="B809" i="4"/>
  <c r="A809" i="4"/>
  <c r="O808" i="4"/>
  <c r="N808" i="4"/>
  <c r="M808" i="4"/>
  <c r="L808" i="4"/>
  <c r="K808" i="4"/>
  <c r="J808" i="4"/>
  <c r="I808" i="4"/>
  <c r="H808" i="4"/>
  <c r="G808" i="4"/>
  <c r="F808" i="4"/>
  <c r="E808" i="4"/>
  <c r="D808" i="4"/>
  <c r="C808" i="4"/>
  <c r="B808" i="4"/>
  <c r="A808" i="4"/>
  <c r="O807" i="4"/>
  <c r="N807" i="4"/>
  <c r="M807" i="4"/>
  <c r="L807" i="4"/>
  <c r="K807" i="4"/>
  <c r="J807" i="4"/>
  <c r="I807" i="4"/>
  <c r="H807" i="4"/>
  <c r="G807" i="4"/>
  <c r="F807" i="4"/>
  <c r="E807" i="4"/>
  <c r="D807" i="4"/>
  <c r="C807" i="4"/>
  <c r="B807" i="4"/>
  <c r="A807" i="4"/>
  <c r="O806" i="4"/>
  <c r="N806" i="4"/>
  <c r="M806" i="4"/>
  <c r="L806" i="4"/>
  <c r="K806" i="4"/>
  <c r="J806" i="4"/>
  <c r="I806" i="4"/>
  <c r="H806" i="4"/>
  <c r="G806" i="4"/>
  <c r="F806" i="4"/>
  <c r="E806" i="4"/>
  <c r="D806" i="4"/>
  <c r="C806" i="4"/>
  <c r="B806" i="4"/>
  <c r="A806" i="4"/>
  <c r="O805" i="4"/>
  <c r="N805" i="4"/>
  <c r="M805" i="4"/>
  <c r="L805" i="4"/>
  <c r="K805" i="4"/>
  <c r="J805" i="4"/>
  <c r="I805" i="4"/>
  <c r="H805" i="4"/>
  <c r="G805" i="4"/>
  <c r="F805" i="4"/>
  <c r="E805" i="4"/>
  <c r="D805" i="4"/>
  <c r="C805" i="4"/>
  <c r="B805" i="4"/>
  <c r="A805" i="4"/>
  <c r="O804" i="4"/>
  <c r="N804" i="4"/>
  <c r="M804" i="4"/>
  <c r="L804" i="4"/>
  <c r="K804" i="4"/>
  <c r="J804" i="4"/>
  <c r="I804" i="4"/>
  <c r="H804" i="4"/>
  <c r="G804" i="4"/>
  <c r="F804" i="4"/>
  <c r="E804" i="4"/>
  <c r="D804" i="4"/>
  <c r="C804" i="4"/>
  <c r="B804" i="4"/>
  <c r="A804" i="4"/>
  <c r="O803" i="4"/>
  <c r="N803" i="4"/>
  <c r="M803" i="4"/>
  <c r="L803" i="4"/>
  <c r="K803" i="4"/>
  <c r="J803" i="4"/>
  <c r="I803" i="4"/>
  <c r="H803" i="4"/>
  <c r="G803" i="4"/>
  <c r="F803" i="4"/>
  <c r="E803" i="4"/>
  <c r="D803" i="4"/>
  <c r="C803" i="4"/>
  <c r="B803" i="4"/>
  <c r="A803" i="4"/>
  <c r="O802" i="4"/>
  <c r="N802" i="4"/>
  <c r="M802" i="4"/>
  <c r="L802" i="4"/>
  <c r="K802" i="4"/>
  <c r="J802" i="4"/>
  <c r="I802" i="4"/>
  <c r="H802" i="4"/>
  <c r="G802" i="4"/>
  <c r="F802" i="4"/>
  <c r="E802" i="4"/>
  <c r="D802" i="4"/>
  <c r="C802" i="4"/>
  <c r="B802" i="4"/>
  <c r="A802" i="4"/>
  <c r="O801" i="4"/>
  <c r="N801" i="4"/>
  <c r="M801" i="4"/>
  <c r="L801" i="4"/>
  <c r="K801" i="4"/>
  <c r="J801" i="4"/>
  <c r="I801" i="4"/>
  <c r="H801" i="4"/>
  <c r="G801" i="4"/>
  <c r="F801" i="4"/>
  <c r="E801" i="4"/>
  <c r="D801" i="4"/>
  <c r="C801" i="4"/>
  <c r="B801" i="4"/>
  <c r="A801" i="4"/>
  <c r="O800" i="4"/>
  <c r="N800" i="4"/>
  <c r="M800" i="4"/>
  <c r="L800" i="4"/>
  <c r="K800" i="4"/>
  <c r="J800" i="4"/>
  <c r="I800" i="4"/>
  <c r="H800" i="4"/>
  <c r="G800" i="4"/>
  <c r="F800" i="4"/>
  <c r="E800" i="4"/>
  <c r="D800" i="4"/>
  <c r="C800" i="4"/>
  <c r="B800" i="4"/>
  <c r="A800" i="4"/>
  <c r="O799" i="4"/>
  <c r="N799" i="4"/>
  <c r="M799" i="4"/>
  <c r="L799" i="4"/>
  <c r="K799" i="4"/>
  <c r="J799" i="4"/>
  <c r="I799" i="4"/>
  <c r="H799" i="4"/>
  <c r="G799" i="4"/>
  <c r="F799" i="4"/>
  <c r="E799" i="4"/>
  <c r="D799" i="4"/>
  <c r="C799" i="4"/>
  <c r="B799" i="4"/>
  <c r="A799" i="4"/>
  <c r="O798" i="4"/>
  <c r="N798" i="4"/>
  <c r="M798" i="4"/>
  <c r="L798" i="4"/>
  <c r="K798" i="4"/>
  <c r="J798" i="4"/>
  <c r="I798" i="4"/>
  <c r="H798" i="4"/>
  <c r="G798" i="4"/>
  <c r="F798" i="4"/>
  <c r="E798" i="4"/>
  <c r="D798" i="4"/>
  <c r="C798" i="4"/>
  <c r="B798" i="4"/>
  <c r="A798" i="4"/>
  <c r="O797" i="4"/>
  <c r="N797" i="4"/>
  <c r="M797" i="4"/>
  <c r="L797" i="4"/>
  <c r="K797" i="4"/>
  <c r="J797" i="4"/>
  <c r="I797" i="4"/>
  <c r="H797" i="4"/>
  <c r="G797" i="4"/>
  <c r="F797" i="4"/>
  <c r="E797" i="4"/>
  <c r="D797" i="4"/>
  <c r="C797" i="4"/>
  <c r="B797" i="4"/>
  <c r="A797" i="4"/>
  <c r="O796" i="4"/>
  <c r="N796" i="4"/>
  <c r="M796" i="4"/>
  <c r="L796" i="4"/>
  <c r="K796" i="4"/>
  <c r="J796" i="4"/>
  <c r="I796" i="4"/>
  <c r="H796" i="4"/>
  <c r="G796" i="4"/>
  <c r="F796" i="4"/>
  <c r="E796" i="4"/>
  <c r="D796" i="4"/>
  <c r="C796" i="4"/>
  <c r="B796" i="4"/>
  <c r="A796" i="4"/>
  <c r="O795" i="4"/>
  <c r="N795" i="4"/>
  <c r="M795" i="4"/>
  <c r="L795" i="4"/>
  <c r="K795" i="4"/>
  <c r="J795" i="4"/>
  <c r="I795" i="4"/>
  <c r="H795" i="4"/>
  <c r="G795" i="4"/>
  <c r="F795" i="4"/>
  <c r="E795" i="4"/>
  <c r="D795" i="4"/>
  <c r="C795" i="4"/>
  <c r="B795" i="4"/>
  <c r="A795" i="4"/>
  <c r="O794" i="4"/>
  <c r="N794" i="4"/>
  <c r="M794" i="4"/>
  <c r="L794" i="4"/>
  <c r="K794" i="4"/>
  <c r="J794" i="4"/>
  <c r="I794" i="4"/>
  <c r="H794" i="4"/>
  <c r="G794" i="4"/>
  <c r="F794" i="4"/>
  <c r="E794" i="4"/>
  <c r="D794" i="4"/>
  <c r="C794" i="4"/>
  <c r="B794" i="4"/>
  <c r="A794" i="4"/>
  <c r="O793" i="4"/>
  <c r="N793" i="4"/>
  <c r="M793" i="4"/>
  <c r="L793" i="4"/>
  <c r="K793" i="4"/>
  <c r="J793" i="4"/>
  <c r="I793" i="4"/>
  <c r="H793" i="4"/>
  <c r="G793" i="4"/>
  <c r="F793" i="4"/>
  <c r="E793" i="4"/>
  <c r="D793" i="4"/>
  <c r="C793" i="4"/>
  <c r="B793" i="4"/>
  <c r="A793" i="4"/>
  <c r="O792" i="4"/>
  <c r="N792" i="4"/>
  <c r="M792" i="4"/>
  <c r="L792" i="4"/>
  <c r="K792" i="4"/>
  <c r="J792" i="4"/>
  <c r="I792" i="4"/>
  <c r="H792" i="4"/>
  <c r="G792" i="4"/>
  <c r="F792" i="4"/>
  <c r="E792" i="4"/>
  <c r="D792" i="4"/>
  <c r="C792" i="4"/>
  <c r="B792" i="4"/>
  <c r="A792" i="4"/>
  <c r="O791" i="4"/>
  <c r="N791" i="4"/>
  <c r="M791" i="4"/>
  <c r="L791" i="4"/>
  <c r="K791" i="4"/>
  <c r="J791" i="4"/>
  <c r="I791" i="4"/>
  <c r="H791" i="4"/>
  <c r="G791" i="4"/>
  <c r="F791" i="4"/>
  <c r="E791" i="4"/>
  <c r="D791" i="4"/>
  <c r="C791" i="4"/>
  <c r="B791" i="4"/>
  <c r="A791" i="4"/>
  <c r="O790" i="4"/>
  <c r="N790" i="4"/>
  <c r="M790" i="4"/>
  <c r="L790" i="4"/>
  <c r="K790" i="4"/>
  <c r="J790" i="4"/>
  <c r="I790" i="4"/>
  <c r="H790" i="4"/>
  <c r="G790" i="4"/>
  <c r="F790" i="4"/>
  <c r="E790" i="4"/>
  <c r="D790" i="4"/>
  <c r="C790" i="4"/>
  <c r="B790" i="4"/>
  <c r="A790" i="4"/>
  <c r="O789" i="4"/>
  <c r="N789" i="4"/>
  <c r="M789" i="4"/>
  <c r="L789" i="4"/>
  <c r="K789" i="4"/>
  <c r="J789" i="4"/>
  <c r="I789" i="4"/>
  <c r="H789" i="4"/>
  <c r="G789" i="4"/>
  <c r="F789" i="4"/>
  <c r="E789" i="4"/>
  <c r="D789" i="4"/>
  <c r="C789" i="4"/>
  <c r="B789" i="4"/>
  <c r="A789" i="4"/>
  <c r="O788" i="4"/>
  <c r="N788" i="4"/>
  <c r="M788" i="4"/>
  <c r="L788" i="4"/>
  <c r="K788" i="4"/>
  <c r="J788" i="4"/>
  <c r="I788" i="4"/>
  <c r="H788" i="4"/>
  <c r="G788" i="4"/>
  <c r="F788" i="4"/>
  <c r="E788" i="4"/>
  <c r="D788" i="4"/>
  <c r="C788" i="4"/>
  <c r="B788" i="4"/>
  <c r="A788" i="4"/>
  <c r="O787" i="4"/>
  <c r="N787" i="4"/>
  <c r="M787" i="4"/>
  <c r="L787" i="4"/>
  <c r="K787" i="4"/>
  <c r="J787" i="4"/>
  <c r="I787" i="4"/>
  <c r="H787" i="4"/>
  <c r="G787" i="4"/>
  <c r="F787" i="4"/>
  <c r="E787" i="4"/>
  <c r="D787" i="4"/>
  <c r="C787" i="4"/>
  <c r="B787" i="4"/>
  <c r="A787" i="4"/>
  <c r="O786" i="4"/>
  <c r="N786" i="4"/>
  <c r="M786" i="4"/>
  <c r="L786" i="4"/>
  <c r="K786" i="4"/>
  <c r="J786" i="4"/>
  <c r="I786" i="4"/>
  <c r="H786" i="4"/>
  <c r="G786" i="4"/>
  <c r="F786" i="4"/>
  <c r="E786" i="4"/>
  <c r="D786" i="4"/>
  <c r="C786" i="4"/>
  <c r="B786" i="4"/>
  <c r="A786" i="4"/>
  <c r="O785" i="4"/>
  <c r="N785" i="4"/>
  <c r="M785" i="4"/>
  <c r="L785" i="4"/>
  <c r="K785" i="4"/>
  <c r="J785" i="4"/>
  <c r="I785" i="4"/>
  <c r="H785" i="4"/>
  <c r="G785" i="4"/>
  <c r="F785" i="4"/>
  <c r="E785" i="4"/>
  <c r="D785" i="4"/>
  <c r="C785" i="4"/>
  <c r="B785" i="4"/>
  <c r="A785" i="4"/>
  <c r="O784" i="4"/>
  <c r="N784" i="4"/>
  <c r="M784" i="4"/>
  <c r="L784" i="4"/>
  <c r="K784" i="4"/>
  <c r="J784" i="4"/>
  <c r="I784" i="4"/>
  <c r="H784" i="4"/>
  <c r="G784" i="4"/>
  <c r="F784" i="4"/>
  <c r="E784" i="4"/>
  <c r="D784" i="4"/>
  <c r="C784" i="4"/>
  <c r="B784" i="4"/>
  <c r="A784" i="4"/>
  <c r="O783" i="4"/>
  <c r="N783" i="4"/>
  <c r="M783" i="4"/>
  <c r="L783" i="4"/>
  <c r="K783" i="4"/>
  <c r="J783" i="4"/>
  <c r="I783" i="4"/>
  <c r="H783" i="4"/>
  <c r="G783" i="4"/>
  <c r="F783" i="4"/>
  <c r="E783" i="4"/>
  <c r="D783" i="4"/>
  <c r="C783" i="4"/>
  <c r="B783" i="4"/>
  <c r="A783" i="4"/>
  <c r="O782" i="4"/>
  <c r="N782" i="4"/>
  <c r="M782" i="4"/>
  <c r="L782" i="4"/>
  <c r="K782" i="4"/>
  <c r="J782" i="4"/>
  <c r="I782" i="4"/>
  <c r="H782" i="4"/>
  <c r="G782" i="4"/>
  <c r="F782" i="4"/>
  <c r="E782" i="4"/>
  <c r="D782" i="4"/>
  <c r="C782" i="4"/>
  <c r="B782" i="4"/>
  <c r="A782" i="4"/>
  <c r="O781" i="4"/>
  <c r="N781" i="4"/>
  <c r="M781" i="4"/>
  <c r="L781" i="4"/>
  <c r="K781" i="4"/>
  <c r="J781" i="4"/>
  <c r="I781" i="4"/>
  <c r="H781" i="4"/>
  <c r="G781" i="4"/>
  <c r="F781" i="4"/>
  <c r="E781" i="4"/>
  <c r="D781" i="4"/>
  <c r="C781" i="4"/>
  <c r="B781" i="4"/>
  <c r="A781" i="4"/>
  <c r="O780" i="4"/>
  <c r="N780" i="4"/>
  <c r="M780" i="4"/>
  <c r="L780" i="4"/>
  <c r="K780" i="4"/>
  <c r="J780" i="4"/>
  <c r="I780" i="4"/>
  <c r="H780" i="4"/>
  <c r="G780" i="4"/>
  <c r="F780" i="4"/>
  <c r="E780" i="4"/>
  <c r="D780" i="4"/>
  <c r="C780" i="4"/>
  <c r="B780" i="4"/>
  <c r="A780" i="4"/>
  <c r="O779" i="4"/>
  <c r="N779" i="4"/>
  <c r="M779" i="4"/>
  <c r="L779" i="4"/>
  <c r="K779" i="4"/>
  <c r="J779" i="4"/>
  <c r="I779" i="4"/>
  <c r="H779" i="4"/>
  <c r="G779" i="4"/>
  <c r="F779" i="4"/>
  <c r="E779" i="4"/>
  <c r="D779" i="4"/>
  <c r="C779" i="4"/>
  <c r="B779" i="4"/>
  <c r="A779" i="4"/>
  <c r="O778" i="4"/>
  <c r="N778" i="4"/>
  <c r="M778" i="4"/>
  <c r="L778" i="4"/>
  <c r="K778" i="4"/>
  <c r="J778" i="4"/>
  <c r="I778" i="4"/>
  <c r="H778" i="4"/>
  <c r="G778" i="4"/>
  <c r="F778" i="4"/>
  <c r="E778" i="4"/>
  <c r="D778" i="4"/>
  <c r="C778" i="4"/>
  <c r="B778" i="4"/>
  <c r="A778" i="4"/>
  <c r="O777" i="4"/>
  <c r="N777" i="4"/>
  <c r="M777" i="4"/>
  <c r="L777" i="4"/>
  <c r="K777" i="4"/>
  <c r="J777" i="4"/>
  <c r="I777" i="4"/>
  <c r="H777" i="4"/>
  <c r="G777" i="4"/>
  <c r="F777" i="4"/>
  <c r="E777" i="4"/>
  <c r="D777" i="4"/>
  <c r="C777" i="4"/>
  <c r="B777" i="4"/>
  <c r="A777" i="4"/>
  <c r="O776" i="4"/>
  <c r="N776" i="4"/>
  <c r="M776" i="4"/>
  <c r="L776" i="4"/>
  <c r="K776" i="4"/>
  <c r="J776" i="4"/>
  <c r="I776" i="4"/>
  <c r="H776" i="4"/>
  <c r="G776" i="4"/>
  <c r="F776" i="4"/>
  <c r="E776" i="4"/>
  <c r="D776" i="4"/>
  <c r="C776" i="4"/>
  <c r="B776" i="4"/>
  <c r="A776" i="4"/>
  <c r="O775" i="4"/>
  <c r="N775" i="4"/>
  <c r="M775" i="4"/>
  <c r="L775" i="4"/>
  <c r="K775" i="4"/>
  <c r="J775" i="4"/>
  <c r="I775" i="4"/>
  <c r="H775" i="4"/>
  <c r="G775" i="4"/>
  <c r="F775" i="4"/>
  <c r="E775" i="4"/>
  <c r="D775" i="4"/>
  <c r="C775" i="4"/>
  <c r="B775" i="4"/>
  <c r="A775" i="4"/>
  <c r="O774" i="4"/>
  <c r="N774" i="4"/>
  <c r="M774" i="4"/>
  <c r="L774" i="4"/>
  <c r="K774" i="4"/>
  <c r="J774" i="4"/>
  <c r="I774" i="4"/>
  <c r="H774" i="4"/>
  <c r="G774" i="4"/>
  <c r="F774" i="4"/>
  <c r="E774" i="4"/>
  <c r="D774" i="4"/>
  <c r="C774" i="4"/>
  <c r="B774" i="4"/>
  <c r="A774" i="4"/>
  <c r="O773" i="4"/>
  <c r="N773" i="4"/>
  <c r="M773" i="4"/>
  <c r="L773" i="4"/>
  <c r="K773" i="4"/>
  <c r="J773" i="4"/>
  <c r="I773" i="4"/>
  <c r="H773" i="4"/>
  <c r="G773" i="4"/>
  <c r="F773" i="4"/>
  <c r="E773" i="4"/>
  <c r="D773" i="4"/>
  <c r="C773" i="4"/>
  <c r="B773" i="4"/>
  <c r="A773" i="4"/>
  <c r="O772" i="4"/>
  <c r="N772" i="4"/>
  <c r="M772" i="4"/>
  <c r="L772" i="4"/>
  <c r="K772" i="4"/>
  <c r="J772" i="4"/>
  <c r="I772" i="4"/>
  <c r="H772" i="4"/>
  <c r="G772" i="4"/>
  <c r="F772" i="4"/>
  <c r="E772" i="4"/>
  <c r="D772" i="4"/>
  <c r="C772" i="4"/>
  <c r="B772" i="4"/>
  <c r="A772" i="4"/>
  <c r="O771" i="4"/>
  <c r="N771" i="4"/>
  <c r="M771" i="4"/>
  <c r="L771" i="4"/>
  <c r="K771" i="4"/>
  <c r="J771" i="4"/>
  <c r="I771" i="4"/>
  <c r="H771" i="4"/>
  <c r="G771" i="4"/>
  <c r="F771" i="4"/>
  <c r="E771" i="4"/>
  <c r="D771" i="4"/>
  <c r="C771" i="4"/>
  <c r="B771" i="4"/>
  <c r="A771" i="4"/>
  <c r="O770" i="4"/>
  <c r="N770" i="4"/>
  <c r="M770" i="4"/>
  <c r="L770" i="4"/>
  <c r="K770" i="4"/>
  <c r="J770" i="4"/>
  <c r="I770" i="4"/>
  <c r="H770" i="4"/>
  <c r="G770" i="4"/>
  <c r="F770" i="4"/>
  <c r="E770" i="4"/>
  <c r="D770" i="4"/>
  <c r="C770" i="4"/>
  <c r="B770" i="4"/>
  <c r="A770" i="4"/>
  <c r="O769" i="4"/>
  <c r="N769" i="4"/>
  <c r="M769" i="4"/>
  <c r="L769" i="4"/>
  <c r="K769" i="4"/>
  <c r="J769" i="4"/>
  <c r="I769" i="4"/>
  <c r="H769" i="4"/>
  <c r="G769" i="4"/>
  <c r="F769" i="4"/>
  <c r="E769" i="4"/>
  <c r="D769" i="4"/>
  <c r="C769" i="4"/>
  <c r="B769" i="4"/>
  <c r="A769" i="4"/>
  <c r="O768" i="4"/>
  <c r="N768" i="4"/>
  <c r="M768" i="4"/>
  <c r="L768" i="4"/>
  <c r="K768" i="4"/>
  <c r="J768" i="4"/>
  <c r="I768" i="4"/>
  <c r="H768" i="4"/>
  <c r="G768" i="4"/>
  <c r="F768" i="4"/>
  <c r="E768" i="4"/>
  <c r="D768" i="4"/>
  <c r="C768" i="4"/>
  <c r="B768" i="4"/>
  <c r="A768" i="4"/>
  <c r="O767" i="4"/>
  <c r="N767" i="4"/>
  <c r="M767" i="4"/>
  <c r="L767" i="4"/>
  <c r="K767" i="4"/>
  <c r="J767" i="4"/>
  <c r="I767" i="4"/>
  <c r="H767" i="4"/>
  <c r="G767" i="4"/>
  <c r="F767" i="4"/>
  <c r="E767" i="4"/>
  <c r="D767" i="4"/>
  <c r="C767" i="4"/>
  <c r="B767" i="4"/>
  <c r="A767" i="4"/>
  <c r="O766" i="4"/>
  <c r="N766" i="4"/>
  <c r="M766" i="4"/>
  <c r="L766" i="4"/>
  <c r="K766" i="4"/>
  <c r="J766" i="4"/>
  <c r="I766" i="4"/>
  <c r="H766" i="4"/>
  <c r="G766" i="4"/>
  <c r="F766" i="4"/>
  <c r="E766" i="4"/>
  <c r="D766" i="4"/>
  <c r="C766" i="4"/>
  <c r="B766" i="4"/>
  <c r="A766" i="4"/>
  <c r="O765" i="4"/>
  <c r="N765" i="4"/>
  <c r="M765" i="4"/>
  <c r="L765" i="4"/>
  <c r="K765" i="4"/>
  <c r="J765" i="4"/>
  <c r="I765" i="4"/>
  <c r="H765" i="4"/>
  <c r="G765" i="4"/>
  <c r="F765" i="4"/>
  <c r="E765" i="4"/>
  <c r="D765" i="4"/>
  <c r="C765" i="4"/>
  <c r="B765" i="4"/>
  <c r="A765" i="4"/>
  <c r="O764" i="4"/>
  <c r="N764" i="4"/>
  <c r="M764" i="4"/>
  <c r="L764" i="4"/>
  <c r="K764" i="4"/>
  <c r="J764" i="4"/>
  <c r="I764" i="4"/>
  <c r="H764" i="4"/>
  <c r="G764" i="4"/>
  <c r="F764" i="4"/>
  <c r="E764" i="4"/>
  <c r="D764" i="4"/>
  <c r="C764" i="4"/>
  <c r="B764" i="4"/>
  <c r="A764" i="4"/>
  <c r="O763" i="4"/>
  <c r="N763" i="4"/>
  <c r="M763" i="4"/>
  <c r="L763" i="4"/>
  <c r="K763" i="4"/>
  <c r="J763" i="4"/>
  <c r="I763" i="4"/>
  <c r="H763" i="4"/>
  <c r="G763" i="4"/>
  <c r="F763" i="4"/>
  <c r="E763" i="4"/>
  <c r="D763" i="4"/>
  <c r="C763" i="4"/>
  <c r="B763" i="4"/>
  <c r="A763" i="4"/>
  <c r="O762" i="4"/>
  <c r="N762" i="4"/>
  <c r="M762" i="4"/>
  <c r="L762" i="4"/>
  <c r="K762" i="4"/>
  <c r="J762" i="4"/>
  <c r="I762" i="4"/>
  <c r="H762" i="4"/>
  <c r="G762" i="4"/>
  <c r="F762" i="4"/>
  <c r="E762" i="4"/>
  <c r="D762" i="4"/>
  <c r="C762" i="4"/>
  <c r="B762" i="4"/>
  <c r="A762" i="4"/>
  <c r="O761" i="4"/>
  <c r="N761" i="4"/>
  <c r="M761" i="4"/>
  <c r="L761" i="4"/>
  <c r="K761" i="4"/>
  <c r="J761" i="4"/>
  <c r="I761" i="4"/>
  <c r="H761" i="4"/>
  <c r="G761" i="4"/>
  <c r="F761" i="4"/>
  <c r="E761" i="4"/>
  <c r="D761" i="4"/>
  <c r="C761" i="4"/>
  <c r="B761" i="4"/>
  <c r="A761" i="4"/>
  <c r="O760" i="4"/>
  <c r="N760" i="4"/>
  <c r="M760" i="4"/>
  <c r="L760" i="4"/>
  <c r="K760" i="4"/>
  <c r="J760" i="4"/>
  <c r="I760" i="4"/>
  <c r="H760" i="4"/>
  <c r="G760" i="4"/>
  <c r="F760" i="4"/>
  <c r="E760" i="4"/>
  <c r="D760" i="4"/>
  <c r="C760" i="4"/>
  <c r="B760" i="4"/>
  <c r="A760" i="4"/>
  <c r="O759" i="4"/>
  <c r="N759" i="4"/>
  <c r="M759" i="4"/>
  <c r="L759" i="4"/>
  <c r="K759" i="4"/>
  <c r="J759" i="4"/>
  <c r="I759" i="4"/>
  <c r="H759" i="4"/>
  <c r="G759" i="4"/>
  <c r="F759" i="4"/>
  <c r="E759" i="4"/>
  <c r="D759" i="4"/>
  <c r="C759" i="4"/>
  <c r="B759" i="4"/>
  <c r="A759" i="4"/>
  <c r="O758" i="4"/>
  <c r="N758" i="4"/>
  <c r="M758" i="4"/>
  <c r="L758" i="4"/>
  <c r="K758" i="4"/>
  <c r="J758" i="4"/>
  <c r="I758" i="4"/>
  <c r="H758" i="4"/>
  <c r="G758" i="4"/>
  <c r="F758" i="4"/>
  <c r="E758" i="4"/>
  <c r="D758" i="4"/>
  <c r="C758" i="4"/>
  <c r="B758" i="4"/>
  <c r="A758" i="4"/>
  <c r="O757" i="4"/>
  <c r="N757" i="4"/>
  <c r="M757" i="4"/>
  <c r="L757" i="4"/>
  <c r="K757" i="4"/>
  <c r="J757" i="4"/>
  <c r="I757" i="4"/>
  <c r="H757" i="4"/>
  <c r="G757" i="4"/>
  <c r="F757" i="4"/>
  <c r="E757" i="4"/>
  <c r="D757" i="4"/>
  <c r="C757" i="4"/>
  <c r="B757" i="4"/>
  <c r="A757" i="4"/>
  <c r="O756" i="4"/>
  <c r="N756" i="4"/>
  <c r="M756" i="4"/>
  <c r="L756" i="4"/>
  <c r="K756" i="4"/>
  <c r="J756" i="4"/>
  <c r="I756" i="4"/>
  <c r="H756" i="4"/>
  <c r="G756" i="4"/>
  <c r="F756" i="4"/>
  <c r="E756" i="4"/>
  <c r="D756" i="4"/>
  <c r="C756" i="4"/>
  <c r="B756" i="4"/>
  <c r="A756" i="4"/>
  <c r="O755" i="4"/>
  <c r="N755" i="4"/>
  <c r="M755" i="4"/>
  <c r="L755" i="4"/>
  <c r="K755" i="4"/>
  <c r="J755" i="4"/>
  <c r="I755" i="4"/>
  <c r="H755" i="4"/>
  <c r="G755" i="4"/>
  <c r="F755" i="4"/>
  <c r="E755" i="4"/>
  <c r="D755" i="4"/>
  <c r="C755" i="4"/>
  <c r="B755" i="4"/>
  <c r="A755" i="4"/>
  <c r="O754" i="4"/>
  <c r="N754" i="4"/>
  <c r="M754" i="4"/>
  <c r="L754" i="4"/>
  <c r="K754" i="4"/>
  <c r="J754" i="4"/>
  <c r="I754" i="4"/>
  <c r="H754" i="4"/>
  <c r="G754" i="4"/>
  <c r="F754" i="4"/>
  <c r="E754" i="4"/>
  <c r="D754" i="4"/>
  <c r="C754" i="4"/>
  <c r="B754" i="4"/>
  <c r="A754" i="4"/>
  <c r="O753" i="4"/>
  <c r="N753" i="4"/>
  <c r="M753" i="4"/>
  <c r="L753" i="4"/>
  <c r="K753" i="4"/>
  <c r="J753" i="4"/>
  <c r="I753" i="4"/>
  <c r="H753" i="4"/>
  <c r="G753" i="4"/>
  <c r="F753" i="4"/>
  <c r="E753" i="4"/>
  <c r="D753" i="4"/>
  <c r="C753" i="4"/>
  <c r="B753" i="4"/>
  <c r="A753" i="4"/>
  <c r="O752" i="4"/>
  <c r="N752" i="4"/>
  <c r="M752" i="4"/>
  <c r="L752" i="4"/>
  <c r="K752" i="4"/>
  <c r="J752" i="4"/>
  <c r="I752" i="4"/>
  <c r="H752" i="4"/>
  <c r="G752" i="4"/>
  <c r="F752" i="4"/>
  <c r="E752" i="4"/>
  <c r="D752" i="4"/>
  <c r="C752" i="4"/>
  <c r="B752" i="4"/>
  <c r="A752" i="4"/>
  <c r="O751" i="4"/>
  <c r="N751" i="4"/>
  <c r="M751" i="4"/>
  <c r="L751" i="4"/>
  <c r="K751" i="4"/>
  <c r="J751" i="4"/>
  <c r="I751" i="4"/>
  <c r="H751" i="4"/>
  <c r="G751" i="4"/>
  <c r="F751" i="4"/>
  <c r="E751" i="4"/>
  <c r="D751" i="4"/>
  <c r="C751" i="4"/>
  <c r="B751" i="4"/>
  <c r="A751" i="4"/>
  <c r="O750" i="4"/>
  <c r="N750" i="4"/>
  <c r="M750" i="4"/>
  <c r="L750" i="4"/>
  <c r="K750" i="4"/>
  <c r="J750" i="4"/>
  <c r="I750" i="4"/>
  <c r="H750" i="4"/>
  <c r="G750" i="4"/>
  <c r="F750" i="4"/>
  <c r="E750" i="4"/>
  <c r="D750" i="4"/>
  <c r="C750" i="4"/>
  <c r="B750" i="4"/>
  <c r="A750" i="4"/>
  <c r="O749" i="4"/>
  <c r="N749" i="4"/>
  <c r="M749" i="4"/>
  <c r="L749" i="4"/>
  <c r="K749" i="4"/>
  <c r="J749" i="4"/>
  <c r="I749" i="4"/>
  <c r="H749" i="4"/>
  <c r="G749" i="4"/>
  <c r="F749" i="4"/>
  <c r="E749" i="4"/>
  <c r="D749" i="4"/>
  <c r="C749" i="4"/>
  <c r="B749" i="4"/>
  <c r="A749" i="4"/>
  <c r="O748" i="4"/>
  <c r="N748" i="4"/>
  <c r="M748" i="4"/>
  <c r="L748" i="4"/>
  <c r="K748" i="4"/>
  <c r="J748" i="4"/>
  <c r="I748" i="4"/>
  <c r="H748" i="4"/>
  <c r="G748" i="4"/>
  <c r="F748" i="4"/>
  <c r="E748" i="4"/>
  <c r="D748" i="4"/>
  <c r="C748" i="4"/>
  <c r="B748" i="4"/>
  <c r="A748" i="4"/>
  <c r="O747" i="4"/>
  <c r="N747" i="4"/>
  <c r="M747" i="4"/>
  <c r="L747" i="4"/>
  <c r="K747" i="4"/>
  <c r="J747" i="4"/>
  <c r="I747" i="4"/>
  <c r="H747" i="4"/>
  <c r="G747" i="4"/>
  <c r="F747" i="4"/>
  <c r="E747" i="4"/>
  <c r="D747" i="4"/>
  <c r="C747" i="4"/>
  <c r="B747" i="4"/>
  <c r="A747" i="4"/>
  <c r="O746" i="4"/>
  <c r="N746" i="4"/>
  <c r="M746" i="4"/>
  <c r="L746" i="4"/>
  <c r="K746" i="4"/>
  <c r="J746" i="4"/>
  <c r="I746" i="4"/>
  <c r="H746" i="4"/>
  <c r="G746" i="4"/>
  <c r="F746" i="4"/>
  <c r="E746" i="4"/>
  <c r="D746" i="4"/>
  <c r="C746" i="4"/>
  <c r="B746" i="4"/>
  <c r="A746" i="4"/>
  <c r="O745" i="4"/>
  <c r="N745" i="4"/>
  <c r="M745" i="4"/>
  <c r="L745" i="4"/>
  <c r="K745" i="4"/>
  <c r="J745" i="4"/>
  <c r="I745" i="4"/>
  <c r="H745" i="4"/>
  <c r="G745" i="4"/>
  <c r="F745" i="4"/>
  <c r="E745" i="4"/>
  <c r="D745" i="4"/>
  <c r="C745" i="4"/>
  <c r="B745" i="4"/>
  <c r="A745" i="4"/>
  <c r="O744" i="4"/>
  <c r="N744" i="4"/>
  <c r="M744" i="4"/>
  <c r="L744" i="4"/>
  <c r="K744" i="4"/>
  <c r="J744" i="4"/>
  <c r="I744" i="4"/>
  <c r="H744" i="4"/>
  <c r="G744" i="4"/>
  <c r="F744" i="4"/>
  <c r="E744" i="4"/>
  <c r="D744" i="4"/>
  <c r="C744" i="4"/>
  <c r="B744" i="4"/>
  <c r="A744" i="4"/>
  <c r="O743" i="4"/>
  <c r="N743" i="4"/>
  <c r="M743" i="4"/>
  <c r="L743" i="4"/>
  <c r="K743" i="4"/>
  <c r="J743" i="4"/>
  <c r="I743" i="4"/>
  <c r="H743" i="4"/>
  <c r="G743" i="4"/>
  <c r="F743" i="4"/>
  <c r="E743" i="4"/>
  <c r="D743" i="4"/>
  <c r="C743" i="4"/>
  <c r="B743" i="4"/>
  <c r="A743" i="4"/>
  <c r="O742" i="4"/>
  <c r="N742" i="4"/>
  <c r="M742" i="4"/>
  <c r="L742" i="4"/>
  <c r="K742" i="4"/>
  <c r="J742" i="4"/>
  <c r="I742" i="4"/>
  <c r="H742" i="4"/>
  <c r="G742" i="4"/>
  <c r="F742" i="4"/>
  <c r="E742" i="4"/>
  <c r="D742" i="4"/>
  <c r="C742" i="4"/>
  <c r="B742" i="4"/>
  <c r="A742" i="4"/>
  <c r="O741" i="4"/>
  <c r="N741" i="4"/>
  <c r="M741" i="4"/>
  <c r="L741" i="4"/>
  <c r="K741" i="4"/>
  <c r="J741" i="4"/>
  <c r="I741" i="4"/>
  <c r="H741" i="4"/>
  <c r="G741" i="4"/>
  <c r="F741" i="4"/>
  <c r="E741" i="4"/>
  <c r="D741" i="4"/>
  <c r="C741" i="4"/>
  <c r="B741" i="4"/>
  <c r="A741" i="4"/>
  <c r="O740" i="4"/>
  <c r="N740" i="4"/>
  <c r="M740" i="4"/>
  <c r="L740" i="4"/>
  <c r="K740" i="4"/>
  <c r="J740" i="4"/>
  <c r="I740" i="4"/>
  <c r="H740" i="4"/>
  <c r="G740" i="4"/>
  <c r="F740" i="4"/>
  <c r="E740" i="4"/>
  <c r="D740" i="4"/>
  <c r="C740" i="4"/>
  <c r="B740" i="4"/>
  <c r="A740" i="4"/>
  <c r="O739" i="4"/>
  <c r="N739" i="4"/>
  <c r="M739" i="4"/>
  <c r="L739" i="4"/>
  <c r="K739" i="4"/>
  <c r="J739" i="4"/>
  <c r="I739" i="4"/>
  <c r="H739" i="4"/>
  <c r="G739" i="4"/>
  <c r="F739" i="4"/>
  <c r="E739" i="4"/>
  <c r="D739" i="4"/>
  <c r="C739" i="4"/>
  <c r="B739" i="4"/>
  <c r="A739" i="4"/>
  <c r="O738" i="4"/>
  <c r="N738" i="4"/>
  <c r="M738" i="4"/>
  <c r="L738" i="4"/>
  <c r="K738" i="4"/>
  <c r="J738" i="4"/>
  <c r="I738" i="4"/>
  <c r="H738" i="4"/>
  <c r="G738" i="4"/>
  <c r="F738" i="4"/>
  <c r="E738" i="4"/>
  <c r="D738" i="4"/>
  <c r="C738" i="4"/>
  <c r="B738" i="4"/>
  <c r="A738" i="4"/>
  <c r="O737" i="4"/>
  <c r="N737" i="4"/>
  <c r="M737" i="4"/>
  <c r="L737" i="4"/>
  <c r="K737" i="4"/>
  <c r="J737" i="4"/>
  <c r="I737" i="4"/>
  <c r="H737" i="4"/>
  <c r="G737" i="4"/>
  <c r="F737" i="4"/>
  <c r="E737" i="4"/>
  <c r="D737" i="4"/>
  <c r="C737" i="4"/>
  <c r="B737" i="4"/>
  <c r="A737" i="4"/>
  <c r="O736" i="4"/>
  <c r="N736" i="4"/>
  <c r="M736" i="4"/>
  <c r="L736" i="4"/>
  <c r="K736" i="4"/>
  <c r="J736" i="4"/>
  <c r="I736" i="4"/>
  <c r="H736" i="4"/>
  <c r="G736" i="4"/>
  <c r="F736" i="4"/>
  <c r="E736" i="4"/>
  <c r="D736" i="4"/>
  <c r="C736" i="4"/>
  <c r="B736" i="4"/>
  <c r="A736" i="4"/>
  <c r="O735" i="4"/>
  <c r="N735" i="4"/>
  <c r="M735" i="4"/>
  <c r="L735" i="4"/>
  <c r="K735" i="4"/>
  <c r="J735" i="4"/>
  <c r="I735" i="4"/>
  <c r="H735" i="4"/>
  <c r="G735" i="4"/>
  <c r="F735" i="4"/>
  <c r="E735" i="4"/>
  <c r="D735" i="4"/>
  <c r="C735" i="4"/>
  <c r="B735" i="4"/>
  <c r="A735" i="4"/>
  <c r="O734" i="4"/>
  <c r="N734" i="4"/>
  <c r="M734" i="4"/>
  <c r="L734" i="4"/>
  <c r="K734" i="4"/>
  <c r="J734" i="4"/>
  <c r="I734" i="4"/>
  <c r="H734" i="4"/>
  <c r="G734" i="4"/>
  <c r="F734" i="4"/>
  <c r="E734" i="4"/>
  <c r="D734" i="4"/>
  <c r="C734" i="4"/>
  <c r="B734" i="4"/>
  <c r="A734" i="4"/>
  <c r="O733" i="4"/>
  <c r="N733" i="4"/>
  <c r="M733" i="4"/>
  <c r="L733" i="4"/>
  <c r="K733" i="4"/>
  <c r="J733" i="4"/>
  <c r="I733" i="4"/>
  <c r="H733" i="4"/>
  <c r="G733" i="4"/>
  <c r="F733" i="4"/>
  <c r="E733" i="4"/>
  <c r="D733" i="4"/>
  <c r="C733" i="4"/>
  <c r="B733" i="4"/>
  <c r="A733" i="4"/>
  <c r="O732" i="4"/>
  <c r="N732" i="4"/>
  <c r="M732" i="4"/>
  <c r="L732" i="4"/>
  <c r="K732" i="4"/>
  <c r="J732" i="4"/>
  <c r="I732" i="4"/>
  <c r="H732" i="4"/>
  <c r="G732" i="4"/>
  <c r="F732" i="4"/>
  <c r="E732" i="4"/>
  <c r="D732" i="4"/>
  <c r="C732" i="4"/>
  <c r="B732" i="4"/>
  <c r="A732" i="4"/>
  <c r="O731" i="4"/>
  <c r="N731" i="4"/>
  <c r="M731" i="4"/>
  <c r="L731" i="4"/>
  <c r="K731" i="4"/>
  <c r="J731" i="4"/>
  <c r="I731" i="4"/>
  <c r="H731" i="4"/>
  <c r="G731" i="4"/>
  <c r="F731" i="4"/>
  <c r="E731" i="4"/>
  <c r="D731" i="4"/>
  <c r="C731" i="4"/>
  <c r="B731" i="4"/>
  <c r="A731" i="4"/>
  <c r="O730" i="4"/>
  <c r="N730" i="4"/>
  <c r="M730" i="4"/>
  <c r="L730" i="4"/>
  <c r="K730" i="4"/>
  <c r="J730" i="4"/>
  <c r="I730" i="4"/>
  <c r="H730" i="4"/>
  <c r="G730" i="4"/>
  <c r="F730" i="4"/>
  <c r="E730" i="4"/>
  <c r="D730" i="4"/>
  <c r="C730" i="4"/>
  <c r="B730" i="4"/>
  <c r="A730" i="4"/>
  <c r="O729" i="4"/>
  <c r="N729" i="4"/>
  <c r="M729" i="4"/>
  <c r="L729" i="4"/>
  <c r="K729" i="4"/>
  <c r="J729" i="4"/>
  <c r="I729" i="4"/>
  <c r="H729" i="4"/>
  <c r="G729" i="4"/>
  <c r="F729" i="4"/>
  <c r="E729" i="4"/>
  <c r="D729" i="4"/>
  <c r="C729" i="4"/>
  <c r="B729" i="4"/>
  <c r="A729" i="4"/>
  <c r="O728" i="4"/>
  <c r="N728" i="4"/>
  <c r="M728" i="4"/>
  <c r="L728" i="4"/>
  <c r="K728" i="4"/>
  <c r="J728" i="4"/>
  <c r="I728" i="4"/>
  <c r="H728" i="4"/>
  <c r="G728" i="4"/>
  <c r="F728" i="4"/>
  <c r="E728" i="4"/>
  <c r="D728" i="4"/>
  <c r="C728" i="4"/>
  <c r="B728" i="4"/>
  <c r="A728" i="4"/>
  <c r="O727" i="4"/>
  <c r="N727" i="4"/>
  <c r="M727" i="4"/>
  <c r="L727" i="4"/>
  <c r="K727" i="4"/>
  <c r="J727" i="4"/>
  <c r="I727" i="4"/>
  <c r="H727" i="4"/>
  <c r="G727" i="4"/>
  <c r="F727" i="4"/>
  <c r="E727" i="4"/>
  <c r="D727" i="4"/>
  <c r="C727" i="4"/>
  <c r="B727" i="4"/>
  <c r="A727" i="4"/>
  <c r="O726" i="4"/>
  <c r="N726" i="4"/>
  <c r="M726" i="4"/>
  <c r="L726" i="4"/>
  <c r="K726" i="4"/>
  <c r="J726" i="4"/>
  <c r="I726" i="4"/>
  <c r="H726" i="4"/>
  <c r="G726" i="4"/>
  <c r="F726" i="4"/>
  <c r="E726" i="4"/>
  <c r="D726" i="4"/>
  <c r="C726" i="4"/>
  <c r="B726" i="4"/>
  <c r="A726" i="4"/>
  <c r="O725" i="4"/>
  <c r="N725" i="4"/>
  <c r="M725" i="4"/>
  <c r="L725" i="4"/>
  <c r="K725" i="4"/>
  <c r="J725" i="4"/>
  <c r="I725" i="4"/>
  <c r="H725" i="4"/>
  <c r="G725" i="4"/>
  <c r="F725" i="4"/>
  <c r="E725" i="4"/>
  <c r="D725" i="4"/>
  <c r="C725" i="4"/>
  <c r="B725" i="4"/>
  <c r="A725" i="4"/>
  <c r="O724" i="4"/>
  <c r="N724" i="4"/>
  <c r="M724" i="4"/>
  <c r="L724" i="4"/>
  <c r="K724" i="4"/>
  <c r="J724" i="4"/>
  <c r="I724" i="4"/>
  <c r="H724" i="4"/>
  <c r="G724" i="4"/>
  <c r="F724" i="4"/>
  <c r="E724" i="4"/>
  <c r="D724" i="4"/>
  <c r="C724" i="4"/>
  <c r="B724" i="4"/>
  <c r="A724" i="4"/>
  <c r="O723" i="4"/>
  <c r="N723" i="4"/>
  <c r="M723" i="4"/>
  <c r="L723" i="4"/>
  <c r="K723" i="4"/>
  <c r="J723" i="4"/>
  <c r="I723" i="4"/>
  <c r="H723" i="4"/>
  <c r="G723" i="4"/>
  <c r="F723" i="4"/>
  <c r="E723" i="4"/>
  <c r="D723" i="4"/>
  <c r="C723" i="4"/>
  <c r="B723" i="4"/>
  <c r="A723" i="4"/>
  <c r="O722" i="4"/>
  <c r="N722" i="4"/>
  <c r="M722" i="4"/>
  <c r="L722" i="4"/>
  <c r="K722" i="4"/>
  <c r="J722" i="4"/>
  <c r="I722" i="4"/>
  <c r="H722" i="4"/>
  <c r="G722" i="4"/>
  <c r="F722" i="4"/>
  <c r="E722" i="4"/>
  <c r="D722" i="4"/>
  <c r="C722" i="4"/>
  <c r="B722" i="4"/>
  <c r="A722" i="4"/>
  <c r="O721" i="4"/>
  <c r="N721" i="4"/>
  <c r="M721" i="4"/>
  <c r="L721" i="4"/>
  <c r="K721" i="4"/>
  <c r="J721" i="4"/>
  <c r="I721" i="4"/>
  <c r="H721" i="4"/>
  <c r="G721" i="4"/>
  <c r="F721" i="4"/>
  <c r="E721" i="4"/>
  <c r="D721" i="4"/>
  <c r="C721" i="4"/>
  <c r="B721" i="4"/>
  <c r="A721" i="4"/>
  <c r="O720" i="4"/>
  <c r="N720" i="4"/>
  <c r="M720" i="4"/>
  <c r="L720" i="4"/>
  <c r="K720" i="4"/>
  <c r="J720" i="4"/>
  <c r="I720" i="4"/>
  <c r="H720" i="4"/>
  <c r="G720" i="4"/>
  <c r="F720" i="4"/>
  <c r="E720" i="4"/>
  <c r="D720" i="4"/>
  <c r="C720" i="4"/>
  <c r="B720" i="4"/>
  <c r="A720" i="4"/>
  <c r="O719" i="4"/>
  <c r="N719" i="4"/>
  <c r="M719" i="4"/>
  <c r="L719" i="4"/>
  <c r="K719" i="4"/>
  <c r="J719" i="4"/>
  <c r="I719" i="4"/>
  <c r="H719" i="4"/>
  <c r="G719" i="4"/>
  <c r="F719" i="4"/>
  <c r="E719" i="4"/>
  <c r="D719" i="4"/>
  <c r="C719" i="4"/>
  <c r="B719" i="4"/>
  <c r="A719" i="4"/>
  <c r="O718" i="4"/>
  <c r="N718" i="4"/>
  <c r="M718" i="4"/>
  <c r="L718" i="4"/>
  <c r="K718" i="4"/>
  <c r="J718" i="4"/>
  <c r="I718" i="4"/>
  <c r="H718" i="4"/>
  <c r="G718" i="4"/>
  <c r="F718" i="4"/>
  <c r="E718" i="4"/>
  <c r="D718" i="4"/>
  <c r="C718" i="4"/>
  <c r="B718" i="4"/>
  <c r="A718" i="4"/>
  <c r="O717" i="4"/>
  <c r="N717" i="4"/>
  <c r="M717" i="4"/>
  <c r="L717" i="4"/>
  <c r="K717" i="4"/>
  <c r="J717" i="4"/>
  <c r="I717" i="4"/>
  <c r="H717" i="4"/>
  <c r="G717" i="4"/>
  <c r="F717" i="4"/>
  <c r="E717" i="4"/>
  <c r="D717" i="4"/>
  <c r="C717" i="4"/>
  <c r="B717" i="4"/>
  <c r="A717" i="4"/>
  <c r="O716" i="4"/>
  <c r="N716" i="4"/>
  <c r="M716" i="4"/>
  <c r="L716" i="4"/>
  <c r="K716" i="4"/>
  <c r="J716" i="4"/>
  <c r="I716" i="4"/>
  <c r="H716" i="4"/>
  <c r="G716" i="4"/>
  <c r="F716" i="4"/>
  <c r="E716" i="4"/>
  <c r="D716" i="4"/>
  <c r="C716" i="4"/>
  <c r="B716" i="4"/>
  <c r="A716" i="4"/>
  <c r="O715" i="4"/>
  <c r="N715" i="4"/>
  <c r="M715" i="4"/>
  <c r="L715" i="4"/>
  <c r="K715" i="4"/>
  <c r="J715" i="4"/>
  <c r="I715" i="4"/>
  <c r="H715" i="4"/>
  <c r="G715" i="4"/>
  <c r="F715" i="4"/>
  <c r="E715" i="4"/>
  <c r="D715" i="4"/>
  <c r="C715" i="4"/>
  <c r="B715" i="4"/>
  <c r="A715" i="4"/>
  <c r="O714" i="4"/>
  <c r="N714" i="4"/>
  <c r="M714" i="4"/>
  <c r="L714" i="4"/>
  <c r="K714" i="4"/>
  <c r="J714" i="4"/>
  <c r="I714" i="4"/>
  <c r="H714" i="4"/>
  <c r="G714" i="4"/>
  <c r="F714" i="4"/>
  <c r="E714" i="4"/>
  <c r="D714" i="4"/>
  <c r="C714" i="4"/>
  <c r="B714" i="4"/>
  <c r="A714" i="4"/>
  <c r="O713" i="4"/>
  <c r="N713" i="4"/>
  <c r="M713" i="4"/>
  <c r="L713" i="4"/>
  <c r="K713" i="4"/>
  <c r="J713" i="4"/>
  <c r="I713" i="4"/>
  <c r="H713" i="4"/>
  <c r="G713" i="4"/>
  <c r="F713" i="4"/>
  <c r="E713" i="4"/>
  <c r="D713" i="4"/>
  <c r="C713" i="4"/>
  <c r="B713" i="4"/>
  <c r="A713" i="4"/>
  <c r="O712" i="4"/>
  <c r="N712" i="4"/>
  <c r="M712" i="4"/>
  <c r="L712" i="4"/>
  <c r="K712" i="4"/>
  <c r="J712" i="4"/>
  <c r="I712" i="4"/>
  <c r="H712" i="4"/>
  <c r="G712" i="4"/>
  <c r="F712" i="4"/>
  <c r="E712" i="4"/>
  <c r="D712" i="4"/>
  <c r="C712" i="4"/>
  <c r="B712" i="4"/>
  <c r="A712" i="4"/>
  <c r="O711" i="4"/>
  <c r="N711" i="4"/>
  <c r="M711" i="4"/>
  <c r="L711" i="4"/>
  <c r="K711" i="4"/>
  <c r="J711" i="4"/>
  <c r="I711" i="4"/>
  <c r="H711" i="4"/>
  <c r="G711" i="4"/>
  <c r="F711" i="4"/>
  <c r="E711" i="4"/>
  <c r="D711" i="4"/>
  <c r="C711" i="4"/>
  <c r="B711" i="4"/>
  <c r="A711" i="4"/>
  <c r="O710" i="4"/>
  <c r="N710" i="4"/>
  <c r="M710" i="4"/>
  <c r="L710" i="4"/>
  <c r="K710" i="4"/>
  <c r="J710" i="4"/>
  <c r="I710" i="4"/>
  <c r="H710" i="4"/>
  <c r="G710" i="4"/>
  <c r="F710" i="4"/>
  <c r="E710" i="4"/>
  <c r="D710" i="4"/>
  <c r="C710" i="4"/>
  <c r="B710" i="4"/>
  <c r="A710" i="4"/>
  <c r="O709" i="4"/>
  <c r="N709" i="4"/>
  <c r="M709" i="4"/>
  <c r="L709" i="4"/>
  <c r="K709" i="4"/>
  <c r="J709" i="4"/>
  <c r="I709" i="4"/>
  <c r="H709" i="4"/>
  <c r="G709" i="4"/>
  <c r="F709" i="4"/>
  <c r="E709" i="4"/>
  <c r="D709" i="4"/>
  <c r="C709" i="4"/>
  <c r="B709" i="4"/>
  <c r="A709" i="4"/>
  <c r="O708" i="4"/>
  <c r="N708" i="4"/>
  <c r="M708" i="4"/>
  <c r="L708" i="4"/>
  <c r="K708" i="4"/>
  <c r="J708" i="4"/>
  <c r="I708" i="4"/>
  <c r="H708" i="4"/>
  <c r="G708" i="4"/>
  <c r="F708" i="4"/>
  <c r="E708" i="4"/>
  <c r="D708" i="4"/>
  <c r="C708" i="4"/>
  <c r="B708" i="4"/>
  <c r="A708" i="4"/>
  <c r="O707" i="4"/>
  <c r="N707" i="4"/>
  <c r="M707" i="4"/>
  <c r="L707" i="4"/>
  <c r="K707" i="4"/>
  <c r="J707" i="4"/>
  <c r="I707" i="4"/>
  <c r="H707" i="4"/>
  <c r="G707" i="4"/>
  <c r="F707" i="4"/>
  <c r="E707" i="4"/>
  <c r="D707" i="4"/>
  <c r="C707" i="4"/>
  <c r="B707" i="4"/>
  <c r="A707" i="4"/>
  <c r="O706" i="4"/>
  <c r="N706" i="4"/>
  <c r="M706" i="4"/>
  <c r="L706" i="4"/>
  <c r="K706" i="4"/>
  <c r="J706" i="4"/>
  <c r="I706" i="4"/>
  <c r="H706" i="4"/>
  <c r="G706" i="4"/>
  <c r="F706" i="4"/>
  <c r="E706" i="4"/>
  <c r="D706" i="4"/>
  <c r="C706" i="4"/>
  <c r="B706" i="4"/>
  <c r="A706" i="4"/>
  <c r="O705" i="4"/>
  <c r="N705" i="4"/>
  <c r="M705" i="4"/>
  <c r="L705" i="4"/>
  <c r="K705" i="4"/>
  <c r="J705" i="4"/>
  <c r="I705" i="4"/>
  <c r="H705" i="4"/>
  <c r="G705" i="4"/>
  <c r="F705" i="4"/>
  <c r="E705" i="4"/>
  <c r="D705" i="4"/>
  <c r="C705" i="4"/>
  <c r="B705" i="4"/>
  <c r="A705" i="4"/>
  <c r="O704" i="4"/>
  <c r="N704" i="4"/>
  <c r="M704" i="4"/>
  <c r="L704" i="4"/>
  <c r="K704" i="4"/>
  <c r="J704" i="4"/>
  <c r="I704" i="4"/>
  <c r="H704" i="4"/>
  <c r="G704" i="4"/>
  <c r="F704" i="4"/>
  <c r="E704" i="4"/>
  <c r="D704" i="4"/>
  <c r="C704" i="4"/>
  <c r="B704" i="4"/>
  <c r="A704" i="4"/>
  <c r="O703" i="4"/>
  <c r="N703" i="4"/>
  <c r="M703" i="4"/>
  <c r="L703" i="4"/>
  <c r="K703" i="4"/>
  <c r="J703" i="4"/>
  <c r="I703" i="4"/>
  <c r="H703" i="4"/>
  <c r="G703" i="4"/>
  <c r="F703" i="4"/>
  <c r="E703" i="4"/>
  <c r="D703" i="4"/>
  <c r="C703" i="4"/>
  <c r="B703" i="4"/>
  <c r="A703" i="4"/>
  <c r="O702" i="4"/>
  <c r="N702" i="4"/>
  <c r="M702" i="4"/>
  <c r="L702" i="4"/>
  <c r="K702" i="4"/>
  <c r="J702" i="4"/>
  <c r="I702" i="4"/>
  <c r="H702" i="4"/>
  <c r="G702" i="4"/>
  <c r="F702" i="4"/>
  <c r="E702" i="4"/>
  <c r="D702" i="4"/>
  <c r="C702" i="4"/>
  <c r="B702" i="4"/>
  <c r="A702" i="4"/>
  <c r="O701" i="4"/>
  <c r="N701" i="4"/>
  <c r="M701" i="4"/>
  <c r="L701" i="4"/>
  <c r="K701" i="4"/>
  <c r="J701" i="4"/>
  <c r="I701" i="4"/>
  <c r="H701" i="4"/>
  <c r="G701" i="4"/>
  <c r="F701" i="4"/>
  <c r="E701" i="4"/>
  <c r="D701" i="4"/>
  <c r="C701" i="4"/>
  <c r="B701" i="4"/>
  <c r="A701" i="4"/>
  <c r="O700" i="4"/>
  <c r="N700" i="4"/>
  <c r="M700" i="4"/>
  <c r="L700" i="4"/>
  <c r="K700" i="4"/>
  <c r="J700" i="4"/>
  <c r="I700" i="4"/>
  <c r="H700" i="4"/>
  <c r="G700" i="4"/>
  <c r="F700" i="4"/>
  <c r="E700" i="4"/>
  <c r="D700" i="4"/>
  <c r="C700" i="4"/>
  <c r="B700" i="4"/>
  <c r="A700" i="4"/>
  <c r="O699" i="4"/>
  <c r="N699" i="4"/>
  <c r="M699" i="4"/>
  <c r="L699" i="4"/>
  <c r="K699" i="4"/>
  <c r="J699" i="4"/>
  <c r="I699" i="4"/>
  <c r="H699" i="4"/>
  <c r="G699" i="4"/>
  <c r="F699" i="4"/>
  <c r="E699" i="4"/>
  <c r="D699" i="4"/>
  <c r="C699" i="4"/>
  <c r="B699" i="4"/>
  <c r="A699" i="4"/>
  <c r="O698" i="4"/>
  <c r="N698" i="4"/>
  <c r="M698" i="4"/>
  <c r="L698" i="4"/>
  <c r="K698" i="4"/>
  <c r="J698" i="4"/>
  <c r="I698" i="4"/>
  <c r="H698" i="4"/>
  <c r="G698" i="4"/>
  <c r="F698" i="4"/>
  <c r="E698" i="4"/>
  <c r="D698" i="4"/>
  <c r="C698" i="4"/>
  <c r="B698" i="4"/>
  <c r="A698" i="4"/>
  <c r="O697" i="4"/>
  <c r="N697" i="4"/>
  <c r="M697" i="4"/>
  <c r="L697" i="4"/>
  <c r="K697" i="4"/>
  <c r="J697" i="4"/>
  <c r="I697" i="4"/>
  <c r="H697" i="4"/>
  <c r="G697" i="4"/>
  <c r="F697" i="4"/>
  <c r="E697" i="4"/>
  <c r="D697" i="4"/>
  <c r="C697" i="4"/>
  <c r="B697" i="4"/>
  <c r="A697" i="4"/>
  <c r="O696" i="4"/>
  <c r="N696" i="4"/>
  <c r="M696" i="4"/>
  <c r="L696" i="4"/>
  <c r="K696" i="4"/>
  <c r="J696" i="4"/>
  <c r="I696" i="4"/>
  <c r="H696" i="4"/>
  <c r="G696" i="4"/>
  <c r="F696" i="4"/>
  <c r="E696" i="4"/>
  <c r="D696" i="4"/>
  <c r="C696" i="4"/>
  <c r="B696" i="4"/>
  <c r="A696" i="4"/>
  <c r="O695" i="4"/>
  <c r="N695" i="4"/>
  <c r="M695" i="4"/>
  <c r="L695" i="4"/>
  <c r="K695" i="4"/>
  <c r="J695" i="4"/>
  <c r="I695" i="4"/>
  <c r="H695" i="4"/>
  <c r="G695" i="4"/>
  <c r="F695" i="4"/>
  <c r="E695" i="4"/>
  <c r="D695" i="4"/>
  <c r="C695" i="4"/>
  <c r="B695" i="4"/>
  <c r="A695" i="4"/>
  <c r="O694" i="4"/>
  <c r="N694" i="4"/>
  <c r="M694" i="4"/>
  <c r="L694" i="4"/>
  <c r="K694" i="4"/>
  <c r="J694" i="4"/>
  <c r="I694" i="4"/>
  <c r="H694" i="4"/>
  <c r="G694" i="4"/>
  <c r="F694" i="4"/>
  <c r="E694" i="4"/>
  <c r="D694" i="4"/>
  <c r="C694" i="4"/>
  <c r="B694" i="4"/>
  <c r="A694" i="4"/>
  <c r="O693" i="4"/>
  <c r="N693" i="4"/>
  <c r="M693" i="4"/>
  <c r="L693" i="4"/>
  <c r="K693" i="4"/>
  <c r="J693" i="4"/>
  <c r="I693" i="4"/>
  <c r="H693" i="4"/>
  <c r="G693" i="4"/>
  <c r="F693" i="4"/>
  <c r="E693" i="4"/>
  <c r="D693" i="4"/>
  <c r="C693" i="4"/>
  <c r="B693" i="4"/>
  <c r="A693" i="4"/>
  <c r="O692" i="4"/>
  <c r="N692" i="4"/>
  <c r="M692" i="4"/>
  <c r="L692" i="4"/>
  <c r="K692" i="4"/>
  <c r="J692" i="4"/>
  <c r="I692" i="4"/>
  <c r="H692" i="4"/>
  <c r="G692" i="4"/>
  <c r="F692" i="4"/>
  <c r="E692" i="4"/>
  <c r="D692" i="4"/>
  <c r="C692" i="4"/>
  <c r="B692" i="4"/>
  <c r="A692" i="4"/>
  <c r="O691" i="4"/>
  <c r="N691" i="4"/>
  <c r="M691" i="4"/>
  <c r="L691" i="4"/>
  <c r="K691" i="4"/>
  <c r="J691" i="4"/>
  <c r="I691" i="4"/>
  <c r="H691" i="4"/>
  <c r="G691" i="4"/>
  <c r="F691" i="4"/>
  <c r="E691" i="4"/>
  <c r="D691" i="4"/>
  <c r="C691" i="4"/>
  <c r="B691" i="4"/>
  <c r="A691" i="4"/>
  <c r="O690" i="4"/>
  <c r="N690" i="4"/>
  <c r="M690" i="4"/>
  <c r="L690" i="4"/>
  <c r="K690" i="4"/>
  <c r="J690" i="4"/>
  <c r="I690" i="4"/>
  <c r="H690" i="4"/>
  <c r="G690" i="4"/>
  <c r="F690" i="4"/>
  <c r="E690" i="4"/>
  <c r="D690" i="4"/>
  <c r="C690" i="4"/>
  <c r="B690" i="4"/>
  <c r="A690" i="4"/>
  <c r="O689" i="4"/>
  <c r="N689" i="4"/>
  <c r="M689" i="4"/>
  <c r="L689" i="4"/>
  <c r="K689" i="4"/>
  <c r="J689" i="4"/>
  <c r="I689" i="4"/>
  <c r="H689" i="4"/>
  <c r="G689" i="4"/>
  <c r="F689" i="4"/>
  <c r="E689" i="4"/>
  <c r="D689" i="4"/>
  <c r="C689" i="4"/>
  <c r="B689" i="4"/>
  <c r="A689" i="4"/>
  <c r="O688" i="4"/>
  <c r="N688" i="4"/>
  <c r="M688" i="4"/>
  <c r="L688" i="4"/>
  <c r="K688" i="4"/>
  <c r="J688" i="4"/>
  <c r="I688" i="4"/>
  <c r="H688" i="4"/>
  <c r="G688" i="4"/>
  <c r="F688" i="4"/>
  <c r="E688" i="4"/>
  <c r="D688" i="4"/>
  <c r="C688" i="4"/>
  <c r="B688" i="4"/>
  <c r="A688" i="4"/>
  <c r="O687" i="4"/>
  <c r="N687" i="4"/>
  <c r="M687" i="4"/>
  <c r="L687" i="4"/>
  <c r="K687" i="4"/>
  <c r="J687" i="4"/>
  <c r="I687" i="4"/>
  <c r="H687" i="4"/>
  <c r="G687" i="4"/>
  <c r="F687" i="4"/>
  <c r="E687" i="4"/>
  <c r="D687" i="4"/>
  <c r="C687" i="4"/>
  <c r="B687" i="4"/>
  <c r="A687" i="4"/>
  <c r="O686" i="4"/>
  <c r="N686" i="4"/>
  <c r="M686" i="4"/>
  <c r="L686" i="4"/>
  <c r="K686" i="4"/>
  <c r="J686" i="4"/>
  <c r="I686" i="4"/>
  <c r="H686" i="4"/>
  <c r="G686" i="4"/>
  <c r="F686" i="4"/>
  <c r="E686" i="4"/>
  <c r="D686" i="4"/>
  <c r="C686" i="4"/>
  <c r="B686" i="4"/>
  <c r="A686" i="4"/>
  <c r="O685" i="4"/>
  <c r="N685" i="4"/>
  <c r="M685" i="4"/>
  <c r="L685" i="4"/>
  <c r="K685" i="4"/>
  <c r="J685" i="4"/>
  <c r="I685" i="4"/>
  <c r="H685" i="4"/>
  <c r="G685" i="4"/>
  <c r="F685" i="4"/>
  <c r="E685" i="4"/>
  <c r="D685" i="4"/>
  <c r="C685" i="4"/>
  <c r="B685" i="4"/>
  <c r="A685" i="4"/>
  <c r="O684" i="4"/>
  <c r="N684" i="4"/>
  <c r="M684" i="4"/>
  <c r="L684" i="4"/>
  <c r="K684" i="4"/>
  <c r="J684" i="4"/>
  <c r="I684" i="4"/>
  <c r="H684" i="4"/>
  <c r="G684" i="4"/>
  <c r="F684" i="4"/>
  <c r="E684" i="4"/>
  <c r="D684" i="4"/>
  <c r="C684" i="4"/>
  <c r="B684" i="4"/>
  <c r="A684" i="4"/>
  <c r="O683" i="4"/>
  <c r="N683" i="4"/>
  <c r="M683" i="4"/>
  <c r="L683" i="4"/>
  <c r="K683" i="4"/>
  <c r="J683" i="4"/>
  <c r="I683" i="4"/>
  <c r="H683" i="4"/>
  <c r="G683" i="4"/>
  <c r="F683" i="4"/>
  <c r="E683" i="4"/>
  <c r="D683" i="4"/>
  <c r="C683" i="4"/>
  <c r="B683" i="4"/>
  <c r="A683" i="4"/>
  <c r="O682" i="4"/>
  <c r="N682" i="4"/>
  <c r="M682" i="4"/>
  <c r="L682" i="4"/>
  <c r="K682" i="4"/>
  <c r="J682" i="4"/>
  <c r="I682" i="4"/>
  <c r="H682" i="4"/>
  <c r="G682" i="4"/>
  <c r="F682" i="4"/>
  <c r="E682" i="4"/>
  <c r="D682" i="4"/>
  <c r="C682" i="4"/>
  <c r="B682" i="4"/>
  <c r="A682" i="4"/>
  <c r="O681" i="4"/>
  <c r="N681" i="4"/>
  <c r="M681" i="4"/>
  <c r="L681" i="4"/>
  <c r="K681" i="4"/>
  <c r="J681" i="4"/>
  <c r="I681" i="4"/>
  <c r="H681" i="4"/>
  <c r="G681" i="4"/>
  <c r="F681" i="4"/>
  <c r="E681" i="4"/>
  <c r="D681" i="4"/>
  <c r="C681" i="4"/>
  <c r="B681" i="4"/>
  <c r="A681" i="4"/>
  <c r="O680" i="4"/>
  <c r="N680" i="4"/>
  <c r="M680" i="4"/>
  <c r="L680" i="4"/>
  <c r="K680" i="4"/>
  <c r="J680" i="4"/>
  <c r="I680" i="4"/>
  <c r="H680" i="4"/>
  <c r="G680" i="4"/>
  <c r="F680" i="4"/>
  <c r="E680" i="4"/>
  <c r="D680" i="4"/>
  <c r="C680" i="4"/>
  <c r="B680" i="4"/>
  <c r="A680" i="4"/>
  <c r="O679" i="4"/>
  <c r="N679" i="4"/>
  <c r="M679" i="4"/>
  <c r="L679" i="4"/>
  <c r="K679" i="4"/>
  <c r="J679" i="4"/>
  <c r="I679" i="4"/>
  <c r="H679" i="4"/>
  <c r="G679" i="4"/>
  <c r="F679" i="4"/>
  <c r="E679" i="4"/>
  <c r="D679" i="4"/>
  <c r="C679" i="4"/>
  <c r="B679" i="4"/>
  <c r="A679" i="4"/>
  <c r="O678" i="4"/>
  <c r="N678" i="4"/>
  <c r="M678" i="4"/>
  <c r="L678" i="4"/>
  <c r="K678" i="4"/>
  <c r="J678" i="4"/>
  <c r="I678" i="4"/>
  <c r="H678" i="4"/>
  <c r="G678" i="4"/>
  <c r="F678" i="4"/>
  <c r="E678" i="4"/>
  <c r="D678" i="4"/>
  <c r="C678" i="4"/>
  <c r="B678" i="4"/>
  <c r="A678" i="4"/>
  <c r="O677" i="4"/>
  <c r="N677" i="4"/>
  <c r="M677" i="4"/>
  <c r="L677" i="4"/>
  <c r="K677" i="4"/>
  <c r="J677" i="4"/>
  <c r="I677" i="4"/>
  <c r="H677" i="4"/>
  <c r="G677" i="4"/>
  <c r="F677" i="4"/>
  <c r="E677" i="4"/>
  <c r="D677" i="4"/>
  <c r="C677" i="4"/>
  <c r="B677" i="4"/>
  <c r="A677" i="4"/>
  <c r="O676" i="4"/>
  <c r="N676" i="4"/>
  <c r="M676" i="4"/>
  <c r="L676" i="4"/>
  <c r="K676" i="4"/>
  <c r="J676" i="4"/>
  <c r="I676" i="4"/>
  <c r="H676" i="4"/>
  <c r="G676" i="4"/>
  <c r="F676" i="4"/>
  <c r="E676" i="4"/>
  <c r="D676" i="4"/>
  <c r="C676" i="4"/>
  <c r="B676" i="4"/>
  <c r="A676" i="4"/>
  <c r="O675" i="4"/>
  <c r="N675" i="4"/>
  <c r="M675" i="4"/>
  <c r="L675" i="4"/>
  <c r="K675" i="4"/>
  <c r="J675" i="4"/>
  <c r="I675" i="4"/>
  <c r="H675" i="4"/>
  <c r="G675" i="4"/>
  <c r="F675" i="4"/>
  <c r="E675" i="4"/>
  <c r="D675" i="4"/>
  <c r="C675" i="4"/>
  <c r="B675" i="4"/>
  <c r="A675" i="4"/>
  <c r="O674" i="4"/>
  <c r="N674" i="4"/>
  <c r="M674" i="4"/>
  <c r="L674" i="4"/>
  <c r="K674" i="4"/>
  <c r="J674" i="4"/>
  <c r="I674" i="4"/>
  <c r="H674" i="4"/>
  <c r="G674" i="4"/>
  <c r="F674" i="4"/>
  <c r="E674" i="4"/>
  <c r="D674" i="4"/>
  <c r="C674" i="4"/>
  <c r="B674" i="4"/>
  <c r="A674" i="4"/>
  <c r="O673" i="4"/>
  <c r="N673" i="4"/>
  <c r="M673" i="4"/>
  <c r="L673" i="4"/>
  <c r="K673" i="4"/>
  <c r="J673" i="4"/>
  <c r="I673" i="4"/>
  <c r="H673" i="4"/>
  <c r="G673" i="4"/>
  <c r="F673" i="4"/>
  <c r="E673" i="4"/>
  <c r="D673" i="4"/>
  <c r="C673" i="4"/>
  <c r="B673" i="4"/>
  <c r="A673" i="4"/>
  <c r="O672" i="4"/>
  <c r="N672" i="4"/>
  <c r="M672" i="4"/>
  <c r="L672" i="4"/>
  <c r="K672" i="4"/>
  <c r="J672" i="4"/>
  <c r="I672" i="4"/>
  <c r="H672" i="4"/>
  <c r="G672" i="4"/>
  <c r="F672" i="4"/>
  <c r="E672" i="4"/>
  <c r="D672" i="4"/>
  <c r="C672" i="4"/>
  <c r="B672" i="4"/>
  <c r="A672" i="4"/>
  <c r="O671" i="4"/>
  <c r="N671" i="4"/>
  <c r="M671" i="4"/>
  <c r="L671" i="4"/>
  <c r="K671" i="4"/>
  <c r="J671" i="4"/>
  <c r="I671" i="4"/>
  <c r="H671" i="4"/>
  <c r="G671" i="4"/>
  <c r="F671" i="4"/>
  <c r="E671" i="4"/>
  <c r="D671" i="4"/>
  <c r="C671" i="4"/>
  <c r="B671" i="4"/>
  <c r="A671" i="4"/>
  <c r="O670" i="4"/>
  <c r="N670" i="4"/>
  <c r="M670" i="4"/>
  <c r="L670" i="4"/>
  <c r="K670" i="4"/>
  <c r="J670" i="4"/>
  <c r="I670" i="4"/>
  <c r="H670" i="4"/>
  <c r="G670" i="4"/>
  <c r="F670" i="4"/>
  <c r="E670" i="4"/>
  <c r="D670" i="4"/>
  <c r="C670" i="4"/>
  <c r="B670" i="4"/>
  <c r="A670" i="4"/>
  <c r="O669" i="4"/>
  <c r="N669" i="4"/>
  <c r="M669" i="4"/>
  <c r="L669" i="4"/>
  <c r="K669" i="4"/>
  <c r="J669" i="4"/>
  <c r="I669" i="4"/>
  <c r="H669" i="4"/>
  <c r="G669" i="4"/>
  <c r="F669" i="4"/>
  <c r="E669" i="4"/>
  <c r="D669" i="4"/>
  <c r="C669" i="4"/>
  <c r="B669" i="4"/>
  <c r="A669" i="4"/>
  <c r="O668" i="4"/>
  <c r="N668" i="4"/>
  <c r="M668" i="4"/>
  <c r="L668" i="4"/>
  <c r="K668" i="4"/>
  <c r="J668" i="4"/>
  <c r="I668" i="4"/>
  <c r="H668" i="4"/>
  <c r="G668" i="4"/>
  <c r="F668" i="4"/>
  <c r="E668" i="4"/>
  <c r="D668" i="4"/>
  <c r="C668" i="4"/>
  <c r="B668" i="4"/>
  <c r="A668" i="4"/>
  <c r="O667" i="4"/>
  <c r="N667" i="4"/>
  <c r="M667" i="4"/>
  <c r="L667" i="4"/>
  <c r="K667" i="4"/>
  <c r="J667" i="4"/>
  <c r="I667" i="4"/>
  <c r="H667" i="4"/>
  <c r="G667" i="4"/>
  <c r="F667" i="4"/>
  <c r="E667" i="4"/>
  <c r="D667" i="4"/>
  <c r="C667" i="4"/>
  <c r="B667" i="4"/>
  <c r="A667" i="4"/>
  <c r="O666" i="4"/>
  <c r="N666" i="4"/>
  <c r="M666" i="4"/>
  <c r="L666" i="4"/>
  <c r="K666" i="4"/>
  <c r="J666" i="4"/>
  <c r="I666" i="4"/>
  <c r="H666" i="4"/>
  <c r="G666" i="4"/>
  <c r="F666" i="4"/>
  <c r="E666" i="4"/>
  <c r="D666" i="4"/>
  <c r="C666" i="4"/>
  <c r="B666" i="4"/>
  <c r="A666" i="4"/>
  <c r="O665" i="4"/>
  <c r="N665" i="4"/>
  <c r="M665" i="4"/>
  <c r="L665" i="4"/>
  <c r="K665" i="4"/>
  <c r="J665" i="4"/>
  <c r="I665" i="4"/>
  <c r="H665" i="4"/>
  <c r="G665" i="4"/>
  <c r="F665" i="4"/>
  <c r="E665" i="4"/>
  <c r="D665" i="4"/>
  <c r="C665" i="4"/>
  <c r="B665" i="4"/>
  <c r="A665" i="4"/>
  <c r="O664" i="4"/>
  <c r="N664" i="4"/>
  <c r="M664" i="4"/>
  <c r="L664" i="4"/>
  <c r="K664" i="4"/>
  <c r="J664" i="4"/>
  <c r="I664" i="4"/>
  <c r="H664" i="4"/>
  <c r="G664" i="4"/>
  <c r="F664" i="4"/>
  <c r="E664" i="4"/>
  <c r="D664" i="4"/>
  <c r="C664" i="4"/>
  <c r="B664" i="4"/>
  <c r="A664" i="4"/>
  <c r="O663" i="4"/>
  <c r="N663" i="4"/>
  <c r="M663" i="4"/>
  <c r="L663" i="4"/>
  <c r="K663" i="4"/>
  <c r="J663" i="4"/>
  <c r="I663" i="4"/>
  <c r="H663" i="4"/>
  <c r="G663" i="4"/>
  <c r="F663" i="4"/>
  <c r="E663" i="4"/>
  <c r="D663" i="4"/>
  <c r="C663" i="4"/>
  <c r="B663" i="4"/>
  <c r="A663" i="4"/>
  <c r="O662" i="4"/>
  <c r="N662" i="4"/>
  <c r="M662" i="4"/>
  <c r="L662" i="4"/>
  <c r="K662" i="4"/>
  <c r="J662" i="4"/>
  <c r="I662" i="4"/>
  <c r="H662" i="4"/>
  <c r="G662" i="4"/>
  <c r="F662" i="4"/>
  <c r="E662" i="4"/>
  <c r="D662" i="4"/>
  <c r="C662" i="4"/>
  <c r="B662" i="4"/>
  <c r="A662" i="4"/>
  <c r="O661" i="4"/>
  <c r="N661" i="4"/>
  <c r="M661" i="4"/>
  <c r="L661" i="4"/>
  <c r="K661" i="4"/>
  <c r="J661" i="4"/>
  <c r="I661" i="4"/>
  <c r="H661" i="4"/>
  <c r="G661" i="4"/>
  <c r="F661" i="4"/>
  <c r="E661" i="4"/>
  <c r="D661" i="4"/>
  <c r="C661" i="4"/>
  <c r="B661" i="4"/>
  <c r="A661" i="4"/>
  <c r="O660" i="4"/>
  <c r="N660" i="4"/>
  <c r="M660" i="4"/>
  <c r="L660" i="4"/>
  <c r="K660" i="4"/>
  <c r="J660" i="4"/>
  <c r="I660" i="4"/>
  <c r="H660" i="4"/>
  <c r="G660" i="4"/>
  <c r="F660" i="4"/>
  <c r="E660" i="4"/>
  <c r="D660" i="4"/>
  <c r="C660" i="4"/>
  <c r="B660" i="4"/>
  <c r="A660" i="4"/>
  <c r="O659" i="4"/>
  <c r="N659" i="4"/>
  <c r="M659" i="4"/>
  <c r="L659" i="4"/>
  <c r="K659" i="4"/>
  <c r="J659" i="4"/>
  <c r="I659" i="4"/>
  <c r="H659" i="4"/>
  <c r="G659" i="4"/>
  <c r="F659" i="4"/>
  <c r="E659" i="4"/>
  <c r="D659" i="4"/>
  <c r="C659" i="4"/>
  <c r="B659" i="4"/>
  <c r="A659" i="4"/>
  <c r="O658" i="4"/>
  <c r="N658" i="4"/>
  <c r="M658" i="4"/>
  <c r="L658" i="4"/>
  <c r="K658" i="4"/>
  <c r="J658" i="4"/>
  <c r="I658" i="4"/>
  <c r="H658" i="4"/>
  <c r="G658" i="4"/>
  <c r="F658" i="4"/>
  <c r="E658" i="4"/>
  <c r="D658" i="4"/>
  <c r="C658" i="4"/>
  <c r="B658" i="4"/>
  <c r="A658" i="4"/>
  <c r="O657" i="4"/>
  <c r="N657" i="4"/>
  <c r="M657" i="4"/>
  <c r="L657" i="4"/>
  <c r="K657" i="4"/>
  <c r="J657" i="4"/>
  <c r="I657" i="4"/>
  <c r="H657" i="4"/>
  <c r="G657" i="4"/>
  <c r="F657" i="4"/>
  <c r="E657" i="4"/>
  <c r="D657" i="4"/>
  <c r="C657" i="4"/>
  <c r="B657" i="4"/>
  <c r="A657" i="4"/>
  <c r="O656" i="4"/>
  <c r="N656" i="4"/>
  <c r="M656" i="4"/>
  <c r="L656" i="4"/>
  <c r="K656" i="4"/>
  <c r="J656" i="4"/>
  <c r="I656" i="4"/>
  <c r="H656" i="4"/>
  <c r="G656" i="4"/>
  <c r="F656" i="4"/>
  <c r="E656" i="4"/>
  <c r="D656" i="4"/>
  <c r="C656" i="4"/>
  <c r="B656" i="4"/>
  <c r="A656" i="4"/>
  <c r="O655" i="4"/>
  <c r="N655" i="4"/>
  <c r="M655" i="4"/>
  <c r="L655" i="4"/>
  <c r="K655" i="4"/>
  <c r="J655" i="4"/>
  <c r="I655" i="4"/>
  <c r="H655" i="4"/>
  <c r="G655" i="4"/>
  <c r="F655" i="4"/>
  <c r="E655" i="4"/>
  <c r="D655" i="4"/>
  <c r="C655" i="4"/>
  <c r="B655" i="4"/>
  <c r="A655" i="4"/>
  <c r="O654" i="4"/>
  <c r="N654" i="4"/>
  <c r="M654" i="4"/>
  <c r="L654" i="4"/>
  <c r="K654" i="4"/>
  <c r="J654" i="4"/>
  <c r="I654" i="4"/>
  <c r="H654" i="4"/>
  <c r="G654" i="4"/>
  <c r="F654" i="4"/>
  <c r="E654" i="4"/>
  <c r="D654" i="4"/>
  <c r="C654" i="4"/>
  <c r="B654" i="4"/>
  <c r="A654" i="4"/>
  <c r="O653" i="4"/>
  <c r="N653" i="4"/>
  <c r="M653" i="4"/>
  <c r="L653" i="4"/>
  <c r="K653" i="4"/>
  <c r="J653" i="4"/>
  <c r="I653" i="4"/>
  <c r="H653" i="4"/>
  <c r="G653" i="4"/>
  <c r="F653" i="4"/>
  <c r="E653" i="4"/>
  <c r="D653" i="4"/>
  <c r="C653" i="4"/>
  <c r="B653" i="4"/>
  <c r="A653" i="4"/>
  <c r="O652" i="4"/>
  <c r="N652" i="4"/>
  <c r="M652" i="4"/>
  <c r="L652" i="4"/>
  <c r="K652" i="4"/>
  <c r="J652" i="4"/>
  <c r="I652" i="4"/>
  <c r="H652" i="4"/>
  <c r="G652" i="4"/>
  <c r="F652" i="4"/>
  <c r="E652" i="4"/>
  <c r="D652" i="4"/>
  <c r="C652" i="4"/>
  <c r="B652" i="4"/>
  <c r="A652" i="4"/>
  <c r="O651" i="4"/>
  <c r="N651" i="4"/>
  <c r="M651" i="4"/>
  <c r="L651" i="4"/>
  <c r="K651" i="4"/>
  <c r="J651" i="4"/>
  <c r="I651" i="4"/>
  <c r="H651" i="4"/>
  <c r="G651" i="4"/>
  <c r="F651" i="4"/>
  <c r="E651" i="4"/>
  <c r="D651" i="4"/>
  <c r="C651" i="4"/>
  <c r="B651" i="4"/>
  <c r="A651" i="4"/>
  <c r="O650" i="4"/>
  <c r="N650" i="4"/>
  <c r="M650" i="4"/>
  <c r="L650" i="4"/>
  <c r="K650" i="4"/>
  <c r="J650" i="4"/>
  <c r="I650" i="4"/>
  <c r="H650" i="4"/>
  <c r="G650" i="4"/>
  <c r="F650" i="4"/>
  <c r="E650" i="4"/>
  <c r="D650" i="4"/>
  <c r="C650" i="4"/>
  <c r="B650" i="4"/>
  <c r="A650" i="4"/>
  <c r="O649" i="4"/>
  <c r="N649" i="4"/>
  <c r="M649" i="4"/>
  <c r="L649" i="4"/>
  <c r="K649" i="4"/>
  <c r="J649" i="4"/>
  <c r="I649" i="4"/>
  <c r="H649" i="4"/>
  <c r="G649" i="4"/>
  <c r="F649" i="4"/>
  <c r="E649" i="4"/>
  <c r="D649" i="4"/>
  <c r="C649" i="4"/>
  <c r="B649" i="4"/>
  <c r="A649" i="4"/>
  <c r="O648" i="4"/>
  <c r="N648" i="4"/>
  <c r="M648" i="4"/>
  <c r="L648" i="4"/>
  <c r="K648" i="4"/>
  <c r="J648" i="4"/>
  <c r="I648" i="4"/>
  <c r="H648" i="4"/>
  <c r="G648" i="4"/>
  <c r="F648" i="4"/>
  <c r="E648" i="4"/>
  <c r="D648" i="4"/>
  <c r="C648" i="4"/>
  <c r="B648" i="4"/>
  <c r="A648" i="4"/>
  <c r="O647" i="4"/>
  <c r="N647" i="4"/>
  <c r="M647" i="4"/>
  <c r="L647" i="4"/>
  <c r="K647" i="4"/>
  <c r="J647" i="4"/>
  <c r="I647" i="4"/>
  <c r="H647" i="4"/>
  <c r="G647" i="4"/>
  <c r="F647" i="4"/>
  <c r="E647" i="4"/>
  <c r="D647" i="4"/>
  <c r="C647" i="4"/>
  <c r="B647" i="4"/>
  <c r="A647" i="4"/>
  <c r="O646" i="4"/>
  <c r="N646" i="4"/>
  <c r="M646" i="4"/>
  <c r="L646" i="4"/>
  <c r="K646" i="4"/>
  <c r="J646" i="4"/>
  <c r="I646" i="4"/>
  <c r="H646" i="4"/>
  <c r="G646" i="4"/>
  <c r="F646" i="4"/>
  <c r="E646" i="4"/>
  <c r="D646" i="4"/>
  <c r="C646" i="4"/>
  <c r="B646" i="4"/>
  <c r="A646" i="4"/>
  <c r="O645" i="4"/>
  <c r="N645" i="4"/>
  <c r="M645" i="4"/>
  <c r="L645" i="4"/>
  <c r="K645" i="4"/>
  <c r="J645" i="4"/>
  <c r="I645" i="4"/>
  <c r="H645" i="4"/>
  <c r="G645" i="4"/>
  <c r="F645" i="4"/>
  <c r="E645" i="4"/>
  <c r="D645" i="4"/>
  <c r="C645" i="4"/>
  <c r="B645" i="4"/>
  <c r="A645" i="4"/>
  <c r="O644" i="4"/>
  <c r="N644" i="4"/>
  <c r="M644" i="4"/>
  <c r="L644" i="4"/>
  <c r="K644" i="4"/>
  <c r="J644" i="4"/>
  <c r="I644" i="4"/>
  <c r="H644" i="4"/>
  <c r="G644" i="4"/>
  <c r="F644" i="4"/>
  <c r="E644" i="4"/>
  <c r="D644" i="4"/>
  <c r="C644" i="4"/>
  <c r="B644" i="4"/>
  <c r="A644" i="4"/>
  <c r="O643" i="4"/>
  <c r="N643" i="4"/>
  <c r="M643" i="4"/>
  <c r="L643" i="4"/>
  <c r="K643" i="4"/>
  <c r="J643" i="4"/>
  <c r="I643" i="4"/>
  <c r="H643" i="4"/>
  <c r="G643" i="4"/>
  <c r="F643" i="4"/>
  <c r="E643" i="4"/>
  <c r="D643" i="4"/>
  <c r="C643" i="4"/>
  <c r="B643" i="4"/>
  <c r="A643" i="4"/>
  <c r="O642" i="4"/>
  <c r="N642" i="4"/>
  <c r="M642" i="4"/>
  <c r="L642" i="4"/>
  <c r="K642" i="4"/>
  <c r="J642" i="4"/>
  <c r="I642" i="4"/>
  <c r="H642" i="4"/>
  <c r="G642" i="4"/>
  <c r="F642" i="4"/>
  <c r="E642" i="4"/>
  <c r="D642" i="4"/>
  <c r="C642" i="4"/>
  <c r="B642" i="4"/>
  <c r="A642" i="4"/>
  <c r="O641" i="4"/>
  <c r="N641" i="4"/>
  <c r="M641" i="4"/>
  <c r="L641" i="4"/>
  <c r="K641" i="4"/>
  <c r="J641" i="4"/>
  <c r="I641" i="4"/>
  <c r="H641" i="4"/>
  <c r="G641" i="4"/>
  <c r="F641" i="4"/>
  <c r="E641" i="4"/>
  <c r="D641" i="4"/>
  <c r="C641" i="4"/>
  <c r="B641" i="4"/>
  <c r="A641" i="4"/>
  <c r="O640" i="4"/>
  <c r="N640" i="4"/>
  <c r="M640" i="4"/>
  <c r="L640" i="4"/>
  <c r="K640" i="4"/>
  <c r="J640" i="4"/>
  <c r="I640" i="4"/>
  <c r="H640" i="4"/>
  <c r="G640" i="4"/>
  <c r="F640" i="4"/>
  <c r="E640" i="4"/>
  <c r="D640" i="4"/>
  <c r="C640" i="4"/>
  <c r="B640" i="4"/>
  <c r="A640" i="4"/>
  <c r="O639" i="4"/>
  <c r="N639" i="4"/>
  <c r="M639" i="4"/>
  <c r="L639" i="4"/>
  <c r="K639" i="4"/>
  <c r="J639" i="4"/>
  <c r="I639" i="4"/>
  <c r="H639" i="4"/>
  <c r="G639" i="4"/>
  <c r="F639" i="4"/>
  <c r="E639" i="4"/>
  <c r="D639" i="4"/>
  <c r="C639" i="4"/>
  <c r="B639" i="4"/>
  <c r="A639" i="4"/>
  <c r="O638" i="4"/>
  <c r="N638" i="4"/>
  <c r="M638" i="4"/>
  <c r="L638" i="4"/>
  <c r="K638" i="4"/>
  <c r="J638" i="4"/>
  <c r="I638" i="4"/>
  <c r="H638" i="4"/>
  <c r="G638" i="4"/>
  <c r="F638" i="4"/>
  <c r="E638" i="4"/>
  <c r="D638" i="4"/>
  <c r="C638" i="4"/>
  <c r="B638" i="4"/>
  <c r="A638" i="4"/>
  <c r="O637" i="4"/>
  <c r="N637" i="4"/>
  <c r="M637" i="4"/>
  <c r="L637" i="4"/>
  <c r="K637" i="4"/>
  <c r="J637" i="4"/>
  <c r="I637" i="4"/>
  <c r="H637" i="4"/>
  <c r="G637" i="4"/>
  <c r="F637" i="4"/>
  <c r="E637" i="4"/>
  <c r="D637" i="4"/>
  <c r="C637" i="4"/>
  <c r="B637" i="4"/>
  <c r="A637" i="4"/>
  <c r="O636" i="4"/>
  <c r="N636" i="4"/>
  <c r="M636" i="4"/>
  <c r="L636" i="4"/>
  <c r="K636" i="4"/>
  <c r="J636" i="4"/>
  <c r="I636" i="4"/>
  <c r="H636" i="4"/>
  <c r="G636" i="4"/>
  <c r="F636" i="4"/>
  <c r="E636" i="4"/>
  <c r="D636" i="4"/>
  <c r="C636" i="4"/>
  <c r="B636" i="4"/>
  <c r="A636" i="4"/>
  <c r="O635" i="4"/>
  <c r="N635" i="4"/>
  <c r="M635" i="4"/>
  <c r="L635" i="4"/>
  <c r="K635" i="4"/>
  <c r="J635" i="4"/>
  <c r="I635" i="4"/>
  <c r="H635" i="4"/>
  <c r="G635" i="4"/>
  <c r="F635" i="4"/>
  <c r="E635" i="4"/>
  <c r="D635" i="4"/>
  <c r="C635" i="4"/>
  <c r="B635" i="4"/>
  <c r="A635" i="4"/>
  <c r="O634" i="4"/>
  <c r="N634" i="4"/>
  <c r="M634" i="4"/>
  <c r="L634" i="4"/>
  <c r="K634" i="4"/>
  <c r="J634" i="4"/>
  <c r="I634" i="4"/>
  <c r="H634" i="4"/>
  <c r="G634" i="4"/>
  <c r="F634" i="4"/>
  <c r="E634" i="4"/>
  <c r="D634" i="4"/>
  <c r="C634" i="4"/>
  <c r="B634" i="4"/>
  <c r="A634" i="4"/>
  <c r="O633" i="4"/>
  <c r="N633" i="4"/>
  <c r="M633" i="4"/>
  <c r="L633" i="4"/>
  <c r="K633" i="4"/>
  <c r="J633" i="4"/>
  <c r="I633" i="4"/>
  <c r="H633" i="4"/>
  <c r="G633" i="4"/>
  <c r="F633" i="4"/>
  <c r="E633" i="4"/>
  <c r="D633" i="4"/>
  <c r="C633" i="4"/>
  <c r="B633" i="4"/>
  <c r="A633" i="4"/>
  <c r="O632" i="4"/>
  <c r="N632" i="4"/>
  <c r="M632" i="4"/>
  <c r="L632" i="4"/>
  <c r="K632" i="4"/>
  <c r="J632" i="4"/>
  <c r="I632" i="4"/>
  <c r="H632" i="4"/>
  <c r="G632" i="4"/>
  <c r="F632" i="4"/>
  <c r="E632" i="4"/>
  <c r="D632" i="4"/>
  <c r="C632" i="4"/>
  <c r="B632" i="4"/>
  <c r="A632" i="4"/>
  <c r="O631" i="4"/>
  <c r="N631" i="4"/>
  <c r="M631" i="4"/>
  <c r="L631" i="4"/>
  <c r="K631" i="4"/>
  <c r="J631" i="4"/>
  <c r="I631" i="4"/>
  <c r="H631" i="4"/>
  <c r="G631" i="4"/>
  <c r="F631" i="4"/>
  <c r="E631" i="4"/>
  <c r="D631" i="4"/>
  <c r="C631" i="4"/>
  <c r="B631" i="4"/>
  <c r="A631" i="4"/>
  <c r="O630" i="4"/>
  <c r="N630" i="4"/>
  <c r="M630" i="4"/>
  <c r="L630" i="4"/>
  <c r="K630" i="4"/>
  <c r="J630" i="4"/>
  <c r="I630" i="4"/>
  <c r="H630" i="4"/>
  <c r="G630" i="4"/>
  <c r="F630" i="4"/>
  <c r="E630" i="4"/>
  <c r="D630" i="4"/>
  <c r="C630" i="4"/>
  <c r="B630" i="4"/>
  <c r="A630" i="4"/>
  <c r="O629" i="4"/>
  <c r="N629" i="4"/>
  <c r="M629" i="4"/>
  <c r="L629" i="4"/>
  <c r="K629" i="4"/>
  <c r="J629" i="4"/>
  <c r="I629" i="4"/>
  <c r="H629" i="4"/>
  <c r="G629" i="4"/>
  <c r="F629" i="4"/>
  <c r="E629" i="4"/>
  <c r="D629" i="4"/>
  <c r="C629" i="4"/>
  <c r="B629" i="4"/>
  <c r="A629" i="4"/>
  <c r="O628" i="4"/>
  <c r="N628" i="4"/>
  <c r="M628" i="4"/>
  <c r="L628" i="4"/>
  <c r="K628" i="4"/>
  <c r="J628" i="4"/>
  <c r="I628" i="4"/>
  <c r="H628" i="4"/>
  <c r="G628" i="4"/>
  <c r="F628" i="4"/>
  <c r="E628" i="4"/>
  <c r="D628" i="4"/>
  <c r="C628" i="4"/>
  <c r="B628" i="4"/>
  <c r="A628" i="4"/>
  <c r="O627" i="4"/>
  <c r="N627" i="4"/>
  <c r="M627" i="4"/>
  <c r="L627" i="4"/>
  <c r="K627" i="4"/>
  <c r="J627" i="4"/>
  <c r="I627" i="4"/>
  <c r="H627" i="4"/>
  <c r="G627" i="4"/>
  <c r="F627" i="4"/>
  <c r="E627" i="4"/>
  <c r="D627" i="4"/>
  <c r="C627" i="4"/>
  <c r="B627" i="4"/>
  <c r="A627" i="4"/>
  <c r="O626" i="4"/>
  <c r="N626" i="4"/>
  <c r="M626" i="4"/>
  <c r="L626" i="4"/>
  <c r="K626" i="4"/>
  <c r="J626" i="4"/>
  <c r="I626" i="4"/>
  <c r="H626" i="4"/>
  <c r="G626" i="4"/>
  <c r="F626" i="4"/>
  <c r="E626" i="4"/>
  <c r="D626" i="4"/>
  <c r="C626" i="4"/>
  <c r="B626" i="4"/>
  <c r="A626" i="4"/>
  <c r="O625" i="4"/>
  <c r="N625" i="4"/>
  <c r="M625" i="4"/>
  <c r="L625" i="4"/>
  <c r="K625" i="4"/>
  <c r="J625" i="4"/>
  <c r="I625" i="4"/>
  <c r="H625" i="4"/>
  <c r="G625" i="4"/>
  <c r="F625" i="4"/>
  <c r="E625" i="4"/>
  <c r="D625" i="4"/>
  <c r="C625" i="4"/>
  <c r="B625" i="4"/>
  <c r="A625" i="4"/>
  <c r="O624" i="4"/>
  <c r="N624" i="4"/>
  <c r="M624" i="4"/>
  <c r="L624" i="4"/>
  <c r="K624" i="4"/>
  <c r="J624" i="4"/>
  <c r="I624" i="4"/>
  <c r="H624" i="4"/>
  <c r="G624" i="4"/>
  <c r="F624" i="4"/>
  <c r="E624" i="4"/>
  <c r="D624" i="4"/>
  <c r="C624" i="4"/>
  <c r="B624" i="4"/>
  <c r="A624" i="4"/>
  <c r="O623" i="4"/>
  <c r="N623" i="4"/>
  <c r="M623" i="4"/>
  <c r="L623" i="4"/>
  <c r="K623" i="4"/>
  <c r="J623" i="4"/>
  <c r="I623" i="4"/>
  <c r="H623" i="4"/>
  <c r="G623" i="4"/>
  <c r="F623" i="4"/>
  <c r="E623" i="4"/>
  <c r="D623" i="4"/>
  <c r="C623" i="4"/>
  <c r="B623" i="4"/>
  <c r="A623" i="4"/>
  <c r="O622" i="4"/>
  <c r="N622" i="4"/>
  <c r="M622" i="4"/>
  <c r="L622" i="4"/>
  <c r="K622" i="4"/>
  <c r="J622" i="4"/>
  <c r="I622" i="4"/>
  <c r="H622" i="4"/>
  <c r="G622" i="4"/>
  <c r="F622" i="4"/>
  <c r="E622" i="4"/>
  <c r="D622" i="4"/>
  <c r="C622" i="4"/>
  <c r="B622" i="4"/>
  <c r="A622" i="4"/>
  <c r="O621" i="4"/>
  <c r="N621" i="4"/>
  <c r="M621" i="4"/>
  <c r="L621" i="4"/>
  <c r="K621" i="4"/>
  <c r="J621" i="4"/>
  <c r="I621" i="4"/>
  <c r="H621" i="4"/>
  <c r="G621" i="4"/>
  <c r="F621" i="4"/>
  <c r="E621" i="4"/>
  <c r="D621" i="4"/>
  <c r="C621" i="4"/>
  <c r="B621" i="4"/>
  <c r="A621" i="4"/>
  <c r="O620" i="4"/>
  <c r="N620" i="4"/>
  <c r="M620" i="4"/>
  <c r="L620" i="4"/>
  <c r="K620" i="4"/>
  <c r="J620" i="4"/>
  <c r="I620" i="4"/>
  <c r="H620" i="4"/>
  <c r="G620" i="4"/>
  <c r="F620" i="4"/>
  <c r="E620" i="4"/>
  <c r="D620" i="4"/>
  <c r="C620" i="4"/>
  <c r="B620" i="4"/>
  <c r="A620" i="4"/>
  <c r="O619" i="4"/>
  <c r="N619" i="4"/>
  <c r="M619" i="4"/>
  <c r="L619" i="4"/>
  <c r="K619" i="4"/>
  <c r="J619" i="4"/>
  <c r="I619" i="4"/>
  <c r="H619" i="4"/>
  <c r="G619" i="4"/>
  <c r="F619" i="4"/>
  <c r="E619" i="4"/>
  <c r="D619" i="4"/>
  <c r="C619" i="4"/>
  <c r="B619" i="4"/>
  <c r="A619" i="4"/>
  <c r="O618" i="4"/>
  <c r="N618" i="4"/>
  <c r="M618" i="4"/>
  <c r="L618" i="4"/>
  <c r="K618" i="4"/>
  <c r="J618" i="4"/>
  <c r="I618" i="4"/>
  <c r="H618" i="4"/>
  <c r="G618" i="4"/>
  <c r="F618" i="4"/>
  <c r="E618" i="4"/>
  <c r="D618" i="4"/>
  <c r="C618" i="4"/>
  <c r="B618" i="4"/>
  <c r="A618" i="4"/>
  <c r="O617" i="4"/>
  <c r="N617" i="4"/>
  <c r="M617" i="4"/>
  <c r="L617" i="4"/>
  <c r="K617" i="4"/>
  <c r="J617" i="4"/>
  <c r="I617" i="4"/>
  <c r="H617" i="4"/>
  <c r="G617" i="4"/>
  <c r="F617" i="4"/>
  <c r="E617" i="4"/>
  <c r="D617" i="4"/>
  <c r="C617" i="4"/>
  <c r="B617" i="4"/>
  <c r="A617" i="4"/>
  <c r="O616" i="4"/>
  <c r="N616" i="4"/>
  <c r="M616" i="4"/>
  <c r="L616" i="4"/>
  <c r="K616" i="4"/>
  <c r="J616" i="4"/>
  <c r="I616" i="4"/>
  <c r="H616" i="4"/>
  <c r="G616" i="4"/>
  <c r="F616" i="4"/>
  <c r="E616" i="4"/>
  <c r="D616" i="4"/>
  <c r="C616" i="4"/>
  <c r="B616" i="4"/>
  <c r="A616" i="4"/>
  <c r="O615" i="4"/>
  <c r="N615" i="4"/>
  <c r="M615" i="4"/>
  <c r="L615" i="4"/>
  <c r="K615" i="4"/>
  <c r="J615" i="4"/>
  <c r="I615" i="4"/>
  <c r="H615" i="4"/>
  <c r="G615" i="4"/>
  <c r="F615" i="4"/>
  <c r="E615" i="4"/>
  <c r="D615" i="4"/>
  <c r="C615" i="4"/>
  <c r="B615" i="4"/>
  <c r="A615" i="4"/>
  <c r="O614" i="4"/>
  <c r="N614" i="4"/>
  <c r="M614" i="4"/>
  <c r="L614" i="4"/>
  <c r="K614" i="4"/>
  <c r="J614" i="4"/>
  <c r="I614" i="4"/>
  <c r="H614" i="4"/>
  <c r="G614" i="4"/>
  <c r="F614" i="4"/>
  <c r="E614" i="4"/>
  <c r="D614" i="4"/>
  <c r="C614" i="4"/>
  <c r="B614" i="4"/>
  <c r="A614" i="4"/>
  <c r="O613" i="4"/>
  <c r="N613" i="4"/>
  <c r="M613" i="4"/>
  <c r="L613" i="4"/>
  <c r="K613" i="4"/>
  <c r="J613" i="4"/>
  <c r="I613" i="4"/>
  <c r="H613" i="4"/>
  <c r="G613" i="4"/>
  <c r="F613" i="4"/>
  <c r="E613" i="4"/>
  <c r="D613" i="4"/>
  <c r="C613" i="4"/>
  <c r="B613" i="4"/>
  <c r="A613" i="4"/>
  <c r="O612" i="4"/>
  <c r="N612" i="4"/>
  <c r="M612" i="4"/>
  <c r="L612" i="4"/>
  <c r="K612" i="4"/>
  <c r="J612" i="4"/>
  <c r="I612" i="4"/>
  <c r="H612" i="4"/>
  <c r="G612" i="4"/>
  <c r="F612" i="4"/>
  <c r="E612" i="4"/>
  <c r="D612" i="4"/>
  <c r="C612" i="4"/>
  <c r="B612" i="4"/>
  <c r="A612" i="4"/>
  <c r="O611" i="4"/>
  <c r="N611" i="4"/>
  <c r="M611" i="4"/>
  <c r="L611" i="4"/>
  <c r="K611" i="4"/>
  <c r="J611" i="4"/>
  <c r="I611" i="4"/>
  <c r="H611" i="4"/>
  <c r="G611" i="4"/>
  <c r="F611" i="4"/>
  <c r="E611" i="4"/>
  <c r="D611" i="4"/>
  <c r="C611" i="4"/>
  <c r="B611" i="4"/>
  <c r="A611" i="4"/>
  <c r="O610" i="4"/>
  <c r="N610" i="4"/>
  <c r="M610" i="4"/>
  <c r="L610" i="4"/>
  <c r="K610" i="4"/>
  <c r="J610" i="4"/>
  <c r="I610" i="4"/>
  <c r="H610" i="4"/>
  <c r="G610" i="4"/>
  <c r="F610" i="4"/>
  <c r="E610" i="4"/>
  <c r="D610" i="4"/>
  <c r="C610" i="4"/>
  <c r="B610" i="4"/>
  <c r="A610" i="4"/>
  <c r="O609" i="4"/>
  <c r="N609" i="4"/>
  <c r="M609" i="4"/>
  <c r="L609" i="4"/>
  <c r="K609" i="4"/>
  <c r="J609" i="4"/>
  <c r="I609" i="4"/>
  <c r="H609" i="4"/>
  <c r="G609" i="4"/>
  <c r="F609" i="4"/>
  <c r="E609" i="4"/>
  <c r="D609" i="4"/>
  <c r="C609" i="4"/>
  <c r="B609" i="4"/>
  <c r="A609" i="4"/>
  <c r="O608" i="4"/>
  <c r="N608" i="4"/>
  <c r="M608" i="4"/>
  <c r="L608" i="4"/>
  <c r="K608" i="4"/>
  <c r="J608" i="4"/>
  <c r="I608" i="4"/>
  <c r="H608" i="4"/>
  <c r="G608" i="4"/>
  <c r="F608" i="4"/>
  <c r="E608" i="4"/>
  <c r="D608" i="4"/>
  <c r="C608" i="4"/>
  <c r="B608" i="4"/>
  <c r="A608" i="4"/>
  <c r="O607" i="4"/>
  <c r="N607" i="4"/>
  <c r="M607" i="4"/>
  <c r="L607" i="4"/>
  <c r="K607" i="4"/>
  <c r="J607" i="4"/>
  <c r="I607" i="4"/>
  <c r="H607" i="4"/>
  <c r="G607" i="4"/>
  <c r="F607" i="4"/>
  <c r="E607" i="4"/>
  <c r="D607" i="4"/>
  <c r="C607" i="4"/>
  <c r="B607" i="4"/>
  <c r="A607" i="4"/>
  <c r="O606" i="4"/>
  <c r="N606" i="4"/>
  <c r="M606" i="4"/>
  <c r="L606" i="4"/>
  <c r="K606" i="4"/>
  <c r="J606" i="4"/>
  <c r="I606" i="4"/>
  <c r="H606" i="4"/>
  <c r="G606" i="4"/>
  <c r="F606" i="4"/>
  <c r="E606" i="4"/>
  <c r="D606" i="4"/>
  <c r="C606" i="4"/>
  <c r="B606" i="4"/>
  <c r="A606" i="4"/>
  <c r="O605" i="4"/>
  <c r="N605" i="4"/>
  <c r="M605" i="4"/>
  <c r="L605" i="4"/>
  <c r="K605" i="4"/>
  <c r="J605" i="4"/>
  <c r="I605" i="4"/>
  <c r="H605" i="4"/>
  <c r="G605" i="4"/>
  <c r="F605" i="4"/>
  <c r="E605" i="4"/>
  <c r="D605" i="4"/>
  <c r="C605" i="4"/>
  <c r="B605" i="4"/>
  <c r="A605" i="4"/>
  <c r="O604" i="4"/>
  <c r="N604" i="4"/>
  <c r="M604" i="4"/>
  <c r="L604" i="4"/>
  <c r="K604" i="4"/>
  <c r="J604" i="4"/>
  <c r="I604" i="4"/>
  <c r="H604" i="4"/>
  <c r="G604" i="4"/>
  <c r="F604" i="4"/>
  <c r="E604" i="4"/>
  <c r="D604" i="4"/>
  <c r="C604" i="4"/>
  <c r="B604" i="4"/>
  <c r="A604" i="4"/>
  <c r="O603" i="4"/>
  <c r="N603" i="4"/>
  <c r="M603" i="4"/>
  <c r="L603" i="4"/>
  <c r="K603" i="4"/>
  <c r="J603" i="4"/>
  <c r="I603" i="4"/>
  <c r="H603" i="4"/>
  <c r="G603" i="4"/>
  <c r="F603" i="4"/>
  <c r="E603" i="4"/>
  <c r="D603" i="4"/>
  <c r="C603" i="4"/>
  <c r="B603" i="4"/>
  <c r="A603" i="4"/>
  <c r="O602" i="4"/>
  <c r="N602" i="4"/>
  <c r="M602" i="4"/>
  <c r="L602" i="4"/>
  <c r="K602" i="4"/>
  <c r="J602" i="4"/>
  <c r="I602" i="4"/>
  <c r="H602" i="4"/>
  <c r="G602" i="4"/>
  <c r="F602" i="4"/>
  <c r="E602" i="4"/>
  <c r="D602" i="4"/>
  <c r="C602" i="4"/>
  <c r="B602" i="4"/>
  <c r="A602" i="4"/>
  <c r="O601" i="4"/>
  <c r="N601" i="4"/>
  <c r="M601" i="4"/>
  <c r="L601" i="4"/>
  <c r="K601" i="4"/>
  <c r="J601" i="4"/>
  <c r="I601" i="4"/>
  <c r="H601" i="4"/>
  <c r="G601" i="4"/>
  <c r="F601" i="4"/>
  <c r="E601" i="4"/>
  <c r="D601" i="4"/>
  <c r="C601" i="4"/>
  <c r="B601" i="4"/>
  <c r="A601" i="4"/>
  <c r="O600" i="4"/>
  <c r="N600" i="4"/>
  <c r="M600" i="4"/>
  <c r="L600" i="4"/>
  <c r="K600" i="4"/>
  <c r="J600" i="4"/>
  <c r="I600" i="4"/>
  <c r="H600" i="4"/>
  <c r="G600" i="4"/>
  <c r="F600" i="4"/>
  <c r="E600" i="4"/>
  <c r="D600" i="4"/>
  <c r="C600" i="4"/>
  <c r="B600" i="4"/>
  <c r="A600" i="4"/>
  <c r="O599" i="4"/>
  <c r="N599" i="4"/>
  <c r="M599" i="4"/>
  <c r="L599" i="4"/>
  <c r="K599" i="4"/>
  <c r="J599" i="4"/>
  <c r="I599" i="4"/>
  <c r="H599" i="4"/>
  <c r="G599" i="4"/>
  <c r="F599" i="4"/>
  <c r="E599" i="4"/>
  <c r="D599" i="4"/>
  <c r="C599" i="4"/>
  <c r="B599" i="4"/>
  <c r="A599" i="4"/>
  <c r="O598" i="4"/>
  <c r="N598" i="4"/>
  <c r="M598" i="4"/>
  <c r="L598" i="4"/>
  <c r="K598" i="4"/>
  <c r="J598" i="4"/>
  <c r="I598" i="4"/>
  <c r="H598" i="4"/>
  <c r="G598" i="4"/>
  <c r="F598" i="4"/>
  <c r="E598" i="4"/>
  <c r="D598" i="4"/>
  <c r="C598" i="4"/>
  <c r="B598" i="4"/>
  <c r="A598" i="4"/>
  <c r="O597" i="4"/>
  <c r="N597" i="4"/>
  <c r="M597" i="4"/>
  <c r="L597" i="4"/>
  <c r="K597" i="4"/>
  <c r="J597" i="4"/>
  <c r="I597" i="4"/>
  <c r="H597" i="4"/>
  <c r="G597" i="4"/>
  <c r="F597" i="4"/>
  <c r="E597" i="4"/>
  <c r="D597" i="4"/>
  <c r="C597" i="4"/>
  <c r="B597" i="4"/>
  <c r="A597" i="4"/>
  <c r="O596" i="4"/>
  <c r="N596" i="4"/>
  <c r="M596" i="4"/>
  <c r="L596" i="4"/>
  <c r="K596" i="4"/>
  <c r="J596" i="4"/>
  <c r="I596" i="4"/>
  <c r="H596" i="4"/>
  <c r="G596" i="4"/>
  <c r="F596" i="4"/>
  <c r="E596" i="4"/>
  <c r="D596" i="4"/>
  <c r="C596" i="4"/>
  <c r="B596" i="4"/>
  <c r="A596" i="4"/>
  <c r="O595" i="4"/>
  <c r="N595" i="4"/>
  <c r="M595" i="4"/>
  <c r="L595" i="4"/>
  <c r="K595" i="4"/>
  <c r="J595" i="4"/>
  <c r="I595" i="4"/>
  <c r="H595" i="4"/>
  <c r="G595" i="4"/>
  <c r="F595" i="4"/>
  <c r="E595" i="4"/>
  <c r="D595" i="4"/>
  <c r="C595" i="4"/>
  <c r="B595" i="4"/>
  <c r="A595" i="4"/>
  <c r="O594" i="4"/>
  <c r="N594" i="4"/>
  <c r="M594" i="4"/>
  <c r="L594" i="4"/>
  <c r="K594" i="4"/>
  <c r="J594" i="4"/>
  <c r="I594" i="4"/>
  <c r="H594" i="4"/>
  <c r="G594" i="4"/>
  <c r="F594" i="4"/>
  <c r="E594" i="4"/>
  <c r="D594" i="4"/>
  <c r="C594" i="4"/>
  <c r="B594" i="4"/>
  <c r="A594" i="4"/>
  <c r="O593" i="4"/>
  <c r="N593" i="4"/>
  <c r="M593" i="4"/>
  <c r="L593" i="4"/>
  <c r="K593" i="4"/>
  <c r="J593" i="4"/>
  <c r="I593" i="4"/>
  <c r="H593" i="4"/>
  <c r="G593" i="4"/>
  <c r="F593" i="4"/>
  <c r="E593" i="4"/>
  <c r="D593" i="4"/>
  <c r="C593" i="4"/>
  <c r="B593" i="4"/>
  <c r="A593" i="4"/>
  <c r="O592" i="4"/>
  <c r="N592" i="4"/>
  <c r="M592" i="4"/>
  <c r="L592" i="4"/>
  <c r="K592" i="4"/>
  <c r="J592" i="4"/>
  <c r="I592" i="4"/>
  <c r="H592" i="4"/>
  <c r="G592" i="4"/>
  <c r="F592" i="4"/>
  <c r="E592" i="4"/>
  <c r="D592" i="4"/>
  <c r="C592" i="4"/>
  <c r="B592" i="4"/>
  <c r="A592" i="4"/>
  <c r="O591" i="4"/>
  <c r="N591" i="4"/>
  <c r="M591" i="4"/>
  <c r="L591" i="4"/>
  <c r="K591" i="4"/>
  <c r="J591" i="4"/>
  <c r="I591" i="4"/>
  <c r="H591" i="4"/>
  <c r="G591" i="4"/>
  <c r="F591" i="4"/>
  <c r="E591" i="4"/>
  <c r="D591" i="4"/>
  <c r="C591" i="4"/>
  <c r="B591" i="4"/>
  <c r="A591" i="4"/>
  <c r="O590" i="4"/>
  <c r="N590" i="4"/>
  <c r="M590" i="4"/>
  <c r="L590" i="4"/>
  <c r="K590" i="4"/>
  <c r="J590" i="4"/>
  <c r="I590" i="4"/>
  <c r="H590" i="4"/>
  <c r="G590" i="4"/>
  <c r="F590" i="4"/>
  <c r="E590" i="4"/>
  <c r="D590" i="4"/>
  <c r="C590" i="4"/>
  <c r="B590" i="4"/>
  <c r="A590" i="4"/>
  <c r="O589" i="4"/>
  <c r="N589" i="4"/>
  <c r="M589" i="4"/>
  <c r="L589" i="4"/>
  <c r="K589" i="4"/>
  <c r="J589" i="4"/>
  <c r="I589" i="4"/>
  <c r="H589" i="4"/>
  <c r="G589" i="4"/>
  <c r="F589" i="4"/>
  <c r="E589" i="4"/>
  <c r="D589" i="4"/>
  <c r="C589" i="4"/>
  <c r="B589" i="4"/>
  <c r="A589" i="4"/>
  <c r="O588" i="4"/>
  <c r="N588" i="4"/>
  <c r="M588" i="4"/>
  <c r="L588" i="4"/>
  <c r="K588" i="4"/>
  <c r="J588" i="4"/>
  <c r="I588" i="4"/>
  <c r="H588" i="4"/>
  <c r="G588" i="4"/>
  <c r="F588" i="4"/>
  <c r="E588" i="4"/>
  <c r="D588" i="4"/>
  <c r="C588" i="4"/>
  <c r="B588" i="4"/>
  <c r="A588" i="4"/>
  <c r="O587" i="4"/>
  <c r="N587" i="4"/>
  <c r="M587" i="4"/>
  <c r="L587" i="4"/>
  <c r="K587" i="4"/>
  <c r="J587" i="4"/>
  <c r="I587" i="4"/>
  <c r="H587" i="4"/>
  <c r="G587" i="4"/>
  <c r="F587" i="4"/>
  <c r="E587" i="4"/>
  <c r="D587" i="4"/>
  <c r="C587" i="4"/>
  <c r="B587" i="4"/>
  <c r="A587" i="4"/>
  <c r="O586" i="4"/>
  <c r="N586" i="4"/>
  <c r="M586" i="4"/>
  <c r="L586" i="4"/>
  <c r="K586" i="4"/>
  <c r="J586" i="4"/>
  <c r="I586" i="4"/>
  <c r="H586" i="4"/>
  <c r="G586" i="4"/>
  <c r="F586" i="4"/>
  <c r="E586" i="4"/>
  <c r="D586" i="4"/>
  <c r="C586" i="4"/>
  <c r="B586" i="4"/>
  <c r="A586" i="4"/>
  <c r="O585" i="4"/>
  <c r="N585" i="4"/>
  <c r="M585" i="4"/>
  <c r="L585" i="4"/>
  <c r="K585" i="4"/>
  <c r="J585" i="4"/>
  <c r="I585" i="4"/>
  <c r="H585" i="4"/>
  <c r="G585" i="4"/>
  <c r="F585" i="4"/>
  <c r="E585" i="4"/>
  <c r="D585" i="4"/>
  <c r="C585" i="4"/>
  <c r="B585" i="4"/>
  <c r="A585" i="4"/>
  <c r="O584" i="4"/>
  <c r="N584" i="4"/>
  <c r="M584" i="4"/>
  <c r="L584" i="4"/>
  <c r="K584" i="4"/>
  <c r="J584" i="4"/>
  <c r="I584" i="4"/>
  <c r="H584" i="4"/>
  <c r="G584" i="4"/>
  <c r="F584" i="4"/>
  <c r="E584" i="4"/>
  <c r="D584" i="4"/>
  <c r="C584" i="4"/>
  <c r="B584" i="4"/>
  <c r="A584" i="4"/>
  <c r="O583" i="4"/>
  <c r="N583" i="4"/>
  <c r="M583" i="4"/>
  <c r="L583" i="4"/>
  <c r="K583" i="4"/>
  <c r="J583" i="4"/>
  <c r="I583" i="4"/>
  <c r="H583" i="4"/>
  <c r="G583" i="4"/>
  <c r="F583" i="4"/>
  <c r="E583" i="4"/>
  <c r="D583" i="4"/>
  <c r="C583" i="4"/>
  <c r="B583" i="4"/>
  <c r="A583" i="4"/>
  <c r="O582" i="4"/>
  <c r="N582" i="4"/>
  <c r="M582" i="4"/>
  <c r="L582" i="4"/>
  <c r="K582" i="4"/>
  <c r="J582" i="4"/>
  <c r="I582" i="4"/>
  <c r="H582" i="4"/>
  <c r="G582" i="4"/>
  <c r="F582" i="4"/>
  <c r="E582" i="4"/>
  <c r="D582" i="4"/>
  <c r="C582" i="4"/>
  <c r="B582" i="4"/>
  <c r="A582" i="4"/>
  <c r="O581" i="4"/>
  <c r="N581" i="4"/>
  <c r="M581" i="4"/>
  <c r="L581" i="4"/>
  <c r="K581" i="4"/>
  <c r="J581" i="4"/>
  <c r="I581" i="4"/>
  <c r="H581" i="4"/>
  <c r="G581" i="4"/>
  <c r="F581" i="4"/>
  <c r="E581" i="4"/>
  <c r="D581" i="4"/>
  <c r="C581" i="4"/>
  <c r="B581" i="4"/>
  <c r="A581" i="4"/>
  <c r="O580" i="4"/>
  <c r="N580" i="4"/>
  <c r="M580" i="4"/>
  <c r="L580" i="4"/>
  <c r="K580" i="4"/>
  <c r="J580" i="4"/>
  <c r="I580" i="4"/>
  <c r="H580" i="4"/>
  <c r="G580" i="4"/>
  <c r="F580" i="4"/>
  <c r="E580" i="4"/>
  <c r="D580" i="4"/>
  <c r="C580" i="4"/>
  <c r="B580" i="4"/>
  <c r="A580" i="4"/>
  <c r="O579" i="4"/>
  <c r="N579" i="4"/>
  <c r="M579" i="4"/>
  <c r="L579" i="4"/>
  <c r="K579" i="4"/>
  <c r="J579" i="4"/>
  <c r="I579" i="4"/>
  <c r="H579" i="4"/>
  <c r="G579" i="4"/>
  <c r="F579" i="4"/>
  <c r="E579" i="4"/>
  <c r="D579" i="4"/>
  <c r="C579" i="4"/>
  <c r="B579" i="4"/>
  <c r="A579" i="4"/>
  <c r="O578" i="4"/>
  <c r="N578" i="4"/>
  <c r="M578" i="4"/>
  <c r="L578" i="4"/>
  <c r="K578" i="4"/>
  <c r="J578" i="4"/>
  <c r="I578" i="4"/>
  <c r="H578" i="4"/>
  <c r="G578" i="4"/>
  <c r="F578" i="4"/>
  <c r="E578" i="4"/>
  <c r="D578" i="4"/>
  <c r="C578" i="4"/>
  <c r="B578" i="4"/>
  <c r="A578" i="4"/>
  <c r="O577" i="4"/>
  <c r="N577" i="4"/>
  <c r="M577" i="4"/>
  <c r="L577" i="4"/>
  <c r="K577" i="4"/>
  <c r="J577" i="4"/>
  <c r="I577" i="4"/>
  <c r="H577" i="4"/>
  <c r="G577" i="4"/>
  <c r="F577" i="4"/>
  <c r="E577" i="4"/>
  <c r="D577" i="4"/>
  <c r="C577" i="4"/>
  <c r="B577" i="4"/>
  <c r="A577" i="4"/>
  <c r="O576" i="4"/>
  <c r="N576" i="4"/>
  <c r="M576" i="4"/>
  <c r="L576" i="4"/>
  <c r="K576" i="4"/>
  <c r="J576" i="4"/>
  <c r="I576" i="4"/>
  <c r="H576" i="4"/>
  <c r="G576" i="4"/>
  <c r="F576" i="4"/>
  <c r="E576" i="4"/>
  <c r="D576" i="4"/>
  <c r="C576" i="4"/>
  <c r="B576" i="4"/>
  <c r="A576" i="4"/>
  <c r="O575" i="4"/>
  <c r="N575" i="4"/>
  <c r="M575" i="4"/>
  <c r="L575" i="4"/>
  <c r="K575" i="4"/>
  <c r="J575" i="4"/>
  <c r="I575" i="4"/>
  <c r="H575" i="4"/>
  <c r="G575" i="4"/>
  <c r="F575" i="4"/>
  <c r="E575" i="4"/>
  <c r="D575" i="4"/>
  <c r="C575" i="4"/>
  <c r="B575" i="4"/>
  <c r="A575" i="4"/>
  <c r="O574" i="4"/>
  <c r="N574" i="4"/>
  <c r="M574" i="4"/>
  <c r="L574" i="4"/>
  <c r="K574" i="4"/>
  <c r="J574" i="4"/>
  <c r="I574" i="4"/>
  <c r="H574" i="4"/>
  <c r="G574" i="4"/>
  <c r="F574" i="4"/>
  <c r="E574" i="4"/>
  <c r="D574" i="4"/>
  <c r="C574" i="4"/>
  <c r="B574" i="4"/>
  <c r="A574" i="4"/>
  <c r="O573" i="4"/>
  <c r="N573" i="4"/>
  <c r="M573" i="4"/>
  <c r="L573" i="4"/>
  <c r="K573" i="4"/>
  <c r="J573" i="4"/>
  <c r="I573" i="4"/>
  <c r="H573" i="4"/>
  <c r="G573" i="4"/>
  <c r="F573" i="4"/>
  <c r="E573" i="4"/>
  <c r="D573" i="4"/>
  <c r="C573" i="4"/>
  <c r="B573" i="4"/>
  <c r="A573" i="4"/>
  <c r="O572" i="4"/>
  <c r="N572" i="4"/>
  <c r="M572" i="4"/>
  <c r="L572" i="4"/>
  <c r="K572" i="4"/>
  <c r="J572" i="4"/>
  <c r="I572" i="4"/>
  <c r="H572" i="4"/>
  <c r="G572" i="4"/>
  <c r="F572" i="4"/>
  <c r="E572" i="4"/>
  <c r="D572" i="4"/>
  <c r="C572" i="4"/>
  <c r="B572" i="4"/>
  <c r="A572" i="4"/>
  <c r="O571" i="4"/>
  <c r="N571" i="4"/>
  <c r="M571" i="4"/>
  <c r="L571" i="4"/>
  <c r="K571" i="4"/>
  <c r="J571" i="4"/>
  <c r="I571" i="4"/>
  <c r="H571" i="4"/>
  <c r="G571" i="4"/>
  <c r="F571" i="4"/>
  <c r="E571" i="4"/>
  <c r="D571" i="4"/>
  <c r="C571" i="4"/>
  <c r="B571" i="4"/>
  <c r="A571" i="4"/>
  <c r="O570" i="4"/>
  <c r="N570" i="4"/>
  <c r="M570" i="4"/>
  <c r="L570" i="4"/>
  <c r="K570" i="4"/>
  <c r="J570" i="4"/>
  <c r="I570" i="4"/>
  <c r="H570" i="4"/>
  <c r="G570" i="4"/>
  <c r="F570" i="4"/>
  <c r="E570" i="4"/>
  <c r="D570" i="4"/>
  <c r="C570" i="4"/>
  <c r="B570" i="4"/>
  <c r="A570" i="4"/>
  <c r="O569" i="4"/>
  <c r="N569" i="4"/>
  <c r="M569" i="4"/>
  <c r="L569" i="4"/>
  <c r="K569" i="4"/>
  <c r="J569" i="4"/>
  <c r="I569" i="4"/>
  <c r="H569" i="4"/>
  <c r="G569" i="4"/>
  <c r="F569" i="4"/>
  <c r="E569" i="4"/>
  <c r="D569" i="4"/>
  <c r="C569" i="4"/>
  <c r="B569" i="4"/>
  <c r="A569" i="4"/>
  <c r="O568" i="4"/>
  <c r="N568" i="4"/>
  <c r="M568" i="4"/>
  <c r="L568" i="4"/>
  <c r="K568" i="4"/>
  <c r="J568" i="4"/>
  <c r="I568" i="4"/>
  <c r="H568" i="4"/>
  <c r="G568" i="4"/>
  <c r="F568" i="4"/>
  <c r="E568" i="4"/>
  <c r="D568" i="4"/>
  <c r="C568" i="4"/>
  <c r="B568" i="4"/>
  <c r="A568" i="4"/>
  <c r="O567" i="4"/>
  <c r="N567" i="4"/>
  <c r="M567" i="4"/>
  <c r="L567" i="4"/>
  <c r="K567" i="4"/>
  <c r="J567" i="4"/>
  <c r="I567" i="4"/>
  <c r="H567" i="4"/>
  <c r="G567" i="4"/>
  <c r="F567" i="4"/>
  <c r="E567" i="4"/>
  <c r="D567" i="4"/>
  <c r="C567" i="4"/>
  <c r="B567" i="4"/>
  <c r="A567" i="4"/>
  <c r="O566" i="4"/>
  <c r="N566" i="4"/>
  <c r="M566" i="4"/>
  <c r="L566" i="4"/>
  <c r="K566" i="4"/>
  <c r="J566" i="4"/>
  <c r="I566" i="4"/>
  <c r="H566" i="4"/>
  <c r="G566" i="4"/>
  <c r="F566" i="4"/>
  <c r="E566" i="4"/>
  <c r="D566" i="4"/>
  <c r="C566" i="4"/>
  <c r="B566" i="4"/>
  <c r="A566" i="4"/>
  <c r="O565" i="4"/>
  <c r="N565" i="4"/>
  <c r="M565" i="4"/>
  <c r="L565" i="4"/>
  <c r="K565" i="4"/>
  <c r="J565" i="4"/>
  <c r="I565" i="4"/>
  <c r="H565" i="4"/>
  <c r="G565" i="4"/>
  <c r="F565" i="4"/>
  <c r="E565" i="4"/>
  <c r="D565" i="4"/>
  <c r="C565" i="4"/>
  <c r="B565" i="4"/>
  <c r="A565" i="4"/>
  <c r="O564" i="4"/>
  <c r="N564" i="4"/>
  <c r="M564" i="4"/>
  <c r="L564" i="4"/>
  <c r="K564" i="4"/>
  <c r="J564" i="4"/>
  <c r="I564" i="4"/>
  <c r="H564" i="4"/>
  <c r="G564" i="4"/>
  <c r="F564" i="4"/>
  <c r="E564" i="4"/>
  <c r="D564" i="4"/>
  <c r="C564" i="4"/>
  <c r="B564" i="4"/>
  <c r="A564" i="4"/>
  <c r="O563" i="4"/>
  <c r="N563" i="4"/>
  <c r="M563" i="4"/>
  <c r="L563" i="4"/>
  <c r="K563" i="4"/>
  <c r="J563" i="4"/>
  <c r="I563" i="4"/>
  <c r="H563" i="4"/>
  <c r="G563" i="4"/>
  <c r="F563" i="4"/>
  <c r="E563" i="4"/>
  <c r="D563" i="4"/>
  <c r="C563" i="4"/>
  <c r="B563" i="4"/>
  <c r="A563" i="4"/>
  <c r="O562" i="4"/>
  <c r="N562" i="4"/>
  <c r="M562" i="4"/>
  <c r="L562" i="4"/>
  <c r="K562" i="4"/>
  <c r="J562" i="4"/>
  <c r="I562" i="4"/>
  <c r="H562" i="4"/>
  <c r="G562" i="4"/>
  <c r="F562" i="4"/>
  <c r="E562" i="4"/>
  <c r="D562" i="4"/>
  <c r="C562" i="4"/>
  <c r="B562" i="4"/>
  <c r="A562" i="4"/>
  <c r="O561" i="4"/>
  <c r="N561" i="4"/>
  <c r="M561" i="4"/>
  <c r="L561" i="4"/>
  <c r="K561" i="4"/>
  <c r="J561" i="4"/>
  <c r="I561" i="4"/>
  <c r="H561" i="4"/>
  <c r="G561" i="4"/>
  <c r="F561" i="4"/>
  <c r="E561" i="4"/>
  <c r="D561" i="4"/>
  <c r="C561" i="4"/>
  <c r="B561" i="4"/>
  <c r="A561" i="4"/>
  <c r="O560" i="4"/>
  <c r="N560" i="4"/>
  <c r="M560" i="4"/>
  <c r="L560" i="4"/>
  <c r="K560" i="4"/>
  <c r="J560" i="4"/>
  <c r="I560" i="4"/>
  <c r="H560" i="4"/>
  <c r="G560" i="4"/>
  <c r="F560" i="4"/>
  <c r="E560" i="4"/>
  <c r="D560" i="4"/>
  <c r="C560" i="4"/>
  <c r="B560" i="4"/>
  <c r="A560" i="4"/>
  <c r="O559" i="4"/>
  <c r="N559" i="4"/>
  <c r="M559" i="4"/>
  <c r="L559" i="4"/>
  <c r="K559" i="4"/>
  <c r="J559" i="4"/>
  <c r="I559" i="4"/>
  <c r="H559" i="4"/>
  <c r="G559" i="4"/>
  <c r="F559" i="4"/>
  <c r="E559" i="4"/>
  <c r="D559" i="4"/>
  <c r="C559" i="4"/>
  <c r="B559" i="4"/>
  <c r="A559" i="4"/>
  <c r="O558" i="4"/>
  <c r="N558" i="4"/>
  <c r="M558" i="4"/>
  <c r="L558" i="4"/>
  <c r="K558" i="4"/>
  <c r="J558" i="4"/>
  <c r="I558" i="4"/>
  <c r="H558" i="4"/>
  <c r="G558" i="4"/>
  <c r="F558" i="4"/>
  <c r="E558" i="4"/>
  <c r="D558" i="4"/>
  <c r="C558" i="4"/>
  <c r="B558" i="4"/>
  <c r="A558" i="4"/>
  <c r="O557" i="4"/>
  <c r="N557" i="4"/>
  <c r="M557" i="4"/>
  <c r="L557" i="4"/>
  <c r="K557" i="4"/>
  <c r="J557" i="4"/>
  <c r="I557" i="4"/>
  <c r="H557" i="4"/>
  <c r="G557" i="4"/>
  <c r="F557" i="4"/>
  <c r="E557" i="4"/>
  <c r="D557" i="4"/>
  <c r="C557" i="4"/>
  <c r="B557" i="4"/>
  <c r="A557" i="4"/>
  <c r="O556" i="4"/>
  <c r="N556" i="4"/>
  <c r="M556" i="4"/>
  <c r="L556" i="4"/>
  <c r="K556" i="4"/>
  <c r="J556" i="4"/>
  <c r="I556" i="4"/>
  <c r="H556" i="4"/>
  <c r="G556" i="4"/>
  <c r="F556" i="4"/>
  <c r="E556" i="4"/>
  <c r="D556" i="4"/>
  <c r="C556" i="4"/>
  <c r="B556" i="4"/>
  <c r="A556" i="4"/>
  <c r="O555" i="4"/>
  <c r="N555" i="4"/>
  <c r="M555" i="4"/>
  <c r="L555" i="4"/>
  <c r="K555" i="4"/>
  <c r="J555" i="4"/>
  <c r="I555" i="4"/>
  <c r="H555" i="4"/>
  <c r="G555" i="4"/>
  <c r="F555" i="4"/>
  <c r="E555" i="4"/>
  <c r="D555" i="4"/>
  <c r="C555" i="4"/>
  <c r="B555" i="4"/>
  <c r="A555" i="4"/>
  <c r="O554" i="4"/>
  <c r="N554" i="4"/>
  <c r="M554" i="4"/>
  <c r="L554" i="4"/>
  <c r="K554" i="4"/>
  <c r="J554" i="4"/>
  <c r="I554" i="4"/>
  <c r="H554" i="4"/>
  <c r="G554" i="4"/>
  <c r="F554" i="4"/>
  <c r="E554" i="4"/>
  <c r="D554" i="4"/>
  <c r="C554" i="4"/>
  <c r="B554" i="4"/>
  <c r="A554" i="4"/>
  <c r="O553" i="4"/>
  <c r="N553" i="4"/>
  <c r="M553" i="4"/>
  <c r="L553" i="4"/>
  <c r="K553" i="4"/>
  <c r="J553" i="4"/>
  <c r="I553" i="4"/>
  <c r="H553" i="4"/>
  <c r="G553" i="4"/>
  <c r="F553" i="4"/>
  <c r="E553" i="4"/>
  <c r="D553" i="4"/>
  <c r="C553" i="4"/>
  <c r="B553" i="4"/>
  <c r="A553" i="4"/>
  <c r="O552" i="4"/>
  <c r="N552" i="4"/>
  <c r="M552" i="4"/>
  <c r="L552" i="4"/>
  <c r="K552" i="4"/>
  <c r="J552" i="4"/>
  <c r="I552" i="4"/>
  <c r="H552" i="4"/>
  <c r="G552" i="4"/>
  <c r="F552" i="4"/>
  <c r="E552" i="4"/>
  <c r="D552" i="4"/>
  <c r="C552" i="4"/>
  <c r="B552" i="4"/>
  <c r="A552" i="4"/>
  <c r="O551" i="4"/>
  <c r="N551" i="4"/>
  <c r="M551" i="4"/>
  <c r="L551" i="4"/>
  <c r="K551" i="4"/>
  <c r="J551" i="4"/>
  <c r="I551" i="4"/>
  <c r="H551" i="4"/>
  <c r="G551" i="4"/>
  <c r="F551" i="4"/>
  <c r="E551" i="4"/>
  <c r="D551" i="4"/>
  <c r="C551" i="4"/>
  <c r="B551" i="4"/>
  <c r="A551" i="4"/>
  <c r="O550" i="4"/>
  <c r="N550" i="4"/>
  <c r="M550" i="4"/>
  <c r="L550" i="4"/>
  <c r="K550" i="4"/>
  <c r="J550" i="4"/>
  <c r="I550" i="4"/>
  <c r="H550" i="4"/>
  <c r="G550" i="4"/>
  <c r="F550" i="4"/>
  <c r="E550" i="4"/>
  <c r="D550" i="4"/>
  <c r="C550" i="4"/>
  <c r="B550" i="4"/>
  <c r="A550" i="4"/>
  <c r="O549" i="4"/>
  <c r="N549" i="4"/>
  <c r="M549" i="4"/>
  <c r="L549" i="4"/>
  <c r="K549" i="4"/>
  <c r="J549" i="4"/>
  <c r="I549" i="4"/>
  <c r="H549" i="4"/>
  <c r="G549" i="4"/>
  <c r="F549" i="4"/>
  <c r="E549" i="4"/>
  <c r="D549" i="4"/>
  <c r="C549" i="4"/>
  <c r="B549" i="4"/>
  <c r="A549" i="4"/>
  <c r="O548" i="4"/>
  <c r="N548" i="4"/>
  <c r="M548" i="4"/>
  <c r="L548" i="4"/>
  <c r="K548" i="4"/>
  <c r="J548" i="4"/>
  <c r="I548" i="4"/>
  <c r="H548" i="4"/>
  <c r="G548" i="4"/>
  <c r="F548" i="4"/>
  <c r="E548" i="4"/>
  <c r="D548" i="4"/>
  <c r="C548" i="4"/>
  <c r="B548" i="4"/>
  <c r="A548" i="4"/>
  <c r="O547" i="4"/>
  <c r="N547" i="4"/>
  <c r="M547" i="4"/>
  <c r="L547" i="4"/>
  <c r="K547" i="4"/>
  <c r="J547" i="4"/>
  <c r="I547" i="4"/>
  <c r="H547" i="4"/>
  <c r="G547" i="4"/>
  <c r="F547" i="4"/>
  <c r="E547" i="4"/>
  <c r="D547" i="4"/>
  <c r="C547" i="4"/>
  <c r="B547" i="4"/>
  <c r="A547" i="4"/>
  <c r="O546" i="4"/>
  <c r="N546" i="4"/>
  <c r="M546" i="4"/>
  <c r="L546" i="4"/>
  <c r="K546" i="4"/>
  <c r="J546" i="4"/>
  <c r="I546" i="4"/>
  <c r="H546" i="4"/>
  <c r="G546" i="4"/>
  <c r="F546" i="4"/>
  <c r="E546" i="4"/>
  <c r="D546" i="4"/>
  <c r="C546" i="4"/>
  <c r="B546" i="4"/>
  <c r="A546" i="4"/>
  <c r="O545" i="4"/>
  <c r="N545" i="4"/>
  <c r="M545" i="4"/>
  <c r="L545" i="4"/>
  <c r="K545" i="4"/>
  <c r="J545" i="4"/>
  <c r="I545" i="4"/>
  <c r="H545" i="4"/>
  <c r="G545" i="4"/>
  <c r="F545" i="4"/>
  <c r="E545" i="4"/>
  <c r="D545" i="4"/>
  <c r="C545" i="4"/>
  <c r="B545" i="4"/>
  <c r="A545" i="4"/>
  <c r="O544" i="4"/>
  <c r="N544" i="4"/>
  <c r="M544" i="4"/>
  <c r="L544" i="4"/>
  <c r="K544" i="4"/>
  <c r="J544" i="4"/>
  <c r="I544" i="4"/>
  <c r="H544" i="4"/>
  <c r="G544" i="4"/>
  <c r="F544" i="4"/>
  <c r="E544" i="4"/>
  <c r="D544" i="4"/>
  <c r="C544" i="4"/>
  <c r="B544" i="4"/>
  <c r="A544" i="4"/>
  <c r="O543" i="4"/>
  <c r="N543" i="4"/>
  <c r="M543" i="4"/>
  <c r="L543" i="4"/>
  <c r="K543" i="4"/>
  <c r="J543" i="4"/>
  <c r="I543" i="4"/>
  <c r="H543" i="4"/>
  <c r="G543" i="4"/>
  <c r="F543" i="4"/>
  <c r="E543" i="4"/>
  <c r="D543" i="4"/>
  <c r="C543" i="4"/>
  <c r="B543" i="4"/>
  <c r="A543" i="4"/>
  <c r="O542" i="4"/>
  <c r="N542" i="4"/>
  <c r="M542" i="4"/>
  <c r="L542" i="4"/>
  <c r="K542" i="4"/>
  <c r="J542" i="4"/>
  <c r="I542" i="4"/>
  <c r="H542" i="4"/>
  <c r="G542" i="4"/>
  <c r="F542" i="4"/>
  <c r="E542" i="4"/>
  <c r="D542" i="4"/>
  <c r="C542" i="4"/>
  <c r="B542" i="4"/>
  <c r="A542" i="4"/>
  <c r="O541" i="4"/>
  <c r="N541" i="4"/>
  <c r="M541" i="4"/>
  <c r="L541" i="4"/>
  <c r="K541" i="4"/>
  <c r="J541" i="4"/>
  <c r="I541" i="4"/>
  <c r="H541" i="4"/>
  <c r="G541" i="4"/>
  <c r="F541" i="4"/>
  <c r="E541" i="4"/>
  <c r="D541" i="4"/>
  <c r="C541" i="4"/>
  <c r="B541" i="4"/>
  <c r="A541" i="4"/>
  <c r="O540" i="4"/>
  <c r="N540" i="4"/>
  <c r="M540" i="4"/>
  <c r="L540" i="4"/>
  <c r="K540" i="4"/>
  <c r="J540" i="4"/>
  <c r="I540" i="4"/>
  <c r="H540" i="4"/>
  <c r="G540" i="4"/>
  <c r="F540" i="4"/>
  <c r="E540" i="4"/>
  <c r="D540" i="4"/>
  <c r="C540" i="4"/>
  <c r="B540" i="4"/>
  <c r="A540" i="4"/>
  <c r="O539" i="4"/>
  <c r="N539" i="4"/>
  <c r="M539" i="4"/>
  <c r="L539" i="4"/>
  <c r="K539" i="4"/>
  <c r="J539" i="4"/>
  <c r="I539" i="4"/>
  <c r="H539" i="4"/>
  <c r="G539" i="4"/>
  <c r="F539" i="4"/>
  <c r="E539" i="4"/>
  <c r="D539" i="4"/>
  <c r="C539" i="4"/>
  <c r="B539" i="4"/>
  <c r="A539" i="4"/>
  <c r="O538" i="4"/>
  <c r="N538" i="4"/>
  <c r="M538" i="4"/>
  <c r="L538" i="4"/>
  <c r="K538" i="4"/>
  <c r="J538" i="4"/>
  <c r="I538" i="4"/>
  <c r="H538" i="4"/>
  <c r="G538" i="4"/>
  <c r="F538" i="4"/>
  <c r="E538" i="4"/>
  <c r="D538" i="4"/>
  <c r="C538" i="4"/>
  <c r="B538" i="4"/>
  <c r="A538" i="4"/>
  <c r="O537" i="4"/>
  <c r="N537" i="4"/>
  <c r="M537" i="4"/>
  <c r="L537" i="4"/>
  <c r="K537" i="4"/>
  <c r="J537" i="4"/>
  <c r="I537" i="4"/>
  <c r="H537" i="4"/>
  <c r="G537" i="4"/>
  <c r="F537" i="4"/>
  <c r="E537" i="4"/>
  <c r="D537" i="4"/>
  <c r="C537" i="4"/>
  <c r="B537" i="4"/>
  <c r="A537" i="4"/>
  <c r="O536" i="4"/>
  <c r="N536" i="4"/>
  <c r="M536" i="4"/>
  <c r="L536" i="4"/>
  <c r="K536" i="4"/>
  <c r="J536" i="4"/>
  <c r="I536" i="4"/>
  <c r="H536" i="4"/>
  <c r="G536" i="4"/>
  <c r="F536" i="4"/>
  <c r="E536" i="4"/>
  <c r="D536" i="4"/>
  <c r="C536" i="4"/>
  <c r="B536" i="4"/>
  <c r="A536" i="4"/>
  <c r="O535" i="4"/>
  <c r="N535" i="4"/>
  <c r="M535" i="4"/>
  <c r="L535" i="4"/>
  <c r="K535" i="4"/>
  <c r="J535" i="4"/>
  <c r="I535" i="4"/>
  <c r="H535" i="4"/>
  <c r="G535" i="4"/>
  <c r="F535" i="4"/>
  <c r="E535" i="4"/>
  <c r="D535" i="4"/>
  <c r="C535" i="4"/>
  <c r="B535" i="4"/>
  <c r="A535" i="4"/>
  <c r="O534" i="4"/>
  <c r="N534" i="4"/>
  <c r="M534" i="4"/>
  <c r="L534" i="4"/>
  <c r="K534" i="4"/>
  <c r="J534" i="4"/>
  <c r="I534" i="4"/>
  <c r="H534" i="4"/>
  <c r="G534" i="4"/>
  <c r="F534" i="4"/>
  <c r="E534" i="4"/>
  <c r="D534" i="4"/>
  <c r="C534" i="4"/>
  <c r="B534" i="4"/>
  <c r="A534" i="4"/>
  <c r="O533" i="4"/>
  <c r="N533" i="4"/>
  <c r="M533" i="4"/>
  <c r="L533" i="4"/>
  <c r="K533" i="4"/>
  <c r="J533" i="4"/>
  <c r="I533" i="4"/>
  <c r="H533" i="4"/>
  <c r="G533" i="4"/>
  <c r="F533" i="4"/>
  <c r="E533" i="4"/>
  <c r="D533" i="4"/>
  <c r="C533" i="4"/>
  <c r="B533" i="4"/>
  <c r="A533" i="4"/>
  <c r="O532" i="4"/>
  <c r="N532" i="4"/>
  <c r="M532" i="4"/>
  <c r="L532" i="4"/>
  <c r="K532" i="4"/>
  <c r="J532" i="4"/>
  <c r="I532" i="4"/>
  <c r="H532" i="4"/>
  <c r="G532" i="4"/>
  <c r="F532" i="4"/>
  <c r="E532" i="4"/>
  <c r="D532" i="4"/>
  <c r="C532" i="4"/>
  <c r="B532" i="4"/>
  <c r="A532" i="4"/>
  <c r="O531" i="4"/>
  <c r="N531" i="4"/>
  <c r="M531" i="4"/>
  <c r="L531" i="4"/>
  <c r="K531" i="4"/>
  <c r="J531" i="4"/>
  <c r="I531" i="4"/>
  <c r="H531" i="4"/>
  <c r="G531" i="4"/>
  <c r="F531" i="4"/>
  <c r="E531" i="4"/>
  <c r="D531" i="4"/>
  <c r="C531" i="4"/>
  <c r="B531" i="4"/>
  <c r="A531" i="4"/>
  <c r="O530" i="4"/>
  <c r="N530" i="4"/>
  <c r="M530" i="4"/>
  <c r="L530" i="4"/>
  <c r="K530" i="4"/>
  <c r="J530" i="4"/>
  <c r="I530" i="4"/>
  <c r="H530" i="4"/>
  <c r="G530" i="4"/>
  <c r="F530" i="4"/>
  <c r="E530" i="4"/>
  <c r="D530" i="4"/>
  <c r="C530" i="4"/>
  <c r="B530" i="4"/>
  <c r="A530" i="4"/>
  <c r="O529" i="4"/>
  <c r="N529" i="4"/>
  <c r="M529" i="4"/>
  <c r="L529" i="4"/>
  <c r="K529" i="4"/>
  <c r="J529" i="4"/>
  <c r="I529" i="4"/>
  <c r="H529" i="4"/>
  <c r="G529" i="4"/>
  <c r="F529" i="4"/>
  <c r="E529" i="4"/>
  <c r="D529" i="4"/>
  <c r="C529" i="4"/>
  <c r="B529" i="4"/>
  <c r="A529" i="4"/>
  <c r="O528" i="4"/>
  <c r="N528" i="4"/>
  <c r="M528" i="4"/>
  <c r="L528" i="4"/>
  <c r="K528" i="4"/>
  <c r="J528" i="4"/>
  <c r="I528" i="4"/>
  <c r="H528" i="4"/>
  <c r="G528" i="4"/>
  <c r="F528" i="4"/>
  <c r="E528" i="4"/>
  <c r="D528" i="4"/>
  <c r="C528" i="4"/>
  <c r="B528" i="4"/>
  <c r="A528" i="4"/>
  <c r="O527" i="4"/>
  <c r="N527" i="4"/>
  <c r="M527" i="4"/>
  <c r="L527" i="4"/>
  <c r="K527" i="4"/>
  <c r="J527" i="4"/>
  <c r="I527" i="4"/>
  <c r="H527" i="4"/>
  <c r="G527" i="4"/>
  <c r="F527" i="4"/>
  <c r="E527" i="4"/>
  <c r="D527" i="4"/>
  <c r="C527" i="4"/>
  <c r="B527" i="4"/>
  <c r="A527" i="4"/>
  <c r="O526" i="4"/>
  <c r="N526" i="4"/>
  <c r="M526" i="4"/>
  <c r="L526" i="4"/>
  <c r="K526" i="4"/>
  <c r="J526" i="4"/>
  <c r="I526" i="4"/>
  <c r="H526" i="4"/>
  <c r="G526" i="4"/>
  <c r="F526" i="4"/>
  <c r="E526" i="4"/>
  <c r="D526" i="4"/>
  <c r="C526" i="4"/>
  <c r="B526" i="4"/>
  <c r="A526" i="4"/>
  <c r="O525" i="4"/>
  <c r="N525" i="4"/>
  <c r="M525" i="4"/>
  <c r="L525" i="4"/>
  <c r="K525" i="4"/>
  <c r="J525" i="4"/>
  <c r="I525" i="4"/>
  <c r="H525" i="4"/>
  <c r="G525" i="4"/>
  <c r="F525" i="4"/>
  <c r="E525" i="4"/>
  <c r="D525" i="4"/>
  <c r="C525" i="4"/>
  <c r="B525" i="4"/>
  <c r="A525" i="4"/>
  <c r="O524" i="4"/>
  <c r="N524" i="4"/>
  <c r="M524" i="4"/>
  <c r="L524" i="4"/>
  <c r="K524" i="4"/>
  <c r="J524" i="4"/>
  <c r="I524" i="4"/>
  <c r="H524" i="4"/>
  <c r="G524" i="4"/>
  <c r="F524" i="4"/>
  <c r="E524" i="4"/>
  <c r="D524" i="4"/>
  <c r="C524" i="4"/>
  <c r="B524" i="4"/>
  <c r="A524" i="4"/>
  <c r="O523" i="4"/>
  <c r="N523" i="4"/>
  <c r="M523" i="4"/>
  <c r="L523" i="4"/>
  <c r="K523" i="4"/>
  <c r="J523" i="4"/>
  <c r="I523" i="4"/>
  <c r="H523" i="4"/>
  <c r="G523" i="4"/>
  <c r="F523" i="4"/>
  <c r="E523" i="4"/>
  <c r="D523" i="4"/>
  <c r="C523" i="4"/>
  <c r="B523" i="4"/>
  <c r="A523" i="4"/>
  <c r="O522" i="4"/>
  <c r="N522" i="4"/>
  <c r="M522" i="4"/>
  <c r="L522" i="4"/>
  <c r="K522" i="4"/>
  <c r="J522" i="4"/>
  <c r="I522" i="4"/>
  <c r="H522" i="4"/>
  <c r="G522" i="4"/>
  <c r="F522" i="4"/>
  <c r="E522" i="4"/>
  <c r="D522" i="4"/>
  <c r="C522" i="4"/>
  <c r="B522" i="4"/>
  <c r="A522" i="4"/>
  <c r="O521" i="4"/>
  <c r="N521" i="4"/>
  <c r="M521" i="4"/>
  <c r="L521" i="4"/>
  <c r="K521" i="4"/>
  <c r="J521" i="4"/>
  <c r="I521" i="4"/>
  <c r="H521" i="4"/>
  <c r="G521" i="4"/>
  <c r="F521" i="4"/>
  <c r="E521" i="4"/>
  <c r="D521" i="4"/>
  <c r="C521" i="4"/>
  <c r="B521" i="4"/>
  <c r="A521" i="4"/>
  <c r="O520" i="4"/>
  <c r="N520" i="4"/>
  <c r="M520" i="4"/>
  <c r="L520" i="4"/>
  <c r="K520" i="4"/>
  <c r="J520" i="4"/>
  <c r="I520" i="4"/>
  <c r="H520" i="4"/>
  <c r="G520" i="4"/>
  <c r="F520" i="4"/>
  <c r="E520" i="4"/>
  <c r="D520" i="4"/>
  <c r="C520" i="4"/>
  <c r="B520" i="4"/>
  <c r="A520" i="4"/>
  <c r="O519" i="4"/>
  <c r="N519" i="4"/>
  <c r="M519" i="4"/>
  <c r="L519" i="4"/>
  <c r="K519" i="4"/>
  <c r="J519" i="4"/>
  <c r="I519" i="4"/>
  <c r="H519" i="4"/>
  <c r="G519" i="4"/>
  <c r="F519" i="4"/>
  <c r="E519" i="4"/>
  <c r="D519" i="4"/>
  <c r="C519" i="4"/>
  <c r="B519" i="4"/>
  <c r="A519" i="4"/>
  <c r="O518" i="4"/>
  <c r="N518" i="4"/>
  <c r="M518" i="4"/>
  <c r="L518" i="4"/>
  <c r="K518" i="4"/>
  <c r="J518" i="4"/>
  <c r="I518" i="4"/>
  <c r="H518" i="4"/>
  <c r="G518" i="4"/>
  <c r="F518" i="4"/>
  <c r="E518" i="4"/>
  <c r="D518" i="4"/>
  <c r="C518" i="4"/>
  <c r="B518" i="4"/>
  <c r="A518" i="4"/>
  <c r="O517" i="4"/>
  <c r="N517" i="4"/>
  <c r="M517" i="4"/>
  <c r="L517" i="4"/>
  <c r="K517" i="4"/>
  <c r="J517" i="4"/>
  <c r="I517" i="4"/>
  <c r="H517" i="4"/>
  <c r="G517" i="4"/>
  <c r="F517" i="4"/>
  <c r="E517" i="4"/>
  <c r="D517" i="4"/>
  <c r="C517" i="4"/>
  <c r="B517" i="4"/>
  <c r="A517" i="4"/>
  <c r="O516" i="4"/>
  <c r="N516" i="4"/>
  <c r="M516" i="4"/>
  <c r="L516" i="4"/>
  <c r="K516" i="4"/>
  <c r="J516" i="4"/>
  <c r="I516" i="4"/>
  <c r="H516" i="4"/>
  <c r="G516" i="4"/>
  <c r="F516" i="4"/>
  <c r="E516" i="4"/>
  <c r="D516" i="4"/>
  <c r="C516" i="4"/>
  <c r="B516" i="4"/>
  <c r="A516" i="4"/>
  <c r="O515" i="4"/>
  <c r="N515" i="4"/>
  <c r="M515" i="4"/>
  <c r="L515" i="4"/>
  <c r="K515" i="4"/>
  <c r="J515" i="4"/>
  <c r="I515" i="4"/>
  <c r="H515" i="4"/>
  <c r="G515" i="4"/>
  <c r="F515" i="4"/>
  <c r="E515" i="4"/>
  <c r="D515" i="4"/>
  <c r="C515" i="4"/>
  <c r="B515" i="4"/>
  <c r="A515" i="4"/>
  <c r="O514" i="4"/>
  <c r="N514" i="4"/>
  <c r="M514" i="4"/>
  <c r="L514" i="4"/>
  <c r="K514" i="4"/>
  <c r="J514" i="4"/>
  <c r="I514" i="4"/>
  <c r="H514" i="4"/>
  <c r="G514" i="4"/>
  <c r="F514" i="4"/>
  <c r="E514" i="4"/>
  <c r="D514" i="4"/>
  <c r="C514" i="4"/>
  <c r="B514" i="4"/>
  <c r="A514" i="4"/>
  <c r="O513" i="4"/>
  <c r="N513" i="4"/>
  <c r="M513" i="4"/>
  <c r="L513" i="4"/>
  <c r="K513" i="4"/>
  <c r="J513" i="4"/>
  <c r="I513" i="4"/>
  <c r="H513" i="4"/>
  <c r="G513" i="4"/>
  <c r="F513" i="4"/>
  <c r="E513" i="4"/>
  <c r="D513" i="4"/>
  <c r="C513" i="4"/>
  <c r="B513" i="4"/>
  <c r="A513" i="4"/>
  <c r="O512" i="4"/>
  <c r="N512" i="4"/>
  <c r="M512" i="4"/>
  <c r="L512" i="4"/>
  <c r="K512" i="4"/>
  <c r="J512" i="4"/>
  <c r="I512" i="4"/>
  <c r="H512" i="4"/>
  <c r="G512" i="4"/>
  <c r="F512" i="4"/>
  <c r="E512" i="4"/>
  <c r="D512" i="4"/>
  <c r="C512" i="4"/>
  <c r="B512" i="4"/>
  <c r="A512" i="4"/>
  <c r="O511" i="4"/>
  <c r="N511" i="4"/>
  <c r="M511" i="4"/>
  <c r="L511" i="4"/>
  <c r="K511" i="4"/>
  <c r="J511" i="4"/>
  <c r="I511" i="4"/>
  <c r="H511" i="4"/>
  <c r="G511" i="4"/>
  <c r="F511" i="4"/>
  <c r="E511" i="4"/>
  <c r="D511" i="4"/>
  <c r="C511" i="4"/>
  <c r="B511" i="4"/>
  <c r="A511" i="4"/>
  <c r="O510" i="4"/>
  <c r="N510" i="4"/>
  <c r="M510" i="4"/>
  <c r="L510" i="4"/>
  <c r="K510" i="4"/>
  <c r="J510" i="4"/>
  <c r="I510" i="4"/>
  <c r="H510" i="4"/>
  <c r="G510" i="4"/>
  <c r="F510" i="4"/>
  <c r="E510" i="4"/>
  <c r="D510" i="4"/>
  <c r="C510" i="4"/>
  <c r="B510" i="4"/>
  <c r="A510" i="4"/>
  <c r="O509" i="4"/>
  <c r="N509" i="4"/>
  <c r="M509" i="4"/>
  <c r="L509" i="4"/>
  <c r="K509" i="4"/>
  <c r="J509" i="4"/>
  <c r="I509" i="4"/>
  <c r="H509" i="4"/>
  <c r="G509" i="4"/>
  <c r="F509" i="4"/>
  <c r="E509" i="4"/>
  <c r="D509" i="4"/>
  <c r="C509" i="4"/>
  <c r="B509" i="4"/>
  <c r="A509" i="4"/>
  <c r="O508" i="4"/>
  <c r="N508" i="4"/>
  <c r="M508" i="4"/>
  <c r="L508" i="4"/>
  <c r="K508" i="4"/>
  <c r="J508" i="4"/>
  <c r="I508" i="4"/>
  <c r="H508" i="4"/>
  <c r="G508" i="4"/>
  <c r="F508" i="4"/>
  <c r="E508" i="4"/>
  <c r="D508" i="4"/>
  <c r="C508" i="4"/>
  <c r="B508" i="4"/>
  <c r="A508" i="4"/>
  <c r="O507" i="4"/>
  <c r="N507" i="4"/>
  <c r="M507" i="4"/>
  <c r="L507" i="4"/>
  <c r="K507" i="4"/>
  <c r="J507" i="4"/>
  <c r="I507" i="4"/>
  <c r="H507" i="4"/>
  <c r="G507" i="4"/>
  <c r="F507" i="4"/>
  <c r="E507" i="4"/>
  <c r="D507" i="4"/>
  <c r="C507" i="4"/>
  <c r="B507" i="4"/>
  <c r="A507" i="4"/>
  <c r="O506" i="4"/>
  <c r="N506" i="4"/>
  <c r="M506" i="4"/>
  <c r="L506" i="4"/>
  <c r="K506" i="4"/>
  <c r="J506" i="4"/>
  <c r="I506" i="4"/>
  <c r="H506" i="4"/>
  <c r="G506" i="4"/>
  <c r="F506" i="4"/>
  <c r="E506" i="4"/>
  <c r="D506" i="4"/>
  <c r="C506" i="4"/>
  <c r="B506" i="4"/>
  <c r="A506" i="4"/>
  <c r="O505" i="4"/>
  <c r="N505" i="4"/>
  <c r="M505" i="4"/>
  <c r="L505" i="4"/>
  <c r="K505" i="4"/>
  <c r="J505" i="4"/>
  <c r="I505" i="4"/>
  <c r="H505" i="4"/>
  <c r="G505" i="4"/>
  <c r="F505" i="4"/>
  <c r="E505" i="4"/>
  <c r="D505" i="4"/>
  <c r="C505" i="4"/>
  <c r="B505" i="4"/>
  <c r="A505" i="4"/>
  <c r="O504" i="4"/>
  <c r="N504" i="4"/>
  <c r="M504" i="4"/>
  <c r="L504" i="4"/>
  <c r="K504" i="4"/>
  <c r="J504" i="4"/>
  <c r="I504" i="4"/>
  <c r="H504" i="4"/>
  <c r="G504" i="4"/>
  <c r="F504" i="4"/>
  <c r="E504" i="4"/>
  <c r="D504" i="4"/>
  <c r="C504" i="4"/>
  <c r="B504" i="4"/>
  <c r="A504" i="4"/>
  <c r="O503" i="4"/>
  <c r="N503" i="4"/>
  <c r="M503" i="4"/>
  <c r="L503" i="4"/>
  <c r="K503" i="4"/>
  <c r="J503" i="4"/>
  <c r="I503" i="4"/>
  <c r="H503" i="4"/>
  <c r="G503" i="4"/>
  <c r="F503" i="4"/>
  <c r="E503" i="4"/>
  <c r="D503" i="4"/>
  <c r="C503" i="4"/>
  <c r="B503" i="4"/>
  <c r="A503" i="4"/>
  <c r="O502" i="4"/>
  <c r="N502" i="4"/>
  <c r="M502" i="4"/>
  <c r="L502" i="4"/>
  <c r="K502" i="4"/>
  <c r="J502" i="4"/>
  <c r="I502" i="4"/>
  <c r="H502" i="4"/>
  <c r="G502" i="4"/>
  <c r="F502" i="4"/>
  <c r="E502" i="4"/>
  <c r="D502" i="4"/>
  <c r="C502" i="4"/>
  <c r="B502" i="4"/>
  <c r="A502" i="4"/>
  <c r="O501" i="4"/>
  <c r="N501" i="4"/>
  <c r="M501" i="4"/>
  <c r="L501" i="4"/>
  <c r="K501" i="4"/>
  <c r="J501" i="4"/>
  <c r="I501" i="4"/>
  <c r="H501" i="4"/>
  <c r="G501" i="4"/>
  <c r="F501" i="4"/>
  <c r="E501" i="4"/>
  <c r="D501" i="4"/>
  <c r="C501" i="4"/>
  <c r="B501" i="4"/>
  <c r="A501" i="4"/>
  <c r="O500" i="4"/>
  <c r="N500" i="4"/>
  <c r="M500" i="4"/>
  <c r="L500" i="4"/>
  <c r="K500" i="4"/>
  <c r="J500" i="4"/>
  <c r="I500" i="4"/>
  <c r="H500" i="4"/>
  <c r="G500" i="4"/>
  <c r="F500" i="4"/>
  <c r="E500" i="4"/>
  <c r="D500" i="4"/>
  <c r="C500" i="4"/>
  <c r="B500" i="4"/>
  <c r="A500" i="4"/>
  <c r="O499" i="4"/>
  <c r="N499" i="4"/>
  <c r="M499" i="4"/>
  <c r="L499" i="4"/>
  <c r="K499" i="4"/>
  <c r="J499" i="4"/>
  <c r="I499" i="4"/>
  <c r="H499" i="4"/>
  <c r="G499" i="4"/>
  <c r="F499" i="4"/>
  <c r="E499" i="4"/>
  <c r="D499" i="4"/>
  <c r="C499" i="4"/>
  <c r="B499" i="4"/>
  <c r="A499" i="4"/>
  <c r="O498" i="4"/>
  <c r="N498" i="4"/>
  <c r="M498" i="4"/>
  <c r="L498" i="4"/>
  <c r="K498" i="4"/>
  <c r="J498" i="4"/>
  <c r="I498" i="4"/>
  <c r="H498" i="4"/>
  <c r="G498" i="4"/>
  <c r="F498" i="4"/>
  <c r="E498" i="4"/>
  <c r="D498" i="4"/>
  <c r="C498" i="4"/>
  <c r="B498" i="4"/>
  <c r="A498" i="4"/>
  <c r="O497" i="4"/>
  <c r="N497" i="4"/>
  <c r="M497" i="4"/>
  <c r="L497" i="4"/>
  <c r="K497" i="4"/>
  <c r="J497" i="4"/>
  <c r="I497" i="4"/>
  <c r="H497" i="4"/>
  <c r="G497" i="4"/>
  <c r="F497" i="4"/>
  <c r="E497" i="4"/>
  <c r="D497" i="4"/>
  <c r="C497" i="4"/>
  <c r="B497" i="4"/>
  <c r="A497" i="4"/>
  <c r="O496" i="4"/>
  <c r="N496" i="4"/>
  <c r="M496" i="4"/>
  <c r="L496" i="4"/>
  <c r="K496" i="4"/>
  <c r="J496" i="4"/>
  <c r="I496" i="4"/>
  <c r="H496" i="4"/>
  <c r="G496" i="4"/>
  <c r="F496" i="4"/>
  <c r="E496" i="4"/>
  <c r="D496" i="4"/>
  <c r="C496" i="4"/>
  <c r="B496" i="4"/>
  <c r="A496" i="4"/>
  <c r="O495" i="4"/>
  <c r="N495" i="4"/>
  <c r="M495" i="4"/>
  <c r="L495" i="4"/>
  <c r="K495" i="4"/>
  <c r="J495" i="4"/>
  <c r="I495" i="4"/>
  <c r="H495" i="4"/>
  <c r="G495" i="4"/>
  <c r="F495" i="4"/>
  <c r="E495" i="4"/>
  <c r="D495" i="4"/>
  <c r="C495" i="4"/>
  <c r="B495" i="4"/>
  <c r="A495" i="4"/>
  <c r="O494" i="4"/>
  <c r="N494" i="4"/>
  <c r="M494" i="4"/>
  <c r="L494" i="4"/>
  <c r="K494" i="4"/>
  <c r="J494" i="4"/>
  <c r="I494" i="4"/>
  <c r="H494" i="4"/>
  <c r="G494" i="4"/>
  <c r="F494" i="4"/>
  <c r="E494" i="4"/>
  <c r="D494" i="4"/>
  <c r="C494" i="4"/>
  <c r="B494" i="4"/>
  <c r="A494" i="4"/>
  <c r="O493" i="4"/>
  <c r="N493" i="4"/>
  <c r="M493" i="4"/>
  <c r="L493" i="4"/>
  <c r="K493" i="4"/>
  <c r="J493" i="4"/>
  <c r="I493" i="4"/>
  <c r="H493" i="4"/>
  <c r="G493" i="4"/>
  <c r="F493" i="4"/>
  <c r="E493" i="4"/>
  <c r="D493" i="4"/>
  <c r="C493" i="4"/>
  <c r="B493" i="4"/>
  <c r="A493" i="4"/>
  <c r="O492" i="4"/>
  <c r="N492" i="4"/>
  <c r="M492" i="4"/>
  <c r="L492" i="4"/>
  <c r="K492" i="4"/>
  <c r="J492" i="4"/>
  <c r="I492" i="4"/>
  <c r="H492" i="4"/>
  <c r="G492" i="4"/>
  <c r="F492" i="4"/>
  <c r="E492" i="4"/>
  <c r="D492" i="4"/>
  <c r="C492" i="4"/>
  <c r="B492" i="4"/>
  <c r="A492" i="4"/>
  <c r="O491" i="4"/>
  <c r="N491" i="4"/>
  <c r="M491" i="4"/>
  <c r="L491" i="4"/>
  <c r="K491" i="4"/>
  <c r="J491" i="4"/>
  <c r="I491" i="4"/>
  <c r="H491" i="4"/>
  <c r="G491" i="4"/>
  <c r="F491" i="4"/>
  <c r="E491" i="4"/>
  <c r="D491" i="4"/>
  <c r="C491" i="4"/>
  <c r="B491" i="4"/>
  <c r="A491" i="4"/>
  <c r="O490" i="4"/>
  <c r="N490" i="4"/>
  <c r="M490" i="4"/>
  <c r="L490" i="4"/>
  <c r="K490" i="4"/>
  <c r="J490" i="4"/>
  <c r="I490" i="4"/>
  <c r="H490" i="4"/>
  <c r="G490" i="4"/>
  <c r="F490" i="4"/>
  <c r="E490" i="4"/>
  <c r="D490" i="4"/>
  <c r="C490" i="4"/>
  <c r="B490" i="4"/>
  <c r="A490" i="4"/>
  <c r="O489" i="4"/>
  <c r="N489" i="4"/>
  <c r="M489" i="4"/>
  <c r="L489" i="4"/>
  <c r="K489" i="4"/>
  <c r="J489" i="4"/>
  <c r="I489" i="4"/>
  <c r="H489" i="4"/>
  <c r="G489" i="4"/>
  <c r="F489" i="4"/>
  <c r="E489" i="4"/>
  <c r="D489" i="4"/>
  <c r="C489" i="4"/>
  <c r="B489" i="4"/>
  <c r="A489" i="4"/>
  <c r="O488" i="4"/>
  <c r="N488" i="4"/>
  <c r="M488" i="4"/>
  <c r="L488" i="4"/>
  <c r="K488" i="4"/>
  <c r="J488" i="4"/>
  <c r="I488" i="4"/>
  <c r="H488" i="4"/>
  <c r="G488" i="4"/>
  <c r="F488" i="4"/>
  <c r="E488" i="4"/>
  <c r="D488" i="4"/>
  <c r="C488" i="4"/>
  <c r="B488" i="4"/>
  <c r="A488" i="4"/>
  <c r="O487" i="4"/>
  <c r="N487" i="4"/>
  <c r="M487" i="4"/>
  <c r="L487" i="4"/>
  <c r="K487" i="4"/>
  <c r="J487" i="4"/>
  <c r="I487" i="4"/>
  <c r="H487" i="4"/>
  <c r="G487" i="4"/>
  <c r="F487" i="4"/>
  <c r="E487" i="4"/>
  <c r="D487" i="4"/>
  <c r="C487" i="4"/>
  <c r="B487" i="4"/>
  <c r="A487" i="4"/>
  <c r="O486" i="4"/>
  <c r="N486" i="4"/>
  <c r="M486" i="4"/>
  <c r="L486" i="4"/>
  <c r="K486" i="4"/>
  <c r="J486" i="4"/>
  <c r="I486" i="4"/>
  <c r="H486" i="4"/>
  <c r="G486" i="4"/>
  <c r="F486" i="4"/>
  <c r="E486" i="4"/>
  <c r="D486" i="4"/>
  <c r="C486" i="4"/>
  <c r="B486" i="4"/>
  <c r="A486" i="4"/>
  <c r="O485" i="4"/>
  <c r="N485" i="4"/>
  <c r="M485" i="4"/>
  <c r="L485" i="4"/>
  <c r="K485" i="4"/>
  <c r="J485" i="4"/>
  <c r="I485" i="4"/>
  <c r="H485" i="4"/>
  <c r="G485" i="4"/>
  <c r="F485" i="4"/>
  <c r="E485" i="4"/>
  <c r="D485" i="4"/>
  <c r="C485" i="4"/>
  <c r="B485" i="4"/>
  <c r="A485" i="4"/>
  <c r="O484" i="4"/>
  <c r="N484" i="4"/>
  <c r="M484" i="4"/>
  <c r="L484" i="4"/>
  <c r="K484" i="4"/>
  <c r="J484" i="4"/>
  <c r="I484" i="4"/>
  <c r="H484" i="4"/>
  <c r="G484" i="4"/>
  <c r="F484" i="4"/>
  <c r="E484" i="4"/>
  <c r="D484" i="4"/>
  <c r="C484" i="4"/>
  <c r="B484" i="4"/>
  <c r="A484" i="4"/>
  <c r="O483" i="4"/>
  <c r="N483" i="4"/>
  <c r="M483" i="4"/>
  <c r="L483" i="4"/>
  <c r="K483" i="4"/>
  <c r="J483" i="4"/>
  <c r="I483" i="4"/>
  <c r="H483" i="4"/>
  <c r="G483" i="4"/>
  <c r="F483" i="4"/>
  <c r="E483" i="4"/>
  <c r="D483" i="4"/>
  <c r="C483" i="4"/>
  <c r="B483" i="4"/>
  <c r="A483" i="4"/>
  <c r="O482" i="4"/>
  <c r="N482" i="4"/>
  <c r="M482" i="4"/>
  <c r="L482" i="4"/>
  <c r="K482" i="4"/>
  <c r="J482" i="4"/>
  <c r="I482" i="4"/>
  <c r="H482" i="4"/>
  <c r="G482" i="4"/>
  <c r="F482" i="4"/>
  <c r="E482" i="4"/>
  <c r="D482" i="4"/>
  <c r="C482" i="4"/>
  <c r="B482" i="4"/>
  <c r="A482" i="4"/>
  <c r="O481" i="4"/>
  <c r="N481" i="4"/>
  <c r="M481" i="4"/>
  <c r="L481" i="4"/>
  <c r="K481" i="4"/>
  <c r="J481" i="4"/>
  <c r="I481" i="4"/>
  <c r="H481" i="4"/>
  <c r="G481" i="4"/>
  <c r="F481" i="4"/>
  <c r="E481" i="4"/>
  <c r="D481" i="4"/>
  <c r="C481" i="4"/>
  <c r="B481" i="4"/>
  <c r="A481" i="4"/>
  <c r="O480" i="4"/>
  <c r="N480" i="4"/>
  <c r="M480" i="4"/>
  <c r="L480" i="4"/>
  <c r="K480" i="4"/>
  <c r="J480" i="4"/>
  <c r="I480" i="4"/>
  <c r="H480" i="4"/>
  <c r="G480" i="4"/>
  <c r="F480" i="4"/>
  <c r="E480" i="4"/>
  <c r="D480" i="4"/>
  <c r="C480" i="4"/>
  <c r="B480" i="4"/>
  <c r="A480" i="4"/>
  <c r="O479" i="4"/>
  <c r="N479" i="4"/>
  <c r="M479" i="4"/>
  <c r="L479" i="4"/>
  <c r="K479" i="4"/>
  <c r="J479" i="4"/>
  <c r="I479" i="4"/>
  <c r="H479" i="4"/>
  <c r="G479" i="4"/>
  <c r="F479" i="4"/>
  <c r="E479" i="4"/>
  <c r="D479" i="4"/>
  <c r="C479" i="4"/>
  <c r="B479" i="4"/>
  <c r="A479" i="4"/>
  <c r="O478" i="4"/>
  <c r="N478" i="4"/>
  <c r="M478" i="4"/>
  <c r="L478" i="4"/>
  <c r="K478" i="4"/>
  <c r="J478" i="4"/>
  <c r="I478" i="4"/>
  <c r="H478" i="4"/>
  <c r="G478" i="4"/>
  <c r="F478" i="4"/>
  <c r="E478" i="4"/>
  <c r="D478" i="4"/>
  <c r="C478" i="4"/>
  <c r="B478" i="4"/>
  <c r="A478" i="4"/>
  <c r="O477" i="4"/>
  <c r="N477" i="4"/>
  <c r="M477" i="4"/>
  <c r="L477" i="4"/>
  <c r="K477" i="4"/>
  <c r="J477" i="4"/>
  <c r="I477" i="4"/>
  <c r="H477" i="4"/>
  <c r="G477" i="4"/>
  <c r="F477" i="4"/>
  <c r="E477" i="4"/>
  <c r="D477" i="4"/>
  <c r="C477" i="4"/>
  <c r="B477" i="4"/>
  <c r="A477" i="4"/>
  <c r="O476" i="4"/>
  <c r="N476" i="4"/>
  <c r="M476" i="4"/>
  <c r="L476" i="4"/>
  <c r="K476" i="4"/>
  <c r="J476" i="4"/>
  <c r="I476" i="4"/>
  <c r="H476" i="4"/>
  <c r="G476" i="4"/>
  <c r="F476" i="4"/>
  <c r="E476" i="4"/>
  <c r="D476" i="4"/>
  <c r="C476" i="4"/>
  <c r="B476" i="4"/>
  <c r="A476" i="4"/>
  <c r="O475" i="4"/>
  <c r="N475" i="4"/>
  <c r="M475" i="4"/>
  <c r="L475" i="4"/>
  <c r="K475" i="4"/>
  <c r="J475" i="4"/>
  <c r="I475" i="4"/>
  <c r="H475" i="4"/>
  <c r="G475" i="4"/>
  <c r="F475" i="4"/>
  <c r="E475" i="4"/>
  <c r="D475" i="4"/>
  <c r="C475" i="4"/>
  <c r="B475" i="4"/>
  <c r="A475" i="4"/>
  <c r="O474" i="4"/>
  <c r="N474" i="4"/>
  <c r="M474" i="4"/>
  <c r="L474" i="4"/>
  <c r="K474" i="4"/>
  <c r="J474" i="4"/>
  <c r="I474" i="4"/>
  <c r="H474" i="4"/>
  <c r="G474" i="4"/>
  <c r="F474" i="4"/>
  <c r="E474" i="4"/>
  <c r="D474" i="4"/>
  <c r="C474" i="4"/>
  <c r="B474" i="4"/>
  <c r="A474" i="4"/>
  <c r="O473" i="4"/>
  <c r="N473" i="4"/>
  <c r="M473" i="4"/>
  <c r="L473" i="4"/>
  <c r="K473" i="4"/>
  <c r="J473" i="4"/>
  <c r="I473" i="4"/>
  <c r="H473" i="4"/>
  <c r="G473" i="4"/>
  <c r="F473" i="4"/>
  <c r="E473" i="4"/>
  <c r="D473" i="4"/>
  <c r="C473" i="4"/>
  <c r="B473" i="4"/>
  <c r="A473" i="4"/>
  <c r="O472" i="4"/>
  <c r="N472" i="4"/>
  <c r="M472" i="4"/>
  <c r="L472" i="4"/>
  <c r="K472" i="4"/>
  <c r="J472" i="4"/>
  <c r="I472" i="4"/>
  <c r="H472" i="4"/>
  <c r="G472" i="4"/>
  <c r="F472" i="4"/>
  <c r="E472" i="4"/>
  <c r="D472" i="4"/>
  <c r="C472" i="4"/>
  <c r="B472" i="4"/>
  <c r="A472" i="4"/>
  <c r="O471" i="4"/>
  <c r="N471" i="4"/>
  <c r="M471" i="4"/>
  <c r="L471" i="4"/>
  <c r="K471" i="4"/>
  <c r="J471" i="4"/>
  <c r="I471" i="4"/>
  <c r="H471" i="4"/>
  <c r="G471" i="4"/>
  <c r="F471" i="4"/>
  <c r="E471" i="4"/>
  <c r="D471" i="4"/>
  <c r="C471" i="4"/>
  <c r="B471" i="4"/>
  <c r="A471" i="4"/>
  <c r="O470" i="4"/>
  <c r="N470" i="4"/>
  <c r="M470" i="4"/>
  <c r="L470" i="4"/>
  <c r="K470" i="4"/>
  <c r="J470" i="4"/>
  <c r="I470" i="4"/>
  <c r="H470" i="4"/>
  <c r="G470" i="4"/>
  <c r="F470" i="4"/>
  <c r="E470" i="4"/>
  <c r="D470" i="4"/>
  <c r="C470" i="4"/>
  <c r="B470" i="4"/>
  <c r="A470" i="4"/>
  <c r="O469" i="4"/>
  <c r="N469" i="4"/>
  <c r="M469" i="4"/>
  <c r="L469" i="4"/>
  <c r="K469" i="4"/>
  <c r="J469" i="4"/>
  <c r="I469" i="4"/>
  <c r="H469" i="4"/>
  <c r="G469" i="4"/>
  <c r="F469" i="4"/>
  <c r="E469" i="4"/>
  <c r="D469" i="4"/>
  <c r="C469" i="4"/>
  <c r="B469" i="4"/>
  <c r="A469" i="4"/>
  <c r="O468" i="4"/>
  <c r="N468" i="4"/>
  <c r="M468" i="4"/>
  <c r="L468" i="4"/>
  <c r="K468" i="4"/>
  <c r="J468" i="4"/>
  <c r="I468" i="4"/>
  <c r="H468" i="4"/>
  <c r="G468" i="4"/>
  <c r="F468" i="4"/>
  <c r="E468" i="4"/>
  <c r="D468" i="4"/>
  <c r="C468" i="4"/>
  <c r="B468" i="4"/>
  <c r="A468" i="4"/>
  <c r="O467" i="4"/>
  <c r="N467" i="4"/>
  <c r="M467" i="4"/>
  <c r="L467" i="4"/>
  <c r="K467" i="4"/>
  <c r="J467" i="4"/>
  <c r="I467" i="4"/>
  <c r="H467" i="4"/>
  <c r="G467" i="4"/>
  <c r="F467" i="4"/>
  <c r="E467" i="4"/>
  <c r="D467" i="4"/>
  <c r="C467" i="4"/>
  <c r="B467" i="4"/>
  <c r="A467" i="4"/>
  <c r="O466" i="4"/>
  <c r="N466" i="4"/>
  <c r="M466" i="4"/>
  <c r="L466" i="4"/>
  <c r="K466" i="4"/>
  <c r="J466" i="4"/>
  <c r="I466" i="4"/>
  <c r="H466" i="4"/>
  <c r="G466" i="4"/>
  <c r="F466" i="4"/>
  <c r="E466" i="4"/>
  <c r="D466" i="4"/>
  <c r="C466" i="4"/>
  <c r="B466" i="4"/>
  <c r="A466" i="4"/>
  <c r="O465" i="4"/>
  <c r="N465" i="4"/>
  <c r="M465" i="4"/>
  <c r="L465" i="4"/>
  <c r="K465" i="4"/>
  <c r="J465" i="4"/>
  <c r="I465" i="4"/>
  <c r="H465" i="4"/>
  <c r="G465" i="4"/>
  <c r="F465" i="4"/>
  <c r="E465" i="4"/>
  <c r="D465" i="4"/>
  <c r="C465" i="4"/>
  <c r="B465" i="4"/>
  <c r="A465" i="4"/>
  <c r="O464" i="4"/>
  <c r="N464" i="4"/>
  <c r="M464" i="4"/>
  <c r="L464" i="4"/>
  <c r="K464" i="4"/>
  <c r="J464" i="4"/>
  <c r="I464" i="4"/>
  <c r="H464" i="4"/>
  <c r="G464" i="4"/>
  <c r="F464" i="4"/>
  <c r="E464" i="4"/>
  <c r="D464" i="4"/>
  <c r="C464" i="4"/>
  <c r="B464" i="4"/>
  <c r="A464" i="4"/>
  <c r="O463" i="4"/>
  <c r="N463" i="4"/>
  <c r="M463" i="4"/>
  <c r="L463" i="4"/>
  <c r="K463" i="4"/>
  <c r="J463" i="4"/>
  <c r="I463" i="4"/>
  <c r="H463" i="4"/>
  <c r="G463" i="4"/>
  <c r="F463" i="4"/>
  <c r="E463" i="4"/>
  <c r="D463" i="4"/>
  <c r="C463" i="4"/>
  <c r="B463" i="4"/>
  <c r="A463" i="4"/>
  <c r="O462" i="4"/>
  <c r="N462" i="4"/>
  <c r="M462" i="4"/>
  <c r="L462" i="4"/>
  <c r="K462" i="4"/>
  <c r="J462" i="4"/>
  <c r="I462" i="4"/>
  <c r="H462" i="4"/>
  <c r="G462" i="4"/>
  <c r="F462" i="4"/>
  <c r="E462" i="4"/>
  <c r="D462" i="4"/>
  <c r="C462" i="4"/>
  <c r="B462" i="4"/>
  <c r="A462" i="4"/>
  <c r="O461" i="4"/>
  <c r="N461" i="4"/>
  <c r="M461" i="4"/>
  <c r="L461" i="4"/>
  <c r="K461" i="4"/>
  <c r="J461" i="4"/>
  <c r="I461" i="4"/>
  <c r="H461" i="4"/>
  <c r="G461" i="4"/>
  <c r="F461" i="4"/>
  <c r="E461" i="4"/>
  <c r="D461" i="4"/>
  <c r="C461" i="4"/>
  <c r="B461" i="4"/>
  <c r="A461" i="4"/>
  <c r="O460" i="4"/>
  <c r="N460" i="4"/>
  <c r="M460" i="4"/>
  <c r="L460" i="4"/>
  <c r="K460" i="4"/>
  <c r="J460" i="4"/>
  <c r="I460" i="4"/>
  <c r="H460" i="4"/>
  <c r="G460" i="4"/>
  <c r="F460" i="4"/>
  <c r="E460" i="4"/>
  <c r="D460" i="4"/>
  <c r="C460" i="4"/>
  <c r="B460" i="4"/>
  <c r="A460" i="4"/>
  <c r="O459" i="4"/>
  <c r="N459" i="4"/>
  <c r="M459" i="4"/>
  <c r="L459" i="4"/>
  <c r="K459" i="4"/>
  <c r="J459" i="4"/>
  <c r="I459" i="4"/>
  <c r="H459" i="4"/>
  <c r="G459" i="4"/>
  <c r="F459" i="4"/>
  <c r="E459" i="4"/>
  <c r="D459" i="4"/>
  <c r="C459" i="4"/>
  <c r="B459" i="4"/>
  <c r="A459" i="4"/>
  <c r="O458" i="4"/>
  <c r="N458" i="4"/>
  <c r="M458" i="4"/>
  <c r="L458" i="4"/>
  <c r="K458" i="4"/>
  <c r="J458" i="4"/>
  <c r="I458" i="4"/>
  <c r="H458" i="4"/>
  <c r="G458" i="4"/>
  <c r="F458" i="4"/>
  <c r="E458" i="4"/>
  <c r="D458" i="4"/>
  <c r="C458" i="4"/>
  <c r="B458" i="4"/>
  <c r="A458" i="4"/>
  <c r="O457" i="4"/>
  <c r="N457" i="4"/>
  <c r="M457" i="4"/>
  <c r="L457" i="4"/>
  <c r="K457" i="4"/>
  <c r="J457" i="4"/>
  <c r="I457" i="4"/>
  <c r="H457" i="4"/>
  <c r="G457" i="4"/>
  <c r="F457" i="4"/>
  <c r="E457" i="4"/>
  <c r="D457" i="4"/>
  <c r="C457" i="4"/>
  <c r="B457" i="4"/>
  <c r="A457" i="4"/>
  <c r="O456" i="4"/>
  <c r="N456" i="4"/>
  <c r="M456" i="4"/>
  <c r="L456" i="4"/>
  <c r="K456" i="4"/>
  <c r="J456" i="4"/>
  <c r="I456" i="4"/>
  <c r="H456" i="4"/>
  <c r="G456" i="4"/>
  <c r="F456" i="4"/>
  <c r="E456" i="4"/>
  <c r="D456" i="4"/>
  <c r="C456" i="4"/>
  <c r="B456" i="4"/>
  <c r="A456" i="4"/>
  <c r="O455" i="4"/>
  <c r="N455" i="4"/>
  <c r="M455" i="4"/>
  <c r="L455" i="4"/>
  <c r="K455" i="4"/>
  <c r="J455" i="4"/>
  <c r="I455" i="4"/>
  <c r="H455" i="4"/>
  <c r="G455" i="4"/>
  <c r="F455" i="4"/>
  <c r="E455" i="4"/>
  <c r="D455" i="4"/>
  <c r="C455" i="4"/>
  <c r="B455" i="4"/>
  <c r="A455" i="4"/>
  <c r="O454" i="4"/>
  <c r="N454" i="4"/>
  <c r="M454" i="4"/>
  <c r="L454" i="4"/>
  <c r="K454" i="4"/>
  <c r="J454" i="4"/>
  <c r="I454" i="4"/>
  <c r="H454" i="4"/>
  <c r="G454" i="4"/>
  <c r="F454" i="4"/>
  <c r="E454" i="4"/>
  <c r="D454" i="4"/>
  <c r="C454" i="4"/>
  <c r="B454" i="4"/>
  <c r="A454" i="4"/>
  <c r="O453" i="4"/>
  <c r="N453" i="4"/>
  <c r="M453" i="4"/>
  <c r="L453" i="4"/>
  <c r="K453" i="4"/>
  <c r="J453" i="4"/>
  <c r="I453" i="4"/>
  <c r="H453" i="4"/>
  <c r="G453" i="4"/>
  <c r="F453" i="4"/>
  <c r="E453" i="4"/>
  <c r="D453" i="4"/>
  <c r="C453" i="4"/>
  <c r="B453" i="4"/>
  <c r="A453" i="4"/>
  <c r="O452" i="4"/>
  <c r="N452" i="4"/>
  <c r="M452" i="4"/>
  <c r="L452" i="4"/>
  <c r="K452" i="4"/>
  <c r="J452" i="4"/>
  <c r="I452" i="4"/>
  <c r="H452" i="4"/>
  <c r="G452" i="4"/>
  <c r="F452" i="4"/>
  <c r="E452" i="4"/>
  <c r="D452" i="4"/>
  <c r="C452" i="4"/>
  <c r="B452" i="4"/>
  <c r="A452" i="4"/>
  <c r="O451" i="4"/>
  <c r="N451" i="4"/>
  <c r="M451" i="4"/>
  <c r="L451" i="4"/>
  <c r="K451" i="4"/>
  <c r="J451" i="4"/>
  <c r="I451" i="4"/>
  <c r="H451" i="4"/>
  <c r="G451" i="4"/>
  <c r="F451" i="4"/>
  <c r="E451" i="4"/>
  <c r="D451" i="4"/>
  <c r="C451" i="4"/>
  <c r="B451" i="4"/>
  <c r="A451" i="4"/>
  <c r="O450" i="4"/>
  <c r="N450" i="4"/>
  <c r="M450" i="4"/>
  <c r="L450" i="4"/>
  <c r="K450" i="4"/>
  <c r="J450" i="4"/>
  <c r="I450" i="4"/>
  <c r="H450" i="4"/>
  <c r="G450" i="4"/>
  <c r="F450" i="4"/>
  <c r="E450" i="4"/>
  <c r="D450" i="4"/>
  <c r="C450" i="4"/>
  <c r="B450" i="4"/>
  <c r="A450" i="4"/>
  <c r="O449" i="4"/>
  <c r="N449" i="4"/>
  <c r="M449" i="4"/>
  <c r="L449" i="4"/>
  <c r="K449" i="4"/>
  <c r="J449" i="4"/>
  <c r="I449" i="4"/>
  <c r="H449" i="4"/>
  <c r="G449" i="4"/>
  <c r="F449" i="4"/>
  <c r="E449" i="4"/>
  <c r="D449" i="4"/>
  <c r="C449" i="4"/>
  <c r="B449" i="4"/>
  <c r="A449" i="4"/>
  <c r="O448" i="4"/>
  <c r="N448" i="4"/>
  <c r="M448" i="4"/>
  <c r="L448" i="4"/>
  <c r="K448" i="4"/>
  <c r="J448" i="4"/>
  <c r="I448" i="4"/>
  <c r="H448" i="4"/>
  <c r="G448" i="4"/>
  <c r="F448" i="4"/>
  <c r="E448" i="4"/>
  <c r="D448" i="4"/>
  <c r="C448" i="4"/>
  <c r="B448" i="4"/>
  <c r="A448" i="4"/>
  <c r="O447" i="4"/>
  <c r="N447" i="4"/>
  <c r="M447" i="4"/>
  <c r="L447" i="4"/>
  <c r="K447" i="4"/>
  <c r="J447" i="4"/>
  <c r="I447" i="4"/>
  <c r="H447" i="4"/>
  <c r="G447" i="4"/>
  <c r="F447" i="4"/>
  <c r="E447" i="4"/>
  <c r="D447" i="4"/>
  <c r="C447" i="4"/>
  <c r="B447" i="4"/>
  <c r="A447" i="4"/>
  <c r="O446" i="4"/>
  <c r="N446" i="4"/>
  <c r="M446" i="4"/>
  <c r="L446" i="4"/>
  <c r="K446" i="4"/>
  <c r="J446" i="4"/>
  <c r="I446" i="4"/>
  <c r="H446" i="4"/>
  <c r="G446" i="4"/>
  <c r="F446" i="4"/>
  <c r="E446" i="4"/>
  <c r="D446" i="4"/>
  <c r="C446" i="4"/>
  <c r="B446" i="4"/>
  <c r="A446" i="4"/>
  <c r="O445" i="4"/>
  <c r="N445" i="4"/>
  <c r="M445" i="4"/>
  <c r="L445" i="4"/>
  <c r="K445" i="4"/>
  <c r="J445" i="4"/>
  <c r="I445" i="4"/>
  <c r="H445" i="4"/>
  <c r="G445" i="4"/>
  <c r="F445" i="4"/>
  <c r="E445" i="4"/>
  <c r="D445" i="4"/>
  <c r="C445" i="4"/>
  <c r="B445" i="4"/>
  <c r="A445" i="4"/>
  <c r="O444" i="4"/>
  <c r="N444" i="4"/>
  <c r="M444" i="4"/>
  <c r="L444" i="4"/>
  <c r="K444" i="4"/>
  <c r="J444" i="4"/>
  <c r="I444" i="4"/>
  <c r="H444" i="4"/>
  <c r="G444" i="4"/>
  <c r="F444" i="4"/>
  <c r="E444" i="4"/>
  <c r="D444" i="4"/>
  <c r="C444" i="4"/>
  <c r="B444" i="4"/>
  <c r="A444" i="4"/>
  <c r="O443" i="4"/>
  <c r="N443" i="4"/>
  <c r="M443" i="4"/>
  <c r="L443" i="4"/>
  <c r="K443" i="4"/>
  <c r="J443" i="4"/>
  <c r="I443" i="4"/>
  <c r="H443" i="4"/>
  <c r="G443" i="4"/>
  <c r="F443" i="4"/>
  <c r="E443" i="4"/>
  <c r="D443" i="4"/>
  <c r="C443" i="4"/>
  <c r="B443" i="4"/>
  <c r="A443" i="4"/>
  <c r="O442" i="4"/>
  <c r="N442" i="4"/>
  <c r="M442" i="4"/>
  <c r="L442" i="4"/>
  <c r="K442" i="4"/>
  <c r="J442" i="4"/>
  <c r="I442" i="4"/>
  <c r="H442" i="4"/>
  <c r="G442" i="4"/>
  <c r="F442" i="4"/>
  <c r="E442" i="4"/>
  <c r="D442" i="4"/>
  <c r="C442" i="4"/>
  <c r="B442" i="4"/>
  <c r="A442" i="4"/>
  <c r="O441" i="4"/>
  <c r="N441" i="4"/>
  <c r="M441" i="4"/>
  <c r="L441" i="4"/>
  <c r="K441" i="4"/>
  <c r="J441" i="4"/>
  <c r="I441" i="4"/>
  <c r="H441" i="4"/>
  <c r="G441" i="4"/>
  <c r="F441" i="4"/>
  <c r="E441" i="4"/>
  <c r="D441" i="4"/>
  <c r="C441" i="4"/>
  <c r="B441" i="4"/>
  <c r="A441" i="4"/>
  <c r="O440" i="4"/>
  <c r="N440" i="4"/>
  <c r="M440" i="4"/>
  <c r="L440" i="4"/>
  <c r="K440" i="4"/>
  <c r="J440" i="4"/>
  <c r="I440" i="4"/>
  <c r="H440" i="4"/>
  <c r="G440" i="4"/>
  <c r="F440" i="4"/>
  <c r="E440" i="4"/>
  <c r="D440" i="4"/>
  <c r="C440" i="4"/>
  <c r="B440" i="4"/>
  <c r="A440" i="4"/>
  <c r="O439" i="4"/>
  <c r="N439" i="4"/>
  <c r="M439" i="4"/>
  <c r="L439" i="4"/>
  <c r="K439" i="4"/>
  <c r="J439" i="4"/>
  <c r="I439" i="4"/>
  <c r="H439" i="4"/>
  <c r="G439" i="4"/>
  <c r="F439" i="4"/>
  <c r="E439" i="4"/>
  <c r="D439" i="4"/>
  <c r="C439" i="4"/>
  <c r="B439" i="4"/>
  <c r="A439" i="4"/>
  <c r="O438" i="4"/>
  <c r="N438" i="4"/>
  <c r="M438" i="4"/>
  <c r="L438" i="4"/>
  <c r="K438" i="4"/>
  <c r="J438" i="4"/>
  <c r="I438" i="4"/>
  <c r="H438" i="4"/>
  <c r="G438" i="4"/>
  <c r="F438" i="4"/>
  <c r="E438" i="4"/>
  <c r="D438" i="4"/>
  <c r="C438" i="4"/>
  <c r="B438" i="4"/>
  <c r="A438" i="4"/>
  <c r="O437" i="4"/>
  <c r="N437" i="4"/>
  <c r="M437" i="4"/>
  <c r="L437" i="4"/>
  <c r="K437" i="4"/>
  <c r="J437" i="4"/>
  <c r="I437" i="4"/>
  <c r="H437" i="4"/>
  <c r="G437" i="4"/>
  <c r="F437" i="4"/>
  <c r="E437" i="4"/>
  <c r="D437" i="4"/>
  <c r="C437" i="4"/>
  <c r="B437" i="4"/>
  <c r="A437" i="4"/>
  <c r="O436" i="4"/>
  <c r="N436" i="4"/>
  <c r="M436" i="4"/>
  <c r="L436" i="4"/>
  <c r="K436" i="4"/>
  <c r="J436" i="4"/>
  <c r="I436" i="4"/>
  <c r="H436" i="4"/>
  <c r="G436" i="4"/>
  <c r="F436" i="4"/>
  <c r="E436" i="4"/>
  <c r="D436" i="4"/>
  <c r="C436" i="4"/>
  <c r="B436" i="4"/>
  <c r="A436" i="4"/>
  <c r="O435" i="4"/>
  <c r="N435" i="4"/>
  <c r="M435" i="4"/>
  <c r="L435" i="4"/>
  <c r="K435" i="4"/>
  <c r="J435" i="4"/>
  <c r="I435" i="4"/>
  <c r="H435" i="4"/>
  <c r="G435" i="4"/>
  <c r="F435" i="4"/>
  <c r="E435" i="4"/>
  <c r="D435" i="4"/>
  <c r="C435" i="4"/>
  <c r="B435" i="4"/>
  <c r="A435" i="4"/>
  <c r="O434" i="4"/>
  <c r="N434" i="4"/>
  <c r="M434" i="4"/>
  <c r="L434" i="4"/>
  <c r="K434" i="4"/>
  <c r="J434" i="4"/>
  <c r="I434" i="4"/>
  <c r="H434" i="4"/>
  <c r="G434" i="4"/>
  <c r="F434" i="4"/>
  <c r="E434" i="4"/>
  <c r="D434" i="4"/>
  <c r="C434" i="4"/>
  <c r="B434" i="4"/>
  <c r="A434" i="4"/>
  <c r="O433" i="4"/>
  <c r="N433" i="4"/>
  <c r="M433" i="4"/>
  <c r="L433" i="4"/>
  <c r="K433" i="4"/>
  <c r="J433" i="4"/>
  <c r="I433" i="4"/>
  <c r="H433" i="4"/>
  <c r="G433" i="4"/>
  <c r="F433" i="4"/>
  <c r="E433" i="4"/>
  <c r="D433" i="4"/>
  <c r="C433" i="4"/>
  <c r="B433" i="4"/>
  <c r="A433" i="4"/>
  <c r="O432" i="4"/>
  <c r="N432" i="4"/>
  <c r="M432" i="4"/>
  <c r="L432" i="4"/>
  <c r="K432" i="4"/>
  <c r="J432" i="4"/>
  <c r="I432" i="4"/>
  <c r="H432" i="4"/>
  <c r="G432" i="4"/>
  <c r="F432" i="4"/>
  <c r="E432" i="4"/>
  <c r="D432" i="4"/>
  <c r="C432" i="4"/>
  <c r="B432" i="4"/>
  <c r="A432" i="4"/>
  <c r="O431" i="4"/>
  <c r="N431" i="4"/>
  <c r="M431" i="4"/>
  <c r="L431" i="4"/>
  <c r="K431" i="4"/>
  <c r="J431" i="4"/>
  <c r="I431" i="4"/>
  <c r="H431" i="4"/>
  <c r="G431" i="4"/>
  <c r="F431" i="4"/>
  <c r="E431" i="4"/>
  <c r="D431" i="4"/>
  <c r="C431" i="4"/>
  <c r="B431" i="4"/>
  <c r="A431" i="4"/>
  <c r="O430" i="4"/>
  <c r="N430" i="4"/>
  <c r="M430" i="4"/>
  <c r="L430" i="4"/>
  <c r="K430" i="4"/>
  <c r="J430" i="4"/>
  <c r="I430" i="4"/>
  <c r="H430" i="4"/>
  <c r="G430" i="4"/>
  <c r="F430" i="4"/>
  <c r="E430" i="4"/>
  <c r="D430" i="4"/>
  <c r="C430" i="4"/>
  <c r="B430" i="4"/>
  <c r="A430" i="4"/>
  <c r="O429" i="4"/>
  <c r="N429" i="4"/>
  <c r="M429" i="4"/>
  <c r="L429" i="4"/>
  <c r="K429" i="4"/>
  <c r="J429" i="4"/>
  <c r="I429" i="4"/>
  <c r="H429" i="4"/>
  <c r="G429" i="4"/>
  <c r="F429" i="4"/>
  <c r="E429" i="4"/>
  <c r="D429" i="4"/>
  <c r="C429" i="4"/>
  <c r="B429" i="4"/>
  <c r="A429" i="4"/>
  <c r="O428" i="4"/>
  <c r="N428" i="4"/>
  <c r="M428" i="4"/>
  <c r="L428" i="4"/>
  <c r="K428" i="4"/>
  <c r="J428" i="4"/>
  <c r="I428" i="4"/>
  <c r="H428" i="4"/>
  <c r="G428" i="4"/>
  <c r="F428" i="4"/>
  <c r="E428" i="4"/>
  <c r="D428" i="4"/>
  <c r="C428" i="4"/>
  <c r="B428" i="4"/>
  <c r="A428" i="4"/>
  <c r="O427" i="4"/>
  <c r="N427" i="4"/>
  <c r="M427" i="4"/>
  <c r="L427" i="4"/>
  <c r="K427" i="4"/>
  <c r="J427" i="4"/>
  <c r="I427" i="4"/>
  <c r="H427" i="4"/>
  <c r="G427" i="4"/>
  <c r="F427" i="4"/>
  <c r="E427" i="4"/>
  <c r="D427" i="4"/>
  <c r="C427" i="4"/>
  <c r="B427" i="4"/>
  <c r="A427" i="4"/>
  <c r="O426" i="4"/>
  <c r="N426" i="4"/>
  <c r="M426" i="4"/>
  <c r="L426" i="4"/>
  <c r="K426" i="4"/>
  <c r="J426" i="4"/>
  <c r="I426" i="4"/>
  <c r="H426" i="4"/>
  <c r="G426" i="4"/>
  <c r="F426" i="4"/>
  <c r="E426" i="4"/>
  <c r="D426" i="4"/>
  <c r="C426" i="4"/>
  <c r="B426" i="4"/>
  <c r="A426" i="4"/>
  <c r="O425" i="4"/>
  <c r="N425" i="4"/>
  <c r="M425" i="4"/>
  <c r="L425" i="4"/>
  <c r="K425" i="4"/>
  <c r="J425" i="4"/>
  <c r="I425" i="4"/>
  <c r="H425" i="4"/>
  <c r="G425" i="4"/>
  <c r="F425" i="4"/>
  <c r="E425" i="4"/>
  <c r="D425" i="4"/>
  <c r="C425" i="4"/>
  <c r="B425" i="4"/>
  <c r="A425" i="4"/>
  <c r="O424" i="4"/>
  <c r="N424" i="4"/>
  <c r="M424" i="4"/>
  <c r="L424" i="4"/>
  <c r="K424" i="4"/>
  <c r="J424" i="4"/>
  <c r="I424" i="4"/>
  <c r="H424" i="4"/>
  <c r="G424" i="4"/>
  <c r="F424" i="4"/>
  <c r="E424" i="4"/>
  <c r="D424" i="4"/>
  <c r="C424" i="4"/>
  <c r="B424" i="4"/>
  <c r="A424" i="4"/>
  <c r="O423" i="4"/>
  <c r="N423" i="4"/>
  <c r="M423" i="4"/>
  <c r="L423" i="4"/>
  <c r="K423" i="4"/>
  <c r="J423" i="4"/>
  <c r="I423" i="4"/>
  <c r="H423" i="4"/>
  <c r="G423" i="4"/>
  <c r="F423" i="4"/>
  <c r="E423" i="4"/>
  <c r="D423" i="4"/>
  <c r="C423" i="4"/>
  <c r="B423" i="4"/>
  <c r="A423" i="4"/>
  <c r="O422" i="4"/>
  <c r="N422" i="4"/>
  <c r="M422" i="4"/>
  <c r="L422" i="4"/>
  <c r="K422" i="4"/>
  <c r="J422" i="4"/>
  <c r="I422" i="4"/>
  <c r="H422" i="4"/>
  <c r="G422" i="4"/>
  <c r="F422" i="4"/>
  <c r="E422" i="4"/>
  <c r="D422" i="4"/>
  <c r="C422" i="4"/>
  <c r="B422" i="4"/>
  <c r="A422" i="4"/>
  <c r="O421" i="4"/>
  <c r="N421" i="4"/>
  <c r="M421" i="4"/>
  <c r="L421" i="4"/>
  <c r="K421" i="4"/>
  <c r="J421" i="4"/>
  <c r="I421" i="4"/>
  <c r="H421" i="4"/>
  <c r="G421" i="4"/>
  <c r="F421" i="4"/>
  <c r="E421" i="4"/>
  <c r="D421" i="4"/>
  <c r="C421" i="4"/>
  <c r="B421" i="4"/>
  <c r="A421" i="4"/>
  <c r="O420" i="4"/>
  <c r="N420" i="4"/>
  <c r="M420" i="4"/>
  <c r="L420" i="4"/>
  <c r="K420" i="4"/>
  <c r="J420" i="4"/>
  <c r="I420" i="4"/>
  <c r="H420" i="4"/>
  <c r="G420" i="4"/>
  <c r="F420" i="4"/>
  <c r="E420" i="4"/>
  <c r="D420" i="4"/>
  <c r="C420" i="4"/>
  <c r="B420" i="4"/>
  <c r="A420" i="4"/>
  <c r="O419" i="4"/>
  <c r="N419" i="4"/>
  <c r="M419" i="4"/>
  <c r="L419" i="4"/>
  <c r="K419" i="4"/>
  <c r="J419" i="4"/>
  <c r="I419" i="4"/>
  <c r="H419" i="4"/>
  <c r="G419" i="4"/>
  <c r="F419" i="4"/>
  <c r="E419" i="4"/>
  <c r="D419" i="4"/>
  <c r="C419" i="4"/>
  <c r="B419" i="4"/>
  <c r="A419" i="4"/>
  <c r="O418" i="4"/>
  <c r="N418" i="4"/>
  <c r="M418" i="4"/>
  <c r="L418" i="4"/>
  <c r="K418" i="4"/>
  <c r="J418" i="4"/>
  <c r="I418" i="4"/>
  <c r="H418" i="4"/>
  <c r="G418" i="4"/>
  <c r="F418" i="4"/>
  <c r="E418" i="4"/>
  <c r="D418" i="4"/>
  <c r="C418" i="4"/>
  <c r="B418" i="4"/>
  <c r="A418" i="4"/>
  <c r="O417" i="4"/>
  <c r="N417" i="4"/>
  <c r="M417" i="4"/>
  <c r="L417" i="4"/>
  <c r="K417" i="4"/>
  <c r="J417" i="4"/>
  <c r="I417" i="4"/>
  <c r="H417" i="4"/>
  <c r="G417" i="4"/>
  <c r="F417" i="4"/>
  <c r="E417" i="4"/>
  <c r="D417" i="4"/>
  <c r="C417" i="4"/>
  <c r="B417" i="4"/>
  <c r="A417" i="4"/>
  <c r="O416" i="4"/>
  <c r="N416" i="4"/>
  <c r="M416" i="4"/>
  <c r="L416" i="4"/>
  <c r="K416" i="4"/>
  <c r="J416" i="4"/>
  <c r="I416" i="4"/>
  <c r="H416" i="4"/>
  <c r="G416" i="4"/>
  <c r="F416" i="4"/>
  <c r="E416" i="4"/>
  <c r="D416" i="4"/>
  <c r="C416" i="4"/>
  <c r="B416" i="4"/>
  <c r="A416" i="4"/>
  <c r="O415" i="4"/>
  <c r="N415" i="4"/>
  <c r="M415" i="4"/>
  <c r="L415" i="4"/>
  <c r="K415" i="4"/>
  <c r="J415" i="4"/>
  <c r="I415" i="4"/>
  <c r="H415" i="4"/>
  <c r="G415" i="4"/>
  <c r="F415" i="4"/>
  <c r="E415" i="4"/>
  <c r="D415" i="4"/>
  <c r="C415" i="4"/>
  <c r="B415" i="4"/>
  <c r="A415" i="4"/>
  <c r="O414" i="4"/>
  <c r="N414" i="4"/>
  <c r="M414" i="4"/>
  <c r="L414" i="4"/>
  <c r="K414" i="4"/>
  <c r="J414" i="4"/>
  <c r="I414" i="4"/>
  <c r="H414" i="4"/>
  <c r="G414" i="4"/>
  <c r="F414" i="4"/>
  <c r="E414" i="4"/>
  <c r="D414" i="4"/>
  <c r="C414" i="4"/>
  <c r="B414" i="4"/>
  <c r="A414" i="4"/>
  <c r="O413" i="4"/>
  <c r="N413" i="4"/>
  <c r="M413" i="4"/>
  <c r="L413" i="4"/>
  <c r="K413" i="4"/>
  <c r="J413" i="4"/>
  <c r="I413" i="4"/>
  <c r="H413" i="4"/>
  <c r="G413" i="4"/>
  <c r="F413" i="4"/>
  <c r="E413" i="4"/>
  <c r="D413" i="4"/>
  <c r="C413" i="4"/>
  <c r="B413" i="4"/>
  <c r="A413" i="4"/>
  <c r="O412" i="4"/>
  <c r="N412" i="4"/>
  <c r="M412" i="4"/>
  <c r="L412" i="4"/>
  <c r="K412" i="4"/>
  <c r="J412" i="4"/>
  <c r="I412" i="4"/>
  <c r="H412" i="4"/>
  <c r="G412" i="4"/>
  <c r="F412" i="4"/>
  <c r="E412" i="4"/>
  <c r="D412" i="4"/>
  <c r="C412" i="4"/>
  <c r="B412" i="4"/>
  <c r="A412" i="4"/>
  <c r="O411" i="4"/>
  <c r="N411" i="4"/>
  <c r="M411" i="4"/>
  <c r="L411" i="4"/>
  <c r="K411" i="4"/>
  <c r="J411" i="4"/>
  <c r="I411" i="4"/>
  <c r="H411" i="4"/>
  <c r="G411" i="4"/>
  <c r="F411" i="4"/>
  <c r="E411" i="4"/>
  <c r="D411" i="4"/>
  <c r="C411" i="4"/>
  <c r="B411" i="4"/>
  <c r="A411" i="4"/>
  <c r="O410" i="4"/>
  <c r="N410" i="4"/>
  <c r="M410" i="4"/>
  <c r="L410" i="4"/>
  <c r="K410" i="4"/>
  <c r="J410" i="4"/>
  <c r="I410" i="4"/>
  <c r="H410" i="4"/>
  <c r="G410" i="4"/>
  <c r="F410" i="4"/>
  <c r="E410" i="4"/>
  <c r="D410" i="4"/>
  <c r="C410" i="4"/>
  <c r="B410" i="4"/>
  <c r="A410" i="4"/>
  <c r="O409" i="4"/>
  <c r="N409" i="4"/>
  <c r="M409" i="4"/>
  <c r="L409" i="4"/>
  <c r="K409" i="4"/>
  <c r="J409" i="4"/>
  <c r="I409" i="4"/>
  <c r="H409" i="4"/>
  <c r="G409" i="4"/>
  <c r="F409" i="4"/>
  <c r="E409" i="4"/>
  <c r="D409" i="4"/>
  <c r="C409" i="4"/>
  <c r="B409" i="4"/>
  <c r="A409" i="4"/>
  <c r="O408" i="4"/>
  <c r="N408" i="4"/>
  <c r="M408" i="4"/>
  <c r="L408" i="4"/>
  <c r="K408" i="4"/>
  <c r="J408" i="4"/>
  <c r="I408" i="4"/>
  <c r="H408" i="4"/>
  <c r="G408" i="4"/>
  <c r="F408" i="4"/>
  <c r="E408" i="4"/>
  <c r="D408" i="4"/>
  <c r="C408" i="4"/>
  <c r="B408" i="4"/>
  <c r="A408" i="4"/>
  <c r="O407" i="4"/>
  <c r="N407" i="4"/>
  <c r="M407" i="4"/>
  <c r="L407" i="4"/>
  <c r="K407" i="4"/>
  <c r="J407" i="4"/>
  <c r="I407" i="4"/>
  <c r="H407" i="4"/>
  <c r="G407" i="4"/>
  <c r="F407" i="4"/>
  <c r="E407" i="4"/>
  <c r="D407" i="4"/>
  <c r="C407" i="4"/>
  <c r="B407" i="4"/>
  <c r="A407" i="4"/>
  <c r="O406" i="4"/>
  <c r="N406" i="4"/>
  <c r="M406" i="4"/>
  <c r="L406" i="4"/>
  <c r="K406" i="4"/>
  <c r="J406" i="4"/>
  <c r="I406" i="4"/>
  <c r="H406" i="4"/>
  <c r="G406" i="4"/>
  <c r="F406" i="4"/>
  <c r="E406" i="4"/>
  <c r="D406" i="4"/>
  <c r="C406" i="4"/>
  <c r="B406" i="4"/>
  <c r="A406" i="4"/>
  <c r="O405" i="4"/>
  <c r="N405" i="4"/>
  <c r="M405" i="4"/>
  <c r="L405" i="4"/>
  <c r="K405" i="4"/>
  <c r="J405" i="4"/>
  <c r="I405" i="4"/>
  <c r="H405" i="4"/>
  <c r="G405" i="4"/>
  <c r="F405" i="4"/>
  <c r="E405" i="4"/>
  <c r="D405" i="4"/>
  <c r="C405" i="4"/>
  <c r="B405" i="4"/>
  <c r="A405" i="4"/>
  <c r="O404" i="4"/>
  <c r="N404" i="4"/>
  <c r="M404" i="4"/>
  <c r="L404" i="4"/>
  <c r="K404" i="4"/>
  <c r="J404" i="4"/>
  <c r="I404" i="4"/>
  <c r="H404" i="4"/>
  <c r="G404" i="4"/>
  <c r="F404" i="4"/>
  <c r="E404" i="4"/>
  <c r="D404" i="4"/>
  <c r="C404" i="4"/>
  <c r="B404" i="4"/>
  <c r="A404" i="4"/>
  <c r="O403" i="4"/>
  <c r="N403" i="4"/>
  <c r="M403" i="4"/>
  <c r="L403" i="4"/>
  <c r="K403" i="4"/>
  <c r="J403" i="4"/>
  <c r="I403" i="4"/>
  <c r="H403" i="4"/>
  <c r="G403" i="4"/>
  <c r="F403" i="4"/>
  <c r="E403" i="4"/>
  <c r="D403" i="4"/>
  <c r="C403" i="4"/>
  <c r="B403" i="4"/>
  <c r="A403" i="4"/>
  <c r="O402" i="4"/>
  <c r="N402" i="4"/>
  <c r="M402" i="4"/>
  <c r="L402" i="4"/>
  <c r="K402" i="4"/>
  <c r="J402" i="4"/>
  <c r="I402" i="4"/>
  <c r="H402" i="4"/>
  <c r="G402" i="4"/>
  <c r="F402" i="4"/>
  <c r="E402" i="4"/>
  <c r="D402" i="4"/>
  <c r="C402" i="4"/>
  <c r="B402" i="4"/>
  <c r="A402" i="4"/>
  <c r="O401" i="4"/>
  <c r="N401" i="4"/>
  <c r="M401" i="4"/>
  <c r="L401" i="4"/>
  <c r="K401" i="4"/>
  <c r="J401" i="4"/>
  <c r="I401" i="4"/>
  <c r="H401" i="4"/>
  <c r="G401" i="4"/>
  <c r="F401" i="4"/>
  <c r="E401" i="4"/>
  <c r="D401" i="4"/>
  <c r="C401" i="4"/>
  <c r="B401" i="4"/>
  <c r="A401" i="4"/>
  <c r="O400" i="4"/>
  <c r="N400" i="4"/>
  <c r="M400" i="4"/>
  <c r="L400" i="4"/>
  <c r="K400" i="4"/>
  <c r="J400" i="4"/>
  <c r="I400" i="4"/>
  <c r="H400" i="4"/>
  <c r="G400" i="4"/>
  <c r="F400" i="4"/>
  <c r="E400" i="4"/>
  <c r="D400" i="4"/>
  <c r="C400" i="4"/>
  <c r="B400" i="4"/>
  <c r="A400" i="4"/>
  <c r="O399" i="4"/>
  <c r="N399" i="4"/>
  <c r="M399" i="4"/>
  <c r="L399" i="4"/>
  <c r="K399" i="4"/>
  <c r="J399" i="4"/>
  <c r="I399" i="4"/>
  <c r="H399" i="4"/>
  <c r="G399" i="4"/>
  <c r="F399" i="4"/>
  <c r="E399" i="4"/>
  <c r="D399" i="4"/>
  <c r="C399" i="4"/>
  <c r="B399" i="4"/>
  <c r="A399" i="4"/>
  <c r="O398" i="4"/>
  <c r="N398" i="4"/>
  <c r="M398" i="4"/>
  <c r="L398" i="4"/>
  <c r="K398" i="4"/>
  <c r="J398" i="4"/>
  <c r="I398" i="4"/>
  <c r="H398" i="4"/>
  <c r="G398" i="4"/>
  <c r="F398" i="4"/>
  <c r="E398" i="4"/>
  <c r="D398" i="4"/>
  <c r="C398" i="4"/>
  <c r="B398" i="4"/>
  <c r="A398" i="4"/>
  <c r="O397" i="4"/>
  <c r="N397" i="4"/>
  <c r="M397" i="4"/>
  <c r="L397" i="4"/>
  <c r="K397" i="4"/>
  <c r="J397" i="4"/>
  <c r="I397" i="4"/>
  <c r="H397" i="4"/>
  <c r="G397" i="4"/>
  <c r="F397" i="4"/>
  <c r="E397" i="4"/>
  <c r="D397" i="4"/>
  <c r="C397" i="4"/>
  <c r="B397" i="4"/>
  <c r="A397" i="4"/>
  <c r="O396" i="4"/>
  <c r="N396" i="4"/>
  <c r="M396" i="4"/>
  <c r="L396" i="4"/>
  <c r="K396" i="4"/>
  <c r="J396" i="4"/>
  <c r="I396" i="4"/>
  <c r="H396" i="4"/>
  <c r="G396" i="4"/>
  <c r="F396" i="4"/>
  <c r="E396" i="4"/>
  <c r="D396" i="4"/>
  <c r="C396" i="4"/>
  <c r="B396" i="4"/>
  <c r="A396" i="4"/>
  <c r="O395" i="4"/>
  <c r="N395" i="4"/>
  <c r="M395" i="4"/>
  <c r="L395" i="4"/>
  <c r="K395" i="4"/>
  <c r="J395" i="4"/>
  <c r="I395" i="4"/>
  <c r="H395" i="4"/>
  <c r="G395" i="4"/>
  <c r="F395" i="4"/>
  <c r="E395" i="4"/>
  <c r="D395" i="4"/>
  <c r="C395" i="4"/>
  <c r="B395" i="4"/>
  <c r="A395" i="4"/>
  <c r="O394" i="4"/>
  <c r="N394" i="4"/>
  <c r="M394" i="4"/>
  <c r="L394" i="4"/>
  <c r="K394" i="4"/>
  <c r="J394" i="4"/>
  <c r="I394" i="4"/>
  <c r="H394" i="4"/>
  <c r="G394" i="4"/>
  <c r="F394" i="4"/>
  <c r="E394" i="4"/>
  <c r="D394" i="4"/>
  <c r="C394" i="4"/>
  <c r="B394" i="4"/>
  <c r="A394" i="4"/>
  <c r="O393" i="4"/>
  <c r="N393" i="4"/>
  <c r="M393" i="4"/>
  <c r="L393" i="4"/>
  <c r="K393" i="4"/>
  <c r="J393" i="4"/>
  <c r="I393" i="4"/>
  <c r="H393" i="4"/>
  <c r="G393" i="4"/>
  <c r="F393" i="4"/>
  <c r="E393" i="4"/>
  <c r="D393" i="4"/>
  <c r="C393" i="4"/>
  <c r="B393" i="4"/>
  <c r="A393" i="4"/>
  <c r="O392" i="4"/>
  <c r="N392" i="4"/>
  <c r="M392" i="4"/>
  <c r="L392" i="4"/>
  <c r="K392" i="4"/>
  <c r="J392" i="4"/>
  <c r="I392" i="4"/>
  <c r="H392" i="4"/>
  <c r="G392" i="4"/>
  <c r="F392" i="4"/>
  <c r="E392" i="4"/>
  <c r="D392" i="4"/>
  <c r="C392" i="4"/>
  <c r="B392" i="4"/>
  <c r="A392" i="4"/>
  <c r="O391" i="4"/>
  <c r="N391" i="4"/>
  <c r="M391" i="4"/>
  <c r="L391" i="4"/>
  <c r="K391" i="4"/>
  <c r="J391" i="4"/>
  <c r="I391" i="4"/>
  <c r="H391" i="4"/>
  <c r="G391" i="4"/>
  <c r="F391" i="4"/>
  <c r="E391" i="4"/>
  <c r="D391" i="4"/>
  <c r="C391" i="4"/>
  <c r="B391" i="4"/>
  <c r="A391" i="4"/>
  <c r="O390" i="4"/>
  <c r="N390" i="4"/>
  <c r="M390" i="4"/>
  <c r="L390" i="4"/>
  <c r="K390" i="4"/>
  <c r="J390" i="4"/>
  <c r="I390" i="4"/>
  <c r="H390" i="4"/>
  <c r="G390" i="4"/>
  <c r="F390" i="4"/>
  <c r="E390" i="4"/>
  <c r="D390" i="4"/>
  <c r="C390" i="4"/>
  <c r="B390" i="4"/>
  <c r="A390" i="4"/>
  <c r="O389" i="4"/>
  <c r="N389" i="4"/>
  <c r="M389" i="4"/>
  <c r="L389" i="4"/>
  <c r="K389" i="4"/>
  <c r="J389" i="4"/>
  <c r="I389" i="4"/>
  <c r="H389" i="4"/>
  <c r="G389" i="4"/>
  <c r="F389" i="4"/>
  <c r="E389" i="4"/>
  <c r="D389" i="4"/>
  <c r="C389" i="4"/>
  <c r="B389" i="4"/>
  <c r="A389" i="4"/>
  <c r="O388" i="4"/>
  <c r="N388" i="4"/>
  <c r="M388" i="4"/>
  <c r="L388" i="4"/>
  <c r="K388" i="4"/>
  <c r="J388" i="4"/>
  <c r="I388" i="4"/>
  <c r="H388" i="4"/>
  <c r="G388" i="4"/>
  <c r="F388" i="4"/>
  <c r="E388" i="4"/>
  <c r="D388" i="4"/>
  <c r="C388" i="4"/>
  <c r="B388" i="4"/>
  <c r="A388" i="4"/>
  <c r="O387" i="4"/>
  <c r="N387" i="4"/>
  <c r="M387" i="4"/>
  <c r="L387" i="4"/>
  <c r="K387" i="4"/>
  <c r="J387" i="4"/>
  <c r="I387" i="4"/>
  <c r="H387" i="4"/>
  <c r="G387" i="4"/>
  <c r="F387" i="4"/>
  <c r="E387" i="4"/>
  <c r="D387" i="4"/>
  <c r="C387" i="4"/>
  <c r="B387" i="4"/>
  <c r="A387" i="4"/>
  <c r="O386" i="4"/>
  <c r="N386" i="4"/>
  <c r="M386" i="4"/>
  <c r="L386" i="4"/>
  <c r="K386" i="4"/>
  <c r="J386" i="4"/>
  <c r="I386" i="4"/>
  <c r="H386" i="4"/>
  <c r="G386" i="4"/>
  <c r="F386" i="4"/>
  <c r="E386" i="4"/>
  <c r="D386" i="4"/>
  <c r="C386" i="4"/>
  <c r="B386" i="4"/>
  <c r="A386" i="4"/>
  <c r="O385" i="4"/>
  <c r="N385" i="4"/>
  <c r="M385" i="4"/>
  <c r="L385" i="4"/>
  <c r="K385" i="4"/>
  <c r="J385" i="4"/>
  <c r="I385" i="4"/>
  <c r="H385" i="4"/>
  <c r="G385" i="4"/>
  <c r="F385" i="4"/>
  <c r="E385" i="4"/>
  <c r="D385" i="4"/>
  <c r="C385" i="4"/>
  <c r="B385" i="4"/>
  <c r="A385" i="4"/>
  <c r="O384" i="4"/>
  <c r="N384" i="4"/>
  <c r="M384" i="4"/>
  <c r="L384" i="4"/>
  <c r="K384" i="4"/>
  <c r="J384" i="4"/>
  <c r="I384" i="4"/>
  <c r="H384" i="4"/>
  <c r="G384" i="4"/>
  <c r="F384" i="4"/>
  <c r="E384" i="4"/>
  <c r="D384" i="4"/>
  <c r="C384" i="4"/>
  <c r="B384" i="4"/>
  <c r="A384" i="4"/>
  <c r="O383" i="4"/>
  <c r="N383" i="4"/>
  <c r="M383" i="4"/>
  <c r="L383" i="4"/>
  <c r="K383" i="4"/>
  <c r="J383" i="4"/>
  <c r="I383" i="4"/>
  <c r="H383" i="4"/>
  <c r="G383" i="4"/>
  <c r="F383" i="4"/>
  <c r="E383" i="4"/>
  <c r="D383" i="4"/>
  <c r="C383" i="4"/>
  <c r="B383" i="4"/>
  <c r="A383" i="4"/>
  <c r="O382" i="4"/>
  <c r="N382" i="4"/>
  <c r="M382" i="4"/>
  <c r="L382" i="4"/>
  <c r="K382" i="4"/>
  <c r="J382" i="4"/>
  <c r="I382" i="4"/>
  <c r="H382" i="4"/>
  <c r="G382" i="4"/>
  <c r="F382" i="4"/>
  <c r="E382" i="4"/>
  <c r="D382" i="4"/>
  <c r="C382" i="4"/>
  <c r="B382" i="4"/>
  <c r="A382" i="4"/>
  <c r="O381" i="4"/>
  <c r="N381" i="4"/>
  <c r="M381" i="4"/>
  <c r="L381" i="4"/>
  <c r="K381" i="4"/>
  <c r="J381" i="4"/>
  <c r="I381" i="4"/>
  <c r="H381" i="4"/>
  <c r="G381" i="4"/>
  <c r="F381" i="4"/>
  <c r="E381" i="4"/>
  <c r="D381" i="4"/>
  <c r="C381" i="4"/>
  <c r="B381" i="4"/>
  <c r="A381" i="4"/>
  <c r="O380" i="4"/>
  <c r="N380" i="4"/>
  <c r="M380" i="4"/>
  <c r="L380" i="4"/>
  <c r="K380" i="4"/>
  <c r="J380" i="4"/>
  <c r="I380" i="4"/>
  <c r="H380" i="4"/>
  <c r="G380" i="4"/>
  <c r="F380" i="4"/>
  <c r="E380" i="4"/>
  <c r="D380" i="4"/>
  <c r="C380" i="4"/>
  <c r="B380" i="4"/>
  <c r="A380" i="4"/>
  <c r="O379" i="4"/>
  <c r="N379" i="4"/>
  <c r="M379" i="4"/>
  <c r="L379" i="4"/>
  <c r="K379" i="4"/>
  <c r="J379" i="4"/>
  <c r="I379" i="4"/>
  <c r="H379" i="4"/>
  <c r="G379" i="4"/>
  <c r="F379" i="4"/>
  <c r="E379" i="4"/>
  <c r="D379" i="4"/>
  <c r="C379" i="4"/>
  <c r="B379" i="4"/>
  <c r="A379" i="4"/>
  <c r="O378" i="4"/>
  <c r="N378" i="4"/>
  <c r="M378" i="4"/>
  <c r="L378" i="4"/>
  <c r="K378" i="4"/>
  <c r="J378" i="4"/>
  <c r="I378" i="4"/>
  <c r="H378" i="4"/>
  <c r="G378" i="4"/>
  <c r="F378" i="4"/>
  <c r="E378" i="4"/>
  <c r="D378" i="4"/>
  <c r="C378" i="4"/>
  <c r="B378" i="4"/>
  <c r="A378" i="4"/>
  <c r="O377" i="4"/>
  <c r="N377" i="4"/>
  <c r="M377" i="4"/>
  <c r="L377" i="4"/>
  <c r="K377" i="4"/>
  <c r="J377" i="4"/>
  <c r="I377" i="4"/>
  <c r="H377" i="4"/>
  <c r="G377" i="4"/>
  <c r="F377" i="4"/>
  <c r="E377" i="4"/>
  <c r="D377" i="4"/>
  <c r="C377" i="4"/>
  <c r="B377" i="4"/>
  <c r="A377" i="4"/>
  <c r="O376" i="4"/>
  <c r="N376" i="4"/>
  <c r="M376" i="4"/>
  <c r="L376" i="4"/>
  <c r="K376" i="4"/>
  <c r="J376" i="4"/>
  <c r="I376" i="4"/>
  <c r="H376" i="4"/>
  <c r="G376" i="4"/>
  <c r="F376" i="4"/>
  <c r="E376" i="4"/>
  <c r="D376" i="4"/>
  <c r="C376" i="4"/>
  <c r="B376" i="4"/>
  <c r="A376" i="4"/>
  <c r="O375" i="4"/>
  <c r="N375" i="4"/>
  <c r="M375" i="4"/>
  <c r="L375" i="4"/>
  <c r="K375" i="4"/>
  <c r="J375" i="4"/>
  <c r="I375" i="4"/>
  <c r="H375" i="4"/>
  <c r="G375" i="4"/>
  <c r="F375" i="4"/>
  <c r="E375" i="4"/>
  <c r="D375" i="4"/>
  <c r="C375" i="4"/>
  <c r="B375" i="4"/>
  <c r="A375" i="4"/>
  <c r="O374" i="4"/>
  <c r="N374" i="4"/>
  <c r="M374" i="4"/>
  <c r="L374" i="4"/>
  <c r="K374" i="4"/>
  <c r="J374" i="4"/>
  <c r="I374" i="4"/>
  <c r="H374" i="4"/>
  <c r="G374" i="4"/>
  <c r="F374" i="4"/>
  <c r="E374" i="4"/>
  <c r="D374" i="4"/>
  <c r="C374" i="4"/>
  <c r="B374" i="4"/>
  <c r="A374" i="4"/>
  <c r="O373" i="4"/>
  <c r="N373" i="4"/>
  <c r="M373" i="4"/>
  <c r="L373" i="4"/>
  <c r="K373" i="4"/>
  <c r="J373" i="4"/>
  <c r="I373" i="4"/>
  <c r="H373" i="4"/>
  <c r="G373" i="4"/>
  <c r="F373" i="4"/>
  <c r="E373" i="4"/>
  <c r="D373" i="4"/>
  <c r="C373" i="4"/>
  <c r="B373" i="4"/>
  <c r="A373" i="4"/>
  <c r="O372" i="4"/>
  <c r="N372" i="4"/>
  <c r="M372" i="4"/>
  <c r="L372" i="4"/>
  <c r="K372" i="4"/>
  <c r="J372" i="4"/>
  <c r="I372" i="4"/>
  <c r="H372" i="4"/>
  <c r="G372" i="4"/>
  <c r="F372" i="4"/>
  <c r="E372" i="4"/>
  <c r="D372" i="4"/>
  <c r="C372" i="4"/>
  <c r="B372" i="4"/>
  <c r="A372" i="4"/>
  <c r="O371" i="4"/>
  <c r="N371" i="4"/>
  <c r="M371" i="4"/>
  <c r="L371" i="4"/>
  <c r="K371" i="4"/>
  <c r="J371" i="4"/>
  <c r="I371" i="4"/>
  <c r="H371" i="4"/>
  <c r="G371" i="4"/>
  <c r="F371" i="4"/>
  <c r="E371" i="4"/>
  <c r="D371" i="4"/>
  <c r="C371" i="4"/>
  <c r="B371" i="4"/>
  <c r="A371" i="4"/>
  <c r="O370" i="4"/>
  <c r="N370" i="4"/>
  <c r="M370" i="4"/>
  <c r="L370" i="4"/>
  <c r="K370" i="4"/>
  <c r="J370" i="4"/>
  <c r="I370" i="4"/>
  <c r="H370" i="4"/>
  <c r="G370" i="4"/>
  <c r="F370" i="4"/>
  <c r="E370" i="4"/>
  <c r="D370" i="4"/>
  <c r="C370" i="4"/>
  <c r="B370" i="4"/>
  <c r="A370" i="4"/>
  <c r="O369" i="4"/>
  <c r="N369" i="4"/>
  <c r="M369" i="4"/>
  <c r="L369" i="4"/>
  <c r="K369" i="4"/>
  <c r="J369" i="4"/>
  <c r="I369" i="4"/>
  <c r="H369" i="4"/>
  <c r="G369" i="4"/>
  <c r="F369" i="4"/>
  <c r="E369" i="4"/>
  <c r="D369" i="4"/>
  <c r="C369" i="4"/>
  <c r="B369" i="4"/>
  <c r="A369" i="4"/>
  <c r="O368" i="4"/>
  <c r="N368" i="4"/>
  <c r="M368" i="4"/>
  <c r="L368" i="4"/>
  <c r="K368" i="4"/>
  <c r="J368" i="4"/>
  <c r="I368" i="4"/>
  <c r="H368" i="4"/>
  <c r="G368" i="4"/>
  <c r="F368" i="4"/>
  <c r="E368" i="4"/>
  <c r="D368" i="4"/>
  <c r="C368" i="4"/>
  <c r="B368" i="4"/>
  <c r="A368" i="4"/>
  <c r="O367" i="4"/>
  <c r="N367" i="4"/>
  <c r="M367" i="4"/>
  <c r="L367" i="4"/>
  <c r="K367" i="4"/>
  <c r="J367" i="4"/>
  <c r="I367" i="4"/>
  <c r="H367" i="4"/>
  <c r="G367" i="4"/>
  <c r="F367" i="4"/>
  <c r="E367" i="4"/>
  <c r="D367" i="4"/>
  <c r="C367" i="4"/>
  <c r="B367" i="4"/>
  <c r="A367" i="4"/>
  <c r="O366" i="4"/>
  <c r="N366" i="4"/>
  <c r="M366" i="4"/>
  <c r="L366" i="4"/>
  <c r="K366" i="4"/>
  <c r="J366" i="4"/>
  <c r="I366" i="4"/>
  <c r="H366" i="4"/>
  <c r="G366" i="4"/>
  <c r="F366" i="4"/>
  <c r="E366" i="4"/>
  <c r="D366" i="4"/>
  <c r="C366" i="4"/>
  <c r="B366" i="4"/>
  <c r="A366" i="4"/>
  <c r="O365" i="4"/>
  <c r="N365" i="4"/>
  <c r="M365" i="4"/>
  <c r="L365" i="4"/>
  <c r="K365" i="4"/>
  <c r="J365" i="4"/>
  <c r="I365" i="4"/>
  <c r="H365" i="4"/>
  <c r="G365" i="4"/>
  <c r="F365" i="4"/>
  <c r="E365" i="4"/>
  <c r="D365" i="4"/>
  <c r="C365" i="4"/>
  <c r="B365" i="4"/>
  <c r="A365" i="4"/>
  <c r="O364" i="4"/>
  <c r="N364" i="4"/>
  <c r="M364" i="4"/>
  <c r="L364" i="4"/>
  <c r="K364" i="4"/>
  <c r="J364" i="4"/>
  <c r="I364" i="4"/>
  <c r="H364" i="4"/>
  <c r="G364" i="4"/>
  <c r="F364" i="4"/>
  <c r="E364" i="4"/>
  <c r="D364" i="4"/>
  <c r="C364" i="4"/>
  <c r="B364" i="4"/>
  <c r="A364" i="4"/>
  <c r="O363" i="4"/>
  <c r="N363" i="4"/>
  <c r="M363" i="4"/>
  <c r="L363" i="4"/>
  <c r="K363" i="4"/>
  <c r="J363" i="4"/>
  <c r="I363" i="4"/>
  <c r="H363" i="4"/>
  <c r="G363" i="4"/>
  <c r="F363" i="4"/>
  <c r="E363" i="4"/>
  <c r="D363" i="4"/>
  <c r="C363" i="4"/>
  <c r="B363" i="4"/>
  <c r="A363" i="4"/>
  <c r="O362" i="4"/>
  <c r="N362" i="4"/>
  <c r="M362" i="4"/>
  <c r="L362" i="4"/>
  <c r="K362" i="4"/>
  <c r="J362" i="4"/>
  <c r="I362" i="4"/>
  <c r="H362" i="4"/>
  <c r="G362" i="4"/>
  <c r="F362" i="4"/>
  <c r="E362" i="4"/>
  <c r="D362" i="4"/>
  <c r="C362" i="4"/>
  <c r="B362" i="4"/>
  <c r="A362" i="4"/>
  <c r="O361" i="4"/>
  <c r="N361" i="4"/>
  <c r="M361" i="4"/>
  <c r="L361" i="4"/>
  <c r="K361" i="4"/>
  <c r="J361" i="4"/>
  <c r="I361" i="4"/>
  <c r="H361" i="4"/>
  <c r="G361" i="4"/>
  <c r="F361" i="4"/>
  <c r="E361" i="4"/>
  <c r="D361" i="4"/>
  <c r="C361" i="4"/>
  <c r="B361" i="4"/>
  <c r="A361" i="4"/>
  <c r="O360" i="4"/>
  <c r="N360" i="4"/>
  <c r="M360" i="4"/>
  <c r="L360" i="4"/>
  <c r="K360" i="4"/>
  <c r="J360" i="4"/>
  <c r="I360" i="4"/>
  <c r="H360" i="4"/>
  <c r="G360" i="4"/>
  <c r="F360" i="4"/>
  <c r="E360" i="4"/>
  <c r="D360" i="4"/>
  <c r="C360" i="4"/>
  <c r="B360" i="4"/>
  <c r="A360" i="4"/>
  <c r="O359" i="4"/>
  <c r="N359" i="4"/>
  <c r="M359" i="4"/>
  <c r="L359" i="4"/>
  <c r="K359" i="4"/>
  <c r="J359" i="4"/>
  <c r="I359" i="4"/>
  <c r="H359" i="4"/>
  <c r="G359" i="4"/>
  <c r="F359" i="4"/>
  <c r="E359" i="4"/>
  <c r="D359" i="4"/>
  <c r="C359" i="4"/>
  <c r="B359" i="4"/>
  <c r="A359" i="4"/>
  <c r="O358" i="4"/>
  <c r="N358" i="4"/>
  <c r="M358" i="4"/>
  <c r="L358" i="4"/>
  <c r="K358" i="4"/>
  <c r="J358" i="4"/>
  <c r="I358" i="4"/>
  <c r="H358" i="4"/>
  <c r="G358" i="4"/>
  <c r="F358" i="4"/>
  <c r="E358" i="4"/>
  <c r="D358" i="4"/>
  <c r="C358" i="4"/>
  <c r="B358" i="4"/>
  <c r="A358" i="4"/>
  <c r="O357" i="4"/>
  <c r="N357" i="4"/>
  <c r="M357" i="4"/>
  <c r="L357" i="4"/>
  <c r="K357" i="4"/>
  <c r="J357" i="4"/>
  <c r="I357" i="4"/>
  <c r="H357" i="4"/>
  <c r="G357" i="4"/>
  <c r="F357" i="4"/>
  <c r="E357" i="4"/>
  <c r="D357" i="4"/>
  <c r="C357" i="4"/>
  <c r="B357" i="4"/>
  <c r="A357" i="4"/>
  <c r="O356" i="4"/>
  <c r="N356" i="4"/>
  <c r="M356" i="4"/>
  <c r="L356" i="4"/>
  <c r="K356" i="4"/>
  <c r="J356" i="4"/>
  <c r="I356" i="4"/>
  <c r="H356" i="4"/>
  <c r="G356" i="4"/>
  <c r="F356" i="4"/>
  <c r="E356" i="4"/>
  <c r="D356" i="4"/>
  <c r="C356" i="4"/>
  <c r="B356" i="4"/>
  <c r="A356" i="4"/>
  <c r="O355" i="4"/>
  <c r="N355" i="4"/>
  <c r="M355" i="4"/>
  <c r="L355" i="4"/>
  <c r="K355" i="4"/>
  <c r="J355" i="4"/>
  <c r="I355" i="4"/>
  <c r="H355" i="4"/>
  <c r="G355" i="4"/>
  <c r="F355" i="4"/>
  <c r="E355" i="4"/>
  <c r="D355" i="4"/>
  <c r="C355" i="4"/>
  <c r="B355" i="4"/>
  <c r="A355" i="4"/>
  <c r="O354" i="4"/>
  <c r="N354" i="4"/>
  <c r="M354" i="4"/>
  <c r="L354" i="4"/>
  <c r="K354" i="4"/>
  <c r="J354" i="4"/>
  <c r="I354" i="4"/>
  <c r="H354" i="4"/>
  <c r="G354" i="4"/>
  <c r="F354" i="4"/>
  <c r="E354" i="4"/>
  <c r="D354" i="4"/>
  <c r="C354" i="4"/>
  <c r="B354" i="4"/>
  <c r="A354" i="4"/>
  <c r="O353" i="4"/>
  <c r="N353" i="4"/>
  <c r="M353" i="4"/>
  <c r="L353" i="4"/>
  <c r="K353" i="4"/>
  <c r="J353" i="4"/>
  <c r="I353" i="4"/>
  <c r="H353" i="4"/>
  <c r="G353" i="4"/>
  <c r="F353" i="4"/>
  <c r="E353" i="4"/>
  <c r="D353" i="4"/>
  <c r="C353" i="4"/>
  <c r="B353" i="4"/>
  <c r="A353" i="4"/>
  <c r="O352" i="4"/>
  <c r="N352" i="4"/>
  <c r="M352" i="4"/>
  <c r="L352" i="4"/>
  <c r="K352" i="4"/>
  <c r="J352" i="4"/>
  <c r="I352" i="4"/>
  <c r="H352" i="4"/>
  <c r="G352" i="4"/>
  <c r="F352" i="4"/>
  <c r="E352" i="4"/>
  <c r="D352" i="4"/>
  <c r="C352" i="4"/>
  <c r="B352" i="4"/>
  <c r="A352" i="4"/>
  <c r="O351" i="4"/>
  <c r="N351" i="4"/>
  <c r="M351" i="4"/>
  <c r="L351" i="4"/>
  <c r="K351" i="4"/>
  <c r="J351" i="4"/>
  <c r="I351" i="4"/>
  <c r="H351" i="4"/>
  <c r="G351" i="4"/>
  <c r="F351" i="4"/>
  <c r="E351" i="4"/>
  <c r="D351" i="4"/>
  <c r="C351" i="4"/>
  <c r="B351" i="4"/>
  <c r="A351" i="4"/>
  <c r="O350" i="4"/>
  <c r="N350" i="4"/>
  <c r="M350" i="4"/>
  <c r="L350" i="4"/>
  <c r="K350" i="4"/>
  <c r="J350" i="4"/>
  <c r="I350" i="4"/>
  <c r="H350" i="4"/>
  <c r="G350" i="4"/>
  <c r="F350" i="4"/>
  <c r="E350" i="4"/>
  <c r="D350" i="4"/>
  <c r="C350" i="4"/>
  <c r="B350" i="4"/>
  <c r="A350" i="4"/>
  <c r="O349" i="4"/>
  <c r="N349" i="4"/>
  <c r="M349" i="4"/>
  <c r="L349" i="4"/>
  <c r="K349" i="4"/>
  <c r="J349" i="4"/>
  <c r="I349" i="4"/>
  <c r="H349" i="4"/>
  <c r="G349" i="4"/>
  <c r="F349" i="4"/>
  <c r="E349" i="4"/>
  <c r="D349" i="4"/>
  <c r="C349" i="4"/>
  <c r="B349" i="4"/>
  <c r="A349" i="4"/>
  <c r="O348" i="4"/>
  <c r="N348" i="4"/>
  <c r="M348" i="4"/>
  <c r="L348" i="4"/>
  <c r="K348" i="4"/>
  <c r="J348" i="4"/>
  <c r="I348" i="4"/>
  <c r="H348" i="4"/>
  <c r="G348" i="4"/>
  <c r="F348" i="4"/>
  <c r="E348" i="4"/>
  <c r="D348" i="4"/>
  <c r="C348" i="4"/>
  <c r="B348" i="4"/>
  <c r="A348" i="4"/>
  <c r="O347" i="4"/>
  <c r="N347" i="4"/>
  <c r="M347" i="4"/>
  <c r="L347" i="4"/>
  <c r="K347" i="4"/>
  <c r="J347" i="4"/>
  <c r="I347" i="4"/>
  <c r="H347" i="4"/>
  <c r="G347" i="4"/>
  <c r="F347" i="4"/>
  <c r="E347" i="4"/>
  <c r="D347" i="4"/>
  <c r="C347" i="4"/>
  <c r="B347" i="4"/>
  <c r="A347" i="4"/>
  <c r="O346" i="4"/>
  <c r="N346" i="4"/>
  <c r="M346" i="4"/>
  <c r="L346" i="4"/>
  <c r="K346" i="4"/>
  <c r="J346" i="4"/>
  <c r="I346" i="4"/>
  <c r="H346" i="4"/>
  <c r="G346" i="4"/>
  <c r="F346" i="4"/>
  <c r="E346" i="4"/>
  <c r="D346" i="4"/>
  <c r="C346" i="4"/>
  <c r="B346" i="4"/>
  <c r="A346" i="4"/>
  <c r="O345" i="4"/>
  <c r="N345" i="4"/>
  <c r="M345" i="4"/>
  <c r="L345" i="4"/>
  <c r="K345" i="4"/>
  <c r="J345" i="4"/>
  <c r="I345" i="4"/>
  <c r="H345" i="4"/>
  <c r="G345" i="4"/>
  <c r="F345" i="4"/>
  <c r="E345" i="4"/>
  <c r="D345" i="4"/>
  <c r="C345" i="4"/>
  <c r="B345" i="4"/>
  <c r="A345" i="4"/>
  <c r="O344" i="4"/>
  <c r="N344" i="4"/>
  <c r="M344" i="4"/>
  <c r="L344" i="4"/>
  <c r="K344" i="4"/>
  <c r="J344" i="4"/>
  <c r="I344" i="4"/>
  <c r="H344" i="4"/>
  <c r="G344" i="4"/>
  <c r="F344" i="4"/>
  <c r="E344" i="4"/>
  <c r="D344" i="4"/>
  <c r="C344" i="4"/>
  <c r="B344" i="4"/>
  <c r="A344" i="4"/>
  <c r="O343" i="4"/>
  <c r="N343" i="4"/>
  <c r="M343" i="4"/>
  <c r="L343" i="4"/>
  <c r="K343" i="4"/>
  <c r="J343" i="4"/>
  <c r="I343" i="4"/>
  <c r="H343" i="4"/>
  <c r="G343" i="4"/>
  <c r="F343" i="4"/>
  <c r="E343" i="4"/>
  <c r="D343" i="4"/>
  <c r="C343" i="4"/>
  <c r="B343" i="4"/>
  <c r="A343" i="4"/>
  <c r="O342" i="4"/>
  <c r="N342" i="4"/>
  <c r="M342" i="4"/>
  <c r="L342" i="4"/>
  <c r="K342" i="4"/>
  <c r="J342" i="4"/>
  <c r="I342" i="4"/>
  <c r="H342" i="4"/>
  <c r="G342" i="4"/>
  <c r="F342" i="4"/>
  <c r="E342" i="4"/>
  <c r="D342" i="4"/>
  <c r="C342" i="4"/>
  <c r="B342" i="4"/>
  <c r="A342" i="4"/>
  <c r="O341" i="4"/>
  <c r="N341" i="4"/>
  <c r="M341" i="4"/>
  <c r="L341" i="4"/>
  <c r="K341" i="4"/>
  <c r="J341" i="4"/>
  <c r="I341" i="4"/>
  <c r="H341" i="4"/>
  <c r="G341" i="4"/>
  <c r="F341" i="4"/>
  <c r="E341" i="4"/>
  <c r="D341" i="4"/>
  <c r="C341" i="4"/>
  <c r="B341" i="4"/>
  <c r="A341" i="4"/>
  <c r="O340" i="4"/>
  <c r="N340" i="4"/>
  <c r="M340" i="4"/>
  <c r="L340" i="4"/>
  <c r="K340" i="4"/>
  <c r="J340" i="4"/>
  <c r="I340" i="4"/>
  <c r="H340" i="4"/>
  <c r="G340" i="4"/>
  <c r="F340" i="4"/>
  <c r="E340" i="4"/>
  <c r="D340" i="4"/>
  <c r="C340" i="4"/>
  <c r="B340" i="4"/>
  <c r="A340" i="4"/>
  <c r="O339" i="4"/>
  <c r="N339" i="4"/>
  <c r="M339" i="4"/>
  <c r="L339" i="4"/>
  <c r="K339" i="4"/>
  <c r="J339" i="4"/>
  <c r="I339" i="4"/>
  <c r="H339" i="4"/>
  <c r="G339" i="4"/>
  <c r="F339" i="4"/>
  <c r="E339" i="4"/>
  <c r="D339" i="4"/>
  <c r="C339" i="4"/>
  <c r="B339" i="4"/>
  <c r="A339" i="4"/>
  <c r="O338" i="4"/>
  <c r="N338" i="4"/>
  <c r="M338" i="4"/>
  <c r="L338" i="4"/>
  <c r="K338" i="4"/>
  <c r="J338" i="4"/>
  <c r="I338" i="4"/>
  <c r="H338" i="4"/>
  <c r="G338" i="4"/>
  <c r="F338" i="4"/>
  <c r="E338" i="4"/>
  <c r="D338" i="4"/>
  <c r="C338" i="4"/>
  <c r="B338" i="4"/>
  <c r="A338" i="4"/>
  <c r="O337" i="4"/>
  <c r="N337" i="4"/>
  <c r="M337" i="4"/>
  <c r="L337" i="4"/>
  <c r="K337" i="4"/>
  <c r="J337" i="4"/>
  <c r="I337" i="4"/>
  <c r="H337" i="4"/>
  <c r="G337" i="4"/>
  <c r="F337" i="4"/>
  <c r="E337" i="4"/>
  <c r="D337" i="4"/>
  <c r="C337" i="4"/>
  <c r="B337" i="4"/>
  <c r="A337" i="4"/>
  <c r="O336" i="4"/>
  <c r="N336" i="4"/>
  <c r="M336" i="4"/>
  <c r="L336" i="4"/>
  <c r="K336" i="4"/>
  <c r="J336" i="4"/>
  <c r="I336" i="4"/>
  <c r="H336" i="4"/>
  <c r="G336" i="4"/>
  <c r="F336" i="4"/>
  <c r="E336" i="4"/>
  <c r="D336" i="4"/>
  <c r="C336" i="4"/>
  <c r="B336" i="4"/>
  <c r="A336" i="4"/>
  <c r="O335" i="4"/>
  <c r="N335" i="4"/>
  <c r="M335" i="4"/>
  <c r="L335" i="4"/>
  <c r="K335" i="4"/>
  <c r="J335" i="4"/>
  <c r="I335" i="4"/>
  <c r="H335" i="4"/>
  <c r="G335" i="4"/>
  <c r="F335" i="4"/>
  <c r="E335" i="4"/>
  <c r="D335" i="4"/>
  <c r="C335" i="4"/>
  <c r="B335" i="4"/>
  <c r="A335" i="4"/>
  <c r="O334" i="4"/>
  <c r="N334" i="4"/>
  <c r="M334" i="4"/>
  <c r="L334" i="4"/>
  <c r="K334" i="4"/>
  <c r="J334" i="4"/>
  <c r="I334" i="4"/>
  <c r="H334" i="4"/>
  <c r="G334" i="4"/>
  <c r="F334" i="4"/>
  <c r="E334" i="4"/>
  <c r="D334" i="4"/>
  <c r="C334" i="4"/>
  <c r="B334" i="4"/>
  <c r="A334" i="4"/>
  <c r="O333" i="4"/>
  <c r="N333" i="4"/>
  <c r="M333" i="4"/>
  <c r="L333" i="4"/>
  <c r="K333" i="4"/>
  <c r="J333" i="4"/>
  <c r="I333" i="4"/>
  <c r="H333" i="4"/>
  <c r="G333" i="4"/>
  <c r="F333" i="4"/>
  <c r="E333" i="4"/>
  <c r="D333" i="4"/>
  <c r="C333" i="4"/>
  <c r="B333" i="4"/>
  <c r="A333" i="4"/>
  <c r="O332" i="4"/>
  <c r="N332" i="4"/>
  <c r="M332" i="4"/>
  <c r="L332" i="4"/>
  <c r="K332" i="4"/>
  <c r="J332" i="4"/>
  <c r="I332" i="4"/>
  <c r="H332" i="4"/>
  <c r="G332" i="4"/>
  <c r="F332" i="4"/>
  <c r="E332" i="4"/>
  <c r="D332" i="4"/>
  <c r="C332" i="4"/>
  <c r="B332" i="4"/>
  <c r="A332" i="4"/>
  <c r="O331" i="4"/>
  <c r="N331" i="4"/>
  <c r="M331" i="4"/>
  <c r="L331" i="4"/>
  <c r="K331" i="4"/>
  <c r="J331" i="4"/>
  <c r="I331" i="4"/>
  <c r="H331" i="4"/>
  <c r="G331" i="4"/>
  <c r="F331" i="4"/>
  <c r="E331" i="4"/>
  <c r="D331" i="4"/>
  <c r="C331" i="4"/>
  <c r="B331" i="4"/>
  <c r="A331" i="4"/>
  <c r="O330" i="4"/>
  <c r="N330" i="4"/>
  <c r="M330" i="4"/>
  <c r="L330" i="4"/>
  <c r="K330" i="4"/>
  <c r="J330" i="4"/>
  <c r="I330" i="4"/>
  <c r="H330" i="4"/>
  <c r="G330" i="4"/>
  <c r="F330" i="4"/>
  <c r="E330" i="4"/>
  <c r="D330" i="4"/>
  <c r="C330" i="4"/>
  <c r="B330" i="4"/>
  <c r="A330" i="4"/>
  <c r="O329" i="4"/>
  <c r="N329" i="4"/>
  <c r="M329" i="4"/>
  <c r="L329" i="4"/>
  <c r="K329" i="4"/>
  <c r="J329" i="4"/>
  <c r="I329" i="4"/>
  <c r="H329" i="4"/>
  <c r="G329" i="4"/>
  <c r="F329" i="4"/>
  <c r="E329" i="4"/>
  <c r="D329" i="4"/>
  <c r="C329" i="4"/>
  <c r="B329" i="4"/>
  <c r="A329" i="4"/>
  <c r="O328" i="4"/>
  <c r="N328" i="4"/>
  <c r="M328" i="4"/>
  <c r="L328" i="4"/>
  <c r="K328" i="4"/>
  <c r="J328" i="4"/>
  <c r="I328" i="4"/>
  <c r="H328" i="4"/>
  <c r="G328" i="4"/>
  <c r="F328" i="4"/>
  <c r="E328" i="4"/>
  <c r="D328" i="4"/>
  <c r="C328" i="4"/>
  <c r="B328" i="4"/>
  <c r="A328" i="4"/>
  <c r="O327" i="4"/>
  <c r="N327" i="4"/>
  <c r="M327" i="4"/>
  <c r="L327" i="4"/>
  <c r="K327" i="4"/>
  <c r="J327" i="4"/>
  <c r="I327" i="4"/>
  <c r="H327" i="4"/>
  <c r="G327" i="4"/>
  <c r="F327" i="4"/>
  <c r="E327" i="4"/>
  <c r="D327" i="4"/>
  <c r="C327" i="4"/>
  <c r="B327" i="4"/>
  <c r="A327" i="4"/>
  <c r="O326" i="4"/>
  <c r="N326" i="4"/>
  <c r="M326" i="4"/>
  <c r="L326" i="4"/>
  <c r="K326" i="4"/>
  <c r="J326" i="4"/>
  <c r="I326" i="4"/>
  <c r="H326" i="4"/>
  <c r="G326" i="4"/>
  <c r="F326" i="4"/>
  <c r="E326" i="4"/>
  <c r="D326" i="4"/>
  <c r="C326" i="4"/>
  <c r="B326" i="4"/>
  <c r="A326" i="4"/>
  <c r="O325" i="4"/>
  <c r="N325" i="4"/>
  <c r="M325" i="4"/>
  <c r="L325" i="4"/>
  <c r="K325" i="4"/>
  <c r="J325" i="4"/>
  <c r="I325" i="4"/>
  <c r="H325" i="4"/>
  <c r="G325" i="4"/>
  <c r="F325" i="4"/>
  <c r="E325" i="4"/>
  <c r="D325" i="4"/>
  <c r="C325" i="4"/>
  <c r="B325" i="4"/>
  <c r="A325" i="4"/>
  <c r="O324" i="4"/>
  <c r="N324" i="4"/>
  <c r="M324" i="4"/>
  <c r="L324" i="4"/>
  <c r="K324" i="4"/>
  <c r="J324" i="4"/>
  <c r="I324" i="4"/>
  <c r="H324" i="4"/>
  <c r="G324" i="4"/>
  <c r="F324" i="4"/>
  <c r="E324" i="4"/>
  <c r="D324" i="4"/>
  <c r="C324" i="4"/>
  <c r="B324" i="4"/>
  <c r="A324" i="4"/>
  <c r="O323" i="4"/>
  <c r="N323" i="4"/>
  <c r="M323" i="4"/>
  <c r="L323" i="4"/>
  <c r="K323" i="4"/>
  <c r="J323" i="4"/>
  <c r="I323" i="4"/>
  <c r="H323" i="4"/>
  <c r="G323" i="4"/>
  <c r="F323" i="4"/>
  <c r="E323" i="4"/>
  <c r="D323" i="4"/>
  <c r="C323" i="4"/>
  <c r="B323" i="4"/>
  <c r="A323" i="4"/>
  <c r="O322" i="4"/>
  <c r="N322" i="4"/>
  <c r="M322" i="4"/>
  <c r="L322" i="4"/>
  <c r="K322" i="4"/>
  <c r="J322" i="4"/>
  <c r="I322" i="4"/>
  <c r="H322" i="4"/>
  <c r="G322" i="4"/>
  <c r="F322" i="4"/>
  <c r="E322" i="4"/>
  <c r="D322" i="4"/>
  <c r="C322" i="4"/>
  <c r="B322" i="4"/>
  <c r="A322" i="4"/>
  <c r="O321" i="4"/>
  <c r="N321" i="4"/>
  <c r="M321" i="4"/>
  <c r="L321" i="4"/>
  <c r="K321" i="4"/>
  <c r="J321" i="4"/>
  <c r="I321" i="4"/>
  <c r="H321" i="4"/>
  <c r="G321" i="4"/>
  <c r="F321" i="4"/>
  <c r="E321" i="4"/>
  <c r="D321" i="4"/>
  <c r="C321" i="4"/>
  <c r="B321" i="4"/>
  <c r="A321" i="4"/>
  <c r="O320" i="4"/>
  <c r="N320" i="4"/>
  <c r="M320" i="4"/>
  <c r="L320" i="4"/>
  <c r="K320" i="4"/>
  <c r="J320" i="4"/>
  <c r="I320" i="4"/>
  <c r="H320" i="4"/>
  <c r="G320" i="4"/>
  <c r="F320" i="4"/>
  <c r="E320" i="4"/>
  <c r="D320" i="4"/>
  <c r="C320" i="4"/>
  <c r="B320" i="4"/>
  <c r="A320" i="4"/>
  <c r="O319" i="4"/>
  <c r="N319" i="4"/>
  <c r="M319" i="4"/>
  <c r="L319" i="4"/>
  <c r="K319" i="4"/>
  <c r="J319" i="4"/>
  <c r="I319" i="4"/>
  <c r="H319" i="4"/>
  <c r="G319" i="4"/>
  <c r="F319" i="4"/>
  <c r="E319" i="4"/>
  <c r="D319" i="4"/>
  <c r="C319" i="4"/>
  <c r="B319" i="4"/>
  <c r="A319" i="4"/>
  <c r="O318" i="4"/>
  <c r="N318" i="4"/>
  <c r="M318" i="4"/>
  <c r="L318" i="4"/>
  <c r="K318" i="4"/>
  <c r="J318" i="4"/>
  <c r="I318" i="4"/>
  <c r="H318" i="4"/>
  <c r="G318" i="4"/>
  <c r="F318" i="4"/>
  <c r="E318" i="4"/>
  <c r="D318" i="4"/>
  <c r="C318" i="4"/>
  <c r="B318" i="4"/>
  <c r="A318" i="4"/>
  <c r="O317" i="4"/>
  <c r="N317" i="4"/>
  <c r="M317" i="4"/>
  <c r="L317" i="4"/>
  <c r="K317" i="4"/>
  <c r="J317" i="4"/>
  <c r="I317" i="4"/>
  <c r="H317" i="4"/>
  <c r="G317" i="4"/>
  <c r="F317" i="4"/>
  <c r="E317" i="4"/>
  <c r="D317" i="4"/>
  <c r="C317" i="4"/>
  <c r="B317" i="4"/>
  <c r="A317" i="4"/>
  <c r="O316" i="4"/>
  <c r="N316" i="4"/>
  <c r="M316" i="4"/>
  <c r="L316" i="4"/>
  <c r="K316" i="4"/>
  <c r="J316" i="4"/>
  <c r="I316" i="4"/>
  <c r="H316" i="4"/>
  <c r="G316" i="4"/>
  <c r="F316" i="4"/>
  <c r="E316" i="4"/>
  <c r="D316" i="4"/>
  <c r="C316" i="4"/>
  <c r="B316" i="4"/>
  <c r="A316" i="4"/>
  <c r="O315" i="4"/>
  <c r="N315" i="4"/>
  <c r="M315" i="4"/>
  <c r="L315" i="4"/>
  <c r="K315" i="4"/>
  <c r="J315" i="4"/>
  <c r="I315" i="4"/>
  <c r="H315" i="4"/>
  <c r="G315" i="4"/>
  <c r="F315" i="4"/>
  <c r="E315" i="4"/>
  <c r="D315" i="4"/>
  <c r="C315" i="4"/>
  <c r="B315" i="4"/>
  <c r="A315" i="4"/>
  <c r="O314" i="4"/>
  <c r="N314" i="4"/>
  <c r="M314" i="4"/>
  <c r="L314" i="4"/>
  <c r="K314" i="4"/>
  <c r="J314" i="4"/>
  <c r="I314" i="4"/>
  <c r="H314" i="4"/>
  <c r="G314" i="4"/>
  <c r="F314" i="4"/>
  <c r="E314" i="4"/>
  <c r="D314" i="4"/>
  <c r="C314" i="4"/>
  <c r="B314" i="4"/>
  <c r="A314" i="4"/>
  <c r="O313" i="4"/>
  <c r="N313" i="4"/>
  <c r="M313" i="4"/>
  <c r="L313" i="4"/>
  <c r="K313" i="4"/>
  <c r="J313" i="4"/>
  <c r="I313" i="4"/>
  <c r="H313" i="4"/>
  <c r="G313" i="4"/>
  <c r="F313" i="4"/>
  <c r="E313" i="4"/>
  <c r="D313" i="4"/>
  <c r="C313" i="4"/>
  <c r="B313" i="4"/>
  <c r="A313" i="4"/>
  <c r="O312" i="4"/>
  <c r="N312" i="4"/>
  <c r="M312" i="4"/>
  <c r="L312" i="4"/>
  <c r="K312" i="4"/>
  <c r="J312" i="4"/>
  <c r="I312" i="4"/>
  <c r="H312" i="4"/>
  <c r="G312" i="4"/>
  <c r="F312" i="4"/>
  <c r="E312" i="4"/>
  <c r="D312" i="4"/>
  <c r="C312" i="4"/>
  <c r="B312" i="4"/>
  <c r="A312" i="4"/>
  <c r="O311" i="4"/>
  <c r="N311" i="4"/>
  <c r="M311" i="4"/>
  <c r="L311" i="4"/>
  <c r="K311" i="4"/>
  <c r="J311" i="4"/>
  <c r="I311" i="4"/>
  <c r="H311" i="4"/>
  <c r="G311" i="4"/>
  <c r="F311" i="4"/>
  <c r="E311" i="4"/>
  <c r="D311" i="4"/>
  <c r="C311" i="4"/>
  <c r="B311" i="4"/>
  <c r="A311" i="4"/>
  <c r="O310" i="4"/>
  <c r="N310" i="4"/>
  <c r="M310" i="4"/>
  <c r="L310" i="4"/>
  <c r="K310" i="4"/>
  <c r="J310" i="4"/>
  <c r="I310" i="4"/>
  <c r="H310" i="4"/>
  <c r="G310" i="4"/>
  <c r="F310" i="4"/>
  <c r="E310" i="4"/>
  <c r="D310" i="4"/>
  <c r="C310" i="4"/>
  <c r="B310" i="4"/>
  <c r="A310" i="4"/>
  <c r="O309" i="4"/>
  <c r="N309" i="4"/>
  <c r="M309" i="4"/>
  <c r="L309" i="4"/>
  <c r="K309" i="4"/>
  <c r="J309" i="4"/>
  <c r="I309" i="4"/>
  <c r="H309" i="4"/>
  <c r="G309" i="4"/>
  <c r="F309" i="4"/>
  <c r="E309" i="4"/>
  <c r="D309" i="4"/>
  <c r="C309" i="4"/>
  <c r="B309" i="4"/>
  <c r="A309" i="4"/>
  <c r="O308" i="4"/>
  <c r="N308" i="4"/>
  <c r="M308" i="4"/>
  <c r="L308" i="4"/>
  <c r="K308" i="4"/>
  <c r="J308" i="4"/>
  <c r="I308" i="4"/>
  <c r="H308" i="4"/>
  <c r="G308" i="4"/>
  <c r="F308" i="4"/>
  <c r="E308" i="4"/>
  <c r="D308" i="4"/>
  <c r="C308" i="4"/>
  <c r="B308" i="4"/>
  <c r="A308" i="4"/>
  <c r="O307" i="4"/>
  <c r="N307" i="4"/>
  <c r="M307" i="4"/>
  <c r="L307" i="4"/>
  <c r="K307" i="4"/>
  <c r="J307" i="4"/>
  <c r="I307" i="4"/>
  <c r="H307" i="4"/>
  <c r="G307" i="4"/>
  <c r="F307" i="4"/>
  <c r="E307" i="4"/>
  <c r="D307" i="4"/>
  <c r="C307" i="4"/>
  <c r="B307" i="4"/>
  <c r="A307" i="4"/>
  <c r="O306" i="4"/>
  <c r="N306" i="4"/>
  <c r="M306" i="4"/>
  <c r="L306" i="4"/>
  <c r="K306" i="4"/>
  <c r="J306" i="4"/>
  <c r="I306" i="4"/>
  <c r="H306" i="4"/>
  <c r="G306" i="4"/>
  <c r="F306" i="4"/>
  <c r="E306" i="4"/>
  <c r="D306" i="4"/>
  <c r="C306" i="4"/>
  <c r="B306" i="4"/>
  <c r="A306" i="4"/>
  <c r="O305" i="4"/>
  <c r="N305" i="4"/>
  <c r="M305" i="4"/>
  <c r="L305" i="4"/>
  <c r="K305" i="4"/>
  <c r="J305" i="4"/>
  <c r="I305" i="4"/>
  <c r="H305" i="4"/>
  <c r="G305" i="4"/>
  <c r="F305" i="4"/>
  <c r="E305" i="4"/>
  <c r="D305" i="4"/>
  <c r="C305" i="4"/>
  <c r="B305" i="4"/>
  <c r="A305" i="4"/>
  <c r="O304" i="4"/>
  <c r="N304" i="4"/>
  <c r="M304" i="4"/>
  <c r="L304" i="4"/>
  <c r="K304" i="4"/>
  <c r="J304" i="4"/>
  <c r="I304" i="4"/>
  <c r="H304" i="4"/>
  <c r="G304" i="4"/>
  <c r="F304" i="4"/>
  <c r="E304" i="4"/>
  <c r="D304" i="4"/>
  <c r="C304" i="4"/>
  <c r="B304" i="4"/>
  <c r="A304" i="4"/>
  <c r="O303" i="4"/>
  <c r="N303" i="4"/>
  <c r="M303" i="4"/>
  <c r="L303" i="4"/>
  <c r="K303" i="4"/>
  <c r="J303" i="4"/>
  <c r="I303" i="4"/>
  <c r="H303" i="4"/>
  <c r="G303" i="4"/>
  <c r="F303" i="4"/>
  <c r="E303" i="4"/>
  <c r="D303" i="4"/>
  <c r="C303" i="4"/>
  <c r="B303" i="4"/>
  <c r="A303" i="4"/>
  <c r="O302" i="4"/>
  <c r="N302" i="4"/>
  <c r="M302" i="4"/>
  <c r="L302" i="4"/>
  <c r="K302" i="4"/>
  <c r="J302" i="4"/>
  <c r="I302" i="4"/>
  <c r="H302" i="4"/>
  <c r="G302" i="4"/>
  <c r="F302" i="4"/>
  <c r="E302" i="4"/>
  <c r="D302" i="4"/>
  <c r="C302" i="4"/>
  <c r="B302" i="4"/>
  <c r="A302" i="4"/>
  <c r="O301" i="4"/>
  <c r="N301" i="4"/>
  <c r="M301" i="4"/>
  <c r="L301" i="4"/>
  <c r="K301" i="4"/>
  <c r="J301" i="4"/>
  <c r="I301" i="4"/>
  <c r="H301" i="4"/>
  <c r="G301" i="4"/>
  <c r="F301" i="4"/>
  <c r="E301" i="4"/>
  <c r="D301" i="4"/>
  <c r="C301" i="4"/>
  <c r="B301" i="4"/>
  <c r="A301" i="4"/>
  <c r="O300" i="4"/>
  <c r="N300" i="4"/>
  <c r="M300" i="4"/>
  <c r="L300" i="4"/>
  <c r="K300" i="4"/>
  <c r="J300" i="4"/>
  <c r="I300" i="4"/>
  <c r="H300" i="4"/>
  <c r="G300" i="4"/>
  <c r="F300" i="4"/>
  <c r="E300" i="4"/>
  <c r="D300" i="4"/>
  <c r="C300" i="4"/>
  <c r="B300" i="4"/>
  <c r="A300" i="4"/>
  <c r="O299" i="4"/>
  <c r="N299" i="4"/>
  <c r="M299" i="4"/>
  <c r="L299" i="4"/>
  <c r="K299" i="4"/>
  <c r="J299" i="4"/>
  <c r="I299" i="4"/>
  <c r="H299" i="4"/>
  <c r="G299" i="4"/>
  <c r="F299" i="4"/>
  <c r="E299" i="4"/>
  <c r="D299" i="4"/>
  <c r="C299" i="4"/>
  <c r="B299" i="4"/>
  <c r="A299" i="4"/>
  <c r="O298" i="4"/>
  <c r="N298" i="4"/>
  <c r="M298" i="4"/>
  <c r="L298" i="4"/>
  <c r="K298" i="4"/>
  <c r="J298" i="4"/>
  <c r="I298" i="4"/>
  <c r="H298" i="4"/>
  <c r="G298" i="4"/>
  <c r="F298" i="4"/>
  <c r="E298" i="4"/>
  <c r="D298" i="4"/>
  <c r="C298" i="4"/>
  <c r="B298" i="4"/>
  <c r="A298" i="4"/>
  <c r="O297" i="4"/>
  <c r="N297" i="4"/>
  <c r="M297" i="4"/>
  <c r="L297" i="4"/>
  <c r="K297" i="4"/>
  <c r="J297" i="4"/>
  <c r="I297" i="4"/>
  <c r="H297" i="4"/>
  <c r="G297" i="4"/>
  <c r="F297" i="4"/>
  <c r="E297" i="4"/>
  <c r="D297" i="4"/>
  <c r="C297" i="4"/>
  <c r="B297" i="4"/>
  <c r="A297" i="4"/>
  <c r="O296" i="4"/>
  <c r="N296" i="4"/>
  <c r="M296" i="4"/>
  <c r="L296" i="4"/>
  <c r="K296" i="4"/>
  <c r="J296" i="4"/>
  <c r="I296" i="4"/>
  <c r="H296" i="4"/>
  <c r="G296" i="4"/>
  <c r="F296" i="4"/>
  <c r="E296" i="4"/>
  <c r="D296" i="4"/>
  <c r="C296" i="4"/>
  <c r="B296" i="4"/>
  <c r="A296" i="4"/>
  <c r="O295" i="4"/>
  <c r="N295" i="4"/>
  <c r="M295" i="4"/>
  <c r="L295" i="4"/>
  <c r="K295" i="4"/>
  <c r="J295" i="4"/>
  <c r="I295" i="4"/>
  <c r="H295" i="4"/>
  <c r="G295" i="4"/>
  <c r="F295" i="4"/>
  <c r="E295" i="4"/>
  <c r="D295" i="4"/>
  <c r="C295" i="4"/>
  <c r="B295" i="4"/>
  <c r="A295" i="4"/>
  <c r="O294" i="4"/>
  <c r="N294" i="4"/>
  <c r="M294" i="4"/>
  <c r="L294" i="4"/>
  <c r="K294" i="4"/>
  <c r="J294" i="4"/>
  <c r="I294" i="4"/>
  <c r="H294" i="4"/>
  <c r="G294" i="4"/>
  <c r="F294" i="4"/>
  <c r="E294" i="4"/>
  <c r="D294" i="4"/>
  <c r="C294" i="4"/>
  <c r="B294" i="4"/>
  <c r="A294" i="4"/>
  <c r="O293" i="4"/>
  <c r="N293" i="4"/>
  <c r="M293" i="4"/>
  <c r="L293" i="4"/>
  <c r="K293" i="4"/>
  <c r="J293" i="4"/>
  <c r="I293" i="4"/>
  <c r="H293" i="4"/>
  <c r="G293" i="4"/>
  <c r="F293" i="4"/>
  <c r="E293" i="4"/>
  <c r="D293" i="4"/>
  <c r="C293" i="4"/>
  <c r="B293" i="4"/>
  <c r="A293" i="4"/>
  <c r="O292" i="4"/>
  <c r="N292" i="4"/>
  <c r="M292" i="4"/>
  <c r="L292" i="4"/>
  <c r="K292" i="4"/>
  <c r="J292" i="4"/>
  <c r="I292" i="4"/>
  <c r="H292" i="4"/>
  <c r="G292" i="4"/>
  <c r="F292" i="4"/>
  <c r="E292" i="4"/>
  <c r="D292" i="4"/>
  <c r="C292" i="4"/>
  <c r="B292" i="4"/>
  <c r="A292" i="4"/>
  <c r="O291" i="4"/>
  <c r="N291" i="4"/>
  <c r="M291" i="4"/>
  <c r="L291" i="4"/>
  <c r="K291" i="4"/>
  <c r="J291" i="4"/>
  <c r="I291" i="4"/>
  <c r="H291" i="4"/>
  <c r="G291" i="4"/>
  <c r="F291" i="4"/>
  <c r="E291" i="4"/>
  <c r="D291" i="4"/>
  <c r="C291" i="4"/>
  <c r="B291" i="4"/>
  <c r="A291" i="4"/>
  <c r="O290" i="4"/>
  <c r="N290" i="4"/>
  <c r="M290" i="4"/>
  <c r="L290" i="4"/>
  <c r="K290" i="4"/>
  <c r="J290" i="4"/>
  <c r="I290" i="4"/>
  <c r="H290" i="4"/>
  <c r="G290" i="4"/>
  <c r="F290" i="4"/>
  <c r="E290" i="4"/>
  <c r="D290" i="4"/>
  <c r="C290" i="4"/>
  <c r="B290" i="4"/>
  <c r="A290" i="4"/>
  <c r="O289" i="4"/>
  <c r="N289" i="4"/>
  <c r="M289" i="4"/>
  <c r="L289" i="4"/>
  <c r="K289" i="4"/>
  <c r="J289" i="4"/>
  <c r="I289" i="4"/>
  <c r="H289" i="4"/>
  <c r="G289" i="4"/>
  <c r="F289" i="4"/>
  <c r="E289" i="4"/>
  <c r="D289" i="4"/>
  <c r="C289" i="4"/>
  <c r="B289" i="4"/>
  <c r="A289" i="4"/>
  <c r="O288" i="4"/>
  <c r="N288" i="4"/>
  <c r="M288" i="4"/>
  <c r="L288" i="4"/>
  <c r="K288" i="4"/>
  <c r="J288" i="4"/>
  <c r="I288" i="4"/>
  <c r="H288" i="4"/>
  <c r="G288" i="4"/>
  <c r="F288" i="4"/>
  <c r="E288" i="4"/>
  <c r="D288" i="4"/>
  <c r="C288" i="4"/>
  <c r="B288" i="4"/>
  <c r="A288" i="4"/>
  <c r="O287" i="4"/>
  <c r="N287" i="4"/>
  <c r="M287" i="4"/>
  <c r="L287" i="4"/>
  <c r="K287" i="4"/>
  <c r="J287" i="4"/>
  <c r="I287" i="4"/>
  <c r="H287" i="4"/>
  <c r="G287" i="4"/>
  <c r="F287" i="4"/>
  <c r="E287" i="4"/>
  <c r="D287" i="4"/>
  <c r="C287" i="4"/>
  <c r="B287" i="4"/>
  <c r="A287" i="4"/>
  <c r="O286" i="4"/>
  <c r="N286" i="4"/>
  <c r="M286" i="4"/>
  <c r="L286" i="4"/>
  <c r="K286" i="4"/>
  <c r="J286" i="4"/>
  <c r="I286" i="4"/>
  <c r="H286" i="4"/>
  <c r="G286" i="4"/>
  <c r="F286" i="4"/>
  <c r="E286" i="4"/>
  <c r="D286" i="4"/>
  <c r="C286" i="4"/>
  <c r="B286" i="4"/>
  <c r="A286" i="4"/>
  <c r="O285" i="4"/>
  <c r="N285" i="4"/>
  <c r="M285" i="4"/>
  <c r="L285" i="4"/>
  <c r="K285" i="4"/>
  <c r="J285" i="4"/>
  <c r="I285" i="4"/>
  <c r="H285" i="4"/>
  <c r="G285" i="4"/>
  <c r="F285" i="4"/>
  <c r="E285" i="4"/>
  <c r="D285" i="4"/>
  <c r="C285" i="4"/>
  <c r="B285" i="4"/>
  <c r="A285" i="4"/>
  <c r="O284" i="4"/>
  <c r="N284" i="4"/>
  <c r="M284" i="4"/>
  <c r="L284" i="4"/>
  <c r="K284" i="4"/>
  <c r="J284" i="4"/>
  <c r="I284" i="4"/>
  <c r="H284" i="4"/>
  <c r="G284" i="4"/>
  <c r="F284" i="4"/>
  <c r="E284" i="4"/>
  <c r="D284" i="4"/>
  <c r="C284" i="4"/>
  <c r="B284" i="4"/>
  <c r="A284" i="4"/>
  <c r="O283" i="4"/>
  <c r="N283" i="4"/>
  <c r="M283" i="4"/>
  <c r="L283" i="4"/>
  <c r="K283" i="4"/>
  <c r="J283" i="4"/>
  <c r="I283" i="4"/>
  <c r="H283" i="4"/>
  <c r="G283" i="4"/>
  <c r="F283" i="4"/>
  <c r="E283" i="4"/>
  <c r="D283" i="4"/>
  <c r="C283" i="4"/>
  <c r="B283" i="4"/>
  <c r="A283" i="4"/>
  <c r="O282" i="4"/>
  <c r="N282" i="4"/>
  <c r="M282" i="4"/>
  <c r="L282" i="4"/>
  <c r="K282" i="4"/>
  <c r="J282" i="4"/>
  <c r="I282" i="4"/>
  <c r="H282" i="4"/>
  <c r="G282" i="4"/>
  <c r="F282" i="4"/>
  <c r="E282" i="4"/>
  <c r="D282" i="4"/>
  <c r="C282" i="4"/>
  <c r="B282" i="4"/>
  <c r="A282" i="4"/>
  <c r="O281" i="4"/>
  <c r="N281" i="4"/>
  <c r="M281" i="4"/>
  <c r="L281" i="4"/>
  <c r="K281" i="4"/>
  <c r="J281" i="4"/>
  <c r="I281" i="4"/>
  <c r="H281" i="4"/>
  <c r="G281" i="4"/>
  <c r="F281" i="4"/>
  <c r="E281" i="4"/>
  <c r="D281" i="4"/>
  <c r="C281" i="4"/>
  <c r="B281" i="4"/>
  <c r="A281" i="4"/>
  <c r="O280" i="4"/>
  <c r="N280" i="4"/>
  <c r="M280" i="4"/>
  <c r="L280" i="4"/>
  <c r="K280" i="4"/>
  <c r="J280" i="4"/>
  <c r="I280" i="4"/>
  <c r="H280" i="4"/>
  <c r="G280" i="4"/>
  <c r="F280" i="4"/>
  <c r="E280" i="4"/>
  <c r="D280" i="4"/>
  <c r="C280" i="4"/>
  <c r="B280" i="4"/>
  <c r="A280" i="4"/>
  <c r="O279" i="4"/>
  <c r="N279" i="4"/>
  <c r="M279" i="4"/>
  <c r="L279" i="4"/>
  <c r="K279" i="4"/>
  <c r="J279" i="4"/>
  <c r="I279" i="4"/>
  <c r="H279" i="4"/>
  <c r="G279" i="4"/>
  <c r="F279" i="4"/>
  <c r="E279" i="4"/>
  <c r="D279" i="4"/>
  <c r="C279" i="4"/>
  <c r="B279" i="4"/>
  <c r="A279" i="4"/>
  <c r="O278" i="4"/>
  <c r="N278" i="4"/>
  <c r="M278" i="4"/>
  <c r="L278" i="4"/>
  <c r="K278" i="4"/>
  <c r="J278" i="4"/>
  <c r="I278" i="4"/>
  <c r="H278" i="4"/>
  <c r="G278" i="4"/>
  <c r="F278" i="4"/>
  <c r="E278" i="4"/>
  <c r="D278" i="4"/>
  <c r="C278" i="4"/>
  <c r="B278" i="4"/>
  <c r="A278" i="4"/>
  <c r="O277" i="4"/>
  <c r="N277" i="4"/>
  <c r="M277" i="4"/>
  <c r="L277" i="4"/>
  <c r="K277" i="4"/>
  <c r="J277" i="4"/>
  <c r="I277" i="4"/>
  <c r="H277" i="4"/>
  <c r="G277" i="4"/>
  <c r="F277" i="4"/>
  <c r="E277" i="4"/>
  <c r="D277" i="4"/>
  <c r="C277" i="4"/>
  <c r="B277" i="4"/>
  <c r="A277" i="4"/>
  <c r="O276" i="4"/>
  <c r="N276" i="4"/>
  <c r="M276" i="4"/>
  <c r="L276" i="4"/>
  <c r="K276" i="4"/>
  <c r="J276" i="4"/>
  <c r="I276" i="4"/>
  <c r="H276" i="4"/>
  <c r="G276" i="4"/>
  <c r="F276" i="4"/>
  <c r="E276" i="4"/>
  <c r="D276" i="4"/>
  <c r="C276" i="4"/>
  <c r="B276" i="4"/>
  <c r="A276" i="4"/>
  <c r="O275" i="4"/>
  <c r="N275" i="4"/>
  <c r="M275" i="4"/>
  <c r="L275" i="4"/>
  <c r="K275" i="4"/>
  <c r="J275" i="4"/>
  <c r="I275" i="4"/>
  <c r="H275" i="4"/>
  <c r="G275" i="4"/>
  <c r="F275" i="4"/>
  <c r="E275" i="4"/>
  <c r="D275" i="4"/>
  <c r="C275" i="4"/>
  <c r="B275" i="4"/>
  <c r="A275" i="4"/>
  <c r="O274" i="4"/>
  <c r="N274" i="4"/>
  <c r="M274" i="4"/>
  <c r="L274" i="4"/>
  <c r="K274" i="4"/>
  <c r="J274" i="4"/>
  <c r="I274" i="4"/>
  <c r="H274" i="4"/>
  <c r="G274" i="4"/>
  <c r="F274" i="4"/>
  <c r="E274" i="4"/>
  <c r="D274" i="4"/>
  <c r="C274" i="4"/>
  <c r="B274" i="4"/>
  <c r="A274" i="4"/>
  <c r="O273" i="4"/>
  <c r="N273" i="4"/>
  <c r="M273" i="4"/>
  <c r="L273" i="4"/>
  <c r="K273" i="4"/>
  <c r="J273" i="4"/>
  <c r="I273" i="4"/>
  <c r="H273" i="4"/>
  <c r="G273" i="4"/>
  <c r="F273" i="4"/>
  <c r="E273" i="4"/>
  <c r="D273" i="4"/>
  <c r="C273" i="4"/>
  <c r="B273" i="4"/>
  <c r="A273" i="4"/>
  <c r="O272" i="4"/>
  <c r="N272" i="4"/>
  <c r="M272" i="4"/>
  <c r="L272" i="4"/>
  <c r="K272" i="4"/>
  <c r="J272" i="4"/>
  <c r="I272" i="4"/>
  <c r="H272" i="4"/>
  <c r="G272" i="4"/>
  <c r="F272" i="4"/>
  <c r="E272" i="4"/>
  <c r="D272" i="4"/>
  <c r="C272" i="4"/>
  <c r="B272" i="4"/>
  <c r="A272" i="4"/>
  <c r="O271" i="4"/>
  <c r="N271" i="4"/>
  <c r="M271" i="4"/>
  <c r="L271" i="4"/>
  <c r="K271" i="4"/>
  <c r="J271" i="4"/>
  <c r="I271" i="4"/>
  <c r="H271" i="4"/>
  <c r="G271" i="4"/>
  <c r="F271" i="4"/>
  <c r="E271" i="4"/>
  <c r="D271" i="4"/>
  <c r="C271" i="4"/>
  <c r="B271" i="4"/>
  <c r="A271" i="4"/>
  <c r="O270" i="4"/>
  <c r="N270" i="4"/>
  <c r="M270" i="4"/>
  <c r="L270" i="4"/>
  <c r="K270" i="4"/>
  <c r="J270" i="4"/>
  <c r="I270" i="4"/>
  <c r="H270" i="4"/>
  <c r="G270" i="4"/>
  <c r="F270" i="4"/>
  <c r="E270" i="4"/>
  <c r="D270" i="4"/>
  <c r="C270" i="4"/>
  <c r="B270" i="4"/>
  <c r="A270" i="4"/>
  <c r="O269" i="4"/>
  <c r="N269" i="4"/>
  <c r="M269" i="4"/>
  <c r="L269" i="4"/>
  <c r="K269" i="4"/>
  <c r="J269" i="4"/>
  <c r="I269" i="4"/>
  <c r="H269" i="4"/>
  <c r="G269" i="4"/>
  <c r="F269" i="4"/>
  <c r="E269" i="4"/>
  <c r="D269" i="4"/>
  <c r="C269" i="4"/>
  <c r="B269" i="4"/>
  <c r="A269" i="4"/>
  <c r="O268" i="4"/>
  <c r="N268" i="4"/>
  <c r="M268" i="4"/>
  <c r="L268" i="4"/>
  <c r="K268" i="4"/>
  <c r="J268" i="4"/>
  <c r="I268" i="4"/>
  <c r="H268" i="4"/>
  <c r="G268" i="4"/>
  <c r="F268" i="4"/>
  <c r="E268" i="4"/>
  <c r="D268" i="4"/>
  <c r="C268" i="4"/>
  <c r="B268" i="4"/>
  <c r="A268" i="4"/>
  <c r="O267" i="4"/>
  <c r="N267" i="4"/>
  <c r="M267" i="4"/>
  <c r="L267" i="4"/>
  <c r="K267" i="4"/>
  <c r="J267" i="4"/>
  <c r="I267" i="4"/>
  <c r="H267" i="4"/>
  <c r="G267" i="4"/>
  <c r="F267" i="4"/>
  <c r="E267" i="4"/>
  <c r="D267" i="4"/>
  <c r="C267" i="4"/>
  <c r="B267" i="4"/>
  <c r="A267" i="4"/>
  <c r="O266" i="4"/>
  <c r="N266" i="4"/>
  <c r="M266" i="4"/>
  <c r="L266" i="4"/>
  <c r="K266" i="4"/>
  <c r="J266" i="4"/>
  <c r="I266" i="4"/>
  <c r="H266" i="4"/>
  <c r="G266" i="4"/>
  <c r="F266" i="4"/>
  <c r="E266" i="4"/>
  <c r="D266" i="4"/>
  <c r="C266" i="4"/>
  <c r="B266" i="4"/>
  <c r="A266" i="4"/>
  <c r="O265" i="4"/>
  <c r="N265" i="4"/>
  <c r="M265" i="4"/>
  <c r="L265" i="4"/>
  <c r="K265" i="4"/>
  <c r="J265" i="4"/>
  <c r="I265" i="4"/>
  <c r="H265" i="4"/>
  <c r="G265" i="4"/>
  <c r="F265" i="4"/>
  <c r="E265" i="4"/>
  <c r="D265" i="4"/>
  <c r="C265" i="4"/>
  <c r="B265" i="4"/>
  <c r="A265" i="4"/>
  <c r="O264" i="4"/>
  <c r="N264" i="4"/>
  <c r="M264" i="4"/>
  <c r="L264" i="4"/>
  <c r="K264" i="4"/>
  <c r="J264" i="4"/>
  <c r="I264" i="4"/>
  <c r="H264" i="4"/>
  <c r="G264" i="4"/>
  <c r="F264" i="4"/>
  <c r="E264" i="4"/>
  <c r="D264" i="4"/>
  <c r="C264" i="4"/>
  <c r="B264" i="4"/>
  <c r="A264" i="4"/>
  <c r="O263" i="4"/>
  <c r="N263" i="4"/>
  <c r="M263" i="4"/>
  <c r="L263" i="4"/>
  <c r="K263" i="4"/>
  <c r="J263" i="4"/>
  <c r="I263" i="4"/>
  <c r="H263" i="4"/>
  <c r="G263" i="4"/>
  <c r="F263" i="4"/>
  <c r="E263" i="4"/>
  <c r="D263" i="4"/>
  <c r="C263" i="4"/>
  <c r="B263" i="4"/>
  <c r="A263" i="4"/>
  <c r="O262" i="4"/>
  <c r="N262" i="4"/>
  <c r="M262" i="4"/>
  <c r="L262" i="4"/>
  <c r="K262" i="4"/>
  <c r="J262" i="4"/>
  <c r="I262" i="4"/>
  <c r="H262" i="4"/>
  <c r="G262" i="4"/>
  <c r="F262" i="4"/>
  <c r="E262" i="4"/>
  <c r="D262" i="4"/>
  <c r="C262" i="4"/>
  <c r="B262" i="4"/>
  <c r="A262" i="4"/>
  <c r="O261" i="4"/>
  <c r="N261" i="4"/>
  <c r="M261" i="4"/>
  <c r="L261" i="4"/>
  <c r="K261" i="4"/>
  <c r="J261" i="4"/>
  <c r="I261" i="4"/>
  <c r="H261" i="4"/>
  <c r="G261" i="4"/>
  <c r="F261" i="4"/>
  <c r="E261" i="4"/>
  <c r="D261" i="4"/>
  <c r="C261" i="4"/>
  <c r="B261" i="4"/>
  <c r="A261" i="4"/>
  <c r="O260" i="4"/>
  <c r="N260" i="4"/>
  <c r="M260" i="4"/>
  <c r="L260" i="4"/>
  <c r="K260" i="4"/>
  <c r="J260" i="4"/>
  <c r="I260" i="4"/>
  <c r="H260" i="4"/>
  <c r="G260" i="4"/>
  <c r="F260" i="4"/>
  <c r="E260" i="4"/>
  <c r="D260" i="4"/>
  <c r="C260" i="4"/>
  <c r="B260" i="4"/>
  <c r="A260" i="4"/>
  <c r="O259" i="4"/>
  <c r="N259" i="4"/>
  <c r="M259" i="4"/>
  <c r="L259" i="4"/>
  <c r="K259" i="4"/>
  <c r="J259" i="4"/>
  <c r="I259" i="4"/>
  <c r="H259" i="4"/>
  <c r="G259" i="4"/>
  <c r="F259" i="4"/>
  <c r="E259" i="4"/>
  <c r="D259" i="4"/>
  <c r="C259" i="4"/>
  <c r="B259" i="4"/>
  <c r="A259" i="4"/>
  <c r="O258" i="4"/>
  <c r="N258" i="4"/>
  <c r="M258" i="4"/>
  <c r="L258" i="4"/>
  <c r="K258" i="4"/>
  <c r="J258" i="4"/>
  <c r="I258" i="4"/>
  <c r="H258" i="4"/>
  <c r="G258" i="4"/>
  <c r="F258" i="4"/>
  <c r="E258" i="4"/>
  <c r="D258" i="4"/>
  <c r="C258" i="4"/>
  <c r="B258" i="4"/>
  <c r="A258" i="4"/>
  <c r="O257" i="4"/>
  <c r="N257" i="4"/>
  <c r="M257" i="4"/>
  <c r="L257" i="4"/>
  <c r="K257" i="4"/>
  <c r="J257" i="4"/>
  <c r="I257" i="4"/>
  <c r="H257" i="4"/>
  <c r="G257" i="4"/>
  <c r="F257" i="4"/>
  <c r="E257" i="4"/>
  <c r="D257" i="4"/>
  <c r="C257" i="4"/>
  <c r="B257" i="4"/>
  <c r="A257" i="4"/>
  <c r="O256" i="4"/>
  <c r="N256" i="4"/>
  <c r="M256" i="4"/>
  <c r="L256" i="4"/>
  <c r="K256" i="4"/>
  <c r="J256" i="4"/>
  <c r="I256" i="4"/>
  <c r="H256" i="4"/>
  <c r="G256" i="4"/>
  <c r="F256" i="4"/>
  <c r="E256" i="4"/>
  <c r="D256" i="4"/>
  <c r="C256" i="4"/>
  <c r="B256" i="4"/>
  <c r="A256" i="4"/>
  <c r="O255" i="4"/>
  <c r="N255" i="4"/>
  <c r="M255" i="4"/>
  <c r="L255" i="4"/>
  <c r="K255" i="4"/>
  <c r="J255" i="4"/>
  <c r="I255" i="4"/>
  <c r="H255" i="4"/>
  <c r="G255" i="4"/>
  <c r="F255" i="4"/>
  <c r="E255" i="4"/>
  <c r="D255" i="4"/>
  <c r="C255" i="4"/>
  <c r="B255" i="4"/>
  <c r="A255" i="4"/>
  <c r="O254" i="4"/>
  <c r="N254" i="4"/>
  <c r="M254" i="4"/>
  <c r="L254" i="4"/>
  <c r="K254" i="4"/>
  <c r="J254" i="4"/>
  <c r="I254" i="4"/>
  <c r="H254" i="4"/>
  <c r="G254" i="4"/>
  <c r="F254" i="4"/>
  <c r="E254" i="4"/>
  <c r="D254" i="4"/>
  <c r="C254" i="4"/>
  <c r="B254" i="4"/>
  <c r="A254" i="4"/>
  <c r="O253" i="4"/>
  <c r="N253" i="4"/>
  <c r="M253" i="4"/>
  <c r="L253" i="4"/>
  <c r="K253" i="4"/>
  <c r="J253" i="4"/>
  <c r="I253" i="4"/>
  <c r="H253" i="4"/>
  <c r="G253" i="4"/>
  <c r="F253" i="4"/>
  <c r="E253" i="4"/>
  <c r="D253" i="4"/>
  <c r="C253" i="4"/>
  <c r="B253" i="4"/>
  <c r="A253" i="4"/>
  <c r="O252" i="4"/>
  <c r="N252" i="4"/>
  <c r="M252" i="4"/>
  <c r="L252" i="4"/>
  <c r="K252" i="4"/>
  <c r="J252" i="4"/>
  <c r="I252" i="4"/>
  <c r="H252" i="4"/>
  <c r="G252" i="4"/>
  <c r="F252" i="4"/>
  <c r="E252" i="4"/>
  <c r="D252" i="4"/>
  <c r="C252" i="4"/>
  <c r="B252" i="4"/>
  <c r="A252" i="4"/>
  <c r="O251" i="4"/>
  <c r="N251" i="4"/>
  <c r="M251" i="4"/>
  <c r="L251" i="4"/>
  <c r="K251" i="4"/>
  <c r="J251" i="4"/>
  <c r="I251" i="4"/>
  <c r="H251" i="4"/>
  <c r="G251" i="4"/>
  <c r="F251" i="4"/>
  <c r="E251" i="4"/>
  <c r="D251" i="4"/>
  <c r="C251" i="4"/>
  <c r="B251" i="4"/>
  <c r="A251" i="4"/>
  <c r="O250" i="4"/>
  <c r="N250" i="4"/>
  <c r="M250" i="4"/>
  <c r="L250" i="4"/>
  <c r="K250" i="4"/>
  <c r="J250" i="4"/>
  <c r="I250" i="4"/>
  <c r="H250" i="4"/>
  <c r="G250" i="4"/>
  <c r="F250" i="4"/>
  <c r="E250" i="4"/>
  <c r="D250" i="4"/>
  <c r="C250" i="4"/>
  <c r="B250" i="4"/>
  <c r="A250" i="4"/>
  <c r="O249" i="4"/>
  <c r="N249" i="4"/>
  <c r="M249" i="4"/>
  <c r="L249" i="4"/>
  <c r="K249" i="4"/>
  <c r="J249" i="4"/>
  <c r="I249" i="4"/>
  <c r="H249" i="4"/>
  <c r="G249" i="4"/>
  <c r="F249" i="4"/>
  <c r="E249" i="4"/>
  <c r="D249" i="4"/>
  <c r="C249" i="4"/>
  <c r="B249" i="4"/>
  <c r="A249" i="4"/>
  <c r="O248" i="4"/>
  <c r="N248" i="4"/>
  <c r="M248" i="4"/>
  <c r="L248" i="4"/>
  <c r="K248" i="4"/>
  <c r="J248" i="4"/>
  <c r="I248" i="4"/>
  <c r="H248" i="4"/>
  <c r="G248" i="4"/>
  <c r="F248" i="4"/>
  <c r="E248" i="4"/>
  <c r="D248" i="4"/>
  <c r="C248" i="4"/>
  <c r="B248" i="4"/>
  <c r="A248" i="4"/>
  <c r="O247" i="4"/>
  <c r="N247" i="4"/>
  <c r="M247" i="4"/>
  <c r="L247" i="4"/>
  <c r="K247" i="4"/>
  <c r="J247" i="4"/>
  <c r="I247" i="4"/>
  <c r="H247" i="4"/>
  <c r="G247" i="4"/>
  <c r="F247" i="4"/>
  <c r="E247" i="4"/>
  <c r="D247" i="4"/>
  <c r="C247" i="4"/>
  <c r="B247" i="4"/>
  <c r="A247" i="4"/>
  <c r="O246" i="4"/>
  <c r="N246" i="4"/>
  <c r="M246" i="4"/>
  <c r="L246" i="4"/>
  <c r="K246" i="4"/>
  <c r="J246" i="4"/>
  <c r="I246" i="4"/>
  <c r="H246" i="4"/>
  <c r="G246" i="4"/>
  <c r="F246" i="4"/>
  <c r="E246" i="4"/>
  <c r="D246" i="4"/>
  <c r="C246" i="4"/>
  <c r="B246" i="4"/>
  <c r="A246" i="4"/>
  <c r="O245" i="4"/>
  <c r="N245" i="4"/>
  <c r="M245" i="4"/>
  <c r="L245" i="4"/>
  <c r="K245" i="4"/>
  <c r="J245" i="4"/>
  <c r="I245" i="4"/>
  <c r="H245" i="4"/>
  <c r="G245" i="4"/>
  <c r="F245" i="4"/>
  <c r="E245" i="4"/>
  <c r="D245" i="4"/>
  <c r="C245" i="4"/>
  <c r="B245" i="4"/>
  <c r="A245" i="4"/>
  <c r="O244" i="4"/>
  <c r="N244" i="4"/>
  <c r="M244" i="4"/>
  <c r="L244" i="4"/>
  <c r="K244" i="4"/>
  <c r="J244" i="4"/>
  <c r="I244" i="4"/>
  <c r="H244" i="4"/>
  <c r="G244" i="4"/>
  <c r="F244" i="4"/>
  <c r="E244" i="4"/>
  <c r="D244" i="4"/>
  <c r="C244" i="4"/>
  <c r="B244" i="4"/>
  <c r="A244" i="4"/>
  <c r="O243" i="4"/>
  <c r="N243" i="4"/>
  <c r="M243" i="4"/>
  <c r="L243" i="4"/>
  <c r="K243" i="4"/>
  <c r="J243" i="4"/>
  <c r="I243" i="4"/>
  <c r="H243" i="4"/>
  <c r="G243" i="4"/>
  <c r="F243" i="4"/>
  <c r="E243" i="4"/>
  <c r="D243" i="4"/>
  <c r="C243" i="4"/>
  <c r="B243" i="4"/>
  <c r="A243" i="4"/>
  <c r="O242" i="4"/>
  <c r="N242" i="4"/>
  <c r="M242" i="4"/>
  <c r="L242" i="4"/>
  <c r="K242" i="4"/>
  <c r="J242" i="4"/>
  <c r="I242" i="4"/>
  <c r="H242" i="4"/>
  <c r="G242" i="4"/>
  <c r="F242" i="4"/>
  <c r="E242" i="4"/>
  <c r="D242" i="4"/>
  <c r="C242" i="4"/>
  <c r="B242" i="4"/>
  <c r="A242" i="4"/>
  <c r="O241" i="4"/>
  <c r="N241" i="4"/>
  <c r="M241" i="4"/>
  <c r="L241" i="4"/>
  <c r="K241" i="4"/>
  <c r="J241" i="4"/>
  <c r="I241" i="4"/>
  <c r="H241" i="4"/>
  <c r="G241" i="4"/>
  <c r="F241" i="4"/>
  <c r="E241" i="4"/>
  <c r="D241" i="4"/>
  <c r="C241" i="4"/>
  <c r="B241" i="4"/>
  <c r="A241" i="4"/>
  <c r="O240" i="4"/>
  <c r="N240" i="4"/>
  <c r="M240" i="4"/>
  <c r="L240" i="4"/>
  <c r="K240" i="4"/>
  <c r="J240" i="4"/>
  <c r="I240" i="4"/>
  <c r="H240" i="4"/>
  <c r="G240" i="4"/>
  <c r="F240" i="4"/>
  <c r="E240" i="4"/>
  <c r="D240" i="4"/>
  <c r="C240" i="4"/>
  <c r="B240" i="4"/>
  <c r="A240" i="4"/>
  <c r="O239" i="4"/>
  <c r="N239" i="4"/>
  <c r="M239" i="4"/>
  <c r="L239" i="4"/>
  <c r="K239" i="4"/>
  <c r="J239" i="4"/>
  <c r="I239" i="4"/>
  <c r="H239" i="4"/>
  <c r="G239" i="4"/>
  <c r="F239" i="4"/>
  <c r="E239" i="4"/>
  <c r="D239" i="4"/>
  <c r="C239" i="4"/>
  <c r="B239" i="4"/>
  <c r="A239" i="4"/>
  <c r="O238" i="4"/>
  <c r="N238" i="4"/>
  <c r="M238" i="4"/>
  <c r="L238" i="4"/>
  <c r="K238" i="4"/>
  <c r="J238" i="4"/>
  <c r="I238" i="4"/>
  <c r="H238" i="4"/>
  <c r="G238" i="4"/>
  <c r="F238" i="4"/>
  <c r="E238" i="4"/>
  <c r="D238" i="4"/>
  <c r="C238" i="4"/>
  <c r="B238" i="4"/>
  <c r="A238" i="4"/>
  <c r="O237" i="4"/>
  <c r="N237" i="4"/>
  <c r="M237" i="4"/>
  <c r="L237" i="4"/>
  <c r="K237" i="4"/>
  <c r="J237" i="4"/>
  <c r="I237" i="4"/>
  <c r="H237" i="4"/>
  <c r="G237" i="4"/>
  <c r="F237" i="4"/>
  <c r="E237" i="4"/>
  <c r="D237" i="4"/>
  <c r="C237" i="4"/>
  <c r="B237" i="4"/>
  <c r="A237" i="4"/>
  <c r="O236" i="4"/>
  <c r="N236" i="4"/>
  <c r="M236" i="4"/>
  <c r="L236" i="4"/>
  <c r="K236" i="4"/>
  <c r="J236" i="4"/>
  <c r="I236" i="4"/>
  <c r="H236" i="4"/>
  <c r="G236" i="4"/>
  <c r="F236" i="4"/>
  <c r="E236" i="4"/>
  <c r="D236" i="4"/>
  <c r="C236" i="4"/>
  <c r="B236" i="4"/>
  <c r="A236" i="4"/>
  <c r="O235" i="4"/>
  <c r="N235" i="4"/>
  <c r="M235" i="4"/>
  <c r="L235" i="4"/>
  <c r="K235" i="4"/>
  <c r="J235" i="4"/>
  <c r="I235" i="4"/>
  <c r="H235" i="4"/>
  <c r="G235" i="4"/>
  <c r="F235" i="4"/>
  <c r="E235" i="4"/>
  <c r="D235" i="4"/>
  <c r="C235" i="4"/>
  <c r="B235" i="4"/>
  <c r="A235" i="4"/>
  <c r="O234" i="4"/>
  <c r="N234" i="4"/>
  <c r="M234" i="4"/>
  <c r="L234" i="4"/>
  <c r="K234" i="4"/>
  <c r="J234" i="4"/>
  <c r="I234" i="4"/>
  <c r="H234" i="4"/>
  <c r="G234" i="4"/>
  <c r="F234" i="4"/>
  <c r="E234" i="4"/>
  <c r="D234" i="4"/>
  <c r="C234" i="4"/>
  <c r="B234" i="4"/>
  <c r="A234" i="4"/>
  <c r="O233" i="4"/>
  <c r="N233" i="4"/>
  <c r="M233" i="4"/>
  <c r="L233" i="4"/>
  <c r="K233" i="4"/>
  <c r="J233" i="4"/>
  <c r="I233" i="4"/>
  <c r="H233" i="4"/>
  <c r="G233" i="4"/>
  <c r="F233" i="4"/>
  <c r="E233" i="4"/>
  <c r="D233" i="4"/>
  <c r="C233" i="4"/>
  <c r="B233" i="4"/>
  <c r="A233" i="4"/>
  <c r="O232" i="4"/>
  <c r="N232" i="4"/>
  <c r="M232" i="4"/>
  <c r="L232" i="4"/>
  <c r="K232" i="4"/>
  <c r="J232" i="4"/>
  <c r="I232" i="4"/>
  <c r="H232" i="4"/>
  <c r="G232" i="4"/>
  <c r="F232" i="4"/>
  <c r="E232" i="4"/>
  <c r="D232" i="4"/>
  <c r="C232" i="4"/>
  <c r="B232" i="4"/>
  <c r="A232" i="4"/>
  <c r="O231" i="4"/>
  <c r="N231" i="4"/>
  <c r="M231" i="4"/>
  <c r="L231" i="4"/>
  <c r="K231" i="4"/>
  <c r="J231" i="4"/>
  <c r="I231" i="4"/>
  <c r="H231" i="4"/>
  <c r="G231" i="4"/>
  <c r="F231" i="4"/>
  <c r="E231" i="4"/>
  <c r="D231" i="4"/>
  <c r="C231" i="4"/>
  <c r="B231" i="4"/>
  <c r="A231" i="4"/>
  <c r="O230" i="4"/>
  <c r="N230" i="4"/>
  <c r="M230" i="4"/>
  <c r="L230" i="4"/>
  <c r="K230" i="4"/>
  <c r="J230" i="4"/>
  <c r="I230" i="4"/>
  <c r="H230" i="4"/>
  <c r="G230" i="4"/>
  <c r="F230" i="4"/>
  <c r="E230" i="4"/>
  <c r="D230" i="4"/>
  <c r="C230" i="4"/>
  <c r="B230" i="4"/>
  <c r="A230" i="4"/>
  <c r="O229" i="4"/>
  <c r="N229" i="4"/>
  <c r="M229" i="4"/>
  <c r="L229" i="4"/>
  <c r="K229" i="4"/>
  <c r="J229" i="4"/>
  <c r="I229" i="4"/>
  <c r="H229" i="4"/>
  <c r="G229" i="4"/>
  <c r="F229" i="4"/>
  <c r="E229" i="4"/>
  <c r="D229" i="4"/>
  <c r="C229" i="4"/>
  <c r="B229" i="4"/>
  <c r="A229" i="4"/>
  <c r="O228" i="4"/>
  <c r="N228" i="4"/>
  <c r="M228" i="4"/>
  <c r="L228" i="4"/>
  <c r="K228" i="4"/>
  <c r="J228" i="4"/>
  <c r="I228" i="4"/>
  <c r="H228" i="4"/>
  <c r="G228" i="4"/>
  <c r="F228" i="4"/>
  <c r="E228" i="4"/>
  <c r="D228" i="4"/>
  <c r="C228" i="4"/>
  <c r="B228" i="4"/>
  <c r="A228" i="4"/>
  <c r="O227" i="4"/>
  <c r="N227" i="4"/>
  <c r="M227" i="4"/>
  <c r="L227" i="4"/>
  <c r="K227" i="4"/>
  <c r="J227" i="4"/>
  <c r="I227" i="4"/>
  <c r="H227" i="4"/>
  <c r="G227" i="4"/>
  <c r="F227" i="4"/>
  <c r="E227" i="4"/>
  <c r="D227" i="4"/>
  <c r="C227" i="4"/>
  <c r="B227" i="4"/>
  <c r="A227" i="4"/>
  <c r="O226" i="4"/>
  <c r="N226" i="4"/>
  <c r="M226" i="4"/>
  <c r="L226" i="4"/>
  <c r="K226" i="4"/>
  <c r="J226" i="4"/>
  <c r="I226" i="4"/>
  <c r="H226" i="4"/>
  <c r="G226" i="4"/>
  <c r="F226" i="4"/>
  <c r="E226" i="4"/>
  <c r="D226" i="4"/>
  <c r="C226" i="4"/>
  <c r="B226" i="4"/>
  <c r="A226" i="4"/>
  <c r="O225" i="4"/>
  <c r="N225" i="4"/>
  <c r="M225" i="4"/>
  <c r="L225" i="4"/>
  <c r="K225" i="4"/>
  <c r="J225" i="4"/>
  <c r="I225" i="4"/>
  <c r="H225" i="4"/>
  <c r="G225" i="4"/>
  <c r="F225" i="4"/>
  <c r="E225" i="4"/>
  <c r="D225" i="4"/>
  <c r="C225" i="4"/>
  <c r="B225" i="4"/>
  <c r="A225" i="4"/>
  <c r="O224" i="4"/>
  <c r="N224" i="4"/>
  <c r="M224" i="4"/>
  <c r="L224" i="4"/>
  <c r="K224" i="4"/>
  <c r="J224" i="4"/>
  <c r="I224" i="4"/>
  <c r="H224" i="4"/>
  <c r="G224" i="4"/>
  <c r="F224" i="4"/>
  <c r="E224" i="4"/>
  <c r="D224" i="4"/>
  <c r="C224" i="4"/>
  <c r="B224" i="4"/>
  <c r="A224" i="4"/>
  <c r="O223" i="4"/>
  <c r="N223" i="4"/>
  <c r="M223" i="4"/>
  <c r="L223" i="4"/>
  <c r="K223" i="4"/>
  <c r="J223" i="4"/>
  <c r="I223" i="4"/>
  <c r="H223" i="4"/>
  <c r="G223" i="4"/>
  <c r="F223" i="4"/>
  <c r="E223" i="4"/>
  <c r="D223" i="4"/>
  <c r="C223" i="4"/>
  <c r="B223" i="4"/>
  <c r="A223" i="4"/>
  <c r="O222" i="4"/>
  <c r="N222" i="4"/>
  <c r="M222" i="4"/>
  <c r="L222" i="4"/>
  <c r="K222" i="4"/>
  <c r="J222" i="4"/>
  <c r="I222" i="4"/>
  <c r="H222" i="4"/>
  <c r="G222" i="4"/>
  <c r="F222" i="4"/>
  <c r="E222" i="4"/>
  <c r="D222" i="4"/>
  <c r="C222" i="4"/>
  <c r="B222" i="4"/>
  <c r="A222" i="4"/>
  <c r="O221" i="4"/>
  <c r="N221" i="4"/>
  <c r="M221" i="4"/>
  <c r="L221" i="4"/>
  <c r="K221" i="4"/>
  <c r="J221" i="4"/>
  <c r="I221" i="4"/>
  <c r="H221" i="4"/>
  <c r="G221" i="4"/>
  <c r="F221" i="4"/>
  <c r="E221" i="4"/>
  <c r="D221" i="4"/>
  <c r="C221" i="4"/>
  <c r="B221" i="4"/>
  <c r="A221" i="4"/>
  <c r="O220" i="4"/>
  <c r="N220" i="4"/>
  <c r="M220" i="4"/>
  <c r="L220" i="4"/>
  <c r="K220" i="4"/>
  <c r="J220" i="4"/>
  <c r="I220" i="4"/>
  <c r="H220" i="4"/>
  <c r="G220" i="4"/>
  <c r="F220" i="4"/>
  <c r="E220" i="4"/>
  <c r="D220" i="4"/>
  <c r="C220" i="4"/>
  <c r="B220" i="4"/>
  <c r="A220" i="4"/>
  <c r="O219" i="4"/>
  <c r="N219" i="4"/>
  <c r="M219" i="4"/>
  <c r="L219" i="4"/>
  <c r="K219" i="4"/>
  <c r="J219" i="4"/>
  <c r="I219" i="4"/>
  <c r="H219" i="4"/>
  <c r="G219" i="4"/>
  <c r="F219" i="4"/>
  <c r="E219" i="4"/>
  <c r="D219" i="4"/>
  <c r="C219" i="4"/>
  <c r="B219" i="4"/>
  <c r="A219" i="4"/>
  <c r="O218" i="4"/>
  <c r="N218" i="4"/>
  <c r="M218" i="4"/>
  <c r="L218" i="4"/>
  <c r="K218" i="4"/>
  <c r="J218" i="4"/>
  <c r="I218" i="4"/>
  <c r="H218" i="4"/>
  <c r="G218" i="4"/>
  <c r="F218" i="4"/>
  <c r="E218" i="4"/>
  <c r="D218" i="4"/>
  <c r="C218" i="4"/>
  <c r="B218" i="4"/>
  <c r="A218" i="4"/>
  <c r="O217" i="4"/>
  <c r="N217" i="4"/>
  <c r="M217" i="4"/>
  <c r="L217" i="4"/>
  <c r="K217" i="4"/>
  <c r="J217" i="4"/>
  <c r="I217" i="4"/>
  <c r="H217" i="4"/>
  <c r="G217" i="4"/>
  <c r="F217" i="4"/>
  <c r="E217" i="4"/>
  <c r="D217" i="4"/>
  <c r="C217" i="4"/>
  <c r="B217" i="4"/>
  <c r="A217" i="4"/>
  <c r="O216" i="4"/>
  <c r="N216" i="4"/>
  <c r="M216" i="4"/>
  <c r="L216" i="4"/>
  <c r="K216" i="4"/>
  <c r="J216" i="4"/>
  <c r="I216" i="4"/>
  <c r="H216" i="4"/>
  <c r="G216" i="4"/>
  <c r="F216" i="4"/>
  <c r="E216" i="4"/>
  <c r="D216" i="4"/>
  <c r="C216" i="4"/>
  <c r="B216" i="4"/>
  <c r="A216" i="4"/>
  <c r="O215" i="4"/>
  <c r="N215" i="4"/>
  <c r="M215" i="4"/>
  <c r="L215" i="4"/>
  <c r="K215" i="4"/>
  <c r="J215" i="4"/>
  <c r="I215" i="4"/>
  <c r="H215" i="4"/>
  <c r="G215" i="4"/>
  <c r="F215" i="4"/>
  <c r="E215" i="4"/>
  <c r="D215" i="4"/>
  <c r="C215" i="4"/>
  <c r="B215" i="4"/>
  <c r="A215" i="4"/>
  <c r="O214" i="4"/>
  <c r="N214" i="4"/>
  <c r="M214" i="4"/>
  <c r="L214" i="4"/>
  <c r="K214" i="4"/>
  <c r="J214" i="4"/>
  <c r="I214" i="4"/>
  <c r="H214" i="4"/>
  <c r="G214" i="4"/>
  <c r="F214" i="4"/>
  <c r="E214" i="4"/>
  <c r="D214" i="4"/>
  <c r="C214" i="4"/>
  <c r="B214" i="4"/>
  <c r="A214" i="4"/>
  <c r="O213" i="4"/>
  <c r="N213" i="4"/>
  <c r="M213" i="4"/>
  <c r="L213" i="4"/>
  <c r="K213" i="4"/>
  <c r="J213" i="4"/>
  <c r="I213" i="4"/>
  <c r="H213" i="4"/>
  <c r="G213" i="4"/>
  <c r="F213" i="4"/>
  <c r="E213" i="4"/>
  <c r="D213" i="4"/>
  <c r="C213" i="4"/>
  <c r="B213" i="4"/>
  <c r="A213" i="4"/>
  <c r="O212" i="4"/>
  <c r="N212" i="4"/>
  <c r="M212" i="4"/>
  <c r="L212" i="4"/>
  <c r="K212" i="4"/>
  <c r="J212" i="4"/>
  <c r="I212" i="4"/>
  <c r="H212" i="4"/>
  <c r="G212" i="4"/>
  <c r="F212" i="4"/>
  <c r="E212" i="4"/>
  <c r="D212" i="4"/>
  <c r="C212" i="4"/>
  <c r="B212" i="4"/>
  <c r="A212" i="4"/>
  <c r="O211" i="4"/>
  <c r="N211" i="4"/>
  <c r="M211" i="4"/>
  <c r="L211" i="4"/>
  <c r="K211" i="4"/>
  <c r="J211" i="4"/>
  <c r="I211" i="4"/>
  <c r="H211" i="4"/>
  <c r="G211" i="4"/>
  <c r="F211" i="4"/>
  <c r="E211" i="4"/>
  <c r="D211" i="4"/>
  <c r="C211" i="4"/>
  <c r="B211" i="4"/>
  <c r="A211" i="4"/>
  <c r="O210" i="4"/>
  <c r="N210" i="4"/>
  <c r="M210" i="4"/>
  <c r="L210" i="4"/>
  <c r="K210" i="4"/>
  <c r="J210" i="4"/>
  <c r="I210" i="4"/>
  <c r="H210" i="4"/>
  <c r="G210" i="4"/>
  <c r="F210" i="4"/>
  <c r="E210" i="4"/>
  <c r="D210" i="4"/>
  <c r="C210" i="4"/>
  <c r="B210" i="4"/>
  <c r="A210" i="4"/>
  <c r="O209" i="4"/>
  <c r="N209" i="4"/>
  <c r="M209" i="4"/>
  <c r="L209" i="4"/>
  <c r="K209" i="4"/>
  <c r="J209" i="4"/>
  <c r="I209" i="4"/>
  <c r="H209" i="4"/>
  <c r="G209" i="4"/>
  <c r="F209" i="4"/>
  <c r="E209" i="4"/>
  <c r="D209" i="4"/>
  <c r="C209" i="4"/>
  <c r="B209" i="4"/>
  <c r="A209" i="4"/>
  <c r="O208" i="4"/>
  <c r="N208" i="4"/>
  <c r="M208" i="4"/>
  <c r="L208" i="4"/>
  <c r="K208" i="4"/>
  <c r="J208" i="4"/>
  <c r="I208" i="4"/>
  <c r="H208" i="4"/>
  <c r="G208" i="4"/>
  <c r="F208" i="4"/>
  <c r="E208" i="4"/>
  <c r="D208" i="4"/>
  <c r="C208" i="4"/>
  <c r="B208" i="4"/>
  <c r="A208" i="4"/>
  <c r="O207" i="4"/>
  <c r="N207" i="4"/>
  <c r="M207" i="4"/>
  <c r="L207" i="4"/>
  <c r="K207" i="4"/>
  <c r="J207" i="4"/>
  <c r="I207" i="4"/>
  <c r="H207" i="4"/>
  <c r="G207" i="4"/>
  <c r="F207" i="4"/>
  <c r="E207" i="4"/>
  <c r="D207" i="4"/>
  <c r="C207" i="4"/>
  <c r="B207" i="4"/>
  <c r="A207" i="4"/>
  <c r="O206" i="4"/>
  <c r="N206" i="4"/>
  <c r="M206" i="4"/>
  <c r="L206" i="4"/>
  <c r="K206" i="4"/>
  <c r="J206" i="4"/>
  <c r="I206" i="4"/>
  <c r="H206" i="4"/>
  <c r="G206" i="4"/>
  <c r="F206" i="4"/>
  <c r="E206" i="4"/>
  <c r="D206" i="4"/>
  <c r="C206" i="4"/>
  <c r="B206" i="4"/>
  <c r="A206" i="4"/>
  <c r="O205" i="4"/>
  <c r="N205" i="4"/>
  <c r="M205" i="4"/>
  <c r="L205" i="4"/>
  <c r="K205" i="4"/>
  <c r="J205" i="4"/>
  <c r="I205" i="4"/>
  <c r="H205" i="4"/>
  <c r="G205" i="4"/>
  <c r="F205" i="4"/>
  <c r="E205" i="4"/>
  <c r="D205" i="4"/>
  <c r="C205" i="4"/>
  <c r="B205" i="4"/>
  <c r="A205" i="4"/>
  <c r="O204" i="4"/>
  <c r="N204" i="4"/>
  <c r="M204" i="4"/>
  <c r="L204" i="4"/>
  <c r="K204" i="4"/>
  <c r="J204" i="4"/>
  <c r="I204" i="4"/>
  <c r="H204" i="4"/>
  <c r="G204" i="4"/>
  <c r="F204" i="4"/>
  <c r="E204" i="4"/>
  <c r="D204" i="4"/>
  <c r="C204" i="4"/>
  <c r="B204" i="4"/>
  <c r="A204" i="4"/>
  <c r="O203" i="4"/>
  <c r="N203" i="4"/>
  <c r="M203" i="4"/>
  <c r="L203" i="4"/>
  <c r="K203" i="4"/>
  <c r="J203" i="4"/>
  <c r="I203" i="4"/>
  <c r="H203" i="4"/>
  <c r="G203" i="4"/>
  <c r="F203" i="4"/>
  <c r="E203" i="4"/>
  <c r="D203" i="4"/>
  <c r="C203" i="4"/>
  <c r="B203" i="4"/>
  <c r="A203" i="4"/>
  <c r="O202" i="4"/>
  <c r="N202" i="4"/>
  <c r="M202" i="4"/>
  <c r="L202" i="4"/>
  <c r="K202" i="4"/>
  <c r="J202" i="4"/>
  <c r="I202" i="4"/>
  <c r="H202" i="4"/>
  <c r="G202" i="4"/>
  <c r="F202" i="4"/>
  <c r="E202" i="4"/>
  <c r="D202" i="4"/>
  <c r="C202" i="4"/>
  <c r="B202" i="4"/>
  <c r="A202" i="4"/>
  <c r="O201" i="4"/>
  <c r="N201" i="4"/>
  <c r="M201" i="4"/>
  <c r="L201" i="4"/>
  <c r="K201" i="4"/>
  <c r="J201" i="4"/>
  <c r="I201" i="4"/>
  <c r="H201" i="4"/>
  <c r="G201" i="4"/>
  <c r="F201" i="4"/>
  <c r="E201" i="4"/>
  <c r="D201" i="4"/>
  <c r="C201" i="4"/>
  <c r="B201" i="4"/>
  <c r="A201" i="4"/>
  <c r="O200" i="4"/>
  <c r="N200" i="4"/>
  <c r="M200" i="4"/>
  <c r="L200" i="4"/>
  <c r="K200" i="4"/>
  <c r="J200" i="4"/>
  <c r="I200" i="4"/>
  <c r="H200" i="4"/>
  <c r="G200" i="4"/>
  <c r="F200" i="4"/>
  <c r="E200" i="4"/>
  <c r="D200" i="4"/>
  <c r="C200" i="4"/>
  <c r="B200" i="4"/>
  <c r="A200" i="4"/>
  <c r="O199" i="4"/>
  <c r="N199" i="4"/>
  <c r="M199" i="4"/>
  <c r="L199" i="4"/>
  <c r="K199" i="4"/>
  <c r="J199" i="4"/>
  <c r="I199" i="4"/>
  <c r="H199" i="4"/>
  <c r="G199" i="4"/>
  <c r="F199" i="4"/>
  <c r="E199" i="4"/>
  <c r="D199" i="4"/>
  <c r="C199" i="4"/>
  <c r="B199" i="4"/>
  <c r="A199" i="4"/>
  <c r="O198" i="4"/>
  <c r="N198" i="4"/>
  <c r="M198" i="4"/>
  <c r="L198" i="4"/>
  <c r="K198" i="4"/>
  <c r="J198" i="4"/>
  <c r="I198" i="4"/>
  <c r="H198" i="4"/>
  <c r="G198" i="4"/>
  <c r="F198" i="4"/>
  <c r="E198" i="4"/>
  <c r="D198" i="4"/>
  <c r="C198" i="4"/>
  <c r="B198" i="4"/>
  <c r="A198" i="4"/>
  <c r="O197" i="4"/>
  <c r="N197" i="4"/>
  <c r="M197" i="4"/>
  <c r="L197" i="4"/>
  <c r="K197" i="4"/>
  <c r="J197" i="4"/>
  <c r="I197" i="4"/>
  <c r="H197" i="4"/>
  <c r="G197" i="4"/>
  <c r="F197" i="4"/>
  <c r="E197" i="4"/>
  <c r="D197" i="4"/>
  <c r="C197" i="4"/>
  <c r="B197" i="4"/>
  <c r="A197" i="4"/>
  <c r="O196" i="4"/>
  <c r="N196" i="4"/>
  <c r="M196" i="4"/>
  <c r="L196" i="4"/>
  <c r="K196" i="4"/>
  <c r="J196" i="4"/>
  <c r="I196" i="4"/>
  <c r="H196" i="4"/>
  <c r="G196" i="4"/>
  <c r="F196" i="4"/>
  <c r="E196" i="4"/>
  <c r="D196" i="4"/>
  <c r="C196" i="4"/>
  <c r="B196" i="4"/>
  <c r="A196" i="4"/>
  <c r="O195" i="4"/>
  <c r="N195" i="4"/>
  <c r="M195" i="4"/>
  <c r="L195" i="4"/>
  <c r="K195" i="4"/>
  <c r="J195" i="4"/>
  <c r="I195" i="4"/>
  <c r="H195" i="4"/>
  <c r="G195" i="4"/>
  <c r="F195" i="4"/>
  <c r="E195" i="4"/>
  <c r="D195" i="4"/>
  <c r="C195" i="4"/>
  <c r="B195" i="4"/>
  <c r="A195" i="4"/>
  <c r="O194" i="4"/>
  <c r="N194" i="4"/>
  <c r="M194" i="4"/>
  <c r="L194" i="4"/>
  <c r="K194" i="4"/>
  <c r="J194" i="4"/>
  <c r="I194" i="4"/>
  <c r="H194" i="4"/>
  <c r="G194" i="4"/>
  <c r="F194" i="4"/>
  <c r="E194" i="4"/>
  <c r="D194" i="4"/>
  <c r="C194" i="4"/>
  <c r="B194" i="4"/>
  <c r="A194" i="4"/>
  <c r="O193" i="4"/>
  <c r="N193" i="4"/>
  <c r="M193" i="4"/>
  <c r="L193" i="4"/>
  <c r="K193" i="4"/>
  <c r="J193" i="4"/>
  <c r="I193" i="4"/>
  <c r="H193" i="4"/>
  <c r="G193" i="4"/>
  <c r="F193" i="4"/>
  <c r="E193" i="4"/>
  <c r="D193" i="4"/>
  <c r="C193" i="4"/>
  <c r="B193" i="4"/>
  <c r="A193" i="4"/>
  <c r="O192" i="4"/>
  <c r="N192" i="4"/>
  <c r="M192" i="4"/>
  <c r="L192" i="4"/>
  <c r="K192" i="4"/>
  <c r="J192" i="4"/>
  <c r="I192" i="4"/>
  <c r="H192" i="4"/>
  <c r="G192" i="4"/>
  <c r="F192" i="4"/>
  <c r="E192" i="4"/>
  <c r="D192" i="4"/>
  <c r="C192" i="4"/>
  <c r="B192" i="4"/>
  <c r="A192" i="4"/>
  <c r="O191" i="4"/>
  <c r="N191" i="4"/>
  <c r="M191" i="4"/>
  <c r="L191" i="4"/>
  <c r="K191" i="4"/>
  <c r="J191" i="4"/>
  <c r="I191" i="4"/>
  <c r="H191" i="4"/>
  <c r="G191" i="4"/>
  <c r="F191" i="4"/>
  <c r="E191" i="4"/>
  <c r="D191" i="4"/>
  <c r="C191" i="4"/>
  <c r="B191" i="4"/>
  <c r="A191" i="4"/>
  <c r="O190" i="4"/>
  <c r="N190" i="4"/>
  <c r="M190" i="4"/>
  <c r="L190" i="4"/>
  <c r="K190" i="4"/>
  <c r="J190" i="4"/>
  <c r="I190" i="4"/>
  <c r="H190" i="4"/>
  <c r="G190" i="4"/>
  <c r="F190" i="4"/>
  <c r="E190" i="4"/>
  <c r="D190" i="4"/>
  <c r="C190" i="4"/>
  <c r="B190" i="4"/>
  <c r="A190" i="4"/>
  <c r="O189" i="4"/>
  <c r="N189" i="4"/>
  <c r="M189" i="4"/>
  <c r="L189" i="4"/>
  <c r="K189" i="4"/>
  <c r="J189" i="4"/>
  <c r="I189" i="4"/>
  <c r="H189" i="4"/>
  <c r="G189" i="4"/>
  <c r="F189" i="4"/>
  <c r="E189" i="4"/>
  <c r="D189" i="4"/>
  <c r="C189" i="4"/>
  <c r="B189" i="4"/>
  <c r="A189" i="4"/>
  <c r="O188" i="4"/>
  <c r="N188" i="4"/>
  <c r="M188" i="4"/>
  <c r="L188" i="4"/>
  <c r="K188" i="4"/>
  <c r="J188" i="4"/>
  <c r="I188" i="4"/>
  <c r="H188" i="4"/>
  <c r="G188" i="4"/>
  <c r="F188" i="4"/>
  <c r="E188" i="4"/>
  <c r="D188" i="4"/>
  <c r="C188" i="4"/>
  <c r="B188" i="4"/>
  <c r="A188" i="4"/>
  <c r="O187" i="4"/>
  <c r="N187" i="4"/>
  <c r="M187" i="4"/>
  <c r="L187" i="4"/>
  <c r="K187" i="4"/>
  <c r="J187" i="4"/>
  <c r="I187" i="4"/>
  <c r="H187" i="4"/>
  <c r="G187" i="4"/>
  <c r="F187" i="4"/>
  <c r="E187" i="4"/>
  <c r="D187" i="4"/>
  <c r="C187" i="4"/>
  <c r="B187" i="4"/>
  <c r="A187" i="4"/>
  <c r="O186" i="4"/>
  <c r="N186" i="4"/>
  <c r="M186" i="4"/>
  <c r="L186" i="4"/>
  <c r="K186" i="4"/>
  <c r="J186" i="4"/>
  <c r="I186" i="4"/>
  <c r="H186" i="4"/>
  <c r="G186" i="4"/>
  <c r="F186" i="4"/>
  <c r="E186" i="4"/>
  <c r="D186" i="4"/>
  <c r="C186" i="4"/>
  <c r="B186" i="4"/>
  <c r="A186" i="4"/>
  <c r="O185" i="4"/>
  <c r="N185" i="4"/>
  <c r="M185" i="4"/>
  <c r="L185" i="4"/>
  <c r="K185" i="4"/>
  <c r="J185" i="4"/>
  <c r="I185" i="4"/>
  <c r="H185" i="4"/>
  <c r="G185" i="4"/>
  <c r="F185" i="4"/>
  <c r="E185" i="4"/>
  <c r="D185" i="4"/>
  <c r="C185" i="4"/>
  <c r="B185" i="4"/>
  <c r="A185" i="4"/>
  <c r="O184" i="4"/>
  <c r="N184" i="4"/>
  <c r="M184" i="4"/>
  <c r="L184" i="4"/>
  <c r="K184" i="4"/>
  <c r="J184" i="4"/>
  <c r="I184" i="4"/>
  <c r="H184" i="4"/>
  <c r="G184" i="4"/>
  <c r="F184" i="4"/>
  <c r="E184" i="4"/>
  <c r="D184" i="4"/>
  <c r="C184" i="4"/>
  <c r="B184" i="4"/>
  <c r="A184" i="4"/>
  <c r="O183" i="4"/>
  <c r="N183" i="4"/>
  <c r="M183" i="4"/>
  <c r="L183" i="4"/>
  <c r="K183" i="4"/>
  <c r="J183" i="4"/>
  <c r="I183" i="4"/>
  <c r="H183" i="4"/>
  <c r="G183" i="4"/>
  <c r="F183" i="4"/>
  <c r="E183" i="4"/>
  <c r="D183" i="4"/>
  <c r="C183" i="4"/>
  <c r="B183" i="4"/>
  <c r="A183" i="4"/>
  <c r="O182" i="4"/>
  <c r="N182" i="4"/>
  <c r="M182" i="4"/>
  <c r="L182" i="4"/>
  <c r="K182" i="4"/>
  <c r="J182" i="4"/>
  <c r="I182" i="4"/>
  <c r="H182" i="4"/>
  <c r="G182" i="4"/>
  <c r="F182" i="4"/>
  <c r="E182" i="4"/>
  <c r="D182" i="4"/>
  <c r="C182" i="4"/>
  <c r="B182" i="4"/>
  <c r="A182" i="4"/>
  <c r="O181" i="4"/>
  <c r="N181" i="4"/>
  <c r="M181" i="4"/>
  <c r="L181" i="4"/>
  <c r="K181" i="4"/>
  <c r="J181" i="4"/>
  <c r="I181" i="4"/>
  <c r="H181" i="4"/>
  <c r="G181" i="4"/>
  <c r="F181" i="4"/>
  <c r="E181" i="4"/>
  <c r="D181" i="4"/>
  <c r="C181" i="4"/>
  <c r="B181" i="4"/>
  <c r="A181" i="4"/>
  <c r="O180" i="4"/>
  <c r="N180" i="4"/>
  <c r="M180" i="4"/>
  <c r="L180" i="4"/>
  <c r="K180" i="4"/>
  <c r="J180" i="4"/>
  <c r="I180" i="4"/>
  <c r="H180" i="4"/>
  <c r="G180" i="4"/>
  <c r="F180" i="4"/>
  <c r="E180" i="4"/>
  <c r="D180" i="4"/>
  <c r="C180" i="4"/>
  <c r="B180" i="4"/>
  <c r="A180" i="4"/>
  <c r="O179" i="4"/>
  <c r="N179" i="4"/>
  <c r="M179" i="4"/>
  <c r="L179" i="4"/>
  <c r="K179" i="4"/>
  <c r="J179" i="4"/>
  <c r="I179" i="4"/>
  <c r="H179" i="4"/>
  <c r="G179" i="4"/>
  <c r="F179" i="4"/>
  <c r="E179" i="4"/>
  <c r="D179" i="4"/>
  <c r="C179" i="4"/>
  <c r="B179" i="4"/>
  <c r="A179" i="4"/>
  <c r="O178" i="4"/>
  <c r="N178" i="4"/>
  <c r="M178" i="4"/>
  <c r="L178" i="4"/>
  <c r="K178" i="4"/>
  <c r="J178" i="4"/>
  <c r="I178" i="4"/>
  <c r="H178" i="4"/>
  <c r="G178" i="4"/>
  <c r="F178" i="4"/>
  <c r="E178" i="4"/>
  <c r="D178" i="4"/>
  <c r="C178" i="4"/>
  <c r="B178" i="4"/>
  <c r="A178" i="4"/>
  <c r="O177" i="4"/>
  <c r="N177" i="4"/>
  <c r="M177" i="4"/>
  <c r="L177" i="4"/>
  <c r="K177" i="4"/>
  <c r="J177" i="4"/>
  <c r="I177" i="4"/>
  <c r="H177" i="4"/>
  <c r="G177" i="4"/>
  <c r="F177" i="4"/>
  <c r="E177" i="4"/>
  <c r="D177" i="4"/>
  <c r="C177" i="4"/>
  <c r="B177" i="4"/>
  <c r="A177" i="4"/>
  <c r="O176" i="4"/>
  <c r="N176" i="4"/>
  <c r="M176" i="4"/>
  <c r="L176" i="4"/>
  <c r="K176" i="4"/>
  <c r="J176" i="4"/>
  <c r="I176" i="4"/>
  <c r="H176" i="4"/>
  <c r="G176" i="4"/>
  <c r="F176" i="4"/>
  <c r="E176" i="4"/>
  <c r="D176" i="4"/>
  <c r="C176" i="4"/>
  <c r="B176" i="4"/>
  <c r="A176" i="4"/>
  <c r="O175" i="4"/>
  <c r="N175" i="4"/>
  <c r="M175" i="4"/>
  <c r="L175" i="4"/>
  <c r="K175" i="4"/>
  <c r="J175" i="4"/>
  <c r="I175" i="4"/>
  <c r="H175" i="4"/>
  <c r="G175" i="4"/>
  <c r="F175" i="4"/>
  <c r="E175" i="4"/>
  <c r="D175" i="4"/>
  <c r="C175" i="4"/>
  <c r="B175" i="4"/>
  <c r="A175" i="4"/>
  <c r="O174" i="4"/>
  <c r="N174" i="4"/>
  <c r="M174" i="4"/>
  <c r="L174" i="4"/>
  <c r="K174" i="4"/>
  <c r="J174" i="4"/>
  <c r="I174" i="4"/>
  <c r="H174" i="4"/>
  <c r="G174" i="4"/>
  <c r="F174" i="4"/>
  <c r="E174" i="4"/>
  <c r="D174" i="4"/>
  <c r="C174" i="4"/>
  <c r="B174" i="4"/>
  <c r="A174" i="4"/>
  <c r="O173" i="4"/>
  <c r="N173" i="4"/>
  <c r="M173" i="4"/>
  <c r="L173" i="4"/>
  <c r="K173" i="4"/>
  <c r="J173" i="4"/>
  <c r="I173" i="4"/>
  <c r="H173" i="4"/>
  <c r="G173" i="4"/>
  <c r="F173" i="4"/>
  <c r="E173" i="4"/>
  <c r="D173" i="4"/>
  <c r="C173" i="4"/>
  <c r="B173" i="4"/>
  <c r="A173" i="4"/>
  <c r="O172" i="4"/>
  <c r="N172" i="4"/>
  <c r="M172" i="4"/>
  <c r="L172" i="4"/>
  <c r="K172" i="4"/>
  <c r="J172" i="4"/>
  <c r="I172" i="4"/>
  <c r="H172" i="4"/>
  <c r="G172" i="4"/>
  <c r="F172" i="4"/>
  <c r="E172" i="4"/>
  <c r="D172" i="4"/>
  <c r="C172" i="4"/>
  <c r="B172" i="4"/>
  <c r="A172" i="4"/>
  <c r="O171" i="4"/>
  <c r="N171" i="4"/>
  <c r="M171" i="4"/>
  <c r="L171" i="4"/>
  <c r="K171" i="4"/>
  <c r="J171" i="4"/>
  <c r="I171" i="4"/>
  <c r="H171" i="4"/>
  <c r="G171" i="4"/>
  <c r="F171" i="4"/>
  <c r="E171" i="4"/>
  <c r="D171" i="4"/>
  <c r="C171" i="4"/>
  <c r="B171" i="4"/>
  <c r="A171" i="4"/>
  <c r="O170" i="4"/>
  <c r="N170" i="4"/>
  <c r="M170" i="4"/>
  <c r="L170" i="4"/>
  <c r="K170" i="4"/>
  <c r="J170" i="4"/>
  <c r="I170" i="4"/>
  <c r="H170" i="4"/>
  <c r="G170" i="4"/>
  <c r="F170" i="4"/>
  <c r="E170" i="4"/>
  <c r="D170" i="4"/>
  <c r="C170" i="4"/>
  <c r="B170" i="4"/>
  <c r="A170" i="4"/>
  <c r="O169" i="4"/>
  <c r="N169" i="4"/>
  <c r="M169" i="4"/>
  <c r="L169" i="4"/>
  <c r="K169" i="4"/>
  <c r="J169" i="4"/>
  <c r="I169" i="4"/>
  <c r="H169" i="4"/>
  <c r="G169" i="4"/>
  <c r="F169" i="4"/>
  <c r="E169" i="4"/>
  <c r="D169" i="4"/>
  <c r="C169" i="4"/>
  <c r="B169" i="4"/>
  <c r="A169" i="4"/>
  <c r="O168" i="4"/>
  <c r="N168" i="4"/>
  <c r="M168" i="4"/>
  <c r="L168" i="4"/>
  <c r="K168" i="4"/>
  <c r="J168" i="4"/>
  <c r="I168" i="4"/>
  <c r="H168" i="4"/>
  <c r="G168" i="4"/>
  <c r="F168" i="4"/>
  <c r="E168" i="4"/>
  <c r="D168" i="4"/>
  <c r="C168" i="4"/>
  <c r="B168" i="4"/>
  <c r="A168" i="4"/>
  <c r="O167" i="4"/>
  <c r="N167" i="4"/>
  <c r="M167" i="4"/>
  <c r="L167" i="4"/>
  <c r="K167" i="4"/>
  <c r="J167" i="4"/>
  <c r="I167" i="4"/>
  <c r="H167" i="4"/>
  <c r="G167" i="4"/>
  <c r="F167" i="4"/>
  <c r="E167" i="4"/>
  <c r="D167" i="4"/>
  <c r="C167" i="4"/>
  <c r="B167" i="4"/>
  <c r="A167" i="4"/>
  <c r="O166" i="4"/>
  <c r="N166" i="4"/>
  <c r="M166" i="4"/>
  <c r="L166" i="4"/>
  <c r="K166" i="4"/>
  <c r="J166" i="4"/>
  <c r="I166" i="4"/>
  <c r="H166" i="4"/>
  <c r="G166" i="4"/>
  <c r="F166" i="4"/>
  <c r="E166" i="4"/>
  <c r="D166" i="4"/>
  <c r="C166" i="4"/>
  <c r="B166" i="4"/>
  <c r="A166" i="4"/>
  <c r="O165" i="4"/>
  <c r="N165" i="4"/>
  <c r="M165" i="4"/>
  <c r="L165" i="4"/>
  <c r="K165" i="4"/>
  <c r="J165" i="4"/>
  <c r="I165" i="4"/>
  <c r="H165" i="4"/>
  <c r="G165" i="4"/>
  <c r="F165" i="4"/>
  <c r="E165" i="4"/>
  <c r="D165" i="4"/>
  <c r="C165" i="4"/>
  <c r="B165" i="4"/>
  <c r="A165" i="4"/>
  <c r="O164" i="4"/>
  <c r="N164" i="4"/>
  <c r="M164" i="4"/>
  <c r="L164" i="4"/>
  <c r="K164" i="4"/>
  <c r="J164" i="4"/>
  <c r="I164" i="4"/>
  <c r="H164" i="4"/>
  <c r="G164" i="4"/>
  <c r="F164" i="4"/>
  <c r="E164" i="4"/>
  <c r="D164" i="4"/>
  <c r="C164" i="4"/>
  <c r="B164" i="4"/>
  <c r="A164" i="4"/>
  <c r="O163" i="4"/>
  <c r="N163" i="4"/>
  <c r="M163" i="4"/>
  <c r="L163" i="4"/>
  <c r="K163" i="4"/>
  <c r="J163" i="4"/>
  <c r="I163" i="4"/>
  <c r="H163" i="4"/>
  <c r="G163" i="4"/>
  <c r="F163" i="4"/>
  <c r="E163" i="4"/>
  <c r="D163" i="4"/>
  <c r="C163" i="4"/>
  <c r="B163" i="4"/>
  <c r="A163" i="4"/>
  <c r="O162" i="4"/>
  <c r="N162" i="4"/>
  <c r="M162" i="4"/>
  <c r="L162" i="4"/>
  <c r="K162" i="4"/>
  <c r="J162" i="4"/>
  <c r="I162" i="4"/>
  <c r="H162" i="4"/>
  <c r="G162" i="4"/>
  <c r="F162" i="4"/>
  <c r="E162" i="4"/>
  <c r="D162" i="4"/>
  <c r="C162" i="4"/>
  <c r="B162" i="4"/>
  <c r="A162" i="4"/>
  <c r="O161" i="4"/>
  <c r="N161" i="4"/>
  <c r="M161" i="4"/>
  <c r="L161" i="4"/>
  <c r="K161" i="4"/>
  <c r="J161" i="4"/>
  <c r="I161" i="4"/>
  <c r="H161" i="4"/>
  <c r="G161" i="4"/>
  <c r="F161" i="4"/>
  <c r="E161" i="4"/>
  <c r="D161" i="4"/>
  <c r="C161" i="4"/>
  <c r="B161" i="4"/>
  <c r="A161" i="4"/>
  <c r="O160" i="4"/>
  <c r="N160" i="4"/>
  <c r="M160" i="4"/>
  <c r="L160" i="4"/>
  <c r="K160" i="4"/>
  <c r="J160" i="4"/>
  <c r="I160" i="4"/>
  <c r="H160" i="4"/>
  <c r="G160" i="4"/>
  <c r="F160" i="4"/>
  <c r="E160" i="4"/>
  <c r="D160" i="4"/>
  <c r="C160" i="4"/>
  <c r="B160" i="4"/>
  <c r="A160" i="4"/>
  <c r="O159" i="4"/>
  <c r="N159" i="4"/>
  <c r="M159" i="4"/>
  <c r="L159" i="4"/>
  <c r="K159" i="4"/>
  <c r="J159" i="4"/>
  <c r="I159" i="4"/>
  <c r="H159" i="4"/>
  <c r="G159" i="4"/>
  <c r="F159" i="4"/>
  <c r="E159" i="4"/>
  <c r="D159" i="4"/>
  <c r="C159" i="4"/>
  <c r="B159" i="4"/>
  <c r="A159" i="4"/>
  <c r="O158" i="4"/>
  <c r="N158" i="4"/>
  <c r="M158" i="4"/>
  <c r="L158" i="4"/>
  <c r="K158" i="4"/>
  <c r="J158" i="4"/>
  <c r="I158" i="4"/>
  <c r="H158" i="4"/>
  <c r="G158" i="4"/>
  <c r="F158" i="4"/>
  <c r="E158" i="4"/>
  <c r="D158" i="4"/>
  <c r="C158" i="4"/>
  <c r="B158" i="4"/>
  <c r="A158" i="4"/>
  <c r="O157" i="4"/>
  <c r="N157" i="4"/>
  <c r="M157" i="4"/>
  <c r="L157" i="4"/>
  <c r="K157" i="4"/>
  <c r="J157" i="4"/>
  <c r="I157" i="4"/>
  <c r="H157" i="4"/>
  <c r="G157" i="4"/>
  <c r="F157" i="4"/>
  <c r="E157" i="4"/>
  <c r="D157" i="4"/>
  <c r="C157" i="4"/>
  <c r="B157" i="4"/>
  <c r="A157" i="4"/>
  <c r="O156" i="4"/>
  <c r="N156" i="4"/>
  <c r="M156" i="4"/>
  <c r="L156" i="4"/>
  <c r="K156" i="4"/>
  <c r="J156" i="4"/>
  <c r="I156" i="4"/>
  <c r="H156" i="4"/>
  <c r="G156" i="4"/>
  <c r="F156" i="4"/>
  <c r="E156" i="4"/>
  <c r="D156" i="4"/>
  <c r="C156" i="4"/>
  <c r="B156" i="4"/>
  <c r="A156" i="4"/>
  <c r="O155" i="4"/>
  <c r="N155" i="4"/>
  <c r="M155" i="4"/>
  <c r="L155" i="4"/>
  <c r="K155" i="4"/>
  <c r="J155" i="4"/>
  <c r="I155" i="4"/>
  <c r="H155" i="4"/>
  <c r="G155" i="4"/>
  <c r="F155" i="4"/>
  <c r="E155" i="4"/>
  <c r="D155" i="4"/>
  <c r="C155" i="4"/>
  <c r="B155" i="4"/>
  <c r="A155" i="4"/>
  <c r="O154" i="4"/>
  <c r="N154" i="4"/>
  <c r="M154" i="4"/>
  <c r="L154" i="4"/>
  <c r="K154" i="4"/>
  <c r="J154" i="4"/>
  <c r="I154" i="4"/>
  <c r="H154" i="4"/>
  <c r="G154" i="4"/>
  <c r="F154" i="4"/>
  <c r="E154" i="4"/>
  <c r="D154" i="4"/>
  <c r="C154" i="4"/>
  <c r="B154" i="4"/>
  <c r="A154" i="4"/>
  <c r="O153" i="4"/>
  <c r="N153" i="4"/>
  <c r="M153" i="4"/>
  <c r="L153" i="4"/>
  <c r="K153" i="4"/>
  <c r="J153" i="4"/>
  <c r="I153" i="4"/>
  <c r="H153" i="4"/>
  <c r="G153" i="4"/>
  <c r="F153" i="4"/>
  <c r="E153" i="4"/>
  <c r="D153" i="4"/>
  <c r="C153" i="4"/>
  <c r="B153" i="4"/>
  <c r="A153" i="4"/>
  <c r="O152" i="4"/>
  <c r="N152" i="4"/>
  <c r="M152" i="4"/>
  <c r="L152" i="4"/>
  <c r="K152" i="4"/>
  <c r="J152" i="4"/>
  <c r="I152" i="4"/>
  <c r="H152" i="4"/>
  <c r="G152" i="4"/>
  <c r="F152" i="4"/>
  <c r="E152" i="4"/>
  <c r="D152" i="4"/>
  <c r="C152" i="4"/>
  <c r="B152" i="4"/>
  <c r="A152" i="4"/>
  <c r="O151" i="4"/>
  <c r="N151" i="4"/>
  <c r="M151" i="4"/>
  <c r="L151" i="4"/>
  <c r="K151" i="4"/>
  <c r="J151" i="4"/>
  <c r="I151" i="4"/>
  <c r="H151" i="4"/>
  <c r="G151" i="4"/>
  <c r="F151" i="4"/>
  <c r="E151" i="4"/>
  <c r="D151" i="4"/>
  <c r="C151" i="4"/>
  <c r="B151" i="4"/>
  <c r="A151" i="4"/>
  <c r="O150" i="4"/>
  <c r="N150" i="4"/>
  <c r="M150" i="4"/>
  <c r="L150" i="4"/>
  <c r="K150" i="4"/>
  <c r="J150" i="4"/>
  <c r="I150" i="4"/>
  <c r="H150" i="4"/>
  <c r="G150" i="4"/>
  <c r="F150" i="4"/>
  <c r="E150" i="4"/>
  <c r="D150" i="4"/>
  <c r="C150" i="4"/>
  <c r="B150" i="4"/>
  <c r="A150" i="4"/>
  <c r="O149" i="4"/>
  <c r="N149" i="4"/>
  <c r="M149" i="4"/>
  <c r="L149" i="4"/>
  <c r="K149" i="4"/>
  <c r="J149" i="4"/>
  <c r="I149" i="4"/>
  <c r="H149" i="4"/>
  <c r="G149" i="4"/>
  <c r="F149" i="4"/>
  <c r="E149" i="4"/>
  <c r="D149" i="4"/>
  <c r="C149" i="4"/>
  <c r="B149" i="4"/>
  <c r="A149" i="4"/>
  <c r="O148" i="4"/>
  <c r="N148" i="4"/>
  <c r="M148" i="4"/>
  <c r="L148" i="4"/>
  <c r="K148" i="4"/>
  <c r="J148" i="4"/>
  <c r="I148" i="4"/>
  <c r="H148" i="4"/>
  <c r="G148" i="4"/>
  <c r="F148" i="4"/>
  <c r="E148" i="4"/>
  <c r="D148" i="4"/>
  <c r="C148" i="4"/>
  <c r="B148" i="4"/>
  <c r="A148" i="4"/>
  <c r="O147" i="4"/>
  <c r="N147" i="4"/>
  <c r="M147" i="4"/>
  <c r="L147" i="4"/>
  <c r="K147" i="4"/>
  <c r="J147" i="4"/>
  <c r="I147" i="4"/>
  <c r="H147" i="4"/>
  <c r="G147" i="4"/>
  <c r="F147" i="4"/>
  <c r="E147" i="4"/>
  <c r="D147" i="4"/>
  <c r="C147" i="4"/>
  <c r="B147" i="4"/>
  <c r="A147" i="4"/>
  <c r="O146" i="4"/>
  <c r="N146" i="4"/>
  <c r="M146" i="4"/>
  <c r="L146" i="4"/>
  <c r="K146" i="4"/>
  <c r="J146" i="4"/>
  <c r="I146" i="4"/>
  <c r="H146" i="4"/>
  <c r="G146" i="4"/>
  <c r="F146" i="4"/>
  <c r="E146" i="4"/>
  <c r="D146" i="4"/>
  <c r="C146" i="4"/>
  <c r="B146" i="4"/>
  <c r="A146" i="4"/>
  <c r="O145" i="4"/>
  <c r="N145" i="4"/>
  <c r="M145" i="4"/>
  <c r="L145" i="4"/>
  <c r="K145" i="4"/>
  <c r="J145" i="4"/>
  <c r="I145" i="4"/>
  <c r="H145" i="4"/>
  <c r="G145" i="4"/>
  <c r="F145" i="4"/>
  <c r="E145" i="4"/>
  <c r="D145" i="4"/>
  <c r="C145" i="4"/>
  <c r="B145" i="4"/>
  <c r="A145" i="4"/>
  <c r="O144" i="4"/>
  <c r="N144" i="4"/>
  <c r="M144" i="4"/>
  <c r="L144" i="4"/>
  <c r="K144" i="4"/>
  <c r="J144" i="4"/>
  <c r="I144" i="4"/>
  <c r="H144" i="4"/>
  <c r="G144" i="4"/>
  <c r="F144" i="4"/>
  <c r="E144" i="4"/>
  <c r="D144" i="4"/>
  <c r="C144" i="4"/>
  <c r="B144" i="4"/>
  <c r="A144" i="4"/>
  <c r="O143" i="4"/>
  <c r="N143" i="4"/>
  <c r="M143" i="4"/>
  <c r="L143" i="4"/>
  <c r="K143" i="4"/>
  <c r="J143" i="4"/>
  <c r="I143" i="4"/>
  <c r="H143" i="4"/>
  <c r="G143" i="4"/>
  <c r="F143" i="4"/>
  <c r="E143" i="4"/>
  <c r="D143" i="4"/>
  <c r="C143" i="4"/>
  <c r="B143" i="4"/>
  <c r="A143" i="4"/>
  <c r="O142" i="4"/>
  <c r="N142" i="4"/>
  <c r="M142" i="4"/>
  <c r="L142" i="4"/>
  <c r="K142" i="4"/>
  <c r="J142" i="4"/>
  <c r="I142" i="4"/>
  <c r="H142" i="4"/>
  <c r="G142" i="4"/>
  <c r="F142" i="4"/>
  <c r="E142" i="4"/>
  <c r="D142" i="4"/>
  <c r="C142" i="4"/>
  <c r="B142" i="4"/>
  <c r="A142" i="4"/>
  <c r="O141" i="4"/>
  <c r="N141" i="4"/>
  <c r="M141" i="4"/>
  <c r="L141" i="4"/>
  <c r="K141" i="4"/>
  <c r="J141" i="4"/>
  <c r="I141" i="4"/>
  <c r="H141" i="4"/>
  <c r="G141" i="4"/>
  <c r="F141" i="4"/>
  <c r="E141" i="4"/>
  <c r="D141" i="4"/>
  <c r="C141" i="4"/>
  <c r="B141" i="4"/>
  <c r="A141" i="4"/>
  <c r="O140" i="4"/>
  <c r="N140" i="4"/>
  <c r="M140" i="4"/>
  <c r="L140" i="4"/>
  <c r="K140" i="4"/>
  <c r="J140" i="4"/>
  <c r="I140" i="4"/>
  <c r="H140" i="4"/>
  <c r="G140" i="4"/>
  <c r="F140" i="4"/>
  <c r="E140" i="4"/>
  <c r="D140" i="4"/>
  <c r="C140" i="4"/>
  <c r="B140" i="4"/>
  <c r="A140" i="4"/>
  <c r="O139" i="4"/>
  <c r="N139" i="4"/>
  <c r="M139" i="4"/>
  <c r="L139" i="4"/>
  <c r="K139" i="4"/>
  <c r="J139" i="4"/>
  <c r="I139" i="4"/>
  <c r="H139" i="4"/>
  <c r="G139" i="4"/>
  <c r="F139" i="4"/>
  <c r="E139" i="4"/>
  <c r="D139" i="4"/>
  <c r="C139" i="4"/>
  <c r="B139" i="4"/>
  <c r="A139" i="4"/>
  <c r="O138" i="4"/>
  <c r="N138" i="4"/>
  <c r="M138" i="4"/>
  <c r="L138" i="4"/>
  <c r="K138" i="4"/>
  <c r="J138" i="4"/>
  <c r="I138" i="4"/>
  <c r="H138" i="4"/>
  <c r="G138" i="4"/>
  <c r="F138" i="4"/>
  <c r="E138" i="4"/>
  <c r="D138" i="4"/>
  <c r="C138" i="4"/>
  <c r="B138" i="4"/>
  <c r="A138" i="4"/>
  <c r="O137" i="4"/>
  <c r="N137" i="4"/>
  <c r="M137" i="4"/>
  <c r="L137" i="4"/>
  <c r="K137" i="4"/>
  <c r="J137" i="4"/>
  <c r="I137" i="4"/>
  <c r="H137" i="4"/>
  <c r="G137" i="4"/>
  <c r="F137" i="4"/>
  <c r="E137" i="4"/>
  <c r="D137" i="4"/>
  <c r="C137" i="4"/>
  <c r="B137" i="4"/>
  <c r="A137" i="4"/>
  <c r="O136" i="4"/>
  <c r="N136" i="4"/>
  <c r="M136" i="4"/>
  <c r="L136" i="4"/>
  <c r="K136" i="4"/>
  <c r="J136" i="4"/>
  <c r="I136" i="4"/>
  <c r="H136" i="4"/>
  <c r="G136" i="4"/>
  <c r="F136" i="4"/>
  <c r="E136" i="4"/>
  <c r="D136" i="4"/>
  <c r="C136" i="4"/>
  <c r="B136" i="4"/>
  <c r="A136" i="4"/>
  <c r="O135" i="4"/>
  <c r="N135" i="4"/>
  <c r="M135" i="4"/>
  <c r="L135" i="4"/>
  <c r="K135" i="4"/>
  <c r="J135" i="4"/>
  <c r="I135" i="4"/>
  <c r="H135" i="4"/>
  <c r="G135" i="4"/>
  <c r="F135" i="4"/>
  <c r="E135" i="4"/>
  <c r="D135" i="4"/>
  <c r="C135" i="4"/>
  <c r="B135" i="4"/>
  <c r="A135" i="4"/>
  <c r="O134" i="4"/>
  <c r="N134" i="4"/>
  <c r="M134" i="4"/>
  <c r="L134" i="4"/>
  <c r="K134" i="4"/>
  <c r="J134" i="4"/>
  <c r="I134" i="4"/>
  <c r="H134" i="4"/>
  <c r="G134" i="4"/>
  <c r="F134" i="4"/>
  <c r="E134" i="4"/>
  <c r="D134" i="4"/>
  <c r="C134" i="4"/>
  <c r="B134" i="4"/>
  <c r="A134" i="4"/>
  <c r="O133" i="4"/>
  <c r="N133" i="4"/>
  <c r="M133" i="4"/>
  <c r="L133" i="4"/>
  <c r="K133" i="4"/>
  <c r="J133" i="4"/>
  <c r="I133" i="4"/>
  <c r="H133" i="4"/>
  <c r="G133" i="4"/>
  <c r="F133" i="4"/>
  <c r="E133" i="4"/>
  <c r="D133" i="4"/>
  <c r="C133" i="4"/>
  <c r="B133" i="4"/>
  <c r="A133" i="4"/>
  <c r="O132" i="4"/>
  <c r="N132" i="4"/>
  <c r="M132" i="4"/>
  <c r="L132" i="4"/>
  <c r="K132" i="4"/>
  <c r="J132" i="4"/>
  <c r="I132" i="4"/>
  <c r="H132" i="4"/>
  <c r="G132" i="4"/>
  <c r="F132" i="4"/>
  <c r="E132" i="4"/>
  <c r="D132" i="4"/>
  <c r="C132" i="4"/>
  <c r="B132" i="4"/>
  <c r="A132" i="4"/>
  <c r="O131" i="4"/>
  <c r="N131" i="4"/>
  <c r="M131" i="4"/>
  <c r="L131" i="4"/>
  <c r="K131" i="4"/>
  <c r="J131" i="4"/>
  <c r="I131" i="4"/>
  <c r="H131" i="4"/>
  <c r="G131" i="4"/>
  <c r="F131" i="4"/>
  <c r="E131" i="4"/>
  <c r="D131" i="4"/>
  <c r="C131" i="4"/>
  <c r="B131" i="4"/>
  <c r="A131" i="4"/>
  <c r="O130" i="4"/>
  <c r="N130" i="4"/>
  <c r="M130" i="4"/>
  <c r="L130" i="4"/>
  <c r="K130" i="4"/>
  <c r="J130" i="4"/>
  <c r="I130" i="4"/>
  <c r="H130" i="4"/>
  <c r="G130" i="4"/>
  <c r="F130" i="4"/>
  <c r="E130" i="4"/>
  <c r="D130" i="4"/>
  <c r="C130" i="4"/>
  <c r="B130" i="4"/>
  <c r="A130" i="4"/>
  <c r="O129" i="4"/>
  <c r="N129" i="4"/>
  <c r="M129" i="4"/>
  <c r="L129" i="4"/>
  <c r="K129" i="4"/>
  <c r="J129" i="4"/>
  <c r="I129" i="4"/>
  <c r="H129" i="4"/>
  <c r="G129" i="4"/>
  <c r="F129" i="4"/>
  <c r="E129" i="4"/>
  <c r="D129" i="4"/>
  <c r="C129" i="4"/>
  <c r="B129" i="4"/>
  <c r="A129" i="4"/>
  <c r="O128" i="4"/>
  <c r="N128" i="4"/>
  <c r="M128" i="4"/>
  <c r="L128" i="4"/>
  <c r="K128" i="4"/>
  <c r="J128" i="4"/>
  <c r="I128" i="4"/>
  <c r="H128" i="4"/>
  <c r="G128" i="4"/>
  <c r="F128" i="4"/>
  <c r="E128" i="4"/>
  <c r="D128" i="4"/>
  <c r="C128" i="4"/>
  <c r="B128" i="4"/>
  <c r="A128" i="4"/>
  <c r="O127" i="4"/>
  <c r="N127" i="4"/>
  <c r="M127" i="4"/>
  <c r="L127" i="4"/>
  <c r="K127" i="4"/>
  <c r="J127" i="4"/>
  <c r="I127" i="4"/>
  <c r="H127" i="4"/>
  <c r="G127" i="4"/>
  <c r="F127" i="4"/>
  <c r="E127" i="4"/>
  <c r="D127" i="4"/>
  <c r="C127" i="4"/>
  <c r="B127" i="4"/>
  <c r="A127" i="4"/>
  <c r="O126" i="4"/>
  <c r="N126" i="4"/>
  <c r="M126" i="4"/>
  <c r="L126" i="4"/>
  <c r="K126" i="4"/>
  <c r="J126" i="4"/>
  <c r="I126" i="4"/>
  <c r="H126" i="4"/>
  <c r="G126" i="4"/>
  <c r="F126" i="4"/>
  <c r="E126" i="4"/>
  <c r="D126" i="4"/>
  <c r="C126" i="4"/>
  <c r="B126" i="4"/>
  <c r="A126" i="4"/>
  <c r="O125" i="4"/>
  <c r="N125" i="4"/>
  <c r="M125" i="4"/>
  <c r="L125" i="4"/>
  <c r="K125" i="4"/>
  <c r="J125" i="4"/>
  <c r="I125" i="4"/>
  <c r="H125" i="4"/>
  <c r="G125" i="4"/>
  <c r="F125" i="4"/>
  <c r="E125" i="4"/>
  <c r="D125" i="4"/>
  <c r="C125" i="4"/>
  <c r="B125" i="4"/>
  <c r="A125" i="4"/>
  <c r="O124" i="4"/>
  <c r="N124" i="4"/>
  <c r="M124" i="4"/>
  <c r="L124" i="4"/>
  <c r="K124" i="4"/>
  <c r="J124" i="4"/>
  <c r="I124" i="4"/>
  <c r="H124" i="4"/>
  <c r="G124" i="4"/>
  <c r="F124" i="4"/>
  <c r="E124" i="4"/>
  <c r="D124" i="4"/>
  <c r="C124" i="4"/>
  <c r="B124" i="4"/>
  <c r="A124" i="4"/>
  <c r="O123" i="4"/>
  <c r="N123" i="4"/>
  <c r="M123" i="4"/>
  <c r="L123" i="4"/>
  <c r="K123" i="4"/>
  <c r="J123" i="4"/>
  <c r="I123" i="4"/>
  <c r="H123" i="4"/>
  <c r="G123" i="4"/>
  <c r="F123" i="4"/>
  <c r="E123" i="4"/>
  <c r="D123" i="4"/>
  <c r="C123" i="4"/>
  <c r="B123" i="4"/>
  <c r="A123" i="4"/>
  <c r="O122" i="4"/>
  <c r="N122" i="4"/>
  <c r="M122" i="4"/>
  <c r="L122" i="4"/>
  <c r="K122" i="4"/>
  <c r="J122" i="4"/>
  <c r="I122" i="4"/>
  <c r="H122" i="4"/>
  <c r="G122" i="4"/>
  <c r="F122" i="4"/>
  <c r="E122" i="4"/>
  <c r="D122" i="4"/>
  <c r="C122" i="4"/>
  <c r="B122" i="4"/>
  <c r="A122" i="4"/>
  <c r="O121" i="4"/>
  <c r="N121" i="4"/>
  <c r="M121" i="4"/>
  <c r="L121" i="4"/>
  <c r="K121" i="4"/>
  <c r="J121" i="4"/>
  <c r="I121" i="4"/>
  <c r="H121" i="4"/>
  <c r="G121" i="4"/>
  <c r="F121" i="4"/>
  <c r="E121" i="4"/>
  <c r="D121" i="4"/>
  <c r="C121" i="4"/>
  <c r="B121" i="4"/>
  <c r="A121" i="4"/>
  <c r="O120" i="4"/>
  <c r="N120" i="4"/>
  <c r="M120" i="4"/>
  <c r="L120" i="4"/>
  <c r="K120" i="4"/>
  <c r="J120" i="4"/>
  <c r="I120" i="4"/>
  <c r="H120" i="4"/>
  <c r="G120" i="4"/>
  <c r="F120" i="4"/>
  <c r="E120" i="4"/>
  <c r="D120" i="4"/>
  <c r="C120" i="4"/>
  <c r="B120" i="4"/>
  <c r="A120" i="4"/>
  <c r="O119" i="4"/>
  <c r="N119" i="4"/>
  <c r="M119" i="4"/>
  <c r="L119" i="4"/>
  <c r="K119" i="4"/>
  <c r="J119" i="4"/>
  <c r="I119" i="4"/>
  <c r="H119" i="4"/>
  <c r="G119" i="4"/>
  <c r="F119" i="4"/>
  <c r="E119" i="4"/>
  <c r="D119" i="4"/>
  <c r="C119" i="4"/>
  <c r="B119" i="4"/>
  <c r="A119" i="4"/>
  <c r="O118" i="4"/>
  <c r="N118" i="4"/>
  <c r="M118" i="4"/>
  <c r="L118" i="4"/>
  <c r="K118" i="4"/>
  <c r="J118" i="4"/>
  <c r="I118" i="4"/>
  <c r="H118" i="4"/>
  <c r="G118" i="4"/>
  <c r="F118" i="4"/>
  <c r="E118" i="4"/>
  <c r="D118" i="4"/>
  <c r="C118" i="4"/>
  <c r="B118" i="4"/>
  <c r="A118" i="4"/>
  <c r="O117" i="4"/>
  <c r="N117" i="4"/>
  <c r="M117" i="4"/>
  <c r="L117" i="4"/>
  <c r="K117" i="4"/>
  <c r="J117" i="4"/>
  <c r="I117" i="4"/>
  <c r="H117" i="4"/>
  <c r="G117" i="4"/>
  <c r="F117" i="4"/>
  <c r="E117" i="4"/>
  <c r="D117" i="4"/>
  <c r="C117" i="4"/>
  <c r="B117" i="4"/>
  <c r="A117" i="4"/>
  <c r="O116" i="4"/>
  <c r="N116" i="4"/>
  <c r="M116" i="4"/>
  <c r="L116" i="4"/>
  <c r="K116" i="4"/>
  <c r="J116" i="4"/>
  <c r="I116" i="4"/>
  <c r="H116" i="4"/>
  <c r="G116" i="4"/>
  <c r="F116" i="4"/>
  <c r="E116" i="4"/>
  <c r="D116" i="4"/>
  <c r="C116" i="4"/>
  <c r="B116" i="4"/>
  <c r="A116" i="4"/>
  <c r="O115" i="4"/>
  <c r="N115" i="4"/>
  <c r="M115" i="4"/>
  <c r="L115" i="4"/>
  <c r="K115" i="4"/>
  <c r="J115" i="4"/>
  <c r="I115" i="4"/>
  <c r="H115" i="4"/>
  <c r="G115" i="4"/>
  <c r="F115" i="4"/>
  <c r="E115" i="4"/>
  <c r="D115" i="4"/>
  <c r="C115" i="4"/>
  <c r="B115" i="4"/>
  <c r="A115" i="4"/>
  <c r="O114" i="4"/>
  <c r="N114" i="4"/>
  <c r="M114" i="4"/>
  <c r="L114" i="4"/>
  <c r="K114" i="4"/>
  <c r="J114" i="4"/>
  <c r="I114" i="4"/>
  <c r="H114" i="4"/>
  <c r="G114" i="4"/>
  <c r="F114" i="4"/>
  <c r="E114" i="4"/>
  <c r="D114" i="4"/>
  <c r="C114" i="4"/>
  <c r="B114" i="4"/>
  <c r="A114" i="4"/>
  <c r="O113" i="4"/>
  <c r="N113" i="4"/>
  <c r="M113" i="4"/>
  <c r="L113" i="4"/>
  <c r="K113" i="4"/>
  <c r="J113" i="4"/>
  <c r="I113" i="4"/>
  <c r="H113" i="4"/>
  <c r="G113" i="4"/>
  <c r="F113" i="4"/>
  <c r="E113" i="4"/>
  <c r="D113" i="4"/>
  <c r="C113" i="4"/>
  <c r="B113" i="4"/>
  <c r="A113" i="4"/>
  <c r="O112" i="4"/>
  <c r="N112" i="4"/>
  <c r="M112" i="4"/>
  <c r="L112" i="4"/>
  <c r="K112" i="4"/>
  <c r="J112" i="4"/>
  <c r="I112" i="4"/>
  <c r="H112" i="4"/>
  <c r="G112" i="4"/>
  <c r="F112" i="4"/>
  <c r="E112" i="4"/>
  <c r="D112" i="4"/>
  <c r="C112" i="4"/>
  <c r="B112" i="4"/>
  <c r="A112" i="4"/>
  <c r="O111" i="4"/>
  <c r="N111" i="4"/>
  <c r="M111" i="4"/>
  <c r="L111" i="4"/>
  <c r="K111" i="4"/>
  <c r="J111" i="4"/>
  <c r="I111" i="4"/>
  <c r="H111" i="4"/>
  <c r="G111" i="4"/>
  <c r="F111" i="4"/>
  <c r="E111" i="4"/>
  <c r="D111" i="4"/>
  <c r="C111" i="4"/>
  <c r="B111" i="4"/>
  <c r="A111" i="4"/>
  <c r="O110" i="4"/>
  <c r="N110" i="4"/>
  <c r="M110" i="4"/>
  <c r="L110" i="4"/>
  <c r="K110" i="4"/>
  <c r="J110" i="4"/>
  <c r="I110" i="4"/>
  <c r="H110" i="4"/>
  <c r="G110" i="4"/>
  <c r="F110" i="4"/>
  <c r="E110" i="4"/>
  <c r="D110" i="4"/>
  <c r="C110" i="4"/>
  <c r="B110" i="4"/>
  <c r="A110" i="4"/>
  <c r="O109" i="4"/>
  <c r="N109" i="4"/>
  <c r="M109" i="4"/>
  <c r="L109" i="4"/>
  <c r="K109" i="4"/>
  <c r="J109" i="4"/>
  <c r="I109" i="4"/>
  <c r="H109" i="4"/>
  <c r="G109" i="4"/>
  <c r="F109" i="4"/>
  <c r="E109" i="4"/>
  <c r="D109" i="4"/>
  <c r="C109" i="4"/>
  <c r="B109" i="4"/>
  <c r="A109" i="4"/>
  <c r="O108" i="4"/>
  <c r="N108" i="4"/>
  <c r="M108" i="4"/>
  <c r="L108" i="4"/>
  <c r="K108" i="4"/>
  <c r="J108" i="4"/>
  <c r="I108" i="4"/>
  <c r="H108" i="4"/>
  <c r="G108" i="4"/>
  <c r="F108" i="4"/>
  <c r="E108" i="4"/>
  <c r="D108" i="4"/>
  <c r="C108" i="4"/>
  <c r="B108" i="4"/>
  <c r="A108" i="4"/>
  <c r="O107" i="4"/>
  <c r="N107" i="4"/>
  <c r="M107" i="4"/>
  <c r="L107" i="4"/>
  <c r="K107" i="4"/>
  <c r="J107" i="4"/>
  <c r="I107" i="4"/>
  <c r="H107" i="4"/>
  <c r="G107" i="4"/>
  <c r="F107" i="4"/>
  <c r="E107" i="4"/>
  <c r="D107" i="4"/>
  <c r="C107" i="4"/>
  <c r="B107" i="4"/>
  <c r="A107" i="4"/>
  <c r="O106" i="4"/>
  <c r="N106" i="4"/>
  <c r="M106" i="4"/>
  <c r="L106" i="4"/>
  <c r="K106" i="4"/>
  <c r="J106" i="4"/>
  <c r="I106" i="4"/>
  <c r="H106" i="4"/>
  <c r="G106" i="4"/>
  <c r="F106" i="4"/>
  <c r="E106" i="4"/>
  <c r="D106" i="4"/>
  <c r="C106" i="4"/>
  <c r="B106" i="4"/>
  <c r="A106" i="4"/>
  <c r="O105" i="4"/>
  <c r="N105" i="4"/>
  <c r="M105" i="4"/>
  <c r="L105" i="4"/>
  <c r="K105" i="4"/>
  <c r="J105" i="4"/>
  <c r="I105" i="4"/>
  <c r="H105" i="4"/>
  <c r="G105" i="4"/>
  <c r="F105" i="4"/>
  <c r="E105" i="4"/>
  <c r="D105" i="4"/>
  <c r="C105" i="4"/>
  <c r="B105" i="4"/>
  <c r="A105" i="4"/>
  <c r="O104" i="4"/>
  <c r="N104" i="4"/>
  <c r="M104" i="4"/>
  <c r="L104" i="4"/>
  <c r="K104" i="4"/>
  <c r="J104" i="4"/>
  <c r="I104" i="4"/>
  <c r="H104" i="4"/>
  <c r="G104" i="4"/>
  <c r="F104" i="4"/>
  <c r="E104" i="4"/>
  <c r="D104" i="4"/>
  <c r="C104" i="4"/>
  <c r="B104" i="4"/>
  <c r="A104" i="4"/>
  <c r="O103" i="4"/>
  <c r="N103" i="4"/>
  <c r="M103" i="4"/>
  <c r="L103" i="4"/>
  <c r="K103" i="4"/>
  <c r="J103" i="4"/>
  <c r="I103" i="4"/>
  <c r="H103" i="4"/>
  <c r="G103" i="4"/>
  <c r="F103" i="4"/>
  <c r="E103" i="4"/>
  <c r="D103" i="4"/>
  <c r="C103" i="4"/>
  <c r="B103" i="4"/>
  <c r="A103" i="4"/>
  <c r="O102" i="4"/>
  <c r="N102" i="4"/>
  <c r="M102" i="4"/>
  <c r="L102" i="4"/>
  <c r="K102" i="4"/>
  <c r="J102" i="4"/>
  <c r="I102" i="4"/>
  <c r="H102" i="4"/>
  <c r="G102" i="4"/>
  <c r="F102" i="4"/>
  <c r="E102" i="4"/>
  <c r="D102" i="4"/>
  <c r="C102" i="4"/>
  <c r="B102" i="4"/>
  <c r="A102" i="4"/>
  <c r="O101" i="4"/>
  <c r="N101" i="4"/>
  <c r="M101" i="4"/>
  <c r="L101" i="4"/>
  <c r="K101" i="4"/>
  <c r="J101" i="4"/>
  <c r="I101" i="4"/>
  <c r="H101" i="4"/>
  <c r="G101" i="4"/>
  <c r="F101" i="4"/>
  <c r="E101" i="4"/>
  <c r="D101" i="4"/>
  <c r="C101" i="4"/>
  <c r="B101" i="4"/>
  <c r="A101" i="4"/>
  <c r="O100" i="4"/>
  <c r="N100" i="4"/>
  <c r="M100" i="4"/>
  <c r="L100" i="4"/>
  <c r="K100" i="4"/>
  <c r="J100" i="4"/>
  <c r="I100" i="4"/>
  <c r="H100" i="4"/>
  <c r="G100" i="4"/>
  <c r="F100" i="4"/>
  <c r="E100" i="4"/>
  <c r="D100" i="4"/>
  <c r="C100" i="4"/>
  <c r="B100" i="4"/>
  <c r="A100" i="4"/>
  <c r="O99" i="4"/>
  <c r="N99" i="4"/>
  <c r="M99" i="4"/>
  <c r="L99" i="4"/>
  <c r="K99" i="4"/>
  <c r="J99" i="4"/>
  <c r="I99" i="4"/>
  <c r="H99" i="4"/>
  <c r="G99" i="4"/>
  <c r="F99" i="4"/>
  <c r="E99" i="4"/>
  <c r="D99" i="4"/>
  <c r="C99" i="4"/>
  <c r="B99" i="4"/>
  <c r="A99" i="4"/>
  <c r="O98" i="4"/>
  <c r="N98" i="4"/>
  <c r="M98" i="4"/>
  <c r="L98" i="4"/>
  <c r="K98" i="4"/>
  <c r="J98" i="4"/>
  <c r="I98" i="4"/>
  <c r="H98" i="4"/>
  <c r="G98" i="4"/>
  <c r="F98" i="4"/>
  <c r="E98" i="4"/>
  <c r="D98" i="4"/>
  <c r="C98" i="4"/>
  <c r="B98" i="4"/>
  <c r="A98" i="4"/>
  <c r="O97" i="4"/>
  <c r="N97" i="4"/>
  <c r="M97" i="4"/>
  <c r="L97" i="4"/>
  <c r="K97" i="4"/>
  <c r="J97" i="4"/>
  <c r="I97" i="4"/>
  <c r="H97" i="4"/>
  <c r="G97" i="4"/>
  <c r="F97" i="4"/>
  <c r="E97" i="4"/>
  <c r="D97" i="4"/>
  <c r="C97" i="4"/>
  <c r="B97" i="4"/>
  <c r="A97" i="4"/>
  <c r="O96" i="4"/>
  <c r="N96" i="4"/>
  <c r="M96" i="4"/>
  <c r="L96" i="4"/>
  <c r="K96" i="4"/>
  <c r="J96" i="4"/>
  <c r="I96" i="4"/>
  <c r="H96" i="4"/>
  <c r="G96" i="4"/>
  <c r="F96" i="4"/>
  <c r="E96" i="4"/>
  <c r="D96" i="4"/>
  <c r="C96" i="4"/>
  <c r="B96" i="4"/>
  <c r="A96" i="4"/>
  <c r="O95" i="4"/>
  <c r="N95" i="4"/>
  <c r="M95" i="4"/>
  <c r="L95" i="4"/>
  <c r="K95" i="4"/>
  <c r="J95" i="4"/>
  <c r="I95" i="4"/>
  <c r="H95" i="4"/>
  <c r="G95" i="4"/>
  <c r="F95" i="4"/>
  <c r="E95" i="4"/>
  <c r="D95" i="4"/>
  <c r="C95" i="4"/>
  <c r="B95" i="4"/>
  <c r="A95" i="4"/>
  <c r="O94" i="4"/>
  <c r="N94" i="4"/>
  <c r="M94" i="4"/>
  <c r="L94" i="4"/>
  <c r="K94" i="4"/>
  <c r="J94" i="4"/>
  <c r="I94" i="4"/>
  <c r="H94" i="4"/>
  <c r="G94" i="4"/>
  <c r="F94" i="4"/>
  <c r="E94" i="4"/>
  <c r="D94" i="4"/>
  <c r="C94" i="4"/>
  <c r="B94" i="4"/>
  <c r="A94" i="4"/>
  <c r="O93" i="4"/>
  <c r="N93" i="4"/>
  <c r="M93" i="4"/>
  <c r="L93" i="4"/>
  <c r="K93" i="4"/>
  <c r="J93" i="4"/>
  <c r="I93" i="4"/>
  <c r="H93" i="4"/>
  <c r="G93" i="4"/>
  <c r="F93" i="4"/>
  <c r="E93" i="4"/>
  <c r="D93" i="4"/>
  <c r="C93" i="4"/>
  <c r="B93" i="4"/>
  <c r="A93" i="4"/>
  <c r="O92" i="4"/>
  <c r="N92" i="4"/>
  <c r="M92" i="4"/>
  <c r="L92" i="4"/>
  <c r="K92" i="4"/>
  <c r="J92" i="4"/>
  <c r="I92" i="4"/>
  <c r="H92" i="4"/>
  <c r="G92" i="4"/>
  <c r="F92" i="4"/>
  <c r="E92" i="4"/>
  <c r="D92" i="4"/>
  <c r="C92" i="4"/>
  <c r="B92" i="4"/>
  <c r="A92" i="4"/>
  <c r="O91" i="4"/>
  <c r="N91" i="4"/>
  <c r="M91" i="4"/>
  <c r="L91" i="4"/>
  <c r="K91" i="4"/>
  <c r="J91" i="4"/>
  <c r="I91" i="4"/>
  <c r="H91" i="4"/>
  <c r="G91" i="4"/>
  <c r="F91" i="4"/>
  <c r="E91" i="4"/>
  <c r="D91" i="4"/>
  <c r="C91" i="4"/>
  <c r="B91" i="4"/>
  <c r="A91" i="4"/>
  <c r="O90" i="4"/>
  <c r="N90" i="4"/>
  <c r="M90" i="4"/>
  <c r="L90" i="4"/>
  <c r="K90" i="4"/>
  <c r="J90" i="4"/>
  <c r="I90" i="4"/>
  <c r="H90" i="4"/>
  <c r="G90" i="4"/>
  <c r="F90" i="4"/>
  <c r="E90" i="4"/>
  <c r="D90" i="4"/>
  <c r="C90" i="4"/>
  <c r="B90" i="4"/>
  <c r="A90" i="4"/>
  <c r="O89" i="4"/>
  <c r="N89" i="4"/>
  <c r="M89" i="4"/>
  <c r="L89" i="4"/>
  <c r="K89" i="4"/>
  <c r="J89" i="4"/>
  <c r="I89" i="4"/>
  <c r="H89" i="4"/>
  <c r="G89" i="4"/>
  <c r="F89" i="4"/>
  <c r="E89" i="4"/>
  <c r="D89" i="4"/>
  <c r="C89" i="4"/>
  <c r="B89" i="4"/>
  <c r="A89" i="4"/>
  <c r="O88" i="4"/>
  <c r="N88" i="4"/>
  <c r="M88" i="4"/>
  <c r="L88" i="4"/>
  <c r="K88" i="4"/>
  <c r="J88" i="4"/>
  <c r="I88" i="4"/>
  <c r="H88" i="4"/>
  <c r="G88" i="4"/>
  <c r="F88" i="4"/>
  <c r="E88" i="4"/>
  <c r="D88" i="4"/>
  <c r="C88" i="4"/>
  <c r="B88" i="4"/>
  <c r="A88" i="4"/>
  <c r="O87" i="4"/>
  <c r="N87" i="4"/>
  <c r="M87" i="4"/>
  <c r="L87" i="4"/>
  <c r="K87" i="4"/>
  <c r="J87" i="4"/>
  <c r="I87" i="4"/>
  <c r="H87" i="4"/>
  <c r="G87" i="4"/>
  <c r="F87" i="4"/>
  <c r="E87" i="4"/>
  <c r="D87" i="4"/>
  <c r="C87" i="4"/>
  <c r="B87" i="4"/>
  <c r="A87" i="4"/>
  <c r="O86" i="4"/>
  <c r="N86" i="4"/>
  <c r="M86" i="4"/>
  <c r="L86" i="4"/>
  <c r="K86" i="4"/>
  <c r="J86" i="4"/>
  <c r="I86" i="4"/>
  <c r="H86" i="4"/>
  <c r="G86" i="4"/>
  <c r="F86" i="4"/>
  <c r="E86" i="4"/>
  <c r="D86" i="4"/>
  <c r="C86" i="4"/>
  <c r="B86" i="4"/>
  <c r="A86" i="4"/>
  <c r="O85" i="4"/>
  <c r="N85" i="4"/>
  <c r="M85" i="4"/>
  <c r="L85" i="4"/>
  <c r="K85" i="4"/>
  <c r="J85" i="4"/>
  <c r="I85" i="4"/>
  <c r="H85" i="4"/>
  <c r="G85" i="4"/>
  <c r="F85" i="4"/>
  <c r="E85" i="4"/>
  <c r="D85" i="4"/>
  <c r="C85" i="4"/>
  <c r="B85" i="4"/>
  <c r="A85" i="4"/>
  <c r="O84" i="4"/>
  <c r="N84" i="4"/>
  <c r="M84" i="4"/>
  <c r="L84" i="4"/>
  <c r="K84" i="4"/>
  <c r="J84" i="4"/>
  <c r="I84" i="4"/>
  <c r="H84" i="4"/>
  <c r="G84" i="4"/>
  <c r="F84" i="4"/>
  <c r="E84" i="4"/>
  <c r="D84" i="4"/>
  <c r="C84" i="4"/>
  <c r="B84" i="4"/>
  <c r="A84" i="4"/>
  <c r="O83" i="4"/>
  <c r="N83" i="4"/>
  <c r="M83" i="4"/>
  <c r="L83" i="4"/>
  <c r="K83" i="4"/>
  <c r="J83" i="4"/>
  <c r="I83" i="4"/>
  <c r="H83" i="4"/>
  <c r="G83" i="4"/>
  <c r="F83" i="4"/>
  <c r="E83" i="4"/>
  <c r="D83" i="4"/>
  <c r="C83" i="4"/>
  <c r="B83" i="4"/>
  <c r="A83" i="4"/>
  <c r="O82" i="4"/>
  <c r="N82" i="4"/>
  <c r="M82" i="4"/>
  <c r="L82" i="4"/>
  <c r="K82" i="4"/>
  <c r="J82" i="4"/>
  <c r="I82" i="4"/>
  <c r="H82" i="4"/>
  <c r="G82" i="4"/>
  <c r="F82" i="4"/>
  <c r="E82" i="4"/>
  <c r="D82" i="4"/>
  <c r="C82" i="4"/>
  <c r="B82" i="4"/>
  <c r="A82" i="4"/>
  <c r="O81" i="4"/>
  <c r="N81" i="4"/>
  <c r="M81" i="4"/>
  <c r="L81" i="4"/>
  <c r="K81" i="4"/>
  <c r="J81" i="4"/>
  <c r="I81" i="4"/>
  <c r="H81" i="4"/>
  <c r="G81" i="4"/>
  <c r="F81" i="4"/>
  <c r="E81" i="4"/>
  <c r="D81" i="4"/>
  <c r="C81" i="4"/>
  <c r="B81" i="4"/>
  <c r="A81" i="4"/>
  <c r="O80" i="4"/>
  <c r="N80" i="4"/>
  <c r="M80" i="4"/>
  <c r="L80" i="4"/>
  <c r="K80" i="4"/>
  <c r="J80" i="4"/>
  <c r="I80" i="4"/>
  <c r="H80" i="4"/>
  <c r="G80" i="4"/>
  <c r="F80" i="4"/>
  <c r="E80" i="4"/>
  <c r="D80" i="4"/>
  <c r="C80" i="4"/>
  <c r="B80" i="4"/>
  <c r="A80" i="4"/>
  <c r="O79" i="4"/>
  <c r="N79" i="4"/>
  <c r="M79" i="4"/>
  <c r="L79" i="4"/>
  <c r="K79" i="4"/>
  <c r="J79" i="4"/>
  <c r="I79" i="4"/>
  <c r="H79" i="4"/>
  <c r="G79" i="4"/>
  <c r="F79" i="4"/>
  <c r="E79" i="4"/>
  <c r="D79" i="4"/>
  <c r="C79" i="4"/>
  <c r="B79" i="4"/>
  <c r="A79" i="4"/>
  <c r="O78" i="4"/>
  <c r="N78" i="4"/>
  <c r="M78" i="4"/>
  <c r="L78" i="4"/>
  <c r="K78" i="4"/>
  <c r="J78" i="4"/>
  <c r="I78" i="4"/>
  <c r="H78" i="4"/>
  <c r="G78" i="4"/>
  <c r="F78" i="4"/>
  <c r="E78" i="4"/>
  <c r="D78" i="4"/>
  <c r="C78" i="4"/>
  <c r="B78" i="4"/>
  <c r="A78" i="4"/>
  <c r="O77" i="4"/>
  <c r="N77" i="4"/>
  <c r="M77" i="4"/>
  <c r="L77" i="4"/>
  <c r="K77" i="4"/>
  <c r="J77" i="4"/>
  <c r="I77" i="4"/>
  <c r="H77" i="4"/>
  <c r="G77" i="4"/>
  <c r="F77" i="4"/>
  <c r="E77" i="4"/>
  <c r="D77" i="4"/>
  <c r="C77" i="4"/>
  <c r="B77" i="4"/>
  <c r="A77" i="4"/>
  <c r="O76" i="4"/>
  <c r="N76" i="4"/>
  <c r="M76" i="4"/>
  <c r="L76" i="4"/>
  <c r="K76" i="4"/>
  <c r="J76" i="4"/>
  <c r="I76" i="4"/>
  <c r="H76" i="4"/>
  <c r="G76" i="4"/>
  <c r="F76" i="4"/>
  <c r="E76" i="4"/>
  <c r="D76" i="4"/>
  <c r="C76" i="4"/>
  <c r="B76" i="4"/>
  <c r="A76" i="4"/>
  <c r="O75" i="4"/>
  <c r="N75" i="4"/>
  <c r="M75" i="4"/>
  <c r="L75" i="4"/>
  <c r="K75" i="4"/>
  <c r="J75" i="4"/>
  <c r="I75" i="4"/>
  <c r="H75" i="4"/>
  <c r="G75" i="4"/>
  <c r="F75" i="4"/>
  <c r="E75" i="4"/>
  <c r="D75" i="4"/>
  <c r="C75" i="4"/>
  <c r="B75" i="4"/>
  <c r="A75" i="4"/>
  <c r="O74" i="4"/>
  <c r="N74" i="4"/>
  <c r="M74" i="4"/>
  <c r="L74" i="4"/>
  <c r="K74" i="4"/>
  <c r="J74" i="4"/>
  <c r="I74" i="4"/>
  <c r="H74" i="4"/>
  <c r="G74" i="4"/>
  <c r="F74" i="4"/>
  <c r="E74" i="4"/>
  <c r="D74" i="4"/>
  <c r="C74" i="4"/>
  <c r="B74" i="4"/>
  <c r="A74" i="4"/>
  <c r="O73" i="4"/>
  <c r="N73" i="4"/>
  <c r="M73" i="4"/>
  <c r="L73" i="4"/>
  <c r="K73" i="4"/>
  <c r="J73" i="4"/>
  <c r="I73" i="4"/>
  <c r="H73" i="4"/>
  <c r="G73" i="4"/>
  <c r="F73" i="4"/>
  <c r="E73" i="4"/>
  <c r="D73" i="4"/>
  <c r="C73" i="4"/>
  <c r="B73" i="4"/>
  <c r="A73" i="4"/>
  <c r="O72" i="4"/>
  <c r="N72" i="4"/>
  <c r="M72" i="4"/>
  <c r="L72" i="4"/>
  <c r="K72" i="4"/>
  <c r="J72" i="4"/>
  <c r="I72" i="4"/>
  <c r="H72" i="4"/>
  <c r="G72" i="4"/>
  <c r="F72" i="4"/>
  <c r="E72" i="4"/>
  <c r="D72" i="4"/>
  <c r="C72" i="4"/>
  <c r="B72" i="4"/>
  <c r="A72" i="4"/>
  <c r="O71" i="4"/>
  <c r="N71" i="4"/>
  <c r="M71" i="4"/>
  <c r="L71" i="4"/>
  <c r="K71" i="4"/>
  <c r="J71" i="4"/>
  <c r="I71" i="4"/>
  <c r="H71" i="4"/>
  <c r="G71" i="4"/>
  <c r="F71" i="4"/>
  <c r="E71" i="4"/>
  <c r="D71" i="4"/>
  <c r="C71" i="4"/>
  <c r="B71" i="4"/>
  <c r="A71" i="4"/>
  <c r="O70" i="4"/>
  <c r="N70" i="4"/>
  <c r="M70" i="4"/>
  <c r="L70" i="4"/>
  <c r="K70" i="4"/>
  <c r="J70" i="4"/>
  <c r="I70" i="4"/>
  <c r="H70" i="4"/>
  <c r="G70" i="4"/>
  <c r="F70" i="4"/>
  <c r="E70" i="4"/>
  <c r="D70" i="4"/>
  <c r="C70" i="4"/>
  <c r="B70" i="4"/>
  <c r="A70" i="4"/>
  <c r="O69" i="4"/>
  <c r="N69" i="4"/>
  <c r="M69" i="4"/>
  <c r="L69" i="4"/>
  <c r="K69" i="4"/>
  <c r="J69" i="4"/>
  <c r="I69" i="4"/>
  <c r="H69" i="4"/>
  <c r="G69" i="4"/>
  <c r="F69" i="4"/>
  <c r="E69" i="4"/>
  <c r="D69" i="4"/>
  <c r="C69" i="4"/>
  <c r="B69" i="4"/>
  <c r="A69" i="4"/>
  <c r="O68" i="4"/>
  <c r="N68" i="4"/>
  <c r="M68" i="4"/>
  <c r="L68" i="4"/>
  <c r="K68" i="4"/>
  <c r="J68" i="4"/>
  <c r="I68" i="4"/>
  <c r="H68" i="4"/>
  <c r="G68" i="4"/>
  <c r="F68" i="4"/>
  <c r="E68" i="4"/>
  <c r="D68" i="4"/>
  <c r="C68" i="4"/>
  <c r="B68" i="4"/>
  <c r="A68" i="4"/>
  <c r="O67" i="4"/>
  <c r="N67" i="4"/>
  <c r="M67" i="4"/>
  <c r="L67" i="4"/>
  <c r="K67" i="4"/>
  <c r="J67" i="4"/>
  <c r="I67" i="4"/>
  <c r="H67" i="4"/>
  <c r="G67" i="4"/>
  <c r="F67" i="4"/>
  <c r="E67" i="4"/>
  <c r="D67" i="4"/>
  <c r="C67" i="4"/>
  <c r="B67" i="4"/>
  <c r="A67" i="4"/>
  <c r="O66" i="4"/>
  <c r="N66" i="4"/>
  <c r="M66" i="4"/>
  <c r="L66" i="4"/>
  <c r="K66" i="4"/>
  <c r="J66" i="4"/>
  <c r="I66" i="4"/>
  <c r="H66" i="4"/>
  <c r="G66" i="4"/>
  <c r="F66" i="4"/>
  <c r="E66" i="4"/>
  <c r="D66" i="4"/>
  <c r="C66" i="4"/>
  <c r="B66" i="4"/>
  <c r="A66" i="4"/>
  <c r="O65" i="4"/>
  <c r="N65" i="4"/>
  <c r="M65" i="4"/>
  <c r="L65" i="4"/>
  <c r="K65" i="4"/>
  <c r="J65" i="4"/>
  <c r="I65" i="4"/>
  <c r="H65" i="4"/>
  <c r="G65" i="4"/>
  <c r="F65" i="4"/>
  <c r="E65" i="4"/>
  <c r="D65" i="4"/>
  <c r="C65" i="4"/>
  <c r="B65" i="4"/>
  <c r="A65" i="4"/>
  <c r="O64" i="4"/>
  <c r="N64" i="4"/>
  <c r="M64" i="4"/>
  <c r="L64" i="4"/>
  <c r="K64" i="4"/>
  <c r="J64" i="4"/>
  <c r="I64" i="4"/>
  <c r="H64" i="4"/>
  <c r="G64" i="4"/>
  <c r="F64" i="4"/>
  <c r="E64" i="4"/>
  <c r="D64" i="4"/>
  <c r="C64" i="4"/>
  <c r="B64" i="4"/>
  <c r="A64" i="4"/>
  <c r="O63" i="4"/>
  <c r="N63" i="4"/>
  <c r="M63" i="4"/>
  <c r="L63" i="4"/>
  <c r="K63" i="4"/>
  <c r="J63" i="4"/>
  <c r="I63" i="4"/>
  <c r="H63" i="4"/>
  <c r="G63" i="4"/>
  <c r="F63" i="4"/>
  <c r="E63" i="4"/>
  <c r="D63" i="4"/>
  <c r="C63" i="4"/>
  <c r="B63" i="4"/>
  <c r="A63" i="4"/>
  <c r="O62" i="4"/>
  <c r="N62" i="4"/>
  <c r="M62" i="4"/>
  <c r="L62" i="4"/>
  <c r="K62" i="4"/>
  <c r="J62" i="4"/>
  <c r="I62" i="4"/>
  <c r="H62" i="4"/>
  <c r="G62" i="4"/>
  <c r="F62" i="4"/>
  <c r="E62" i="4"/>
  <c r="D62" i="4"/>
  <c r="C62" i="4"/>
  <c r="B62" i="4"/>
  <c r="A62" i="4"/>
  <c r="O61" i="4"/>
  <c r="N61" i="4"/>
  <c r="M61" i="4"/>
  <c r="L61" i="4"/>
  <c r="K61" i="4"/>
  <c r="J61" i="4"/>
  <c r="I61" i="4"/>
  <c r="H61" i="4"/>
  <c r="G61" i="4"/>
  <c r="F61" i="4"/>
  <c r="E61" i="4"/>
  <c r="D61" i="4"/>
  <c r="C61" i="4"/>
  <c r="B61" i="4"/>
  <c r="A61" i="4"/>
  <c r="O60" i="4"/>
  <c r="N60" i="4"/>
  <c r="M60" i="4"/>
  <c r="L60" i="4"/>
  <c r="K60" i="4"/>
  <c r="J60" i="4"/>
  <c r="I60" i="4"/>
  <c r="H60" i="4"/>
  <c r="G60" i="4"/>
  <c r="F60" i="4"/>
  <c r="E60" i="4"/>
  <c r="D60" i="4"/>
  <c r="C60" i="4"/>
  <c r="B60" i="4"/>
  <c r="A60" i="4"/>
  <c r="O59" i="4"/>
  <c r="N59" i="4"/>
  <c r="M59" i="4"/>
  <c r="L59" i="4"/>
  <c r="K59" i="4"/>
  <c r="J59" i="4"/>
  <c r="I59" i="4"/>
  <c r="H59" i="4"/>
  <c r="G59" i="4"/>
  <c r="F59" i="4"/>
  <c r="E59" i="4"/>
  <c r="D59" i="4"/>
  <c r="C59" i="4"/>
  <c r="B59" i="4"/>
  <c r="A59" i="4"/>
  <c r="O58" i="4"/>
  <c r="N58" i="4"/>
  <c r="M58" i="4"/>
  <c r="L58" i="4"/>
  <c r="K58" i="4"/>
  <c r="J58" i="4"/>
  <c r="I58" i="4"/>
  <c r="H58" i="4"/>
  <c r="G58" i="4"/>
  <c r="F58" i="4"/>
  <c r="E58" i="4"/>
  <c r="D58" i="4"/>
  <c r="C58" i="4"/>
  <c r="B58" i="4"/>
  <c r="A58" i="4"/>
  <c r="O57" i="4"/>
  <c r="N57" i="4"/>
  <c r="M57" i="4"/>
  <c r="L57" i="4"/>
  <c r="K57" i="4"/>
  <c r="J57" i="4"/>
  <c r="I57" i="4"/>
  <c r="H57" i="4"/>
  <c r="G57" i="4"/>
  <c r="F57" i="4"/>
  <c r="E57" i="4"/>
  <c r="D57" i="4"/>
  <c r="C57" i="4"/>
  <c r="B57" i="4"/>
  <c r="A57" i="4"/>
  <c r="O56" i="4"/>
  <c r="N56" i="4"/>
  <c r="M56" i="4"/>
  <c r="L56" i="4"/>
  <c r="K56" i="4"/>
  <c r="J56" i="4"/>
  <c r="I56" i="4"/>
  <c r="H56" i="4"/>
  <c r="G56" i="4"/>
  <c r="F56" i="4"/>
  <c r="E56" i="4"/>
  <c r="D56" i="4"/>
  <c r="C56" i="4"/>
  <c r="B56" i="4"/>
  <c r="A56" i="4"/>
  <c r="O55" i="4"/>
  <c r="N55" i="4"/>
  <c r="M55" i="4"/>
  <c r="L55" i="4"/>
  <c r="K55" i="4"/>
  <c r="J55" i="4"/>
  <c r="I55" i="4"/>
  <c r="H55" i="4"/>
  <c r="G55" i="4"/>
  <c r="F55" i="4"/>
  <c r="E55" i="4"/>
  <c r="D55" i="4"/>
  <c r="C55" i="4"/>
  <c r="B55" i="4"/>
  <c r="A55" i="4"/>
  <c r="O54" i="4"/>
  <c r="N54" i="4"/>
  <c r="M54" i="4"/>
  <c r="L54" i="4"/>
  <c r="K54" i="4"/>
  <c r="J54" i="4"/>
  <c r="I54" i="4"/>
  <c r="H54" i="4"/>
  <c r="G54" i="4"/>
  <c r="F54" i="4"/>
  <c r="E54" i="4"/>
  <c r="D54" i="4"/>
  <c r="C54" i="4"/>
  <c r="B54" i="4"/>
  <c r="A54" i="4"/>
  <c r="O53" i="4"/>
  <c r="N53" i="4"/>
  <c r="M53" i="4"/>
  <c r="L53" i="4"/>
  <c r="K53" i="4"/>
  <c r="J53" i="4"/>
  <c r="I53" i="4"/>
  <c r="H53" i="4"/>
  <c r="G53" i="4"/>
  <c r="F53" i="4"/>
  <c r="E53" i="4"/>
  <c r="D53" i="4"/>
  <c r="C53" i="4"/>
  <c r="B53" i="4"/>
  <c r="A53" i="4"/>
  <c r="O52" i="4"/>
  <c r="N52" i="4"/>
  <c r="M52" i="4"/>
  <c r="L52" i="4"/>
  <c r="K52" i="4"/>
  <c r="J52" i="4"/>
  <c r="I52" i="4"/>
  <c r="H52" i="4"/>
  <c r="G52" i="4"/>
  <c r="F52" i="4"/>
  <c r="E52" i="4"/>
  <c r="D52" i="4"/>
  <c r="C52" i="4"/>
  <c r="B52" i="4"/>
  <c r="A52" i="4"/>
  <c r="O51" i="4"/>
  <c r="N51" i="4"/>
  <c r="M51" i="4"/>
  <c r="L51" i="4"/>
  <c r="K51" i="4"/>
  <c r="J51" i="4"/>
  <c r="I51" i="4"/>
  <c r="H51" i="4"/>
  <c r="G51" i="4"/>
  <c r="F51" i="4"/>
  <c r="E51" i="4"/>
  <c r="D51" i="4"/>
  <c r="C51" i="4"/>
  <c r="B51" i="4"/>
  <c r="A51" i="4"/>
  <c r="O50" i="4"/>
  <c r="N50" i="4"/>
  <c r="M50" i="4"/>
  <c r="L50" i="4"/>
  <c r="K50" i="4"/>
  <c r="J50" i="4"/>
  <c r="I50" i="4"/>
  <c r="H50" i="4"/>
  <c r="G50" i="4"/>
  <c r="F50" i="4"/>
  <c r="E50" i="4"/>
  <c r="D50" i="4"/>
  <c r="C50" i="4"/>
  <c r="B50" i="4"/>
  <c r="A50" i="4"/>
  <c r="O49" i="4"/>
  <c r="N49" i="4"/>
  <c r="M49" i="4"/>
  <c r="L49" i="4"/>
  <c r="K49" i="4"/>
  <c r="J49" i="4"/>
  <c r="I49" i="4"/>
  <c r="H49" i="4"/>
  <c r="G49" i="4"/>
  <c r="F49" i="4"/>
  <c r="E49" i="4"/>
  <c r="D49" i="4"/>
  <c r="C49" i="4"/>
  <c r="B49" i="4"/>
  <c r="A49" i="4"/>
  <c r="O48" i="4"/>
  <c r="N48" i="4"/>
  <c r="M48" i="4"/>
  <c r="L48" i="4"/>
  <c r="K48" i="4"/>
  <c r="J48" i="4"/>
  <c r="I48" i="4"/>
  <c r="H48" i="4"/>
  <c r="G48" i="4"/>
  <c r="F48" i="4"/>
  <c r="E48" i="4"/>
  <c r="D48" i="4"/>
  <c r="C48" i="4"/>
  <c r="B48" i="4"/>
  <c r="A48" i="4"/>
  <c r="O47" i="4"/>
  <c r="N47" i="4"/>
  <c r="M47" i="4"/>
  <c r="L47" i="4"/>
  <c r="K47" i="4"/>
  <c r="J47" i="4"/>
  <c r="I47" i="4"/>
  <c r="H47" i="4"/>
  <c r="G47" i="4"/>
  <c r="F47" i="4"/>
  <c r="E47" i="4"/>
  <c r="D47" i="4"/>
  <c r="C47" i="4"/>
  <c r="B47" i="4"/>
  <c r="A47" i="4"/>
  <c r="O46" i="4"/>
  <c r="N46" i="4"/>
  <c r="M46" i="4"/>
  <c r="L46" i="4"/>
  <c r="K46" i="4"/>
  <c r="J46" i="4"/>
  <c r="I46" i="4"/>
  <c r="H46" i="4"/>
  <c r="G46" i="4"/>
  <c r="F46" i="4"/>
  <c r="E46" i="4"/>
  <c r="D46" i="4"/>
  <c r="C46" i="4"/>
  <c r="B46" i="4"/>
  <c r="A46" i="4"/>
  <c r="O45" i="4"/>
  <c r="N45" i="4"/>
  <c r="M45" i="4"/>
  <c r="L45" i="4"/>
  <c r="K45" i="4"/>
  <c r="J45" i="4"/>
  <c r="I45" i="4"/>
  <c r="H45" i="4"/>
  <c r="G45" i="4"/>
  <c r="F45" i="4"/>
  <c r="E45" i="4"/>
  <c r="D45" i="4"/>
  <c r="C45" i="4"/>
  <c r="B45" i="4"/>
  <c r="A45" i="4"/>
  <c r="O44" i="4"/>
  <c r="N44" i="4"/>
  <c r="M44" i="4"/>
  <c r="L44" i="4"/>
  <c r="K44" i="4"/>
  <c r="J44" i="4"/>
  <c r="I44" i="4"/>
  <c r="H44" i="4"/>
  <c r="G44" i="4"/>
  <c r="F44" i="4"/>
  <c r="E44" i="4"/>
  <c r="D44" i="4"/>
  <c r="C44" i="4"/>
  <c r="B44" i="4"/>
  <c r="A44" i="4"/>
  <c r="O43" i="4"/>
  <c r="N43" i="4"/>
  <c r="M43" i="4"/>
  <c r="L43" i="4"/>
  <c r="K43" i="4"/>
  <c r="J43" i="4"/>
  <c r="I43" i="4"/>
  <c r="H43" i="4"/>
  <c r="G43" i="4"/>
  <c r="F43" i="4"/>
  <c r="E43" i="4"/>
  <c r="D43" i="4"/>
  <c r="C43" i="4"/>
  <c r="B43" i="4"/>
  <c r="A43" i="4"/>
  <c r="O42" i="4"/>
  <c r="N42" i="4"/>
  <c r="M42" i="4"/>
  <c r="L42" i="4"/>
  <c r="K42" i="4"/>
  <c r="J42" i="4"/>
  <c r="I42" i="4"/>
  <c r="H42" i="4"/>
  <c r="G42" i="4"/>
  <c r="F42" i="4"/>
  <c r="E42" i="4"/>
  <c r="D42" i="4"/>
  <c r="C42" i="4"/>
  <c r="B42" i="4"/>
  <c r="A42" i="4"/>
  <c r="O41" i="4"/>
  <c r="N41" i="4"/>
  <c r="M41" i="4"/>
  <c r="L41" i="4"/>
  <c r="K41" i="4"/>
  <c r="J41" i="4"/>
  <c r="I41" i="4"/>
  <c r="H41" i="4"/>
  <c r="G41" i="4"/>
  <c r="F41" i="4"/>
  <c r="E41" i="4"/>
  <c r="D41" i="4"/>
  <c r="C41" i="4"/>
  <c r="B41" i="4"/>
  <c r="A41" i="4"/>
  <c r="O40" i="4"/>
  <c r="N40" i="4"/>
  <c r="M40" i="4"/>
  <c r="L40" i="4"/>
  <c r="K40" i="4"/>
  <c r="J40" i="4"/>
  <c r="I40" i="4"/>
  <c r="H40" i="4"/>
  <c r="G40" i="4"/>
  <c r="F40" i="4"/>
  <c r="E40" i="4"/>
  <c r="D40" i="4"/>
  <c r="C40" i="4"/>
  <c r="B40" i="4"/>
  <c r="A40" i="4"/>
  <c r="O39" i="4"/>
  <c r="N39" i="4"/>
  <c r="M39" i="4"/>
  <c r="L39" i="4"/>
  <c r="K39" i="4"/>
  <c r="J39" i="4"/>
  <c r="I39" i="4"/>
  <c r="H39" i="4"/>
  <c r="G39" i="4"/>
  <c r="F39" i="4"/>
  <c r="E39" i="4"/>
  <c r="D39" i="4"/>
  <c r="C39" i="4"/>
  <c r="B39" i="4"/>
  <c r="A39" i="4"/>
  <c r="O38" i="4"/>
  <c r="N38" i="4"/>
  <c r="M38" i="4"/>
  <c r="L38" i="4"/>
  <c r="K38" i="4"/>
  <c r="J38" i="4"/>
  <c r="I38" i="4"/>
  <c r="H38" i="4"/>
  <c r="G38" i="4"/>
  <c r="F38" i="4"/>
  <c r="E38" i="4"/>
  <c r="D38" i="4"/>
  <c r="C38" i="4"/>
  <c r="B38" i="4"/>
  <c r="A38" i="4"/>
  <c r="O37" i="4"/>
  <c r="N37" i="4"/>
  <c r="M37" i="4"/>
  <c r="L37" i="4"/>
  <c r="K37" i="4"/>
  <c r="J37" i="4"/>
  <c r="I37" i="4"/>
  <c r="H37" i="4"/>
  <c r="G37" i="4"/>
  <c r="F37" i="4"/>
  <c r="E37" i="4"/>
  <c r="D37" i="4"/>
  <c r="C37" i="4"/>
  <c r="B37" i="4"/>
  <c r="A37" i="4"/>
  <c r="O36" i="4"/>
  <c r="N36" i="4"/>
  <c r="M36" i="4"/>
  <c r="L36" i="4"/>
  <c r="K36" i="4"/>
  <c r="J36" i="4"/>
  <c r="I36" i="4"/>
  <c r="H36" i="4"/>
  <c r="G36" i="4"/>
  <c r="F36" i="4"/>
  <c r="E36" i="4"/>
  <c r="D36" i="4"/>
  <c r="C36" i="4"/>
  <c r="B36" i="4"/>
  <c r="A36" i="4"/>
  <c r="O35" i="4"/>
  <c r="N35" i="4"/>
  <c r="M35" i="4"/>
  <c r="L35" i="4"/>
  <c r="K35" i="4"/>
  <c r="J35" i="4"/>
  <c r="I35" i="4"/>
  <c r="H35" i="4"/>
  <c r="G35" i="4"/>
  <c r="F35" i="4"/>
  <c r="E35" i="4"/>
  <c r="D35" i="4"/>
  <c r="C35" i="4"/>
  <c r="B35" i="4"/>
  <c r="A35" i="4"/>
  <c r="O34" i="4"/>
  <c r="N34" i="4"/>
  <c r="M34" i="4"/>
  <c r="L34" i="4"/>
  <c r="K34" i="4"/>
  <c r="J34" i="4"/>
  <c r="I34" i="4"/>
  <c r="H34" i="4"/>
  <c r="G34" i="4"/>
  <c r="F34" i="4"/>
  <c r="E34" i="4"/>
  <c r="D34" i="4"/>
  <c r="C34" i="4"/>
  <c r="B34" i="4"/>
  <c r="A34" i="4"/>
  <c r="O33" i="4"/>
  <c r="N33" i="4"/>
  <c r="M33" i="4"/>
  <c r="L33" i="4"/>
  <c r="K33" i="4"/>
  <c r="J33" i="4"/>
  <c r="I33" i="4"/>
  <c r="H33" i="4"/>
  <c r="G33" i="4"/>
  <c r="F33" i="4"/>
  <c r="E33" i="4"/>
  <c r="D33" i="4"/>
  <c r="C33" i="4"/>
  <c r="B33" i="4"/>
  <c r="A33" i="4"/>
  <c r="O32" i="4"/>
  <c r="N32" i="4"/>
  <c r="M32" i="4"/>
  <c r="L32" i="4"/>
  <c r="K32" i="4"/>
  <c r="J32" i="4"/>
  <c r="I32" i="4"/>
  <c r="H32" i="4"/>
  <c r="G32" i="4"/>
  <c r="F32" i="4"/>
  <c r="E32" i="4"/>
  <c r="D32" i="4"/>
  <c r="C32" i="4"/>
  <c r="B32" i="4"/>
  <c r="A32" i="4"/>
  <c r="O31" i="4"/>
  <c r="N31" i="4"/>
  <c r="M31" i="4"/>
  <c r="L31" i="4"/>
  <c r="K31" i="4"/>
  <c r="J31" i="4"/>
  <c r="I31" i="4"/>
  <c r="H31" i="4"/>
  <c r="G31" i="4"/>
  <c r="F31" i="4"/>
  <c r="E31" i="4"/>
  <c r="D31" i="4"/>
  <c r="C31" i="4"/>
  <c r="B31" i="4"/>
  <c r="A31" i="4"/>
  <c r="O30" i="4"/>
  <c r="N30" i="4"/>
  <c r="M30" i="4"/>
  <c r="L30" i="4"/>
  <c r="K30" i="4"/>
  <c r="J30" i="4"/>
  <c r="I30" i="4"/>
  <c r="H30" i="4"/>
  <c r="G30" i="4"/>
  <c r="F30" i="4"/>
  <c r="E30" i="4"/>
  <c r="D30" i="4"/>
  <c r="C30" i="4"/>
  <c r="B30" i="4"/>
  <c r="A30" i="4"/>
  <c r="O29" i="4"/>
  <c r="N29" i="4"/>
  <c r="M29" i="4"/>
  <c r="L29" i="4"/>
  <c r="K29" i="4"/>
  <c r="J29" i="4"/>
  <c r="I29" i="4"/>
  <c r="H29" i="4"/>
  <c r="G29" i="4"/>
  <c r="F29" i="4"/>
  <c r="E29" i="4"/>
  <c r="D29" i="4"/>
  <c r="C29" i="4"/>
  <c r="B29" i="4"/>
  <c r="A29" i="4"/>
  <c r="O28" i="4"/>
  <c r="N28" i="4"/>
  <c r="M28" i="4"/>
  <c r="L28" i="4"/>
  <c r="K28" i="4"/>
  <c r="J28" i="4"/>
  <c r="I28" i="4"/>
  <c r="H28" i="4"/>
  <c r="G28" i="4"/>
  <c r="F28" i="4"/>
  <c r="E28" i="4"/>
  <c r="D28" i="4"/>
  <c r="C28" i="4"/>
  <c r="B28" i="4"/>
  <c r="A28" i="4"/>
  <c r="O27" i="4"/>
  <c r="N27" i="4"/>
  <c r="M27" i="4"/>
  <c r="L27" i="4"/>
  <c r="K27" i="4"/>
  <c r="J27" i="4"/>
  <c r="I27" i="4"/>
  <c r="H27" i="4"/>
  <c r="G27" i="4"/>
  <c r="F27" i="4"/>
  <c r="E27" i="4"/>
  <c r="D27" i="4"/>
  <c r="C27" i="4"/>
  <c r="B27" i="4"/>
  <c r="A27" i="4"/>
  <c r="O26" i="4"/>
  <c r="N26" i="4"/>
  <c r="M26" i="4"/>
  <c r="L26" i="4"/>
  <c r="K26" i="4"/>
  <c r="J26" i="4"/>
  <c r="I26" i="4"/>
  <c r="H26" i="4"/>
  <c r="G26" i="4"/>
  <c r="F26" i="4"/>
  <c r="E26" i="4"/>
  <c r="D26" i="4"/>
  <c r="C26" i="4"/>
  <c r="B26" i="4"/>
  <c r="A26" i="4"/>
  <c r="O25" i="4"/>
  <c r="N25" i="4"/>
  <c r="M25" i="4"/>
  <c r="L25" i="4"/>
  <c r="K25" i="4"/>
  <c r="J25" i="4"/>
  <c r="I25" i="4"/>
  <c r="H25" i="4"/>
  <c r="G25" i="4"/>
  <c r="F25" i="4"/>
  <c r="E25" i="4"/>
  <c r="D25" i="4"/>
  <c r="C25" i="4"/>
  <c r="B25" i="4"/>
  <c r="A25" i="4"/>
  <c r="O24" i="4"/>
  <c r="N24" i="4"/>
  <c r="M24" i="4"/>
  <c r="L24" i="4"/>
  <c r="K24" i="4"/>
  <c r="J24" i="4"/>
  <c r="I24" i="4"/>
  <c r="H24" i="4"/>
  <c r="G24" i="4"/>
  <c r="F24" i="4"/>
  <c r="E24" i="4"/>
  <c r="D24" i="4"/>
  <c r="C24" i="4"/>
  <c r="B24" i="4"/>
  <c r="A24" i="4"/>
  <c r="O23" i="4"/>
  <c r="N23" i="4"/>
  <c r="M23" i="4"/>
  <c r="L23" i="4"/>
  <c r="K23" i="4"/>
  <c r="J23" i="4"/>
  <c r="I23" i="4"/>
  <c r="H23" i="4"/>
  <c r="G23" i="4"/>
  <c r="F23" i="4"/>
  <c r="E23" i="4"/>
  <c r="D23" i="4"/>
  <c r="C23" i="4"/>
  <c r="B23" i="4"/>
  <c r="A23" i="4"/>
  <c r="O22" i="4"/>
  <c r="N22" i="4"/>
  <c r="M22" i="4"/>
  <c r="L22" i="4"/>
  <c r="K22" i="4"/>
  <c r="J22" i="4"/>
  <c r="I22" i="4"/>
  <c r="H22" i="4"/>
  <c r="G22" i="4"/>
  <c r="F22" i="4"/>
  <c r="E22" i="4"/>
  <c r="D22" i="4"/>
  <c r="C22" i="4"/>
  <c r="B22" i="4"/>
  <c r="A22" i="4"/>
  <c r="O21" i="4"/>
  <c r="N21" i="4"/>
  <c r="M21" i="4"/>
  <c r="L21" i="4"/>
  <c r="K21" i="4"/>
  <c r="J21" i="4"/>
  <c r="I21" i="4"/>
  <c r="H21" i="4"/>
  <c r="G21" i="4"/>
  <c r="F21" i="4"/>
  <c r="E21" i="4"/>
  <c r="D21" i="4"/>
  <c r="C21" i="4"/>
  <c r="B21" i="4"/>
  <c r="A21" i="4"/>
  <c r="O20" i="4"/>
  <c r="N20" i="4"/>
  <c r="M20" i="4"/>
  <c r="L20" i="4"/>
  <c r="K20" i="4"/>
  <c r="J20" i="4"/>
  <c r="I20" i="4"/>
  <c r="H20" i="4"/>
  <c r="G20" i="4"/>
  <c r="F20" i="4"/>
  <c r="E20" i="4"/>
  <c r="D20" i="4"/>
  <c r="C20" i="4"/>
  <c r="B20" i="4"/>
  <c r="A20" i="4"/>
  <c r="O19" i="4"/>
  <c r="N19" i="4"/>
  <c r="M19" i="4"/>
  <c r="L19" i="4"/>
  <c r="K19" i="4"/>
  <c r="J19" i="4"/>
  <c r="I19" i="4"/>
  <c r="H19" i="4"/>
  <c r="G19" i="4"/>
  <c r="F19" i="4"/>
  <c r="E19" i="4"/>
  <c r="D19" i="4"/>
  <c r="C19" i="4"/>
  <c r="B19" i="4"/>
  <c r="A19" i="4"/>
  <c r="O18" i="4"/>
  <c r="N18" i="4"/>
  <c r="M18" i="4"/>
  <c r="L18" i="4"/>
  <c r="K18" i="4"/>
  <c r="J18" i="4"/>
  <c r="I18" i="4"/>
  <c r="H18" i="4"/>
  <c r="G18" i="4"/>
  <c r="F18" i="4"/>
  <c r="E18" i="4"/>
  <c r="D18" i="4"/>
  <c r="C18" i="4"/>
  <c r="B18" i="4"/>
  <c r="A18" i="4"/>
  <c r="O17" i="4"/>
  <c r="N17" i="4"/>
  <c r="M17" i="4"/>
  <c r="L17" i="4"/>
  <c r="K17" i="4"/>
  <c r="J17" i="4"/>
  <c r="I17" i="4"/>
  <c r="H17" i="4"/>
  <c r="G17" i="4"/>
  <c r="F17" i="4"/>
  <c r="E17" i="4"/>
  <c r="D17" i="4"/>
  <c r="C17" i="4"/>
  <c r="B17" i="4"/>
  <c r="A17" i="4"/>
  <c r="O16" i="4"/>
  <c r="N16" i="4"/>
  <c r="M16" i="4"/>
  <c r="L16" i="4"/>
  <c r="K16" i="4"/>
  <c r="J16" i="4"/>
  <c r="I16" i="4"/>
  <c r="H16" i="4"/>
  <c r="G16" i="4"/>
  <c r="F16" i="4"/>
  <c r="E16" i="4"/>
  <c r="D16" i="4"/>
  <c r="C16" i="4"/>
  <c r="B16" i="4"/>
  <c r="A16" i="4"/>
  <c r="O15" i="4"/>
  <c r="N15" i="4"/>
  <c r="M15" i="4"/>
  <c r="L15" i="4"/>
  <c r="K15" i="4"/>
  <c r="J15" i="4"/>
  <c r="I15" i="4"/>
  <c r="H15" i="4"/>
  <c r="G15" i="4"/>
  <c r="F15" i="4"/>
  <c r="E15" i="4"/>
  <c r="D15" i="4"/>
  <c r="C15" i="4"/>
  <c r="B15" i="4"/>
  <c r="A15" i="4"/>
  <c r="O14" i="4"/>
  <c r="N14" i="4"/>
  <c r="M14" i="4"/>
  <c r="L14" i="4"/>
  <c r="K14" i="4"/>
  <c r="J14" i="4"/>
  <c r="I14" i="4"/>
  <c r="H14" i="4"/>
  <c r="G14" i="4"/>
  <c r="F14" i="4"/>
  <c r="E14" i="4"/>
  <c r="D14" i="4"/>
  <c r="C14" i="4"/>
  <c r="B14" i="4"/>
  <c r="A14" i="4"/>
  <c r="O13" i="4"/>
  <c r="N13" i="4"/>
  <c r="M13" i="4"/>
  <c r="L13" i="4"/>
  <c r="K13" i="4"/>
  <c r="J13" i="4"/>
  <c r="I13" i="4"/>
  <c r="H13" i="4"/>
  <c r="G13" i="4"/>
  <c r="F13" i="4"/>
  <c r="E13" i="4"/>
  <c r="D13" i="4"/>
  <c r="C13" i="4"/>
  <c r="B13" i="4"/>
  <c r="A13" i="4"/>
  <c r="O12" i="4"/>
  <c r="N12" i="4"/>
  <c r="M12" i="4"/>
  <c r="L12" i="4"/>
  <c r="K12" i="4"/>
  <c r="J12" i="4"/>
  <c r="I12" i="4"/>
  <c r="H12" i="4"/>
  <c r="G12" i="4"/>
  <c r="F12" i="4"/>
  <c r="E12" i="4"/>
  <c r="D12" i="4"/>
  <c r="C12" i="4"/>
  <c r="B12" i="4"/>
  <c r="A12" i="4"/>
  <c r="O11" i="4"/>
  <c r="N11" i="4"/>
  <c r="M11" i="4"/>
  <c r="L11" i="4"/>
  <c r="K11" i="4"/>
  <c r="J11" i="4"/>
  <c r="I11" i="4"/>
  <c r="H11" i="4"/>
  <c r="G11" i="4"/>
  <c r="F11" i="4"/>
  <c r="E11" i="4"/>
  <c r="D11" i="4"/>
  <c r="C11" i="4"/>
  <c r="B11" i="4"/>
  <c r="A11" i="4"/>
  <c r="O10" i="4"/>
  <c r="N10" i="4"/>
  <c r="M10" i="4"/>
  <c r="L10" i="4"/>
  <c r="K10" i="4"/>
  <c r="J10" i="4"/>
  <c r="I10" i="4"/>
  <c r="H10" i="4"/>
  <c r="G10" i="4"/>
  <c r="F10" i="4"/>
  <c r="E10" i="4"/>
  <c r="D10" i="4"/>
  <c r="C10" i="4"/>
  <c r="B10" i="4"/>
  <c r="A10" i="4"/>
  <c r="O9" i="4"/>
  <c r="N9" i="4"/>
  <c r="M9" i="4"/>
  <c r="L9" i="4"/>
  <c r="K9" i="4"/>
  <c r="J9" i="4"/>
  <c r="I9" i="4"/>
  <c r="H9" i="4"/>
  <c r="G9" i="4"/>
  <c r="F9" i="4"/>
  <c r="E9" i="4"/>
  <c r="D9" i="4"/>
  <c r="C9" i="4"/>
  <c r="B9" i="4"/>
  <c r="A9" i="4"/>
  <c r="O8" i="4"/>
  <c r="N8" i="4"/>
  <c r="M8" i="4"/>
  <c r="L8" i="4"/>
  <c r="K8" i="4"/>
  <c r="J8" i="4"/>
  <c r="I8" i="4"/>
  <c r="H8" i="4"/>
  <c r="G8" i="4"/>
  <c r="F8" i="4"/>
  <c r="E8" i="4"/>
  <c r="D8" i="4"/>
  <c r="C8" i="4"/>
  <c r="B8" i="4"/>
  <c r="A8" i="4"/>
  <c r="O7" i="4"/>
  <c r="N7" i="4"/>
  <c r="M7" i="4"/>
  <c r="L7" i="4"/>
  <c r="K7" i="4"/>
  <c r="J7" i="4"/>
  <c r="I7" i="4"/>
  <c r="H7" i="4"/>
  <c r="G7" i="4"/>
  <c r="F7" i="4"/>
  <c r="E7" i="4"/>
  <c r="D7" i="4"/>
  <c r="C7" i="4"/>
  <c r="B7" i="4"/>
  <c r="A7" i="4"/>
  <c r="O6" i="4"/>
  <c r="N6" i="4"/>
  <c r="M6" i="4"/>
  <c r="L6" i="4"/>
  <c r="K6" i="4"/>
  <c r="J6" i="4"/>
  <c r="I6" i="4"/>
  <c r="H6" i="4"/>
  <c r="G6" i="4"/>
  <c r="F6" i="4"/>
  <c r="E6" i="4"/>
  <c r="D6" i="4"/>
  <c r="C6" i="4"/>
  <c r="B6" i="4"/>
  <c r="A6" i="4"/>
  <c r="O5" i="4"/>
  <c r="N5" i="4"/>
  <c r="M5" i="4"/>
  <c r="L5" i="4"/>
  <c r="K5" i="4"/>
  <c r="J5" i="4"/>
  <c r="I5" i="4"/>
  <c r="H5" i="4"/>
  <c r="G5" i="4"/>
  <c r="F5" i="4"/>
  <c r="E5" i="4"/>
  <c r="D5" i="4"/>
  <c r="C5" i="4"/>
  <c r="B5" i="4"/>
  <c r="A5" i="4"/>
  <c r="O4" i="4"/>
  <c r="N4" i="4"/>
  <c r="M4" i="4"/>
  <c r="L4" i="4"/>
  <c r="K4" i="4"/>
  <c r="J4" i="4"/>
  <c r="I4" i="4"/>
  <c r="H4" i="4"/>
  <c r="G4" i="4"/>
  <c r="F4" i="4"/>
  <c r="E4" i="4"/>
  <c r="D4" i="4"/>
  <c r="C4" i="4"/>
  <c r="B4" i="4"/>
  <c r="A4" i="4"/>
  <c r="N2" i="4"/>
  <c r="G2" i="4"/>
  <c r="Y13" i="2"/>
  <c r="Y10" i="2"/>
  <c r="Y15" i="2"/>
  <c r="Y14" i="2"/>
  <c r="Y8" i="2"/>
  <c r="Y6" i="2"/>
  <c r="Y20" i="2"/>
  <c r="Y3" i="2"/>
  <c r="Y19" i="2"/>
  <c r="Y2" i="2"/>
  <c r="AA13" i="2" l="1"/>
  <c r="S8" i="2" s="1"/>
  <c r="Z13" i="2"/>
  <c r="AA14" i="2"/>
  <c r="Q8" i="2" s="1"/>
  <c r="Z14" i="2"/>
  <c r="AA15" i="2"/>
  <c r="O8" i="2" s="1"/>
  <c r="Z15" i="2"/>
</calcChain>
</file>

<file path=xl/sharedStrings.xml><?xml version="1.0" encoding="utf-8"?>
<sst xmlns="http://schemas.openxmlformats.org/spreadsheetml/2006/main" count="8383" uniqueCount="71">
  <si>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</si>
  <si>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</si>
  <si>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</si>
  <si>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</si>
  <si>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</si>
  <si>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</si>
  <si>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</si>
  <si>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</si>
  <si>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</si>
  <si>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</si>
  <si>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</si>
  <si>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</si>
  <si>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</si>
  <si>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</si>
  <si>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</si>
  <si>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</si>
  <si>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</si>
  <si>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</si>
  <si>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</si>
  <si>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</si>
  <si>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</si>
  <si>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</si>
  <si>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</si>
  <si>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</si>
  <si>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</si>
  <si>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</si>
  <si>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</si>
  <si>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</si>
  <si>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</si>
  <si>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</si>
  <si>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</si>
  <si>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</si>
  <si>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</si>
  <si>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</si>
  <si>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</si>
  <si>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</si>
  <si>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Marital_Status</t>
  </si>
  <si>
    <t>Home_Owner</t>
  </si>
  <si>
    <t>Commute_Distance</t>
  </si>
  <si>
    <t>Purchased_Bike</t>
  </si>
  <si>
    <t>Age_brackets</t>
  </si>
  <si>
    <t>Age_Brackets</t>
  </si>
  <si>
    <t>0-30</t>
  </si>
  <si>
    <t>Row Labels</t>
  </si>
  <si>
    <t>Female</t>
  </si>
  <si>
    <t>Male</t>
  </si>
  <si>
    <t>Grand Total</t>
  </si>
  <si>
    <t>Average of Income</t>
  </si>
  <si>
    <t>Column Labels</t>
  </si>
  <si>
    <t>Total Count of Purchased_Bike</t>
  </si>
  <si>
    <t>Count of Purchased_Bike</t>
  </si>
  <si>
    <t>Total Count of Purchased_Bike2</t>
  </si>
  <si>
    <t>Count of Purchased_Bike2</t>
  </si>
  <si>
    <t>31-40</t>
  </si>
  <si>
    <t>41-50</t>
  </si>
  <si>
    <t>51-60</t>
  </si>
  <si>
    <t>61+</t>
  </si>
  <si>
    <t>Average of Cars</t>
  </si>
  <si>
    <t>Education_no</t>
  </si>
  <si>
    <t>Bike Sales Dashbroad</t>
  </si>
  <si>
    <t>Count of Income</t>
  </si>
  <si>
    <t>Average income</t>
  </si>
  <si>
    <t>Slicer</t>
  </si>
  <si>
    <t>Number of Purchased</t>
  </si>
  <si>
    <t>yes</t>
  </si>
  <si>
    <t>no</t>
  </si>
  <si>
    <t>Purchased Percentage</t>
  </si>
  <si>
    <t>total</t>
  </si>
  <si>
    <t>Average icom</t>
  </si>
  <si>
    <t>Purchased Bike?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</si>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</sst>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quot;$&quot;#,##0.00"/>
    <numFmt numFmtId="165" formatCode="0.0%"/>
    <numFmt numFmtId="166" formatCode="_-* #,##0_-;\-* #,##0_-;_-* &quot;-&quot;??_-;_-@_-"/>
  </numFmts>
  <fonts count="22" x14ac:knownFonts="1">
    <font>
      <sz val="11"/>
      <color theme="1"/>
      <name val="Arial"/>
      <family val="2"/>
      <scheme val="minor"/>
    </font>
    <font>
      <sz val="11"/>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sz val="36"/>
      <color theme="4" tint="-0.249977111117893"/>
      <name val="Arial"/>
      <family val="2"/>
      <scheme val="minor"/>
    </font>
    <font>
      <sz val="11"/>
      <color theme="4" tint="-0.249977111117893"/>
      <name val="Arial"/>
      <family val="2"/>
      <scheme val="minor"/>
    </font>
    <font>
      <sz val="18"/>
      <color theme="4" tint="-0.249977111117893"/>
      <name val="Arial"/>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0"/>
        <bgColor indexed="64"/>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164" fontId="0" fillId="0" borderId="0" xfId="0" applyNumberFormat="1"/>
    <xf numFmtId="0" fontId="18" fillId="0" borderId="0" xfId="0" applyFont="1"/>
    <xf numFmtId="0" fontId="13" fillId="33" borderId="10" xfId="0" applyFont="1" applyFill="1" applyBorder="1"/>
    <xf numFmtId="0" fontId="13" fillId="33" borderId="11" xfId="0" applyFont="1" applyFill="1" applyBorder="1"/>
    <xf numFmtId="0" fontId="13" fillId="33" borderId="12" xfId="0" applyFont="1" applyFill="1" applyBorder="1"/>
    <xf numFmtId="1" fontId="13" fillId="33" borderId="11" xfId="0" applyNumberFormat="1" applyFont="1" applyFill="1" applyBorder="1"/>
    <xf numFmtId="1" fontId="0" fillId="0" borderId="0" xfId="0" applyNumberFormat="1"/>
    <xf numFmtId="0" fontId="17" fillId="0" borderId="0" xfId="0" applyFont="1"/>
    <xf numFmtId="0" fontId="0" fillId="0" borderId="0" xfId="0" pivotButton="1"/>
    <xf numFmtId="0" fontId="0" fillId="0" borderId="0" xfId="0" applyAlignment="1">
      <alignment horizontal="left"/>
    </xf>
    <xf numFmtId="2" fontId="0" fillId="0" borderId="0" xfId="0" applyNumberFormat="1"/>
    <xf numFmtId="10" fontId="0" fillId="0" borderId="0" xfId="0" applyNumberFormat="1"/>
    <xf numFmtId="2" fontId="0" fillId="0" borderId="0" xfId="0" pivotButton="1" applyNumberFormat="1"/>
    <xf numFmtId="2" fontId="0" fillId="0" borderId="0" xfId="0" applyNumberFormat="1" applyAlignment="1">
      <alignment horizontal="left"/>
    </xf>
    <xf numFmtId="0" fontId="0" fillId="34" borderId="0" xfId="0" applyFill="1"/>
    <xf numFmtId="0" fontId="0" fillId="35" borderId="0" xfId="0" applyFill="1"/>
    <xf numFmtId="1" fontId="0" fillId="0" borderId="0" xfId="0" pivotButton="1" applyNumberFormat="1"/>
    <xf numFmtId="1" fontId="0" fillId="0" borderId="0" xfId="0" applyNumberFormat="1" applyAlignment="1">
      <alignment horizontal="left"/>
    </xf>
    <xf numFmtId="0" fontId="20" fillId="35" borderId="0" xfId="0" applyFont="1" applyFill="1"/>
    <xf numFmtId="3" fontId="17" fillId="0" borderId="0" xfId="0" applyNumberFormat="1" applyFont="1"/>
    <xf numFmtId="165" fontId="17" fillId="0" borderId="0" xfId="43" applyNumberFormat="1" applyFont="1"/>
    <xf numFmtId="0" fontId="17" fillId="0" borderId="0" xfId="0" applyFont="1" applyAlignment="1">
      <alignment horizontal="left"/>
    </xf>
    <xf numFmtId="165" fontId="17" fillId="0" borderId="0" xfId="0" applyNumberFormat="1" applyFont="1"/>
    <xf numFmtId="166" fontId="17" fillId="0" borderId="0" xfId="42" applyNumberFormat="1" applyFont="1"/>
    <xf numFmtId="0" fontId="19" fillId="35" borderId="0" xfId="0" applyFont="1" applyFill="1" applyAlignment="1">
      <alignment horizontal="left" vertical="center"/>
    </xf>
    <xf numFmtId="0" fontId="21" fillId="35" borderId="0" xfId="0" applyFont="1" applyFill="1" applyAlignment="1">
      <alignment horizontal="left" vertical="center"/>
    </xf>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6">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numFmt numFmtId="0" formatCode="General"/>
    </dxf>
    <dxf>
      <numFmt numFmtId="0" formatCode="Genera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rial"/>
        <family val="2"/>
        <scheme val="minor"/>
      </font>
      <fill>
        <patternFill patternType="solid">
          <fgColor theme="4"/>
          <bgColor theme="4"/>
        </patternFill>
      </fill>
    </dxf>
    <dxf>
      <numFmt numFmtId="164" formatCode="&quot;$&quot;#,##0.00"/>
    </dxf>
    <dxf>
      <font>
        <color theme="6" tint="0.39994506668294322"/>
      </font>
      <fill>
        <patternFill patternType="none">
          <bgColor auto="1"/>
        </patternFill>
      </fill>
      <border>
        <bottom style="thin">
          <color theme="4"/>
        </bottom>
        <vertical/>
        <horizontal/>
      </border>
    </dxf>
    <dxf>
      <font>
        <color theme="1"/>
      </font>
      <border diagonalUp="0" diagonalDown="0">
        <left/>
        <right/>
        <top/>
        <bottom/>
        <vertical/>
        <horizontal/>
      </border>
    </dxf>
    <dxf>
      <fill>
        <patternFill patternType="none">
          <bgColor auto="1"/>
        </patternFill>
      </fill>
    </dxf>
    <dxf>
      <fill>
        <patternFill patternType="none">
          <bgColor auto="1"/>
        </patternFill>
      </fill>
      <border diagonalUp="0" diagonalDown="0">
        <left/>
        <right/>
        <top/>
        <bottom/>
        <vertical/>
        <horizontal/>
      </border>
    </dxf>
  </dxfs>
  <tableStyles count="3" defaultTableStyle="TableStyleMedium2" defaultPivotStyle="PivotStyleLight16">
    <tableStyle name="Slicer Style 1" pivot="0" table="0" count="5" xr9:uid="{5A648EE7-C65A-4492-A8CD-452F997121BB}">
      <tableStyleElement type="wholeTable" dxfId="45"/>
    </tableStyle>
    <tableStyle name="Slicer Style 2" pivot="0" table="0" count="7" xr9:uid="{FF59AAC9-EF83-4A5C-8DAA-2A8EFA3EA663}">
      <tableStyleElement type="wholeTable" dxfId="44"/>
    </tableStyle>
    <tableStyle name="SlicerStyleLight1 2" pivot="0" table="0" count="10" xr9:uid="{7906A097-811D-4B1B-AEAE-DCAEE17984C8}">
      <tableStyleElement type="wholeTable" dxfId="43"/>
      <tableStyleElement type="headerRow" dxfId="42"/>
    </tableStyle>
  </tableStyles>
  <colors>
    <mruColors>
      <color rgb="FFFF99CC"/>
      <color rgb="FFFF99FF"/>
      <color rgb="FFFFCCFF"/>
    </mruColors>
  </colors>
  <extLst>
    <ext xmlns:x14="http://schemas.microsoft.com/office/spreadsheetml/2009/9/main" uri="{46F421CA-312F-682f-3DD2-61675219B42D}">
      <x14:dxfs count="18">
        <dxf>
          <font>
            <color theme="6" tint="-0.24994659260841701"/>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4659260841701"/>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4659260841701"/>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4659260841701"/>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theme="4" tint="0.79995117038483843"/>
              <bgColor theme="6" tint="0.59996337778862885"/>
            </patternFill>
          </fill>
          <border diagonalUp="0" diagonalDown="0">
            <left/>
            <right/>
            <top/>
            <bottom/>
            <vertical/>
            <horizontal/>
          </border>
        </dxf>
        <dxf>
          <font>
            <color theme="0"/>
          </font>
          <fill>
            <patternFill patternType="solid">
              <fgColor theme="4" tint="0.59999389629810485"/>
              <bgColor theme="6" tint="0.39994506668294322"/>
            </patternFill>
          </fill>
          <border diagonalUp="0" diagonalDown="0">
            <left/>
            <right/>
            <top/>
            <bottom/>
            <vertical/>
            <horizontal/>
          </border>
        </dxf>
        <dxf>
          <font>
            <color theme="0"/>
          </font>
          <fill>
            <patternFill patternType="none">
              <fgColor indexed="64"/>
              <bgColor auto="1"/>
            </patternFill>
          </fill>
          <border diagonalUp="0" diagonalDown="0">
            <left/>
            <right/>
            <top/>
            <bottom/>
            <vertical/>
            <horizontal/>
          </border>
        </dxf>
        <dxf>
          <font>
            <color theme="0"/>
          </font>
          <fill>
            <patternFill patternType="none">
              <fgColor indexed="64"/>
              <bgColor auto="1"/>
            </patternFill>
          </fill>
          <border diagonalUp="0" diagonalDown="0">
            <left/>
            <right/>
            <top/>
            <bottom/>
            <vertical/>
            <horizontal/>
          </border>
        </dxf>
        <dxf>
          <fill>
            <patternFill>
              <bgColor theme="6" tint="-0.24994659260841701"/>
            </patternFill>
          </fill>
        </dxf>
        <dxf>
          <fill>
            <patternFill patternType="solid">
              <bgColor theme="6" tint="0.59996337778862885"/>
            </patternFill>
          </fill>
        </dxf>
        <dxf>
          <fill>
            <patternFill patternType="none">
              <bgColor auto="1"/>
            </patternFill>
          </fill>
        </dxf>
        <dxf>
          <fill>
            <patternFill>
              <bgColor theme="6" tint="-0.24994659260841701"/>
            </patternFill>
          </fill>
        </dxf>
        <dxf>
          <fill>
            <patternFill patternType="none">
              <bgColor auto="1"/>
            </patternFill>
          </fill>
        </dxf>
        <dxf>
          <fill>
            <patternFill patternType="solid">
              <bgColor theme="6" tint="0.39994506668294322"/>
            </patternFill>
          </fill>
        </dxf>
        <dxf>
          <fill>
            <patternFill patternType="none">
              <bgColor auto="1"/>
            </patternFill>
          </fill>
        </dxf>
        <dxf>
          <fill>
            <patternFill>
              <bgColor theme="6" tint="0.39994506668294322"/>
            </patternFill>
          </fill>
        </dxf>
        <dxf>
          <fill>
            <patternFill patternType="none">
              <bgColor auto="1"/>
            </patternFill>
          </fill>
        </dxf>
        <dxf>
          <fill>
            <patternFill>
              <bgColor theme="6"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7"/>
            <x14:slicerStyleElement type="unselectedItemWithNoData" dxfId="16"/>
            <x14:slicerStyleElement type="selectedItemWithData" dxfId="15"/>
            <x14:slicerStyleElement type="selectedItemWithNoData" dxfId="14"/>
          </x14:slicerStyleElements>
        </x14:slicerStyle>
        <x14:slicerStyle name="Slicer Style 2">
          <x14:slicerStyleElements>
            <x14:slicerStyleElement type="unselectedItemWithData" dxfId="13"/>
            <x14:slicerStyleElement type="unselectedItemWithNoData" dxfId="12"/>
            <x14:slicerStyleElement type="selectedItemWithData" dxfId="11"/>
            <x14:slicerStyleElement type="selectedItemWithNoData" dxfId="10"/>
            <x14:slicerStyleElement type="hoveredUnselectedItemWithData" dxfId="9"/>
            <x14:slicerStyleElement type="hoveredSelectedItemWith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73611111111111E-2"/>
          <c:y val="7.9375000000000001E-2"/>
          <c:w val="0.8059722222222222"/>
          <c:h val="0.8059722222222222"/>
        </c:manualLayout>
      </c:layout>
      <c:doughnutChart>
        <c:varyColors val="1"/>
        <c:ser>
          <c:idx val="0"/>
          <c:order val="0"/>
          <c:spPr>
            <a:solidFill>
              <a:schemeClr val="accent1">
                <a:lumMod val="75000"/>
              </a:schemeClr>
            </a:solidFill>
            <a:ln w="25400">
              <a:solidFill>
                <a:schemeClr val="bg1"/>
              </a:solidFill>
            </a:ln>
          </c:spPr>
          <c:dPt>
            <c:idx val="0"/>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01-476D-4F97-82D7-B6DE637E349F}"/>
              </c:ext>
            </c:extLst>
          </c:dPt>
          <c:dPt>
            <c:idx val="1"/>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03-476D-4F97-82D7-B6DE637E349F}"/>
              </c:ext>
            </c:extLst>
          </c:dPt>
          <c:dPt>
            <c:idx val="2"/>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05-476D-4F97-82D7-B6DE637E349F}"/>
              </c:ext>
            </c:extLst>
          </c:dPt>
          <c:dPt>
            <c:idx val="3"/>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07-476D-4F97-82D7-B6DE637E349F}"/>
              </c:ext>
            </c:extLst>
          </c:dPt>
          <c:dPt>
            <c:idx val="4"/>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09-476D-4F97-82D7-B6DE637E349F}"/>
              </c:ext>
            </c:extLst>
          </c:dPt>
          <c:dPt>
            <c:idx val="5"/>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0B-476D-4F97-82D7-B6DE637E349F}"/>
              </c:ext>
            </c:extLst>
          </c:dPt>
          <c:dPt>
            <c:idx val="6"/>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0D-476D-4F97-82D7-B6DE637E349F}"/>
              </c:ext>
            </c:extLst>
          </c:dPt>
          <c:dPt>
            <c:idx val="7"/>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0F-476D-4F97-82D7-B6DE637E349F}"/>
              </c:ext>
            </c:extLst>
          </c:dPt>
          <c:dPt>
            <c:idx val="8"/>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11-476D-4F97-82D7-B6DE637E349F}"/>
              </c:ext>
            </c:extLst>
          </c:dPt>
          <c:dPt>
            <c:idx val="9"/>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13-476D-4F97-82D7-B6DE637E349F}"/>
              </c:ext>
            </c:extLst>
          </c:dPt>
          <c:dPt>
            <c:idx val="10"/>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15-476D-4F97-82D7-B6DE637E349F}"/>
              </c:ext>
            </c:extLst>
          </c:dPt>
          <c:dPt>
            <c:idx val="11"/>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17-476D-4F97-82D7-B6DE637E349F}"/>
              </c:ext>
            </c:extLst>
          </c:dPt>
          <c:dPt>
            <c:idx val="12"/>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19-476D-4F97-82D7-B6DE637E349F}"/>
              </c:ext>
            </c:extLst>
          </c:dPt>
          <c:dPt>
            <c:idx val="13"/>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1B-476D-4F97-82D7-B6DE637E349F}"/>
              </c:ext>
            </c:extLst>
          </c:dPt>
          <c:dPt>
            <c:idx val="14"/>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1D-476D-4F97-82D7-B6DE637E349F}"/>
              </c:ext>
            </c:extLst>
          </c:dPt>
          <c:dPt>
            <c:idx val="15"/>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1F-476D-4F97-82D7-B6DE637E349F}"/>
              </c:ext>
            </c:extLst>
          </c:dPt>
          <c:dPt>
            <c:idx val="16"/>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21-476D-4F97-82D7-B6DE637E349F}"/>
              </c:ext>
            </c:extLst>
          </c:dPt>
          <c:dPt>
            <c:idx val="17"/>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23-476D-4F97-82D7-B6DE637E349F}"/>
              </c:ext>
            </c:extLst>
          </c:dPt>
          <c:dPt>
            <c:idx val="18"/>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25-476D-4F97-82D7-B6DE637E349F}"/>
              </c:ext>
            </c:extLst>
          </c:dPt>
          <c:dPt>
            <c:idx val="19"/>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27-476D-4F97-82D7-B6DE637E349F}"/>
              </c:ext>
            </c:extLst>
          </c:dPt>
          <c:val>
            <c:numRef>
              <c:f>dashbroad!$X$17:$AQ$17</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extLst>
            <c:ext xmlns:c16="http://schemas.microsoft.com/office/drawing/2014/chart" uri="{C3380CC4-5D6E-409C-BE32-E72D297353CC}">
              <c16:uniqueId val="{00000028-476D-4F97-82D7-B6DE637E349F}"/>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dashbroad!$X$13</c:f>
              <c:strCache>
                <c:ptCount val="1"/>
                <c:pt idx="0">
                  <c:v>Europe</c:v>
                </c:pt>
              </c:strCache>
            </c:strRef>
          </c:tx>
          <c:dPt>
            <c:idx val="0"/>
            <c:bubble3D val="0"/>
            <c:spPr>
              <a:noFill/>
              <a:ln w="19050">
                <a:solidFill>
                  <a:schemeClr val="lt1"/>
                </a:solidFill>
              </a:ln>
              <a:effectLst/>
            </c:spPr>
            <c:extLst>
              <c:ext xmlns:c16="http://schemas.microsoft.com/office/drawing/2014/chart" uri="{C3380CC4-5D6E-409C-BE32-E72D297353CC}">
                <c16:uniqueId val="{0000002A-476D-4F97-82D7-B6DE637E349F}"/>
              </c:ext>
            </c:extLst>
          </c:dPt>
          <c:dPt>
            <c:idx val="1"/>
            <c:bubble3D val="0"/>
            <c:spPr>
              <a:solidFill>
                <a:schemeClr val="bg1">
                  <a:alpha val="50000"/>
                </a:schemeClr>
              </a:solidFill>
              <a:ln w="19050">
                <a:solidFill>
                  <a:schemeClr val="lt1"/>
                </a:solidFill>
              </a:ln>
              <a:effectLst/>
            </c:spPr>
            <c:extLst>
              <c:ext xmlns:c16="http://schemas.microsoft.com/office/drawing/2014/chart" uri="{C3380CC4-5D6E-409C-BE32-E72D297353CC}">
                <c16:uniqueId val="{0000002C-476D-4F97-82D7-B6DE637E349F}"/>
              </c:ext>
            </c:extLst>
          </c:dPt>
          <c:val>
            <c:numRef>
              <c:f>dashbroad!$Y$13:$Z$13</c:f>
              <c:numCache>
                <c:formatCode>0.0%</c:formatCode>
                <c:ptCount val="2"/>
                <c:pt idx="0">
                  <c:v>0.50666666666666671</c:v>
                </c:pt>
                <c:pt idx="1">
                  <c:v>0.49333333333333329</c:v>
                </c:pt>
              </c:numCache>
            </c:numRef>
          </c:val>
          <c:extLst>
            <c:ext xmlns:c16="http://schemas.microsoft.com/office/drawing/2014/chart" uri="{C3380CC4-5D6E-409C-BE32-E72D297353CC}">
              <c16:uniqueId val="{0000002D-476D-4F97-82D7-B6DE637E349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73611111111111E-2"/>
          <c:y val="7.9375000000000001E-2"/>
          <c:w val="0.8059722222222222"/>
          <c:h val="0.8059722222222222"/>
        </c:manualLayout>
      </c:layout>
      <c:doughnutChart>
        <c:varyColors val="1"/>
        <c:ser>
          <c:idx val="0"/>
          <c:order val="0"/>
          <c:spPr>
            <a:solidFill>
              <a:schemeClr val="accent1">
                <a:lumMod val="60000"/>
                <a:lumOff val="40000"/>
              </a:schemeClr>
            </a:solidFill>
            <a:ln w="25400">
              <a:solidFill>
                <a:schemeClr val="bg1"/>
              </a:solidFill>
            </a:ln>
          </c:spPr>
          <c:dPt>
            <c:idx val="0"/>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1-6BC1-47D5-8724-615B37457F04}"/>
              </c:ext>
            </c:extLst>
          </c:dPt>
          <c:dPt>
            <c:idx val="1"/>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3-6BC1-47D5-8724-615B37457F04}"/>
              </c:ext>
            </c:extLst>
          </c:dPt>
          <c:dPt>
            <c:idx val="2"/>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5-6BC1-47D5-8724-615B37457F04}"/>
              </c:ext>
            </c:extLst>
          </c:dPt>
          <c:dPt>
            <c:idx val="3"/>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7-6BC1-47D5-8724-615B37457F04}"/>
              </c:ext>
            </c:extLst>
          </c:dPt>
          <c:dPt>
            <c:idx val="4"/>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9-6BC1-47D5-8724-615B37457F04}"/>
              </c:ext>
            </c:extLst>
          </c:dPt>
          <c:dPt>
            <c:idx val="5"/>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B-6BC1-47D5-8724-615B37457F04}"/>
              </c:ext>
            </c:extLst>
          </c:dPt>
          <c:dPt>
            <c:idx val="6"/>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D-6BC1-47D5-8724-615B37457F04}"/>
              </c:ext>
            </c:extLst>
          </c:dPt>
          <c:dPt>
            <c:idx val="7"/>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F-6BC1-47D5-8724-615B37457F04}"/>
              </c:ext>
            </c:extLst>
          </c:dPt>
          <c:dPt>
            <c:idx val="8"/>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1-6BC1-47D5-8724-615B37457F04}"/>
              </c:ext>
            </c:extLst>
          </c:dPt>
          <c:dPt>
            <c:idx val="9"/>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3-6BC1-47D5-8724-615B37457F04}"/>
              </c:ext>
            </c:extLst>
          </c:dPt>
          <c:dPt>
            <c:idx val="10"/>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5-6BC1-47D5-8724-615B37457F04}"/>
              </c:ext>
            </c:extLst>
          </c:dPt>
          <c:dPt>
            <c:idx val="11"/>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7-6BC1-47D5-8724-615B37457F04}"/>
              </c:ext>
            </c:extLst>
          </c:dPt>
          <c:dPt>
            <c:idx val="12"/>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9-6BC1-47D5-8724-615B37457F04}"/>
              </c:ext>
            </c:extLst>
          </c:dPt>
          <c:dPt>
            <c:idx val="13"/>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B-6BC1-47D5-8724-615B37457F04}"/>
              </c:ext>
            </c:extLst>
          </c:dPt>
          <c:dPt>
            <c:idx val="14"/>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D-6BC1-47D5-8724-615B37457F04}"/>
              </c:ext>
            </c:extLst>
          </c:dPt>
          <c:dPt>
            <c:idx val="15"/>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F-6BC1-47D5-8724-615B37457F04}"/>
              </c:ext>
            </c:extLst>
          </c:dPt>
          <c:dPt>
            <c:idx val="16"/>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21-6BC1-47D5-8724-615B37457F04}"/>
              </c:ext>
            </c:extLst>
          </c:dPt>
          <c:dPt>
            <c:idx val="17"/>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23-6BC1-47D5-8724-615B37457F04}"/>
              </c:ext>
            </c:extLst>
          </c:dPt>
          <c:dPt>
            <c:idx val="18"/>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25-6BC1-47D5-8724-615B37457F04}"/>
              </c:ext>
            </c:extLst>
          </c:dPt>
          <c:dPt>
            <c:idx val="19"/>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27-6BC1-47D5-8724-615B37457F04}"/>
              </c:ext>
            </c:extLst>
          </c:dPt>
          <c:val>
            <c:numRef>
              <c:f>dashbroad!$X$17:$AQ$17</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extLst>
            <c:ext xmlns:c16="http://schemas.microsoft.com/office/drawing/2014/chart" uri="{C3380CC4-5D6E-409C-BE32-E72D297353CC}">
              <c16:uniqueId val="{00000028-6BC1-47D5-8724-615B37457F04}"/>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73611111111111E-2"/>
          <c:y val="7.9375000000000001E-2"/>
          <c:w val="0.8059722222222222"/>
          <c:h val="0.8059722222222222"/>
        </c:manualLayout>
      </c:layout>
      <c:doughnutChart>
        <c:varyColors val="1"/>
        <c:ser>
          <c:idx val="0"/>
          <c:order val="0"/>
          <c:spPr>
            <a:solidFill>
              <a:schemeClr val="accent1">
                <a:lumMod val="60000"/>
                <a:lumOff val="40000"/>
              </a:schemeClr>
            </a:solidFill>
            <a:ln w="25400">
              <a:solidFill>
                <a:schemeClr val="bg1"/>
              </a:solidFill>
            </a:ln>
          </c:spPr>
          <c:dPt>
            <c:idx val="0"/>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1-7CA0-4F2D-8352-66BAB10B5A43}"/>
              </c:ext>
            </c:extLst>
          </c:dPt>
          <c:dPt>
            <c:idx val="1"/>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3-7CA0-4F2D-8352-66BAB10B5A43}"/>
              </c:ext>
            </c:extLst>
          </c:dPt>
          <c:dPt>
            <c:idx val="2"/>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5-7CA0-4F2D-8352-66BAB10B5A43}"/>
              </c:ext>
            </c:extLst>
          </c:dPt>
          <c:dPt>
            <c:idx val="3"/>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7-7CA0-4F2D-8352-66BAB10B5A43}"/>
              </c:ext>
            </c:extLst>
          </c:dPt>
          <c:dPt>
            <c:idx val="4"/>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9-7CA0-4F2D-8352-66BAB10B5A43}"/>
              </c:ext>
            </c:extLst>
          </c:dPt>
          <c:dPt>
            <c:idx val="5"/>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B-7CA0-4F2D-8352-66BAB10B5A43}"/>
              </c:ext>
            </c:extLst>
          </c:dPt>
          <c:dPt>
            <c:idx val="6"/>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D-7CA0-4F2D-8352-66BAB10B5A43}"/>
              </c:ext>
            </c:extLst>
          </c:dPt>
          <c:dPt>
            <c:idx val="7"/>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F-7CA0-4F2D-8352-66BAB10B5A43}"/>
              </c:ext>
            </c:extLst>
          </c:dPt>
          <c:dPt>
            <c:idx val="8"/>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1-7CA0-4F2D-8352-66BAB10B5A43}"/>
              </c:ext>
            </c:extLst>
          </c:dPt>
          <c:dPt>
            <c:idx val="9"/>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3-7CA0-4F2D-8352-66BAB10B5A43}"/>
              </c:ext>
            </c:extLst>
          </c:dPt>
          <c:dPt>
            <c:idx val="10"/>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5-7CA0-4F2D-8352-66BAB10B5A43}"/>
              </c:ext>
            </c:extLst>
          </c:dPt>
          <c:dPt>
            <c:idx val="11"/>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7-7CA0-4F2D-8352-66BAB10B5A43}"/>
              </c:ext>
            </c:extLst>
          </c:dPt>
          <c:dPt>
            <c:idx val="12"/>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9-7CA0-4F2D-8352-66BAB10B5A43}"/>
              </c:ext>
            </c:extLst>
          </c:dPt>
          <c:dPt>
            <c:idx val="13"/>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B-7CA0-4F2D-8352-66BAB10B5A43}"/>
              </c:ext>
            </c:extLst>
          </c:dPt>
          <c:dPt>
            <c:idx val="14"/>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D-7CA0-4F2D-8352-66BAB10B5A43}"/>
              </c:ext>
            </c:extLst>
          </c:dPt>
          <c:dPt>
            <c:idx val="15"/>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1F-7CA0-4F2D-8352-66BAB10B5A43}"/>
              </c:ext>
            </c:extLst>
          </c:dPt>
          <c:dPt>
            <c:idx val="16"/>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21-7CA0-4F2D-8352-66BAB10B5A43}"/>
              </c:ext>
            </c:extLst>
          </c:dPt>
          <c:dPt>
            <c:idx val="17"/>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23-7CA0-4F2D-8352-66BAB10B5A43}"/>
              </c:ext>
            </c:extLst>
          </c:dPt>
          <c:dPt>
            <c:idx val="18"/>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25-7CA0-4F2D-8352-66BAB10B5A43}"/>
              </c:ext>
            </c:extLst>
          </c:dPt>
          <c:dPt>
            <c:idx val="19"/>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27-7CA0-4F2D-8352-66BAB10B5A43}"/>
              </c:ext>
            </c:extLst>
          </c:dPt>
          <c:val>
            <c:numRef>
              <c:f>dashbroad!$X$17:$AQ$17</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extLst>
            <c:ext xmlns:c16="http://schemas.microsoft.com/office/drawing/2014/chart" uri="{C3380CC4-5D6E-409C-BE32-E72D297353CC}">
              <c16:uniqueId val="{00000028-7CA0-4F2D-8352-66BAB10B5A43}"/>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Age brackets</a:t>
            </a:r>
            <a:endParaRPr lang="en-GB"/>
          </a:p>
        </c:rich>
      </c:tx>
      <c:layout>
        <c:manualLayout>
          <c:xMode val="edge"/>
          <c:yMode val="edge"/>
          <c:x val="1.9754095094712119E-2"/>
          <c:y val="6.7321444649026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noFill/>
          <a:ln w="12700">
            <a:solidFill>
              <a:schemeClr val="accent3">
                <a:lumMod val="75000"/>
              </a:schemeClr>
            </a:solidFill>
          </a:ln>
          <a:effectLst/>
        </c:spPr>
        <c:marker>
          <c:symbol val="none"/>
        </c:marker>
      </c:pivotFmt>
      <c:pivotFmt>
        <c:idx val="1"/>
        <c:spPr>
          <a:solidFill>
            <a:schemeClr val="accent3">
              <a:lumMod val="75000"/>
            </a:schemeClr>
          </a:solidFill>
          <a:ln w="1270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3"/>
        <c:spPr>
          <a:solidFill>
            <a:schemeClr val="accent1"/>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3">
                <a:lumMod val="40000"/>
                <a:lumOff val="60000"/>
              </a:schemeClr>
            </a:solidFill>
            <a:round/>
          </a:ln>
          <a:effectLst/>
        </c:spPr>
        <c:marker>
          <c:symbol val="none"/>
        </c:marker>
        <c:dLbl>
          <c:idx val="0"/>
          <c:layout>
            <c:manualLayout>
              <c:x val="-0.72418855828862105"/>
              <c:y val="-3.7037219305920091E-2"/>
            </c:manualLayout>
          </c:layout>
          <c:tx>
            <c:rich>
              <a:bodyPr rot="0" spcFirstLastPara="1" vertOverflow="ellipsis" vert="horz" wrap="square" lIns="38100" tIns="19050" rIns="38100" bIns="19050" anchor="ctr" anchorCtr="0">
                <a:noAutofit/>
              </a:bodyPr>
              <a:lstStyle/>
              <a:p>
                <a:pPr algn="l">
                  <a:defRPr sz="900" b="0" i="0" u="none" strike="noStrike" kern="1200" baseline="0">
                    <a:solidFill>
                      <a:schemeClr val="accent3">
                        <a:lumMod val="60000"/>
                        <a:lumOff val="40000"/>
                      </a:schemeClr>
                    </a:solidFill>
                    <a:latin typeface="+mn-lt"/>
                    <a:ea typeface="+mn-ea"/>
                    <a:cs typeface="+mn-cs"/>
                  </a:defRPr>
                </a:pPr>
                <a:r>
                  <a:rPr lang="en-US">
                    <a:solidFill>
                      <a:schemeClr val="accent3">
                        <a:lumMod val="60000"/>
                        <a:lumOff val="40000"/>
                      </a:schemeClr>
                    </a:solidFill>
                  </a:rPr>
                  <a:t>Purchased</a:t>
                </a:r>
                <a:r>
                  <a:rPr lang="en-US" baseline="0">
                    <a:solidFill>
                      <a:schemeClr val="accent3">
                        <a:lumMod val="60000"/>
                        <a:lumOff val="40000"/>
                      </a:schemeClr>
                    </a:solidFill>
                  </a:rPr>
                  <a:t> bike percentage</a:t>
                </a:r>
                <a:endParaRPr lang="en-US">
                  <a:solidFill>
                    <a:schemeClr val="accent3">
                      <a:lumMod val="60000"/>
                      <a:lumOff val="40000"/>
                    </a:schemeClr>
                  </a:solidFill>
                </a:endParaRPr>
              </a:p>
            </c:rich>
          </c:tx>
          <c:spPr>
            <a:noFill/>
            <a:ln>
              <a:noFill/>
            </a:ln>
            <a:effectLst/>
          </c:spPr>
          <c:txPr>
            <a:bodyPr rot="0" spcFirstLastPara="1" vertOverflow="ellipsis" vert="horz" wrap="square" lIns="38100" tIns="19050" rIns="38100" bIns="19050" anchor="ctr" anchorCtr="0">
              <a:no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0.21536873156342182"/>
                  <c:h val="0.19604184893554968"/>
                </c:manualLayout>
              </c15:layout>
              <c15:showDataLabelsRange val="0"/>
            </c:ext>
          </c:extLst>
        </c:dLbl>
      </c:pivotFmt>
      <c:pivotFmt>
        <c:idx val="9"/>
        <c:spPr>
          <a:solidFill>
            <a:schemeClr val="accent3">
              <a:lumMod val="75000"/>
            </a:schemeClr>
          </a:solidFill>
          <a:ln w="1270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noFill/>
          <a:ln w="1270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3">
                <a:lumMod val="40000"/>
                <a:lumOff val="60000"/>
              </a:schemeClr>
            </a:solidFill>
            <a:round/>
          </a:ln>
          <a:effectLst/>
        </c:spPr>
        <c:marker>
          <c:symbol val="none"/>
        </c:marker>
        <c:dLbl>
          <c:idx val="0"/>
          <c:layout>
            <c:manualLayout>
              <c:x val="-0.72418855828862105"/>
              <c:y val="-3.7037219305920091E-2"/>
            </c:manualLayout>
          </c:layout>
          <c:tx>
            <c:rich>
              <a:bodyPr rot="0" spcFirstLastPara="1" vertOverflow="ellipsis" vert="horz" wrap="square" lIns="38100" tIns="19050" rIns="38100" bIns="19050" anchor="ctr" anchorCtr="0">
                <a:noAutofit/>
              </a:bodyPr>
              <a:lstStyle/>
              <a:p>
                <a:pPr algn="l">
                  <a:defRPr sz="900" b="0" i="0" u="none" strike="noStrike" kern="1200" baseline="0">
                    <a:solidFill>
                      <a:schemeClr val="accent3">
                        <a:lumMod val="60000"/>
                        <a:lumOff val="40000"/>
                      </a:schemeClr>
                    </a:solidFill>
                    <a:latin typeface="+mn-lt"/>
                    <a:ea typeface="+mn-ea"/>
                    <a:cs typeface="+mn-cs"/>
                  </a:defRPr>
                </a:pPr>
                <a:r>
                  <a:rPr lang="en-US">
                    <a:solidFill>
                      <a:schemeClr val="accent3">
                        <a:lumMod val="60000"/>
                        <a:lumOff val="40000"/>
                      </a:schemeClr>
                    </a:solidFill>
                  </a:rPr>
                  <a:t>Purchased</a:t>
                </a:r>
                <a:r>
                  <a:rPr lang="en-US" baseline="0">
                    <a:solidFill>
                      <a:schemeClr val="accent3">
                        <a:lumMod val="60000"/>
                        <a:lumOff val="40000"/>
                      </a:schemeClr>
                    </a:solidFill>
                  </a:rPr>
                  <a:t> bike percentage</a:t>
                </a:r>
                <a:endParaRPr lang="en-US">
                  <a:solidFill>
                    <a:schemeClr val="accent3">
                      <a:lumMod val="60000"/>
                      <a:lumOff val="40000"/>
                    </a:schemeClr>
                  </a:solidFill>
                </a:endParaRPr>
              </a:p>
            </c:rich>
          </c:tx>
          <c:spPr>
            <a:noFill/>
            <a:ln>
              <a:noFill/>
            </a:ln>
            <a:effectLst/>
          </c:spPr>
          <c:txPr>
            <a:bodyPr rot="0" spcFirstLastPara="1" vertOverflow="ellipsis" vert="horz" wrap="square" lIns="38100" tIns="19050" rIns="38100" bIns="19050" anchor="ctr" anchorCtr="0">
              <a:no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0.21536873156342182"/>
                  <c:h val="0.19604184893554968"/>
                </c:manualLayout>
              </c15:layout>
              <c15:showDataLabelsRange val="0"/>
            </c:ext>
          </c:extLst>
        </c:dLbl>
      </c:pivotFmt>
      <c:pivotFmt>
        <c:idx val="18"/>
        <c:spPr>
          <a:solidFill>
            <a:schemeClr val="accent3">
              <a:lumMod val="75000"/>
            </a:schemeClr>
          </a:solidFill>
          <a:ln w="1270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noFill/>
          <a:ln w="1270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noFill/>
            <a:round/>
          </a:ln>
          <a:effectLst/>
        </c:spPr>
        <c:marker>
          <c:symbol val="none"/>
        </c:marker>
      </c:pivotFmt>
      <c:pivotFmt>
        <c:idx val="23"/>
      </c:pivotFmt>
      <c:pivotFmt>
        <c:idx val="24"/>
      </c:pivotFmt>
      <c:pivotFmt>
        <c:idx val="25"/>
      </c:pivotFmt>
      <c:pivotFmt>
        <c:idx val="26"/>
      </c:pivotFmt>
      <c:pivotFmt>
        <c:idx val="2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3">
                <a:lumMod val="40000"/>
                <a:lumOff val="60000"/>
              </a:schemeClr>
            </a:solidFill>
            <a:round/>
          </a:ln>
          <a:effectLst/>
        </c:spPr>
        <c:marker>
          <c:symbol val="none"/>
        </c:marker>
      </c:pivotFmt>
      <c:pivotFmt>
        <c:idx val="31"/>
        <c:dLbl>
          <c:idx val="0"/>
          <c:layout>
            <c:manualLayout>
              <c:x val="-1.7699115044247895E-2"/>
              <c:y val="-3.2407407407407406E-2"/>
            </c:manualLayout>
          </c:layout>
          <c:tx>
            <c:rich>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r>
                  <a:rPr lang="en-US">
                    <a:solidFill>
                      <a:schemeClr val="accent3">
                        <a:lumMod val="60000"/>
                        <a:lumOff val="40000"/>
                      </a:schemeClr>
                    </a:solidFill>
                  </a:rPr>
                  <a:t>Purchased Percentage</a:t>
                </a:r>
              </a:p>
            </c:rich>
          </c:tx>
          <c:spPr>
            <a:noFill/>
            <a:ln>
              <a:noFill/>
            </a:ln>
            <a:effectLst/>
          </c:spPr>
          <c:txPr>
            <a:bodyPr rot="0" spcFirstLastPara="1" vertOverflow="ellipsis" vert="horz" wrap="square" lIns="38100" tIns="19050" rIns="38100" bIns="19050" anchor="ctr" anchorCtr="0">
              <a:spAutoFit/>
            </a:bodyPr>
            <a:lstStyle/>
            <a:p>
              <a:pPr algn="l">
                <a:defRPr sz="900" b="0" i="0" u="none" strike="noStrike" kern="1200" baseline="0">
                  <a:solidFill>
                    <a:schemeClr val="accent3">
                      <a:lumMod val="60000"/>
                      <a:lumOff val="4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32"/>
        <c:spPr>
          <a:ln w="28575" cap="rnd">
            <a:solidFill>
              <a:schemeClr val="accent3">
                <a:lumMod val="40000"/>
                <a:lumOff val="60000"/>
              </a:schemeClr>
            </a:solidFill>
            <a:round/>
          </a:ln>
          <a:effectLst/>
        </c:spPr>
        <c:marker>
          <c:symbol val="none"/>
        </c:marker>
      </c:pivotFmt>
      <c:pivotFmt>
        <c:idx val="33"/>
        <c:spPr>
          <a:ln w="28575" cap="rnd">
            <a:solidFill>
              <a:schemeClr val="accent3">
                <a:lumMod val="40000"/>
                <a:lumOff val="60000"/>
              </a:schemeClr>
            </a:solidFill>
            <a:round/>
          </a:ln>
          <a:effectLst/>
        </c:spPr>
        <c:marker>
          <c:symbol val="none"/>
        </c:marker>
      </c:pivotFmt>
      <c:pivotFmt>
        <c:idx val="34"/>
        <c:spPr>
          <a:ln w="28575" cap="rnd">
            <a:solidFill>
              <a:schemeClr val="accent3">
                <a:lumMod val="40000"/>
                <a:lumOff val="60000"/>
              </a:schemeClr>
            </a:solidFill>
            <a:round/>
          </a:ln>
          <a:effectLst/>
        </c:spPr>
        <c:marker>
          <c:symbol val="none"/>
        </c:marker>
      </c:pivotFmt>
      <c:pivotFmt>
        <c:idx val="35"/>
        <c:spPr>
          <a:ln w="28575" cap="rnd">
            <a:solidFill>
              <a:schemeClr val="accent3">
                <a:lumMod val="40000"/>
                <a:lumOff val="60000"/>
              </a:schemeClr>
            </a:solidFill>
            <a:round/>
          </a:ln>
          <a:effectLst/>
        </c:spPr>
        <c:marker>
          <c:symbol val="none"/>
        </c:marker>
      </c:pivotFmt>
    </c:pivotFmts>
    <c:plotArea>
      <c:layout>
        <c:manualLayout>
          <c:layoutTarget val="inner"/>
          <c:xMode val="edge"/>
          <c:yMode val="edge"/>
          <c:x val="7.437669257956428E-2"/>
          <c:y val="0.14398148148148149"/>
          <c:w val="0.87061494101790537"/>
          <c:h val="0.73342592592592581"/>
        </c:manualLayout>
      </c:layout>
      <c:barChart>
        <c:barDir val="col"/>
        <c:grouping val="stacked"/>
        <c:varyColors val="0"/>
        <c:ser>
          <c:idx val="0"/>
          <c:order val="0"/>
          <c:tx>
            <c:strRef>
              <c:f>'pivot table'!$C$37:$C$39</c:f>
              <c:strCache>
                <c:ptCount val="1"/>
                <c:pt idx="0">
                  <c:v>Yes - Count of Purchased_Bike</c:v>
                </c:pt>
              </c:strCache>
            </c:strRef>
          </c:tx>
          <c:spPr>
            <a:solidFill>
              <a:schemeClr val="accent3">
                <a:lumMod val="75000"/>
              </a:schemeClr>
            </a:solidFill>
            <a:ln w="12700">
              <a:solidFill>
                <a:schemeClr val="accent3">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table'!$B$40:$B$45</c:f>
              <c:strCache>
                <c:ptCount val="5"/>
                <c:pt idx="0">
                  <c:v>0-30</c:v>
                </c:pt>
                <c:pt idx="1">
                  <c:v>41-50</c:v>
                </c:pt>
                <c:pt idx="2">
                  <c:v>51-60</c:v>
                </c:pt>
                <c:pt idx="3">
                  <c:v>31-40</c:v>
                </c:pt>
                <c:pt idx="4">
                  <c:v>61+</c:v>
                </c:pt>
              </c:strCache>
            </c:strRef>
          </c:cat>
          <c:val>
            <c:numRef>
              <c:f>'pivot table'!$C$40:$C$45</c:f>
              <c:numCache>
                <c:formatCode>General</c:formatCode>
                <c:ptCount val="5"/>
                <c:pt idx="0">
                  <c:v>39</c:v>
                </c:pt>
                <c:pt idx="1">
                  <c:v>139</c:v>
                </c:pt>
                <c:pt idx="2">
                  <c:v>80</c:v>
                </c:pt>
                <c:pt idx="3">
                  <c:v>193</c:v>
                </c:pt>
                <c:pt idx="4">
                  <c:v>30</c:v>
                </c:pt>
              </c:numCache>
            </c:numRef>
          </c:val>
          <c:extLst>
            <c:ext xmlns:c16="http://schemas.microsoft.com/office/drawing/2014/chart" uri="{C3380CC4-5D6E-409C-BE32-E72D297353CC}">
              <c16:uniqueId val="{00000000-5E13-4A65-9411-E21993A35A64}"/>
            </c:ext>
          </c:extLst>
        </c:ser>
        <c:ser>
          <c:idx val="2"/>
          <c:order val="2"/>
          <c:tx>
            <c:strRef>
              <c:f>'pivot table'!$E$37:$E$39</c:f>
              <c:strCache>
                <c:ptCount val="1"/>
                <c:pt idx="0">
                  <c:v>No - Count of Purchased_Bike</c:v>
                </c:pt>
              </c:strCache>
            </c:strRef>
          </c:tx>
          <c:spPr>
            <a:noFill/>
            <a:ln w="12700">
              <a:solidFill>
                <a:schemeClr val="accent3">
                  <a:lumMod val="75000"/>
                </a:schemeClr>
              </a:solidFill>
            </a:ln>
            <a:effectLst/>
          </c:spPr>
          <c:invertIfNegative val="0"/>
          <c:cat>
            <c:strRef>
              <c:f>'pivot table'!$B$40:$B$45</c:f>
              <c:strCache>
                <c:ptCount val="5"/>
                <c:pt idx="0">
                  <c:v>0-30</c:v>
                </c:pt>
                <c:pt idx="1">
                  <c:v>41-50</c:v>
                </c:pt>
                <c:pt idx="2">
                  <c:v>51-60</c:v>
                </c:pt>
                <c:pt idx="3">
                  <c:v>31-40</c:v>
                </c:pt>
                <c:pt idx="4">
                  <c:v>61+</c:v>
                </c:pt>
              </c:strCache>
            </c:strRef>
          </c:cat>
          <c:val>
            <c:numRef>
              <c:f>'pivot table'!$E$40:$E$45</c:f>
              <c:numCache>
                <c:formatCode>General</c:formatCode>
                <c:ptCount val="5"/>
                <c:pt idx="0">
                  <c:v>71</c:v>
                </c:pt>
                <c:pt idx="1">
                  <c:v>159</c:v>
                </c:pt>
                <c:pt idx="2">
                  <c:v>96</c:v>
                </c:pt>
                <c:pt idx="3">
                  <c:v>123</c:v>
                </c:pt>
                <c:pt idx="4">
                  <c:v>70</c:v>
                </c:pt>
              </c:numCache>
            </c:numRef>
          </c:val>
          <c:extLst>
            <c:ext xmlns:c16="http://schemas.microsoft.com/office/drawing/2014/chart" uri="{C3380CC4-5D6E-409C-BE32-E72D297353CC}">
              <c16:uniqueId val="{00000001-5E13-4A65-9411-E21993A35A64}"/>
            </c:ext>
          </c:extLst>
        </c:ser>
        <c:dLbls>
          <c:showLegendKey val="0"/>
          <c:showVal val="0"/>
          <c:showCatName val="0"/>
          <c:showSerName val="0"/>
          <c:showPercent val="0"/>
          <c:showBubbleSize val="0"/>
        </c:dLbls>
        <c:gapWidth val="80"/>
        <c:overlap val="100"/>
        <c:axId val="870074976"/>
        <c:axId val="870076416"/>
      </c:barChart>
      <c:lineChart>
        <c:grouping val="standard"/>
        <c:varyColors val="0"/>
        <c:ser>
          <c:idx val="1"/>
          <c:order val="1"/>
          <c:tx>
            <c:strRef>
              <c:f>'pivot table'!$D$37:$D$39</c:f>
              <c:strCache>
                <c:ptCount val="1"/>
                <c:pt idx="0">
                  <c:v>Yes - Count of Purchased_Bike2</c:v>
                </c:pt>
              </c:strCache>
            </c:strRef>
          </c:tx>
          <c:spPr>
            <a:ln w="28575" cap="rnd">
              <a:solidFill>
                <a:schemeClr val="accent3">
                  <a:lumMod val="40000"/>
                  <a:lumOff val="60000"/>
                </a:schemeClr>
              </a:solidFill>
              <a:round/>
            </a:ln>
            <a:effectLst/>
          </c:spPr>
          <c:marker>
            <c:symbol val="none"/>
          </c:marker>
          <c:cat>
            <c:strRef>
              <c:f>'pivot table'!$B$40:$B$45</c:f>
              <c:strCache>
                <c:ptCount val="5"/>
                <c:pt idx="0">
                  <c:v>0-30</c:v>
                </c:pt>
                <c:pt idx="1">
                  <c:v>41-50</c:v>
                </c:pt>
                <c:pt idx="2">
                  <c:v>51-60</c:v>
                </c:pt>
                <c:pt idx="3">
                  <c:v>31-40</c:v>
                </c:pt>
                <c:pt idx="4">
                  <c:v>61+</c:v>
                </c:pt>
              </c:strCache>
            </c:strRef>
          </c:cat>
          <c:val>
            <c:numRef>
              <c:f>'pivot table'!$D$40:$D$45</c:f>
              <c:numCache>
                <c:formatCode>0.00%</c:formatCode>
                <c:ptCount val="5"/>
                <c:pt idx="0">
                  <c:v>0.35454545454545455</c:v>
                </c:pt>
                <c:pt idx="1">
                  <c:v>0.46644295302013422</c:v>
                </c:pt>
                <c:pt idx="2">
                  <c:v>0.45454545454545453</c:v>
                </c:pt>
                <c:pt idx="3">
                  <c:v>0.61075949367088611</c:v>
                </c:pt>
                <c:pt idx="4">
                  <c:v>0.3</c:v>
                </c:pt>
              </c:numCache>
            </c:numRef>
          </c:val>
          <c:smooth val="0"/>
          <c:extLst>
            <c:ext xmlns:c16="http://schemas.microsoft.com/office/drawing/2014/chart" uri="{C3380CC4-5D6E-409C-BE32-E72D297353CC}">
              <c16:uniqueId val="{00000002-5E13-4A65-9411-E21993A35A64}"/>
            </c:ext>
          </c:extLst>
        </c:ser>
        <c:ser>
          <c:idx val="3"/>
          <c:order val="3"/>
          <c:tx>
            <c:strRef>
              <c:f>'pivot table'!$F$37:$F$39</c:f>
              <c:strCache>
                <c:ptCount val="1"/>
                <c:pt idx="0">
                  <c:v>No - Count of Purchased_Bike2</c:v>
                </c:pt>
              </c:strCache>
            </c:strRef>
          </c:tx>
          <c:spPr>
            <a:ln w="28575" cap="rnd">
              <a:noFill/>
              <a:round/>
            </a:ln>
            <a:effectLst/>
          </c:spPr>
          <c:marker>
            <c:symbol val="none"/>
          </c:marker>
          <c:cat>
            <c:strRef>
              <c:f>'pivot table'!$B$40:$B$45</c:f>
              <c:strCache>
                <c:ptCount val="5"/>
                <c:pt idx="0">
                  <c:v>0-30</c:v>
                </c:pt>
                <c:pt idx="1">
                  <c:v>41-50</c:v>
                </c:pt>
                <c:pt idx="2">
                  <c:v>51-60</c:v>
                </c:pt>
                <c:pt idx="3">
                  <c:v>31-40</c:v>
                </c:pt>
                <c:pt idx="4">
                  <c:v>61+</c:v>
                </c:pt>
              </c:strCache>
            </c:strRef>
          </c:cat>
          <c:val>
            <c:numRef>
              <c:f>'pivot table'!$F$40:$F$45</c:f>
              <c:numCache>
                <c:formatCode>0.00%</c:formatCode>
                <c:ptCount val="5"/>
                <c:pt idx="0">
                  <c:v>0.6454545454545455</c:v>
                </c:pt>
                <c:pt idx="1">
                  <c:v>0.53355704697986572</c:v>
                </c:pt>
                <c:pt idx="2">
                  <c:v>0.54545454545454541</c:v>
                </c:pt>
                <c:pt idx="3">
                  <c:v>0.38924050632911394</c:v>
                </c:pt>
                <c:pt idx="4">
                  <c:v>0.7</c:v>
                </c:pt>
              </c:numCache>
            </c:numRef>
          </c:val>
          <c:smooth val="0"/>
          <c:extLst>
            <c:ext xmlns:c16="http://schemas.microsoft.com/office/drawing/2014/chart" uri="{C3380CC4-5D6E-409C-BE32-E72D297353CC}">
              <c16:uniqueId val="{00000008-5E13-4A65-9411-E21993A35A64}"/>
            </c:ext>
          </c:extLst>
        </c:ser>
        <c:dLbls>
          <c:showLegendKey val="0"/>
          <c:showVal val="0"/>
          <c:showCatName val="0"/>
          <c:showSerName val="0"/>
          <c:showPercent val="0"/>
          <c:showBubbleSize val="0"/>
        </c:dLbls>
        <c:marker val="1"/>
        <c:smooth val="0"/>
        <c:axId val="899236000"/>
        <c:axId val="868846960"/>
      </c:lineChart>
      <c:catAx>
        <c:axId val="87007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076416"/>
        <c:crosses val="autoZero"/>
        <c:auto val="1"/>
        <c:lblAlgn val="ctr"/>
        <c:lblOffset val="100"/>
        <c:noMultiLvlLbl val="0"/>
      </c:catAx>
      <c:valAx>
        <c:axId val="870076416"/>
        <c:scaling>
          <c:orientation val="minMax"/>
        </c:scaling>
        <c:delete val="0"/>
        <c:axPos val="l"/>
        <c:title>
          <c:tx>
            <c:rich>
              <a:bodyPr rot="-5400000" spcFirstLastPara="1" vertOverflow="ellipsis" vert="horz" wrap="square" anchor="ctr" anchorCtr="1"/>
              <a:lstStyle/>
              <a:p>
                <a:pPr>
                  <a:defRPr sz="800" b="0" i="0" u="none" strike="noStrike" kern="1200" baseline="0">
                    <a:solidFill>
                      <a:schemeClr val="bg1"/>
                    </a:solidFill>
                    <a:latin typeface="+mn-lt"/>
                    <a:ea typeface="+mn-ea"/>
                    <a:cs typeface="+mn-cs"/>
                  </a:defRPr>
                </a:pPr>
                <a:r>
                  <a:rPr lang="en-US" sz="800">
                    <a:solidFill>
                      <a:schemeClr val="bg1"/>
                    </a:solidFill>
                  </a:rPr>
                  <a:t>Count of Age Brackets</a:t>
                </a:r>
              </a:p>
            </c:rich>
          </c:tx>
          <c:layout>
            <c:manualLayout>
              <c:xMode val="edge"/>
              <c:yMode val="edge"/>
              <c:x val="2.4837574953369298E-2"/>
              <c:y val="0.48625000000000002"/>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70074976"/>
        <c:crosses val="autoZero"/>
        <c:crossBetween val="between"/>
      </c:valAx>
      <c:valAx>
        <c:axId val="868846960"/>
        <c:scaling>
          <c:orientation val="minMax"/>
          <c:max val="0.9"/>
          <c:min val="0"/>
        </c:scaling>
        <c:delete val="0"/>
        <c:axPos val="r"/>
        <c:title>
          <c:tx>
            <c:rich>
              <a:bodyPr rot="0" spcFirstLastPara="1" vertOverflow="ellipsis" wrap="square" anchor="ctr" anchorCtr="1"/>
              <a:lstStyle/>
              <a:p>
                <a:pPr algn="l">
                  <a:defRPr sz="1000" b="0" i="0" u="none" strike="noStrike" kern="1200" baseline="0">
                    <a:solidFill>
                      <a:schemeClr val="accent3">
                        <a:lumMod val="60000"/>
                        <a:lumOff val="40000"/>
                      </a:schemeClr>
                    </a:solidFill>
                    <a:latin typeface="+mn-lt"/>
                    <a:ea typeface="+mn-ea"/>
                    <a:cs typeface="+mn-cs"/>
                  </a:defRPr>
                </a:pPr>
                <a:r>
                  <a:rPr lang="en-US">
                    <a:solidFill>
                      <a:schemeClr val="accent3">
                        <a:lumMod val="60000"/>
                        <a:lumOff val="40000"/>
                      </a:schemeClr>
                    </a:solidFill>
                  </a:rPr>
                  <a:t>Purchased Percentage</a:t>
                </a:r>
              </a:p>
            </c:rich>
          </c:tx>
          <c:layout>
            <c:manualLayout>
              <c:xMode val="edge"/>
              <c:yMode val="edge"/>
              <c:x val="0.80563812544397639"/>
              <c:y val="0.35641676593235272"/>
            </c:manualLayout>
          </c:layout>
          <c:overlay val="0"/>
          <c:spPr>
            <a:noFill/>
            <a:ln>
              <a:noFill/>
            </a:ln>
            <a:effectLst/>
          </c:spPr>
          <c:txPr>
            <a:bodyPr rot="0" spcFirstLastPara="1" vertOverflow="ellipsis" wrap="square" anchor="ctr" anchorCtr="1"/>
            <a:lstStyle/>
            <a:p>
              <a:pPr algn="l">
                <a:defRPr sz="1000" b="0" i="0" u="none" strike="noStrike" kern="1200" baseline="0">
                  <a:solidFill>
                    <a:schemeClr val="accent3">
                      <a:lumMod val="60000"/>
                      <a:lumOff val="40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400" b="0" i="0" u="none" strike="noStrike" kern="1200" baseline="0">
                <a:solidFill>
                  <a:schemeClr val="bg1"/>
                </a:solidFill>
                <a:latin typeface="+mn-lt"/>
                <a:ea typeface="+mn-ea"/>
                <a:cs typeface="+mn-cs"/>
              </a:defRPr>
            </a:pPr>
            <a:endParaRPr lang="en-US"/>
          </a:p>
        </c:txPr>
        <c:crossAx val="899236000"/>
        <c:crosses val="max"/>
        <c:crossBetween val="between"/>
        <c:majorUnit val="0.70000000000000007"/>
      </c:valAx>
      <c:catAx>
        <c:axId val="899236000"/>
        <c:scaling>
          <c:orientation val="minMax"/>
        </c:scaling>
        <c:delete val="1"/>
        <c:axPos val="b"/>
        <c:numFmt formatCode="General" sourceLinked="1"/>
        <c:majorTickMark val="out"/>
        <c:minorTickMark val="none"/>
        <c:tickLblPos val="nextTo"/>
        <c:crossAx val="86884696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Distance</a:t>
            </a:r>
          </a:p>
        </c:rich>
      </c:tx>
      <c:layout>
        <c:manualLayout>
          <c:xMode val="edge"/>
          <c:yMode val="edge"/>
          <c:x val="1.4117891513560802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1"/>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1"/>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22"/>
        <c:spPr>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40000"/>
                      <a:lumOff val="60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23"/>
        <c:spPr>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1"/>
          <c:showPercent val="0"/>
          <c:showBubbleSize val="0"/>
          <c:extLst>
            <c:ext xmlns:c15="http://schemas.microsoft.com/office/drawing/2012/chart" uri="{CE6537A1-D6FC-4f65-9D91-7224C49458BB}"/>
          </c:extLst>
        </c:dLbl>
      </c:pivotFmt>
      <c:pivotFmt>
        <c:idx val="28"/>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s>
    <c:plotArea>
      <c:layout>
        <c:manualLayout>
          <c:layoutTarget val="inner"/>
          <c:xMode val="edge"/>
          <c:yMode val="edge"/>
          <c:x val="0.10808287037037036"/>
          <c:y val="0.16756944444444444"/>
          <c:w val="0.81729699074074069"/>
          <c:h val="0.63524634502923971"/>
        </c:manualLayout>
      </c:layout>
      <c:lineChart>
        <c:grouping val="standard"/>
        <c:varyColors val="0"/>
        <c:ser>
          <c:idx val="0"/>
          <c:order val="0"/>
          <c:tx>
            <c:strRef>
              <c:f>'pivot table'!$C$22:$C$23</c:f>
              <c:strCache>
                <c:ptCount val="1"/>
                <c:pt idx="0">
                  <c:v>No</c:v>
                </c:pt>
              </c:strCache>
            </c:strRef>
          </c:tx>
          <c:spPr>
            <a:ln w="28575" cap="rnd">
              <a:solidFill>
                <a:schemeClr val="accent3">
                  <a:lumMod val="40000"/>
                  <a:lumOff val="60000"/>
                </a:schemeClr>
              </a:solidFill>
              <a:round/>
            </a:ln>
            <a:effectLst/>
          </c:spPr>
          <c:marker>
            <c:symbol val="none"/>
          </c:marker>
          <c:dPt>
            <c:idx val="0"/>
            <c:marker>
              <c:symbol val="none"/>
            </c:marker>
            <c:bubble3D val="0"/>
            <c:spPr>
              <a:ln w="28575" cap="rnd">
                <a:solidFill>
                  <a:schemeClr val="accent3">
                    <a:lumMod val="40000"/>
                    <a:lumOff val="60000"/>
                  </a:schemeClr>
                </a:solidFill>
                <a:round/>
              </a:ln>
              <a:effectLst/>
            </c:spPr>
            <c:extLst>
              <c:ext xmlns:c16="http://schemas.microsoft.com/office/drawing/2014/chart" uri="{C3380CC4-5D6E-409C-BE32-E72D297353CC}">
                <c16:uniqueId val="{00000000-5D91-4341-97E2-23F3282A4F03}"/>
              </c:ext>
            </c:extLst>
          </c:dPt>
          <c:dPt>
            <c:idx val="1"/>
            <c:marker>
              <c:symbol val="none"/>
            </c:marker>
            <c:bubble3D val="0"/>
            <c:spPr>
              <a:ln w="28575" cap="rnd">
                <a:solidFill>
                  <a:schemeClr val="accent3">
                    <a:lumMod val="40000"/>
                    <a:lumOff val="60000"/>
                  </a:schemeClr>
                </a:solidFill>
                <a:round/>
              </a:ln>
              <a:effectLst/>
            </c:spPr>
            <c:extLst>
              <c:ext xmlns:c16="http://schemas.microsoft.com/office/drawing/2014/chart" uri="{C3380CC4-5D6E-409C-BE32-E72D297353CC}">
                <c16:uniqueId val="{00000001-5D91-4341-97E2-23F3282A4F03}"/>
              </c:ext>
            </c:extLst>
          </c:dPt>
          <c:dPt>
            <c:idx val="2"/>
            <c:marker>
              <c:symbol val="none"/>
            </c:marker>
            <c:bubble3D val="0"/>
            <c:spPr>
              <a:ln w="28575" cap="rnd">
                <a:solidFill>
                  <a:schemeClr val="accent3">
                    <a:lumMod val="40000"/>
                    <a:lumOff val="60000"/>
                  </a:schemeClr>
                </a:solidFill>
                <a:round/>
              </a:ln>
              <a:effectLst/>
            </c:spPr>
            <c:extLst>
              <c:ext xmlns:c16="http://schemas.microsoft.com/office/drawing/2014/chart" uri="{C3380CC4-5D6E-409C-BE32-E72D297353CC}">
                <c16:uniqueId val="{00000002-5D91-4341-97E2-23F3282A4F03}"/>
              </c:ext>
            </c:extLst>
          </c:dPt>
          <c:dPt>
            <c:idx val="3"/>
            <c:marker>
              <c:symbol val="none"/>
            </c:marker>
            <c:bubble3D val="0"/>
            <c:spPr>
              <a:ln w="28575" cap="rnd">
                <a:solidFill>
                  <a:schemeClr val="accent3">
                    <a:lumMod val="40000"/>
                    <a:lumOff val="60000"/>
                  </a:schemeClr>
                </a:solidFill>
                <a:round/>
              </a:ln>
              <a:effectLst/>
            </c:spPr>
            <c:extLst>
              <c:ext xmlns:c16="http://schemas.microsoft.com/office/drawing/2014/chart" uri="{C3380CC4-5D6E-409C-BE32-E72D297353CC}">
                <c16:uniqueId val="{00000003-5D91-4341-97E2-23F3282A4F03}"/>
              </c:ext>
            </c:extLst>
          </c:dPt>
          <c:dLbls>
            <c:dLbl>
              <c:idx val="0"/>
              <c:delete val="1"/>
              <c:extLst>
                <c:ext xmlns:c15="http://schemas.microsoft.com/office/drawing/2012/chart" uri="{CE6537A1-D6FC-4f65-9D91-7224C49458BB}"/>
                <c:ext xmlns:c16="http://schemas.microsoft.com/office/drawing/2014/chart" uri="{C3380CC4-5D6E-409C-BE32-E72D297353CC}">
                  <c16:uniqueId val="{00000000-5D91-4341-97E2-23F3282A4F03}"/>
                </c:ext>
              </c:extLst>
            </c:dLbl>
            <c:dLbl>
              <c:idx val="1"/>
              <c:delete val="1"/>
              <c:extLst>
                <c:ext xmlns:c15="http://schemas.microsoft.com/office/drawing/2012/chart" uri="{CE6537A1-D6FC-4f65-9D91-7224C49458BB}"/>
                <c:ext xmlns:c16="http://schemas.microsoft.com/office/drawing/2014/chart" uri="{C3380CC4-5D6E-409C-BE32-E72D297353CC}">
                  <c16:uniqueId val="{00000001-5D91-4341-97E2-23F3282A4F03}"/>
                </c:ext>
              </c:extLst>
            </c:dLbl>
            <c:dLbl>
              <c:idx val="2"/>
              <c:delete val="1"/>
              <c:extLst>
                <c:ext xmlns:c15="http://schemas.microsoft.com/office/drawing/2012/chart" uri="{CE6537A1-D6FC-4f65-9D91-7224C49458BB}"/>
                <c:ext xmlns:c16="http://schemas.microsoft.com/office/drawing/2014/chart" uri="{C3380CC4-5D6E-409C-BE32-E72D297353CC}">
                  <c16:uniqueId val="{00000002-5D91-4341-97E2-23F3282A4F03}"/>
                </c:ext>
              </c:extLst>
            </c:dLbl>
            <c:dLbl>
              <c:idx val="3"/>
              <c:delete val="1"/>
              <c:extLst>
                <c:ext xmlns:c15="http://schemas.microsoft.com/office/drawing/2012/chart" uri="{CE6537A1-D6FC-4f65-9D91-7224C49458BB}"/>
                <c:ext xmlns:c16="http://schemas.microsoft.com/office/drawing/2014/chart" uri="{C3380CC4-5D6E-409C-BE32-E72D297353CC}">
                  <c16:uniqueId val="{00000003-5D91-4341-97E2-23F3282A4F0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40000"/>
                        <a:lumOff val="60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table'!$B$24:$B$29</c:f>
              <c:strCache>
                <c:ptCount val="5"/>
                <c:pt idx="0">
                  <c:v>0-1 Miles</c:v>
                </c:pt>
                <c:pt idx="1">
                  <c:v>1-2 Miles</c:v>
                </c:pt>
                <c:pt idx="2">
                  <c:v>2-5 Miles</c:v>
                </c:pt>
                <c:pt idx="3">
                  <c:v>5-10 Miles</c:v>
                </c:pt>
                <c:pt idx="4">
                  <c:v>10+ Miles</c:v>
                </c:pt>
              </c:strCache>
            </c:strRef>
          </c:cat>
          <c:val>
            <c:numRef>
              <c:f>'pivot table'!$C$24:$C$29</c:f>
              <c:numCache>
                <c:formatCode>0</c:formatCode>
                <c:ptCount val="5"/>
                <c:pt idx="0">
                  <c:v>47891.566265060239</c:v>
                </c:pt>
                <c:pt idx="1">
                  <c:v>52391.304347826088</c:v>
                </c:pt>
                <c:pt idx="2">
                  <c:v>56716.417910447759</c:v>
                </c:pt>
                <c:pt idx="3">
                  <c:v>54482.758620689652</c:v>
                </c:pt>
                <c:pt idx="4">
                  <c:v>71666.666666666672</c:v>
                </c:pt>
              </c:numCache>
            </c:numRef>
          </c:val>
          <c:smooth val="0"/>
          <c:extLst>
            <c:ext xmlns:c16="http://schemas.microsoft.com/office/drawing/2014/chart" uri="{C3380CC4-5D6E-409C-BE32-E72D297353CC}">
              <c16:uniqueId val="{00000004-5D91-4341-97E2-23F3282A4F03}"/>
            </c:ext>
          </c:extLst>
        </c:ser>
        <c:ser>
          <c:idx val="1"/>
          <c:order val="1"/>
          <c:tx>
            <c:strRef>
              <c:f>'pivot table'!$D$22:$D$23</c:f>
              <c:strCache>
                <c:ptCount val="1"/>
                <c:pt idx="0">
                  <c:v>Yes</c:v>
                </c:pt>
              </c:strCache>
            </c:strRef>
          </c:tx>
          <c:spPr>
            <a:ln w="28575" cap="rnd">
              <a:solidFill>
                <a:schemeClr val="accent3">
                  <a:lumMod val="75000"/>
                </a:schemeClr>
              </a:solidFill>
              <a:round/>
            </a:ln>
            <a:effectLst/>
          </c:spPr>
          <c:marker>
            <c:symbol val="none"/>
          </c:marker>
          <c:dPt>
            <c:idx val="0"/>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5-5D91-4341-97E2-23F3282A4F03}"/>
              </c:ext>
            </c:extLst>
          </c:dPt>
          <c:dPt>
            <c:idx val="1"/>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6-5D91-4341-97E2-23F3282A4F03}"/>
              </c:ext>
            </c:extLst>
          </c:dPt>
          <c:dPt>
            <c:idx val="2"/>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7-5D91-4341-97E2-23F3282A4F03}"/>
              </c:ext>
            </c:extLst>
          </c:dPt>
          <c:dPt>
            <c:idx val="3"/>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8-5D91-4341-97E2-23F3282A4F03}"/>
              </c:ext>
            </c:extLst>
          </c:dPt>
          <c:dPt>
            <c:idx val="4"/>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9-5D91-4341-97E2-23F3282A4F03}"/>
              </c:ext>
            </c:extLst>
          </c:dPt>
          <c:dLbls>
            <c:dLbl>
              <c:idx val="0"/>
              <c:delete val="1"/>
              <c:extLst>
                <c:ext xmlns:c15="http://schemas.microsoft.com/office/drawing/2012/chart" uri="{CE6537A1-D6FC-4f65-9D91-7224C49458BB}"/>
                <c:ext xmlns:c16="http://schemas.microsoft.com/office/drawing/2014/chart" uri="{C3380CC4-5D6E-409C-BE32-E72D297353CC}">
                  <c16:uniqueId val="{00000005-5D91-4341-97E2-23F3282A4F03}"/>
                </c:ext>
              </c:extLst>
            </c:dLbl>
            <c:dLbl>
              <c:idx val="1"/>
              <c:delete val="1"/>
              <c:extLst>
                <c:ext xmlns:c15="http://schemas.microsoft.com/office/drawing/2012/chart" uri="{CE6537A1-D6FC-4f65-9D91-7224C49458BB}"/>
                <c:ext xmlns:c16="http://schemas.microsoft.com/office/drawing/2014/chart" uri="{C3380CC4-5D6E-409C-BE32-E72D297353CC}">
                  <c16:uniqueId val="{00000006-5D91-4341-97E2-23F3282A4F03}"/>
                </c:ext>
              </c:extLst>
            </c:dLbl>
            <c:dLbl>
              <c:idx val="2"/>
              <c:delete val="1"/>
              <c:extLst>
                <c:ext xmlns:c15="http://schemas.microsoft.com/office/drawing/2012/chart" uri="{CE6537A1-D6FC-4f65-9D91-7224C49458BB}"/>
                <c:ext xmlns:c16="http://schemas.microsoft.com/office/drawing/2014/chart" uri="{C3380CC4-5D6E-409C-BE32-E72D297353CC}">
                  <c16:uniqueId val="{00000007-5D91-4341-97E2-23F3282A4F03}"/>
                </c:ext>
              </c:extLst>
            </c:dLbl>
            <c:dLbl>
              <c:idx val="3"/>
              <c:delete val="1"/>
              <c:extLst>
                <c:ext xmlns:c15="http://schemas.microsoft.com/office/drawing/2012/chart" uri="{CE6537A1-D6FC-4f65-9D91-7224C49458BB}"/>
                <c:ext xmlns:c16="http://schemas.microsoft.com/office/drawing/2014/chart" uri="{C3380CC4-5D6E-409C-BE32-E72D297353CC}">
                  <c16:uniqueId val="{00000008-5D91-4341-97E2-23F3282A4F03}"/>
                </c:ext>
              </c:extLst>
            </c:dLbl>
            <c:dLbl>
              <c:idx val="4"/>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9-5D91-4341-97E2-23F3282A4F0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Ref>
              <c:f>'pivot table'!$B$24:$B$29</c:f>
              <c:strCache>
                <c:ptCount val="5"/>
                <c:pt idx="0">
                  <c:v>0-1 Miles</c:v>
                </c:pt>
                <c:pt idx="1">
                  <c:v>1-2 Miles</c:v>
                </c:pt>
                <c:pt idx="2">
                  <c:v>2-5 Miles</c:v>
                </c:pt>
                <c:pt idx="3">
                  <c:v>5-10 Miles</c:v>
                </c:pt>
                <c:pt idx="4">
                  <c:v>10+ Miles</c:v>
                </c:pt>
              </c:strCache>
            </c:strRef>
          </c:cat>
          <c:val>
            <c:numRef>
              <c:f>'pivot table'!$D$24:$D$29</c:f>
              <c:numCache>
                <c:formatCode>0</c:formatCode>
                <c:ptCount val="5"/>
                <c:pt idx="0">
                  <c:v>50950</c:v>
                </c:pt>
                <c:pt idx="1">
                  <c:v>51298.7012987013</c:v>
                </c:pt>
                <c:pt idx="2">
                  <c:v>63157.894736842107</c:v>
                </c:pt>
                <c:pt idx="3">
                  <c:v>66052.631578947374</c:v>
                </c:pt>
                <c:pt idx="4">
                  <c:v>82424.242424242431</c:v>
                </c:pt>
              </c:numCache>
            </c:numRef>
          </c:val>
          <c:smooth val="0"/>
          <c:extLst>
            <c:ext xmlns:c16="http://schemas.microsoft.com/office/drawing/2014/chart" uri="{C3380CC4-5D6E-409C-BE32-E72D297353CC}">
              <c16:uniqueId val="{0000000A-5D91-4341-97E2-23F3282A4F03}"/>
            </c:ext>
          </c:extLst>
        </c:ser>
        <c:dLbls>
          <c:showLegendKey val="0"/>
          <c:showVal val="0"/>
          <c:showCatName val="0"/>
          <c:showSerName val="0"/>
          <c:showPercent val="0"/>
          <c:showBubbleSize val="0"/>
        </c:dLbls>
        <c:smooth val="0"/>
        <c:axId val="589027384"/>
        <c:axId val="589023784"/>
      </c:lineChart>
      <c:catAx>
        <c:axId val="589027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layout>
            <c:manualLayout>
              <c:xMode val="edge"/>
              <c:yMode val="edge"/>
              <c:x val="0.68385126685282582"/>
              <c:y val="0.7105727741528099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3784"/>
        <c:crosses val="autoZero"/>
        <c:auto val="1"/>
        <c:lblAlgn val="ctr"/>
        <c:lblOffset val="100"/>
        <c:noMultiLvlLbl val="0"/>
      </c:catAx>
      <c:valAx>
        <c:axId val="589023784"/>
        <c:scaling>
          <c:orientation val="minMax"/>
          <c:max val="150000"/>
          <c:min val="15000"/>
        </c:scaling>
        <c:delete val="0"/>
        <c:axPos val="l"/>
        <c:numFmt formatCode="0" sourceLinked="1"/>
        <c:majorTickMark val="out"/>
        <c:minorTickMark val="none"/>
        <c:tickLblPos val="nextTo"/>
        <c:spPr>
          <a:noFill/>
          <a:ln>
            <a:solidFill>
              <a:schemeClr val="bg2">
                <a:lumMod val="75000"/>
              </a:schemeClr>
            </a:solidFill>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589027384"/>
        <c:crosses val="autoZero"/>
        <c:crossBetween val="midCat"/>
        <c:majorUnit val="3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Children</a:t>
            </a:r>
          </a:p>
        </c:rich>
      </c:tx>
      <c:layout>
        <c:manualLayout>
          <c:xMode val="edge"/>
          <c:yMode val="edge"/>
          <c:x val="2.806933508311461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3">
                <a:lumMod val="75000"/>
              </a:schemeClr>
            </a:solidFill>
            <a:round/>
          </a:ln>
          <a:effectLst/>
        </c:spPr>
        <c:marker>
          <c:symbol val="none"/>
        </c:marker>
        <c:dLbl>
          <c:idx val="0"/>
          <c:layout>
            <c:manualLayout>
              <c:x val="0.77499999999999991"/>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3">
                <a:lumMod val="75000"/>
              </a:schemeClr>
            </a:solidFill>
            <a:round/>
          </a:ln>
          <a:effectLst/>
        </c:spPr>
        <c:marker>
          <c:symbol val="none"/>
        </c:marker>
        <c:dLbl>
          <c:idx val="0"/>
          <c:layout>
            <c:manualLayout>
              <c:x val="0"/>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3">
                <a:lumMod val="40000"/>
                <a:lumOff val="60000"/>
              </a:schemeClr>
            </a:solidFill>
            <a:round/>
          </a:ln>
          <a:effectLst/>
        </c:spPr>
        <c:marker>
          <c:symbol val="none"/>
        </c:marker>
      </c:pivotFmt>
      <c:pivotFmt>
        <c:idx val="28"/>
        <c:spPr>
          <a:ln w="28575" cap="rnd">
            <a:solidFill>
              <a:schemeClr val="accent3">
                <a:lumMod val="40000"/>
                <a:lumOff val="60000"/>
              </a:schemeClr>
            </a:solidFill>
            <a:round/>
          </a:ln>
          <a:effectLst/>
        </c:spPr>
        <c:marker>
          <c:symbol val="none"/>
        </c:marker>
      </c:pivotFmt>
      <c:pivotFmt>
        <c:idx val="29"/>
        <c:spPr>
          <a:ln w="28575" cap="rnd">
            <a:solidFill>
              <a:schemeClr val="accent3">
                <a:lumMod val="40000"/>
                <a:lumOff val="60000"/>
              </a:schemeClr>
            </a:solidFill>
            <a:round/>
          </a:ln>
          <a:effectLst/>
        </c:spPr>
        <c:marker>
          <c:symbol val="none"/>
        </c:marker>
      </c:pivotFmt>
      <c:pivotFmt>
        <c:idx val="30"/>
        <c:spPr>
          <a:ln w="28575" cap="rnd">
            <a:solidFill>
              <a:schemeClr val="accent3">
                <a:lumMod val="40000"/>
                <a:lumOff val="60000"/>
              </a:schemeClr>
            </a:solidFill>
            <a:round/>
          </a:ln>
          <a:effectLst/>
        </c:spPr>
        <c:marker>
          <c:symbol val="none"/>
        </c:marker>
      </c:pivotFmt>
      <c:pivotFmt>
        <c:idx val="31"/>
        <c:spPr>
          <a:ln w="28575" cap="rnd">
            <a:solidFill>
              <a:schemeClr val="accent3">
                <a:lumMod val="40000"/>
                <a:lumOff val="60000"/>
              </a:schemeClr>
            </a:solidFill>
            <a:round/>
          </a:ln>
          <a:effectLst/>
        </c:spPr>
        <c:marker>
          <c:symbol val="none"/>
        </c:marker>
      </c:pivotFmt>
      <c:pivotFmt>
        <c:idx val="32"/>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3">
                <a:lumMod val="75000"/>
              </a:schemeClr>
            </a:solidFill>
            <a:round/>
          </a:ln>
          <a:effectLst/>
        </c:spPr>
        <c:marker>
          <c:symbol val="none"/>
        </c:marker>
      </c:pivotFmt>
      <c:pivotFmt>
        <c:idx val="34"/>
        <c:spPr>
          <a:ln w="28575" cap="rnd">
            <a:solidFill>
              <a:schemeClr val="accent3">
                <a:lumMod val="75000"/>
              </a:schemeClr>
            </a:solidFill>
            <a:round/>
          </a:ln>
          <a:effectLst/>
        </c:spPr>
        <c:marker>
          <c:symbol val="none"/>
        </c:marker>
      </c:pivotFmt>
      <c:pivotFmt>
        <c:idx val="35"/>
        <c:spPr>
          <a:ln w="28575" cap="rnd">
            <a:solidFill>
              <a:schemeClr val="accent3">
                <a:lumMod val="75000"/>
              </a:schemeClr>
            </a:solidFill>
            <a:round/>
          </a:ln>
          <a:effectLst/>
        </c:spPr>
        <c:marker>
          <c:symbol val="none"/>
        </c:marker>
      </c:pivotFmt>
      <c:pivotFmt>
        <c:idx val="36"/>
        <c:spPr>
          <a:ln w="28575" cap="rnd">
            <a:solidFill>
              <a:schemeClr val="accent3">
                <a:lumMod val="75000"/>
              </a:schemeClr>
            </a:solidFill>
            <a:round/>
          </a:ln>
          <a:effectLst/>
        </c:spPr>
        <c:marker>
          <c:symbol val="none"/>
        </c:marker>
      </c:pivotFmt>
      <c:pivotFmt>
        <c:idx val="37"/>
        <c:spPr>
          <a:ln w="28575" cap="rnd">
            <a:solidFill>
              <a:schemeClr val="accent3">
                <a:lumMod val="75000"/>
              </a:schemeClr>
            </a:solidFill>
            <a:round/>
          </a:ln>
          <a:effectLst/>
        </c:spPr>
        <c:marker>
          <c:symbol val="none"/>
        </c:marker>
      </c:pivotFmt>
      <c:pivotFmt>
        <c:idx val="38"/>
        <c:spPr>
          <a:ln w="28575" cap="rnd">
            <a:solidFill>
              <a:schemeClr val="accent3">
                <a:lumMod val="75000"/>
              </a:schemeClr>
            </a:solidFill>
            <a:round/>
          </a:ln>
          <a:effectLst/>
        </c:spPr>
        <c:marker>
          <c:symbol val="none"/>
        </c:marker>
      </c:pivotFmt>
      <c:pivotFmt>
        <c:idx val="39"/>
        <c:spPr>
          <a:ln w="28575" cap="rnd">
            <a:solidFill>
              <a:schemeClr val="accent3">
                <a:lumMod val="40000"/>
                <a:lumOff val="60000"/>
              </a:schemeClr>
            </a:solidFill>
            <a:round/>
          </a:ln>
          <a:effectLst/>
        </c:spPr>
        <c:marker>
          <c:symbol val="none"/>
        </c:marker>
      </c:pivotFmt>
    </c:pivotFmts>
    <c:plotArea>
      <c:layout>
        <c:manualLayout>
          <c:layoutTarget val="inner"/>
          <c:xMode val="edge"/>
          <c:yMode val="edge"/>
          <c:x val="0.10593030753968255"/>
          <c:y val="0.15936870786283572"/>
          <c:w val="0.85671230158730172"/>
          <c:h val="0.70242581076078592"/>
        </c:manualLayout>
      </c:layout>
      <c:lineChart>
        <c:grouping val="standard"/>
        <c:varyColors val="0"/>
        <c:ser>
          <c:idx val="0"/>
          <c:order val="0"/>
          <c:tx>
            <c:strRef>
              <c:f>'pivot table'!$B$114:$B$115</c:f>
              <c:strCache>
                <c:ptCount val="1"/>
                <c:pt idx="0">
                  <c:v>No</c:v>
                </c:pt>
              </c:strCache>
            </c:strRef>
          </c:tx>
          <c:spPr>
            <a:ln w="28575" cap="rnd">
              <a:solidFill>
                <a:schemeClr val="accent3">
                  <a:lumMod val="40000"/>
                  <a:lumOff val="60000"/>
                </a:schemeClr>
              </a:solidFill>
              <a:round/>
            </a:ln>
            <a:effectLst/>
          </c:spPr>
          <c:marker>
            <c:symbol val="none"/>
          </c:marker>
          <c:cat>
            <c:strRef>
              <c:f>'pivot table'!$A$116:$A$122</c:f>
              <c:strCache>
                <c:ptCount val="6"/>
                <c:pt idx="0">
                  <c:v>0</c:v>
                </c:pt>
                <c:pt idx="1">
                  <c:v>1</c:v>
                </c:pt>
                <c:pt idx="2">
                  <c:v>2</c:v>
                </c:pt>
                <c:pt idx="3">
                  <c:v>3</c:v>
                </c:pt>
                <c:pt idx="4">
                  <c:v>4</c:v>
                </c:pt>
                <c:pt idx="5">
                  <c:v>5</c:v>
                </c:pt>
              </c:strCache>
            </c:strRef>
          </c:cat>
          <c:val>
            <c:numRef>
              <c:f>'pivot table'!$B$116:$B$122</c:f>
              <c:numCache>
                <c:formatCode>0</c:formatCode>
                <c:ptCount val="6"/>
                <c:pt idx="0">
                  <c:v>43669.064748201439</c:v>
                </c:pt>
                <c:pt idx="1">
                  <c:v>53888.888888888891</c:v>
                </c:pt>
                <c:pt idx="2">
                  <c:v>48214.285714285717</c:v>
                </c:pt>
                <c:pt idx="3">
                  <c:v>55245.901639344265</c:v>
                </c:pt>
                <c:pt idx="4">
                  <c:v>71805.555555555562</c:v>
                </c:pt>
                <c:pt idx="5">
                  <c:v>72857.142857142855</c:v>
                </c:pt>
              </c:numCache>
            </c:numRef>
          </c:val>
          <c:smooth val="0"/>
          <c:extLst>
            <c:ext xmlns:c16="http://schemas.microsoft.com/office/drawing/2014/chart" uri="{C3380CC4-5D6E-409C-BE32-E72D297353CC}">
              <c16:uniqueId val="{00000005-439E-4259-B023-538400BBA755}"/>
            </c:ext>
          </c:extLst>
        </c:ser>
        <c:ser>
          <c:idx val="1"/>
          <c:order val="1"/>
          <c:tx>
            <c:strRef>
              <c:f>'pivot table'!$C$114:$C$115</c:f>
              <c:strCache>
                <c:ptCount val="1"/>
                <c:pt idx="0">
                  <c:v>Yes</c:v>
                </c:pt>
              </c:strCache>
            </c:strRef>
          </c:tx>
          <c:spPr>
            <a:ln w="28575" cap="rnd">
              <a:solidFill>
                <a:schemeClr val="accent3">
                  <a:lumMod val="75000"/>
                </a:schemeClr>
              </a:solidFill>
              <a:round/>
            </a:ln>
            <a:effectLst/>
          </c:spPr>
          <c:marker>
            <c:symbol val="none"/>
          </c:marker>
          <c:cat>
            <c:strRef>
              <c:f>'pivot table'!$A$116:$A$122</c:f>
              <c:strCache>
                <c:ptCount val="6"/>
                <c:pt idx="0">
                  <c:v>0</c:v>
                </c:pt>
                <c:pt idx="1">
                  <c:v>1</c:v>
                </c:pt>
                <c:pt idx="2">
                  <c:v>2</c:v>
                </c:pt>
                <c:pt idx="3">
                  <c:v>3</c:v>
                </c:pt>
                <c:pt idx="4">
                  <c:v>4</c:v>
                </c:pt>
                <c:pt idx="5">
                  <c:v>5</c:v>
                </c:pt>
              </c:strCache>
            </c:strRef>
          </c:cat>
          <c:val>
            <c:numRef>
              <c:f>'pivot table'!$C$116:$C$122</c:f>
              <c:numCache>
                <c:formatCode>0</c:formatCode>
                <c:ptCount val="6"/>
                <c:pt idx="0">
                  <c:v>52042.25352112676</c:v>
                </c:pt>
                <c:pt idx="1">
                  <c:v>56391.752577319588</c:v>
                </c:pt>
                <c:pt idx="2">
                  <c:v>54329.896907216498</c:v>
                </c:pt>
                <c:pt idx="3">
                  <c:v>64109.589041095889</c:v>
                </c:pt>
                <c:pt idx="4">
                  <c:v>69814.814814814818</c:v>
                </c:pt>
                <c:pt idx="5">
                  <c:v>72222.222222222219</c:v>
                </c:pt>
              </c:numCache>
            </c:numRef>
          </c:val>
          <c:smooth val="0"/>
          <c:extLst>
            <c:ext xmlns:c16="http://schemas.microsoft.com/office/drawing/2014/chart" uri="{C3380CC4-5D6E-409C-BE32-E72D297353CC}">
              <c16:uniqueId val="{0000000C-439E-4259-B023-538400BBA755}"/>
            </c:ext>
          </c:extLst>
        </c:ser>
        <c:dLbls>
          <c:showLegendKey val="0"/>
          <c:showVal val="0"/>
          <c:showCatName val="0"/>
          <c:showSerName val="0"/>
          <c:showPercent val="0"/>
          <c:showBubbleSize val="0"/>
        </c:dLbls>
        <c:smooth val="0"/>
        <c:axId val="907104496"/>
        <c:axId val="907103416"/>
      </c:lineChart>
      <c:catAx>
        <c:axId val="907104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children</a:t>
                </a:r>
              </a:p>
            </c:rich>
          </c:tx>
          <c:layout>
            <c:manualLayout>
              <c:xMode val="edge"/>
              <c:yMode val="edge"/>
              <c:x val="0.78748288690476187"/>
              <c:y val="0.7722006698655056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103416"/>
        <c:crosses val="autoZero"/>
        <c:auto val="1"/>
        <c:lblAlgn val="ctr"/>
        <c:lblOffset val="100"/>
        <c:noMultiLvlLbl val="0"/>
      </c:catAx>
      <c:valAx>
        <c:axId val="907103416"/>
        <c:scaling>
          <c:orientation val="minMax"/>
          <c:max val="120000"/>
          <c:min val="10000"/>
        </c:scaling>
        <c:delete val="0"/>
        <c:axPos val="l"/>
        <c:numFmt formatCode="0" sourceLinked="1"/>
        <c:majorTickMark val="out"/>
        <c:minorTickMark val="none"/>
        <c:tickLblPos val="nextTo"/>
        <c:spPr>
          <a:noFill/>
          <a:ln>
            <a:solidFill>
              <a:schemeClr val="bg2">
                <a:lumMod val="50000"/>
              </a:schemeClr>
            </a:solidFill>
          </a:ln>
          <a:effectLst/>
        </c:spPr>
        <c:txPr>
          <a:bodyPr rot="-60000000" spcFirstLastPara="1" vertOverflow="ellipsis" vert="horz" wrap="square" anchor="ctr" anchorCtr="1"/>
          <a:lstStyle/>
          <a:p>
            <a:pPr>
              <a:defRPr sz="800" b="0" i="0" u="none" strike="noStrike" kern="1200" baseline="0">
                <a:solidFill>
                  <a:schemeClr val="bg2">
                    <a:lumMod val="50000"/>
                  </a:schemeClr>
                </a:solidFill>
                <a:latin typeface="+mn-lt"/>
                <a:ea typeface="+mn-ea"/>
                <a:cs typeface="+mn-cs"/>
              </a:defRPr>
            </a:pPr>
            <a:endParaRPr lang="en-US"/>
          </a:p>
        </c:txPr>
        <c:crossAx val="907104496"/>
        <c:crosses val="autoZero"/>
        <c:crossBetween val="midCat"/>
        <c:majorUnit val="2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p>
        </c:rich>
      </c:tx>
      <c:layout>
        <c:manualLayout>
          <c:xMode val="edge"/>
          <c:yMode val="edge"/>
          <c:x val="1.8070087323215245E-2"/>
          <c:y val="6.61232088960362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15875">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07032424358085"/>
          <c:y val="0.13315696649029984"/>
          <c:w val="0.86751532629336936"/>
          <c:h val="0.74193573025594028"/>
        </c:manualLayout>
      </c:layout>
      <c:barChart>
        <c:barDir val="bar"/>
        <c:grouping val="clustered"/>
        <c:varyColors val="0"/>
        <c:ser>
          <c:idx val="0"/>
          <c:order val="0"/>
          <c:tx>
            <c:strRef>
              <c:f>'pivot table'!$B$130:$B$131</c:f>
              <c:strCache>
                <c:ptCount val="1"/>
                <c:pt idx="0">
                  <c:v>No</c:v>
                </c:pt>
              </c:strCache>
            </c:strRef>
          </c:tx>
          <c:spPr>
            <a:noFill/>
            <a:ln w="15875">
              <a:solidFill>
                <a:schemeClr val="accent3">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table'!$A$132:$A$135</c:f>
              <c:strCache>
                <c:ptCount val="3"/>
                <c:pt idx="0">
                  <c:v>Europe</c:v>
                </c:pt>
                <c:pt idx="1">
                  <c:v>North America</c:v>
                </c:pt>
                <c:pt idx="2">
                  <c:v>Pacific</c:v>
                </c:pt>
              </c:strCache>
            </c:strRef>
          </c:cat>
          <c:val>
            <c:numRef>
              <c:f>'pivot table'!$B$132:$B$135</c:f>
              <c:numCache>
                <c:formatCode>0</c:formatCode>
                <c:ptCount val="3"/>
                <c:pt idx="0">
                  <c:v>152</c:v>
                </c:pt>
                <c:pt idx="1">
                  <c:v>288</c:v>
                </c:pt>
                <c:pt idx="2">
                  <c:v>79</c:v>
                </c:pt>
              </c:numCache>
            </c:numRef>
          </c:val>
          <c:extLst>
            <c:ext xmlns:c16="http://schemas.microsoft.com/office/drawing/2014/chart" uri="{C3380CC4-5D6E-409C-BE32-E72D297353CC}">
              <c16:uniqueId val="{00000000-1203-4B72-A27C-FB4DDBFCE7E9}"/>
            </c:ext>
          </c:extLst>
        </c:ser>
        <c:ser>
          <c:idx val="1"/>
          <c:order val="1"/>
          <c:tx>
            <c:strRef>
              <c:f>'pivot table'!$C$130:$C$131</c:f>
              <c:strCache>
                <c:ptCount val="1"/>
                <c:pt idx="0">
                  <c:v>Yes</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table'!$A$132:$A$135</c:f>
              <c:strCache>
                <c:ptCount val="3"/>
                <c:pt idx="0">
                  <c:v>Europe</c:v>
                </c:pt>
                <c:pt idx="1">
                  <c:v>North America</c:v>
                </c:pt>
                <c:pt idx="2">
                  <c:v>Pacific</c:v>
                </c:pt>
              </c:strCache>
            </c:strRef>
          </c:cat>
          <c:val>
            <c:numRef>
              <c:f>'pivot table'!$C$132:$C$135</c:f>
              <c:numCache>
                <c:formatCode>0</c:formatCode>
                <c:ptCount val="3"/>
                <c:pt idx="0">
                  <c:v>148</c:v>
                </c:pt>
                <c:pt idx="1">
                  <c:v>220</c:v>
                </c:pt>
                <c:pt idx="2">
                  <c:v>113</c:v>
                </c:pt>
              </c:numCache>
            </c:numRef>
          </c:val>
          <c:extLst>
            <c:ext xmlns:c16="http://schemas.microsoft.com/office/drawing/2014/chart" uri="{C3380CC4-5D6E-409C-BE32-E72D297353CC}">
              <c16:uniqueId val="{00000001-1203-4B72-A27C-FB4DDBFCE7E9}"/>
            </c:ext>
          </c:extLst>
        </c:ser>
        <c:dLbls>
          <c:showLegendKey val="0"/>
          <c:showVal val="0"/>
          <c:showCatName val="0"/>
          <c:showSerName val="0"/>
          <c:showPercent val="0"/>
          <c:showBubbleSize val="0"/>
        </c:dLbls>
        <c:gapWidth val="100"/>
        <c:axId val="809212728"/>
        <c:axId val="809215608"/>
      </c:barChart>
      <c:catAx>
        <c:axId val="809212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809215608"/>
        <c:crosses val="autoZero"/>
        <c:auto val="1"/>
        <c:lblAlgn val="ctr"/>
        <c:lblOffset val="100"/>
        <c:noMultiLvlLbl val="0"/>
      </c:catAx>
      <c:valAx>
        <c:axId val="80921560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212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9"/>
  </c:pivotSource>
  <c:chart>
    <c:title>
      <c:tx>
        <c:rich>
          <a:bodyPr rot="0" spcFirstLastPara="1" vertOverflow="ellipsis" vert="horz" wrap="square" anchor="ctr" anchorCtr="1"/>
          <a:lstStyle/>
          <a:p>
            <a:pPr algn="l">
              <a:defRPr sz="1200" b="0" i="0" u="none" strike="noStrike" kern="1200" spc="0" baseline="0">
                <a:solidFill>
                  <a:schemeClr val="bg2">
                    <a:lumMod val="25000"/>
                  </a:schemeClr>
                </a:solidFill>
                <a:latin typeface="+mn-lt"/>
                <a:ea typeface="+mn-ea"/>
                <a:cs typeface="+mn-cs"/>
              </a:defRPr>
            </a:pPr>
            <a:r>
              <a:rPr lang="en-GB" sz="1200" baseline="0">
                <a:solidFill>
                  <a:schemeClr val="bg2">
                    <a:lumMod val="25000"/>
                  </a:schemeClr>
                </a:solidFill>
              </a:rPr>
              <a:t>Male - Female </a:t>
            </a:r>
          </a:p>
          <a:p>
            <a:pPr algn="l">
              <a:defRPr sz="1200">
                <a:solidFill>
                  <a:schemeClr val="bg2">
                    <a:lumMod val="25000"/>
                  </a:schemeClr>
                </a:solidFill>
              </a:defRPr>
            </a:pPr>
            <a:r>
              <a:rPr lang="en-GB" sz="1200" baseline="0">
                <a:solidFill>
                  <a:schemeClr val="bg2">
                    <a:lumMod val="25000"/>
                  </a:schemeClr>
                </a:solidFill>
              </a:rPr>
              <a:t>average income</a:t>
            </a:r>
          </a:p>
        </c:rich>
      </c:tx>
      <c:layout>
        <c:manualLayout>
          <c:xMode val="edge"/>
          <c:yMode val="edge"/>
          <c:x val="4.577124974762771E-2"/>
          <c:y val="4.1540800144045327E-2"/>
        </c:manualLayout>
      </c:layout>
      <c:overlay val="0"/>
      <c:spPr>
        <a:noFill/>
        <a:ln>
          <a:noFill/>
        </a:ln>
        <a:effectLst/>
      </c:spPr>
      <c:txPr>
        <a:bodyPr rot="0" spcFirstLastPara="1" vertOverflow="ellipsis" vert="horz" wrap="square" anchor="ctr" anchorCtr="1"/>
        <a:lstStyle/>
        <a:p>
          <a:pPr algn="l">
            <a:defRPr sz="1200" b="0" i="0" u="none" strike="noStrike" kern="1200" spc="0" baseline="0">
              <a:solidFill>
                <a:schemeClr val="bg2">
                  <a:lumMod val="2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3">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3">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solidFill>
              <a:schemeClr val="accent3">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noFill/>
          <a:ln w="1905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76996838463374"/>
          <c:y val="0.20450842565073427"/>
          <c:w val="0.64080022667621095"/>
          <c:h val="0.6735283399550257"/>
        </c:manualLayout>
      </c:layout>
      <c:barChart>
        <c:barDir val="col"/>
        <c:grouping val="clustered"/>
        <c:varyColors val="0"/>
        <c:ser>
          <c:idx val="0"/>
          <c:order val="0"/>
          <c:tx>
            <c:strRef>
              <c:f>'pivot table'!$C$2:$C$3</c:f>
              <c:strCache>
                <c:ptCount val="1"/>
                <c:pt idx="0">
                  <c:v>Yes</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0-101A-4B96-A550-01D820107551}"/>
            </c:ext>
          </c:extLst>
        </c:ser>
        <c:ser>
          <c:idx val="1"/>
          <c:order val="1"/>
          <c:tx>
            <c:strRef>
              <c:f>'pivot table'!$D$2:$D$3</c:f>
              <c:strCache>
                <c:ptCount val="1"/>
                <c:pt idx="0">
                  <c:v>No</c:v>
                </c:pt>
              </c:strCache>
            </c:strRef>
          </c:tx>
          <c:spPr>
            <a:noFill/>
            <a:ln w="19050">
              <a:solidFill>
                <a:schemeClr val="accent3">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Female</c:v>
                </c:pt>
                <c:pt idx="1">
                  <c:v>Male</c:v>
                </c:pt>
              </c:strCache>
            </c:strRef>
          </c:cat>
          <c:val>
            <c:numRef>
              <c:f>'pivot table'!$D$4:$D$6</c:f>
              <c:numCache>
                <c:formatCode>0</c:formatCode>
                <c:ptCount val="2"/>
                <c:pt idx="0">
                  <c:v>53440</c:v>
                </c:pt>
                <c:pt idx="1">
                  <c:v>56208.178438661707</c:v>
                </c:pt>
              </c:numCache>
            </c:numRef>
          </c:val>
          <c:extLst>
            <c:ext xmlns:c16="http://schemas.microsoft.com/office/drawing/2014/chart" uri="{C3380CC4-5D6E-409C-BE32-E72D297353CC}">
              <c16:uniqueId val="{00000001-101A-4B96-A550-01D820107551}"/>
            </c:ext>
          </c:extLst>
        </c:ser>
        <c:dLbls>
          <c:showLegendKey val="0"/>
          <c:showVal val="1"/>
          <c:showCatName val="0"/>
          <c:showSerName val="0"/>
          <c:showPercent val="0"/>
          <c:showBubbleSize val="0"/>
        </c:dLbls>
        <c:gapWidth val="80"/>
        <c:axId val="776350784"/>
        <c:axId val="776352584"/>
      </c:barChart>
      <c:catAx>
        <c:axId val="77635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352584"/>
        <c:crosses val="autoZero"/>
        <c:auto val="1"/>
        <c:lblAlgn val="ctr"/>
        <c:lblOffset val="100"/>
        <c:noMultiLvlLbl val="0"/>
      </c:catAx>
      <c:valAx>
        <c:axId val="776352584"/>
        <c:scaling>
          <c:orientation val="minMax"/>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77635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lgn="l">
              <a:defRPr sz="1200" b="0" i="0" u="none" strike="noStrike" kern="1200" spc="0" baseline="0">
                <a:solidFill>
                  <a:schemeClr val="bg2">
                    <a:lumMod val="25000"/>
                  </a:schemeClr>
                </a:solidFill>
                <a:latin typeface="+mn-lt"/>
                <a:ea typeface="+mn-ea"/>
                <a:cs typeface="+mn-cs"/>
              </a:defRPr>
            </a:pPr>
            <a:r>
              <a:rPr lang="en-GB" sz="1200" baseline="0">
                <a:solidFill>
                  <a:schemeClr val="accent3">
                    <a:lumMod val="75000"/>
                  </a:schemeClr>
                </a:solidFill>
              </a:rPr>
              <a:t>Male</a:t>
            </a:r>
            <a:r>
              <a:rPr lang="en-GB" sz="1200" baseline="0">
                <a:solidFill>
                  <a:schemeClr val="bg2">
                    <a:lumMod val="25000"/>
                  </a:schemeClr>
                </a:solidFill>
              </a:rPr>
              <a:t> - </a:t>
            </a:r>
            <a:r>
              <a:rPr lang="en-GB" sz="1200" baseline="0">
                <a:solidFill>
                  <a:schemeClr val="accent3">
                    <a:lumMod val="60000"/>
                    <a:lumOff val="40000"/>
                  </a:schemeClr>
                </a:solidFill>
              </a:rPr>
              <a:t>Female</a:t>
            </a:r>
            <a:r>
              <a:rPr lang="en-GB" sz="1200" baseline="0">
                <a:solidFill>
                  <a:schemeClr val="bg2">
                    <a:lumMod val="25000"/>
                  </a:schemeClr>
                </a:solidFill>
              </a:rPr>
              <a:t> </a:t>
            </a:r>
          </a:p>
          <a:p>
            <a:pPr algn="l">
              <a:defRPr sz="1200">
                <a:solidFill>
                  <a:schemeClr val="bg2">
                    <a:lumMod val="25000"/>
                  </a:schemeClr>
                </a:solidFill>
              </a:defRPr>
            </a:pPr>
            <a:r>
              <a:rPr lang="en-GB" sz="1200" baseline="0">
                <a:solidFill>
                  <a:schemeClr val="bg2">
                    <a:lumMod val="25000"/>
                  </a:schemeClr>
                </a:solidFill>
              </a:rPr>
              <a:t>average income</a:t>
            </a:r>
          </a:p>
        </c:rich>
      </c:tx>
      <c:layout>
        <c:manualLayout>
          <c:xMode val="edge"/>
          <c:yMode val="edge"/>
          <c:x val="3.2950817227392029E-2"/>
          <c:y val="3.6851531951363224E-2"/>
        </c:manualLayout>
      </c:layout>
      <c:overlay val="0"/>
      <c:spPr>
        <a:noFill/>
        <a:ln>
          <a:noFill/>
        </a:ln>
        <a:effectLst/>
      </c:spPr>
      <c:txPr>
        <a:bodyPr rot="0" spcFirstLastPara="1" vertOverflow="ellipsis" vert="horz" wrap="square" anchor="ctr" anchorCtr="1"/>
        <a:lstStyle/>
        <a:p>
          <a:pPr algn="l">
            <a:defRPr sz="1200" b="0" i="0" u="none" strike="noStrike" kern="1200" spc="0" baseline="0">
              <a:solidFill>
                <a:schemeClr val="bg2">
                  <a:lumMod val="2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3">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3">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3">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17907629967311"/>
          <c:y val="0.10031165956289989"/>
          <c:w val="0.61239129483814525"/>
          <c:h val="0.7777252411882547"/>
        </c:manualLayout>
      </c:layout>
      <c:lineChart>
        <c:grouping val="standard"/>
        <c:varyColors val="0"/>
        <c:ser>
          <c:idx val="0"/>
          <c:order val="0"/>
          <c:tx>
            <c:strRef>
              <c:f>'pivot table'!$C$2:$C$3</c:f>
              <c:strCache>
                <c:ptCount val="1"/>
                <c:pt idx="0">
                  <c:v>Yes</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Female</c:v>
                </c:pt>
                <c:pt idx="1">
                  <c:v>Male</c:v>
                </c:pt>
              </c:strCache>
            </c:strRef>
          </c:cat>
          <c:val>
            <c:numRef>
              <c:f>'pivot table'!$C$4:$C$6</c:f>
              <c:numCache>
                <c:formatCode>0</c:formatCode>
                <c:ptCount val="2"/>
                <c:pt idx="0">
                  <c:v>55774.058577405856</c:v>
                </c:pt>
                <c:pt idx="1">
                  <c:v>60123.966942148763</c:v>
                </c:pt>
              </c:numCache>
            </c:numRef>
          </c:val>
          <c:smooth val="0"/>
          <c:extLst>
            <c:ext xmlns:c16="http://schemas.microsoft.com/office/drawing/2014/chart" uri="{C3380CC4-5D6E-409C-BE32-E72D297353CC}">
              <c16:uniqueId val="{00000000-27A7-4373-944F-4DA3AFB0B591}"/>
            </c:ext>
          </c:extLst>
        </c:ser>
        <c:ser>
          <c:idx val="1"/>
          <c:order val="1"/>
          <c:tx>
            <c:strRef>
              <c:f>'pivot table'!$D$2:$D$3</c:f>
              <c:strCache>
                <c:ptCount val="1"/>
                <c:pt idx="0">
                  <c:v>No</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Female</c:v>
                </c:pt>
                <c:pt idx="1">
                  <c:v>Male</c:v>
                </c:pt>
              </c:strCache>
            </c:strRef>
          </c:cat>
          <c:val>
            <c:numRef>
              <c:f>'pivot table'!$D$4:$D$6</c:f>
              <c:numCache>
                <c:formatCode>0</c:formatCode>
                <c:ptCount val="2"/>
                <c:pt idx="0">
                  <c:v>53440</c:v>
                </c:pt>
                <c:pt idx="1">
                  <c:v>56208.178438661707</c:v>
                </c:pt>
              </c:numCache>
            </c:numRef>
          </c:val>
          <c:smooth val="0"/>
          <c:extLst>
            <c:ext xmlns:c16="http://schemas.microsoft.com/office/drawing/2014/chart" uri="{C3380CC4-5D6E-409C-BE32-E72D297353CC}">
              <c16:uniqueId val="{00000001-27A7-4373-944F-4DA3AFB0B591}"/>
            </c:ext>
          </c:extLst>
        </c:ser>
        <c:dLbls>
          <c:dLblPos val="t"/>
          <c:showLegendKey val="0"/>
          <c:showVal val="1"/>
          <c:showCatName val="0"/>
          <c:showSerName val="0"/>
          <c:showPercent val="0"/>
          <c:showBubbleSize val="0"/>
        </c:dLbls>
        <c:smooth val="0"/>
        <c:axId val="776350784"/>
        <c:axId val="776352584"/>
      </c:lineChart>
      <c:catAx>
        <c:axId val="776350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layout>
            <c:manualLayout>
              <c:xMode val="edge"/>
              <c:yMode val="edge"/>
              <c:x val="0.18607917263183013"/>
              <c:y val="0.815051020408163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352584"/>
        <c:crosses val="autoZero"/>
        <c:auto val="1"/>
        <c:lblAlgn val="ctr"/>
        <c:lblOffset val="100"/>
        <c:noMultiLvlLbl val="0"/>
      </c:catAx>
      <c:valAx>
        <c:axId val="7763525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6350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Purchased</a:t>
            </a:r>
            <a:r>
              <a:rPr lang="en-GB" baseline="0"/>
              <a:t> Bike?</a:t>
            </a:r>
            <a:endParaRPr lang="en-GB"/>
          </a:p>
        </c:rich>
      </c:tx>
      <c:layout>
        <c:manualLayout>
          <c:xMode val="edge"/>
          <c:yMode val="edge"/>
          <c:x val="1.4117891513560802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1"/>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1"/>
          <c:showPercent val="0"/>
          <c:showBubbleSize val="0"/>
          <c:extLst>
            <c:ext xmlns:c15="http://schemas.microsoft.com/office/drawing/2012/chart" uri="{CE6537A1-D6FC-4f65-9D91-7224C49458BB}"/>
          </c:extLst>
        </c:dLbl>
      </c:pivotFmt>
      <c:pivotFmt>
        <c:idx val="2"/>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7"/>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table'!$C$22:$C$23</c:f>
              <c:strCache>
                <c:ptCount val="1"/>
                <c:pt idx="0">
                  <c:v>No</c:v>
                </c:pt>
              </c:strCache>
            </c:strRef>
          </c:tx>
          <c:spPr>
            <a:ln w="28575" cap="rnd">
              <a:solidFill>
                <a:schemeClr val="accent1">
                  <a:lumMod val="60000"/>
                  <a:lumOff val="40000"/>
                </a:schemeClr>
              </a:solidFill>
              <a:round/>
            </a:ln>
            <a:effectLst/>
          </c:spPr>
          <c:marker>
            <c:symbol val="none"/>
          </c:marker>
          <c:dPt>
            <c:idx val="0"/>
            <c:marker>
              <c:symbol val="none"/>
            </c:marker>
            <c:bubble3D val="0"/>
            <c:extLst>
              <c:ext xmlns:c16="http://schemas.microsoft.com/office/drawing/2014/chart" uri="{C3380CC4-5D6E-409C-BE32-E72D297353CC}">
                <c16:uniqueId val="{0000000B-D85E-415C-9B06-AB9FDFB3EC57}"/>
              </c:ext>
            </c:extLst>
          </c:dPt>
          <c:dPt>
            <c:idx val="1"/>
            <c:marker>
              <c:symbol val="none"/>
            </c:marker>
            <c:bubble3D val="0"/>
            <c:extLst>
              <c:ext xmlns:c16="http://schemas.microsoft.com/office/drawing/2014/chart" uri="{C3380CC4-5D6E-409C-BE32-E72D297353CC}">
                <c16:uniqueId val="{0000000A-D85E-415C-9B06-AB9FDFB3EC57}"/>
              </c:ext>
            </c:extLst>
          </c:dPt>
          <c:dPt>
            <c:idx val="2"/>
            <c:marker>
              <c:symbol val="none"/>
            </c:marker>
            <c:bubble3D val="0"/>
            <c:extLst>
              <c:ext xmlns:c16="http://schemas.microsoft.com/office/drawing/2014/chart" uri="{C3380CC4-5D6E-409C-BE32-E72D297353CC}">
                <c16:uniqueId val="{00000009-D85E-415C-9B06-AB9FDFB3EC57}"/>
              </c:ext>
            </c:extLst>
          </c:dPt>
          <c:dPt>
            <c:idx val="3"/>
            <c:marker>
              <c:symbol val="none"/>
            </c:marker>
            <c:bubble3D val="0"/>
            <c:extLst>
              <c:ext xmlns:c16="http://schemas.microsoft.com/office/drawing/2014/chart" uri="{C3380CC4-5D6E-409C-BE32-E72D297353CC}">
                <c16:uniqueId val="{00000008-D85E-415C-9B06-AB9FDFB3EC57}"/>
              </c:ext>
            </c:extLst>
          </c:dPt>
          <c:dLbls>
            <c:dLbl>
              <c:idx val="0"/>
              <c:delete val="1"/>
              <c:extLst>
                <c:ext xmlns:c15="http://schemas.microsoft.com/office/drawing/2012/chart" uri="{CE6537A1-D6FC-4f65-9D91-7224C49458BB}"/>
                <c:ext xmlns:c16="http://schemas.microsoft.com/office/drawing/2014/chart" uri="{C3380CC4-5D6E-409C-BE32-E72D297353CC}">
                  <c16:uniqueId val="{0000000B-D85E-415C-9B06-AB9FDFB3EC57}"/>
                </c:ext>
              </c:extLst>
            </c:dLbl>
            <c:dLbl>
              <c:idx val="1"/>
              <c:delete val="1"/>
              <c:extLst>
                <c:ext xmlns:c15="http://schemas.microsoft.com/office/drawing/2012/chart" uri="{CE6537A1-D6FC-4f65-9D91-7224C49458BB}"/>
                <c:ext xmlns:c16="http://schemas.microsoft.com/office/drawing/2014/chart" uri="{C3380CC4-5D6E-409C-BE32-E72D297353CC}">
                  <c16:uniqueId val="{0000000A-D85E-415C-9B06-AB9FDFB3EC57}"/>
                </c:ext>
              </c:extLst>
            </c:dLbl>
            <c:dLbl>
              <c:idx val="2"/>
              <c:delete val="1"/>
              <c:extLst>
                <c:ext xmlns:c15="http://schemas.microsoft.com/office/drawing/2012/chart" uri="{CE6537A1-D6FC-4f65-9D91-7224C49458BB}"/>
                <c:ext xmlns:c16="http://schemas.microsoft.com/office/drawing/2014/chart" uri="{C3380CC4-5D6E-409C-BE32-E72D297353CC}">
                  <c16:uniqueId val="{00000009-D85E-415C-9B06-AB9FDFB3EC57}"/>
                </c:ext>
              </c:extLst>
            </c:dLbl>
            <c:dLbl>
              <c:idx val="3"/>
              <c:delete val="1"/>
              <c:extLst>
                <c:ext xmlns:c15="http://schemas.microsoft.com/office/drawing/2012/chart" uri="{CE6537A1-D6FC-4f65-9D91-7224C49458BB}"/>
                <c:ext xmlns:c16="http://schemas.microsoft.com/office/drawing/2014/chart" uri="{C3380CC4-5D6E-409C-BE32-E72D297353CC}">
                  <c16:uniqueId val="{00000008-D85E-415C-9B06-AB9FDFB3EC5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table'!$B$24:$B$29</c:f>
              <c:strCache>
                <c:ptCount val="5"/>
                <c:pt idx="0">
                  <c:v>0-1 Miles</c:v>
                </c:pt>
                <c:pt idx="1">
                  <c:v>1-2 Miles</c:v>
                </c:pt>
                <c:pt idx="2">
                  <c:v>2-5 Miles</c:v>
                </c:pt>
                <c:pt idx="3">
                  <c:v>5-10 Miles</c:v>
                </c:pt>
                <c:pt idx="4">
                  <c:v>10+ Miles</c:v>
                </c:pt>
              </c:strCache>
            </c:strRef>
          </c:cat>
          <c:val>
            <c:numRef>
              <c:f>'pivot table'!$C$24:$C$29</c:f>
              <c:numCache>
                <c:formatCode>0</c:formatCode>
                <c:ptCount val="5"/>
                <c:pt idx="0">
                  <c:v>47891.566265060239</c:v>
                </c:pt>
                <c:pt idx="1">
                  <c:v>52391.304347826088</c:v>
                </c:pt>
                <c:pt idx="2">
                  <c:v>56716.417910447759</c:v>
                </c:pt>
                <c:pt idx="3">
                  <c:v>54482.758620689652</c:v>
                </c:pt>
                <c:pt idx="4">
                  <c:v>71666.666666666672</c:v>
                </c:pt>
              </c:numCache>
            </c:numRef>
          </c:val>
          <c:smooth val="0"/>
          <c:extLst>
            <c:ext xmlns:c16="http://schemas.microsoft.com/office/drawing/2014/chart" uri="{C3380CC4-5D6E-409C-BE32-E72D297353CC}">
              <c16:uniqueId val="{00000000-D85E-415C-9B06-AB9FDFB3EC57}"/>
            </c:ext>
          </c:extLst>
        </c:ser>
        <c:ser>
          <c:idx val="1"/>
          <c:order val="1"/>
          <c:tx>
            <c:strRef>
              <c:f>'pivot table'!$D$22:$D$23</c:f>
              <c:strCache>
                <c:ptCount val="1"/>
                <c:pt idx="0">
                  <c:v>Yes</c:v>
                </c:pt>
              </c:strCache>
            </c:strRef>
          </c:tx>
          <c:spPr>
            <a:ln w="28575" cap="rnd">
              <a:solidFill>
                <a:schemeClr val="accent3">
                  <a:lumMod val="75000"/>
                </a:schemeClr>
              </a:solidFill>
              <a:round/>
            </a:ln>
            <a:effectLst/>
          </c:spPr>
          <c:marker>
            <c:symbol val="none"/>
          </c:marker>
          <c:dPt>
            <c:idx val="0"/>
            <c:marker>
              <c:symbol val="none"/>
            </c:marker>
            <c:bubble3D val="0"/>
            <c:extLst>
              <c:ext xmlns:c16="http://schemas.microsoft.com/office/drawing/2014/chart" uri="{C3380CC4-5D6E-409C-BE32-E72D297353CC}">
                <c16:uniqueId val="{00000003-D85E-415C-9B06-AB9FDFB3EC57}"/>
              </c:ext>
            </c:extLst>
          </c:dPt>
          <c:dPt>
            <c:idx val="1"/>
            <c:marker>
              <c:symbol val="none"/>
            </c:marker>
            <c:bubble3D val="0"/>
            <c:extLst>
              <c:ext xmlns:c16="http://schemas.microsoft.com/office/drawing/2014/chart" uri="{C3380CC4-5D6E-409C-BE32-E72D297353CC}">
                <c16:uniqueId val="{00000004-D85E-415C-9B06-AB9FDFB3EC57}"/>
              </c:ext>
            </c:extLst>
          </c:dPt>
          <c:dPt>
            <c:idx val="2"/>
            <c:marker>
              <c:symbol val="none"/>
            </c:marker>
            <c:bubble3D val="0"/>
            <c:extLst>
              <c:ext xmlns:c16="http://schemas.microsoft.com/office/drawing/2014/chart" uri="{C3380CC4-5D6E-409C-BE32-E72D297353CC}">
                <c16:uniqueId val="{00000005-D85E-415C-9B06-AB9FDFB3EC57}"/>
              </c:ext>
            </c:extLst>
          </c:dPt>
          <c:dPt>
            <c:idx val="3"/>
            <c:marker>
              <c:symbol val="none"/>
            </c:marker>
            <c:bubble3D val="0"/>
            <c:extLst>
              <c:ext xmlns:c16="http://schemas.microsoft.com/office/drawing/2014/chart" uri="{C3380CC4-5D6E-409C-BE32-E72D297353CC}">
                <c16:uniqueId val="{00000006-D85E-415C-9B06-AB9FDFB3EC57}"/>
              </c:ext>
            </c:extLst>
          </c:dPt>
          <c:dPt>
            <c:idx val="4"/>
            <c:marker>
              <c:symbol val="none"/>
            </c:marker>
            <c:bubble3D val="0"/>
            <c:extLst>
              <c:ext xmlns:c16="http://schemas.microsoft.com/office/drawing/2014/chart" uri="{C3380CC4-5D6E-409C-BE32-E72D297353CC}">
                <c16:uniqueId val="{00000007-D85E-415C-9B06-AB9FDFB3EC57}"/>
              </c:ext>
            </c:extLst>
          </c:dPt>
          <c:dLbls>
            <c:dLbl>
              <c:idx val="0"/>
              <c:delete val="1"/>
              <c:extLst>
                <c:ext xmlns:c15="http://schemas.microsoft.com/office/drawing/2012/chart" uri="{CE6537A1-D6FC-4f65-9D91-7224C49458BB}"/>
                <c:ext xmlns:c16="http://schemas.microsoft.com/office/drawing/2014/chart" uri="{C3380CC4-5D6E-409C-BE32-E72D297353CC}">
                  <c16:uniqueId val="{00000003-D85E-415C-9B06-AB9FDFB3EC57}"/>
                </c:ext>
              </c:extLst>
            </c:dLbl>
            <c:dLbl>
              <c:idx val="1"/>
              <c:delete val="1"/>
              <c:extLst>
                <c:ext xmlns:c15="http://schemas.microsoft.com/office/drawing/2012/chart" uri="{CE6537A1-D6FC-4f65-9D91-7224C49458BB}"/>
                <c:ext xmlns:c16="http://schemas.microsoft.com/office/drawing/2014/chart" uri="{C3380CC4-5D6E-409C-BE32-E72D297353CC}">
                  <c16:uniqueId val="{00000004-D85E-415C-9B06-AB9FDFB3EC57}"/>
                </c:ext>
              </c:extLst>
            </c:dLbl>
            <c:dLbl>
              <c:idx val="2"/>
              <c:delete val="1"/>
              <c:extLst>
                <c:ext xmlns:c15="http://schemas.microsoft.com/office/drawing/2012/chart" uri="{CE6537A1-D6FC-4f65-9D91-7224C49458BB}"/>
                <c:ext xmlns:c16="http://schemas.microsoft.com/office/drawing/2014/chart" uri="{C3380CC4-5D6E-409C-BE32-E72D297353CC}">
                  <c16:uniqueId val="{00000005-D85E-415C-9B06-AB9FDFB3EC57}"/>
                </c:ext>
              </c:extLst>
            </c:dLbl>
            <c:dLbl>
              <c:idx val="3"/>
              <c:delete val="1"/>
              <c:extLst>
                <c:ext xmlns:c15="http://schemas.microsoft.com/office/drawing/2012/chart" uri="{CE6537A1-D6FC-4f65-9D91-7224C49458BB}"/>
                <c:ext xmlns:c16="http://schemas.microsoft.com/office/drawing/2014/chart" uri="{C3380CC4-5D6E-409C-BE32-E72D297353CC}">
                  <c16:uniqueId val="{00000006-D85E-415C-9B06-AB9FDFB3EC57}"/>
                </c:ext>
              </c:extLst>
            </c:dLbl>
            <c:dLbl>
              <c:idx val="4"/>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7-D85E-415C-9B06-AB9FDFB3EC5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Ref>
              <c:f>'pivot table'!$B$24:$B$29</c:f>
              <c:strCache>
                <c:ptCount val="5"/>
                <c:pt idx="0">
                  <c:v>0-1 Miles</c:v>
                </c:pt>
                <c:pt idx="1">
                  <c:v>1-2 Miles</c:v>
                </c:pt>
                <c:pt idx="2">
                  <c:v>2-5 Miles</c:v>
                </c:pt>
                <c:pt idx="3">
                  <c:v>5-10 Miles</c:v>
                </c:pt>
                <c:pt idx="4">
                  <c:v>10+ Miles</c:v>
                </c:pt>
              </c:strCache>
            </c:strRef>
          </c:cat>
          <c:val>
            <c:numRef>
              <c:f>'pivot table'!$D$24:$D$29</c:f>
              <c:numCache>
                <c:formatCode>0</c:formatCode>
                <c:ptCount val="5"/>
                <c:pt idx="0">
                  <c:v>50950</c:v>
                </c:pt>
                <c:pt idx="1">
                  <c:v>51298.7012987013</c:v>
                </c:pt>
                <c:pt idx="2">
                  <c:v>63157.894736842107</c:v>
                </c:pt>
                <c:pt idx="3">
                  <c:v>66052.631578947374</c:v>
                </c:pt>
                <c:pt idx="4">
                  <c:v>82424.242424242431</c:v>
                </c:pt>
              </c:numCache>
            </c:numRef>
          </c:val>
          <c:smooth val="0"/>
          <c:extLst>
            <c:ext xmlns:c16="http://schemas.microsoft.com/office/drawing/2014/chart" uri="{C3380CC4-5D6E-409C-BE32-E72D297353CC}">
              <c16:uniqueId val="{00000001-D85E-415C-9B06-AB9FDFB3EC57}"/>
            </c:ext>
          </c:extLst>
        </c:ser>
        <c:dLbls>
          <c:showLegendKey val="0"/>
          <c:showVal val="0"/>
          <c:showCatName val="0"/>
          <c:showSerName val="0"/>
          <c:showPercent val="0"/>
          <c:showBubbleSize val="0"/>
        </c:dLbls>
        <c:smooth val="0"/>
        <c:axId val="589027384"/>
        <c:axId val="589023784"/>
      </c:lineChart>
      <c:catAx>
        <c:axId val="589027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layout>
            <c:manualLayout>
              <c:xMode val="edge"/>
              <c:yMode val="edge"/>
              <c:x val="0.16938888888888895"/>
              <c:y val="0.733796296296296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3784"/>
        <c:crosses val="autoZero"/>
        <c:auto val="1"/>
        <c:lblAlgn val="ctr"/>
        <c:lblOffset val="100"/>
        <c:noMultiLvlLbl val="0"/>
      </c:catAx>
      <c:valAx>
        <c:axId val="589023784"/>
        <c:scaling>
          <c:orientation val="minMax"/>
          <c:max val="90000"/>
          <c:min val="3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 $</a:t>
                </a:r>
              </a:p>
            </c:rich>
          </c:tx>
          <c:layout>
            <c:manualLayout>
              <c:xMode val="edge"/>
              <c:yMode val="edge"/>
              <c:x val="2.2222222222222223E-2"/>
              <c:y val="0.1320833333333333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bg2">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89027384"/>
        <c:crosses val="autoZero"/>
        <c:crossBetween val="midCat"/>
        <c:majorUnit val="2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accent3">
                    <a:lumMod val="75000"/>
                  </a:schemeClr>
                </a:solidFill>
              </a:rPr>
              <a:t># Purchased</a:t>
            </a:r>
            <a:r>
              <a:rPr lang="en-GB" baseline="0">
                <a:solidFill>
                  <a:schemeClr val="accent3">
                    <a:lumMod val="75000"/>
                  </a:schemeClr>
                </a:solidFill>
              </a:rPr>
              <a:t> bike </a:t>
            </a:r>
            <a:r>
              <a:rPr lang="en-GB" baseline="0"/>
              <a:t>by age brackets</a:t>
            </a:r>
            <a:endParaRPr lang="en-GB"/>
          </a:p>
        </c:rich>
      </c:tx>
      <c:layout>
        <c:manualLayout>
          <c:xMode val="edge"/>
          <c:yMode val="edge"/>
          <c:x val="2.2433512182658599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noFill/>
          <a:ln w="1270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w="1270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spPr>
          <a:ln w="28575" cap="rnd">
            <a:noFill/>
            <a:round/>
          </a:ln>
          <a:effectLst/>
        </c:spPr>
        <c:marker>
          <c:symbol val="none"/>
        </c:marker>
      </c:pivotFmt>
      <c:pivotFmt>
        <c:idx val="8"/>
      </c:pivotFmt>
    </c:pivotFmts>
    <c:plotArea>
      <c:layout/>
      <c:barChart>
        <c:barDir val="col"/>
        <c:grouping val="stacked"/>
        <c:varyColors val="0"/>
        <c:ser>
          <c:idx val="0"/>
          <c:order val="0"/>
          <c:tx>
            <c:strRef>
              <c:f>'pivot table'!$C$37:$C$39</c:f>
              <c:strCache>
                <c:ptCount val="1"/>
                <c:pt idx="0">
                  <c:v>Yes - Count of Purchased_Bike</c:v>
                </c:pt>
              </c:strCache>
            </c:strRef>
          </c:tx>
          <c:spPr>
            <a:solidFill>
              <a:schemeClr val="accent3">
                <a:lumMod val="75000"/>
              </a:schemeClr>
            </a:solidFill>
            <a:ln w="12700">
              <a:solidFill>
                <a:schemeClr val="accent3">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table'!$B$40:$B$45</c:f>
              <c:strCache>
                <c:ptCount val="5"/>
                <c:pt idx="0">
                  <c:v>0-30</c:v>
                </c:pt>
                <c:pt idx="1">
                  <c:v>41-50</c:v>
                </c:pt>
                <c:pt idx="2">
                  <c:v>51-60</c:v>
                </c:pt>
                <c:pt idx="3">
                  <c:v>31-40</c:v>
                </c:pt>
                <c:pt idx="4">
                  <c:v>61+</c:v>
                </c:pt>
              </c:strCache>
            </c:strRef>
          </c:cat>
          <c:val>
            <c:numRef>
              <c:f>'pivot table'!$C$40:$C$45</c:f>
              <c:numCache>
                <c:formatCode>General</c:formatCode>
                <c:ptCount val="5"/>
                <c:pt idx="0">
                  <c:v>39</c:v>
                </c:pt>
                <c:pt idx="1">
                  <c:v>139</c:v>
                </c:pt>
                <c:pt idx="2">
                  <c:v>80</c:v>
                </c:pt>
                <c:pt idx="3">
                  <c:v>193</c:v>
                </c:pt>
                <c:pt idx="4">
                  <c:v>30</c:v>
                </c:pt>
              </c:numCache>
            </c:numRef>
          </c:val>
          <c:extLst>
            <c:ext xmlns:c16="http://schemas.microsoft.com/office/drawing/2014/chart" uri="{C3380CC4-5D6E-409C-BE32-E72D297353CC}">
              <c16:uniqueId val="{00000000-43FD-458C-934C-477BA8396AA8}"/>
            </c:ext>
          </c:extLst>
        </c:ser>
        <c:ser>
          <c:idx val="2"/>
          <c:order val="2"/>
          <c:tx>
            <c:strRef>
              <c:f>'pivot table'!$E$37:$E$39</c:f>
              <c:strCache>
                <c:ptCount val="1"/>
                <c:pt idx="0">
                  <c:v>No - Count of Purchased_Bike</c:v>
                </c:pt>
              </c:strCache>
            </c:strRef>
          </c:tx>
          <c:spPr>
            <a:noFill/>
            <a:ln w="12700">
              <a:solidFill>
                <a:schemeClr val="accent3">
                  <a:lumMod val="75000"/>
                </a:schemeClr>
              </a:solidFill>
            </a:ln>
            <a:effectLst/>
          </c:spPr>
          <c:invertIfNegative val="0"/>
          <c:cat>
            <c:strRef>
              <c:f>'pivot table'!$B$40:$B$45</c:f>
              <c:strCache>
                <c:ptCount val="5"/>
                <c:pt idx="0">
                  <c:v>0-30</c:v>
                </c:pt>
                <c:pt idx="1">
                  <c:v>41-50</c:v>
                </c:pt>
                <c:pt idx="2">
                  <c:v>51-60</c:v>
                </c:pt>
                <c:pt idx="3">
                  <c:v>31-40</c:v>
                </c:pt>
                <c:pt idx="4">
                  <c:v>61+</c:v>
                </c:pt>
              </c:strCache>
            </c:strRef>
          </c:cat>
          <c:val>
            <c:numRef>
              <c:f>'pivot table'!$E$40:$E$45</c:f>
              <c:numCache>
                <c:formatCode>General</c:formatCode>
                <c:ptCount val="5"/>
                <c:pt idx="0">
                  <c:v>71</c:v>
                </c:pt>
                <c:pt idx="1">
                  <c:v>159</c:v>
                </c:pt>
                <c:pt idx="2">
                  <c:v>96</c:v>
                </c:pt>
                <c:pt idx="3">
                  <c:v>123</c:v>
                </c:pt>
                <c:pt idx="4">
                  <c:v>70</c:v>
                </c:pt>
              </c:numCache>
            </c:numRef>
          </c:val>
          <c:extLst>
            <c:ext xmlns:c16="http://schemas.microsoft.com/office/drawing/2014/chart" uri="{C3380CC4-5D6E-409C-BE32-E72D297353CC}">
              <c16:uniqueId val="{00000009-43FD-458C-934C-477BA8396AA8}"/>
            </c:ext>
          </c:extLst>
        </c:ser>
        <c:dLbls>
          <c:showLegendKey val="0"/>
          <c:showVal val="0"/>
          <c:showCatName val="0"/>
          <c:showSerName val="0"/>
          <c:showPercent val="0"/>
          <c:showBubbleSize val="0"/>
        </c:dLbls>
        <c:gapWidth val="80"/>
        <c:overlap val="100"/>
        <c:axId val="870074976"/>
        <c:axId val="870076416"/>
      </c:barChart>
      <c:lineChart>
        <c:grouping val="standard"/>
        <c:varyColors val="0"/>
        <c:ser>
          <c:idx val="1"/>
          <c:order val="1"/>
          <c:tx>
            <c:strRef>
              <c:f>'pivot table'!$D$37:$D$39</c:f>
              <c:strCache>
                <c:ptCount val="1"/>
                <c:pt idx="0">
                  <c:v>Yes - Count of Purchased_Bike2</c:v>
                </c:pt>
              </c:strCache>
            </c:strRef>
          </c:tx>
          <c:spPr>
            <a:ln w="28575" cap="rnd">
              <a:solidFill>
                <a:schemeClr val="accent3">
                  <a:lumMod val="40000"/>
                  <a:lumOff val="60000"/>
                </a:schemeClr>
              </a:solidFill>
              <a:round/>
            </a:ln>
            <a:effectLst/>
          </c:spPr>
          <c:marker>
            <c:symbol val="none"/>
          </c:marker>
          <c:cat>
            <c:strRef>
              <c:f>'pivot table'!$B$40:$B$45</c:f>
              <c:strCache>
                <c:ptCount val="5"/>
                <c:pt idx="0">
                  <c:v>0-30</c:v>
                </c:pt>
                <c:pt idx="1">
                  <c:v>41-50</c:v>
                </c:pt>
                <c:pt idx="2">
                  <c:v>51-60</c:v>
                </c:pt>
                <c:pt idx="3">
                  <c:v>31-40</c:v>
                </c:pt>
                <c:pt idx="4">
                  <c:v>61+</c:v>
                </c:pt>
              </c:strCache>
            </c:strRef>
          </c:cat>
          <c:val>
            <c:numRef>
              <c:f>'pivot table'!$D$40:$D$45</c:f>
              <c:numCache>
                <c:formatCode>0.00%</c:formatCode>
                <c:ptCount val="5"/>
                <c:pt idx="0">
                  <c:v>0.35454545454545455</c:v>
                </c:pt>
                <c:pt idx="1">
                  <c:v>0.46644295302013422</c:v>
                </c:pt>
                <c:pt idx="2">
                  <c:v>0.45454545454545453</c:v>
                </c:pt>
                <c:pt idx="3">
                  <c:v>0.61075949367088611</c:v>
                </c:pt>
                <c:pt idx="4">
                  <c:v>0.3</c:v>
                </c:pt>
              </c:numCache>
            </c:numRef>
          </c:val>
          <c:smooth val="0"/>
          <c:extLst>
            <c:ext xmlns:c16="http://schemas.microsoft.com/office/drawing/2014/chart" uri="{C3380CC4-5D6E-409C-BE32-E72D297353CC}">
              <c16:uniqueId val="{00000001-43FD-458C-934C-477BA8396AA8}"/>
            </c:ext>
          </c:extLst>
        </c:ser>
        <c:ser>
          <c:idx val="3"/>
          <c:order val="3"/>
          <c:tx>
            <c:strRef>
              <c:f>'pivot table'!$F$37:$F$39</c:f>
              <c:strCache>
                <c:ptCount val="1"/>
                <c:pt idx="0">
                  <c:v>No - Count of Purchased_Bike2</c:v>
                </c:pt>
              </c:strCache>
            </c:strRef>
          </c:tx>
          <c:spPr>
            <a:ln w="28575" cap="rnd">
              <a:noFill/>
              <a:round/>
            </a:ln>
            <a:effectLst/>
          </c:spPr>
          <c:marker>
            <c:symbol val="none"/>
          </c:marker>
          <c:cat>
            <c:strRef>
              <c:f>'pivot table'!$B$40:$B$45</c:f>
              <c:strCache>
                <c:ptCount val="5"/>
                <c:pt idx="0">
                  <c:v>0-30</c:v>
                </c:pt>
                <c:pt idx="1">
                  <c:v>41-50</c:v>
                </c:pt>
                <c:pt idx="2">
                  <c:v>51-60</c:v>
                </c:pt>
                <c:pt idx="3">
                  <c:v>31-40</c:v>
                </c:pt>
                <c:pt idx="4">
                  <c:v>61+</c:v>
                </c:pt>
              </c:strCache>
            </c:strRef>
          </c:cat>
          <c:val>
            <c:numRef>
              <c:f>'pivot table'!$F$40:$F$45</c:f>
              <c:numCache>
                <c:formatCode>0.00%</c:formatCode>
                <c:ptCount val="5"/>
                <c:pt idx="0">
                  <c:v>0.6454545454545455</c:v>
                </c:pt>
                <c:pt idx="1">
                  <c:v>0.53355704697986572</c:v>
                </c:pt>
                <c:pt idx="2">
                  <c:v>0.54545454545454541</c:v>
                </c:pt>
                <c:pt idx="3">
                  <c:v>0.38924050632911394</c:v>
                </c:pt>
                <c:pt idx="4">
                  <c:v>0.7</c:v>
                </c:pt>
              </c:numCache>
            </c:numRef>
          </c:val>
          <c:smooth val="0"/>
          <c:extLst>
            <c:ext xmlns:c16="http://schemas.microsoft.com/office/drawing/2014/chart" uri="{C3380CC4-5D6E-409C-BE32-E72D297353CC}">
              <c16:uniqueId val="{0000000A-43FD-458C-934C-477BA8396AA8}"/>
            </c:ext>
          </c:extLst>
        </c:ser>
        <c:dLbls>
          <c:showLegendKey val="0"/>
          <c:showVal val="0"/>
          <c:showCatName val="0"/>
          <c:showSerName val="0"/>
          <c:showPercent val="0"/>
          <c:showBubbleSize val="0"/>
        </c:dLbls>
        <c:marker val="1"/>
        <c:smooth val="0"/>
        <c:axId val="899236000"/>
        <c:axId val="868846960"/>
      </c:lineChart>
      <c:catAx>
        <c:axId val="870074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Age Brackets </a:t>
                </a:r>
              </a:p>
            </c:rich>
          </c:tx>
          <c:layout>
            <c:manualLayout>
              <c:xMode val="edge"/>
              <c:yMode val="edge"/>
              <c:x val="8.1025015678349938E-2"/>
              <c:y val="0.8773148148148147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076416"/>
        <c:crosses val="autoZero"/>
        <c:auto val="1"/>
        <c:lblAlgn val="ctr"/>
        <c:lblOffset val="100"/>
        <c:noMultiLvlLbl val="0"/>
      </c:catAx>
      <c:valAx>
        <c:axId val="870076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70074976"/>
        <c:crosses val="autoZero"/>
        <c:crossBetween val="between"/>
      </c:valAx>
      <c:valAx>
        <c:axId val="868846960"/>
        <c:scaling>
          <c:orientation val="minMax"/>
          <c:max val="0.9"/>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99236000"/>
        <c:crosses val="max"/>
        <c:crossBetween val="between"/>
      </c:valAx>
      <c:catAx>
        <c:axId val="899236000"/>
        <c:scaling>
          <c:orientation val="minMax"/>
        </c:scaling>
        <c:delete val="1"/>
        <c:axPos val="b"/>
        <c:numFmt formatCode="General" sourceLinked="1"/>
        <c:majorTickMark val="out"/>
        <c:minorTickMark val="none"/>
        <c:tickLblPos val="nextTo"/>
        <c:crossAx val="86884696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3">
                    <a:lumMod val="75000"/>
                  </a:schemeClr>
                </a:solidFill>
              </a:rPr>
              <a:t># Purchased bike </a:t>
            </a:r>
            <a:r>
              <a:rPr lang="en-US"/>
              <a:t>by # cars owned</a:t>
            </a:r>
          </a:p>
        </c:rich>
      </c:tx>
      <c:layout>
        <c:manualLayout>
          <c:xMode val="edge"/>
          <c:yMode val="edge"/>
          <c:x val="2.2229002624671895E-2"/>
          <c:y val="2.68096514745308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lumMod val="75000"/>
            </a:schemeClr>
          </a:solidFill>
          <a:ln w="1905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3">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19050">
            <a:solidFill>
              <a:schemeClr val="accent3">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153105861767276E-2"/>
          <c:y val="5.5555555555555552E-2"/>
          <c:w val="0.87429133858267727"/>
          <c:h val="0.79525940624714131"/>
        </c:manualLayout>
      </c:layout>
      <c:barChart>
        <c:barDir val="col"/>
        <c:grouping val="stacked"/>
        <c:varyColors val="0"/>
        <c:ser>
          <c:idx val="0"/>
          <c:order val="0"/>
          <c:tx>
            <c:strRef>
              <c:f>'pivot table'!$B$63:$B$65</c:f>
              <c:strCache>
                <c:ptCount val="1"/>
                <c:pt idx="0">
                  <c:v>Yes - Count of Purchased_Bike</c:v>
                </c:pt>
              </c:strCache>
            </c:strRef>
          </c:tx>
          <c:spPr>
            <a:solidFill>
              <a:schemeClr val="accent3">
                <a:lumMod val="75000"/>
              </a:schemeClr>
            </a:solidFill>
            <a:ln w="19050">
              <a:solidFill>
                <a:schemeClr val="accent3">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table'!$A$66:$A$71</c:f>
              <c:strCache>
                <c:ptCount val="5"/>
                <c:pt idx="0">
                  <c:v>0</c:v>
                </c:pt>
                <c:pt idx="1">
                  <c:v>1</c:v>
                </c:pt>
                <c:pt idx="2">
                  <c:v>2</c:v>
                </c:pt>
                <c:pt idx="3">
                  <c:v>3</c:v>
                </c:pt>
                <c:pt idx="4">
                  <c:v>4</c:v>
                </c:pt>
              </c:strCache>
            </c:strRef>
          </c:cat>
          <c:val>
            <c:numRef>
              <c:f>'pivot table'!$B$66:$B$71</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0-170A-4F6C-BDDC-CE05FAB9CA33}"/>
            </c:ext>
          </c:extLst>
        </c:ser>
        <c:ser>
          <c:idx val="2"/>
          <c:order val="2"/>
          <c:tx>
            <c:strRef>
              <c:f>'pivot table'!$D$63:$D$65</c:f>
              <c:strCache>
                <c:ptCount val="1"/>
                <c:pt idx="0">
                  <c:v>No - Count of Purchased_Bike</c:v>
                </c:pt>
              </c:strCache>
            </c:strRef>
          </c:tx>
          <c:spPr>
            <a:noFill/>
            <a:ln w="19050">
              <a:solidFill>
                <a:schemeClr val="accent3">
                  <a:lumMod val="75000"/>
                </a:schemeClr>
              </a:solidFill>
            </a:ln>
            <a:effectLst/>
          </c:spPr>
          <c:invertIfNegative val="0"/>
          <c:cat>
            <c:strRef>
              <c:f>'pivot table'!$A$66:$A$71</c:f>
              <c:strCache>
                <c:ptCount val="5"/>
                <c:pt idx="0">
                  <c:v>0</c:v>
                </c:pt>
                <c:pt idx="1">
                  <c:v>1</c:v>
                </c:pt>
                <c:pt idx="2">
                  <c:v>2</c:v>
                </c:pt>
                <c:pt idx="3">
                  <c:v>3</c:v>
                </c:pt>
                <c:pt idx="4">
                  <c:v>4</c:v>
                </c:pt>
              </c:strCache>
            </c:strRef>
          </c:cat>
          <c:val>
            <c:numRef>
              <c:f>'pivot table'!$D$66:$D$71</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2-170A-4F6C-BDDC-CE05FAB9CA33}"/>
            </c:ext>
          </c:extLst>
        </c:ser>
        <c:dLbls>
          <c:showLegendKey val="0"/>
          <c:showVal val="0"/>
          <c:showCatName val="0"/>
          <c:showSerName val="0"/>
          <c:showPercent val="0"/>
          <c:showBubbleSize val="0"/>
        </c:dLbls>
        <c:gapWidth val="80"/>
        <c:overlap val="100"/>
        <c:axId val="402680320"/>
        <c:axId val="402678160"/>
      </c:barChart>
      <c:lineChart>
        <c:grouping val="standard"/>
        <c:varyColors val="0"/>
        <c:ser>
          <c:idx val="1"/>
          <c:order val="1"/>
          <c:tx>
            <c:strRef>
              <c:f>'pivot table'!$C$63:$C$65</c:f>
              <c:strCache>
                <c:ptCount val="1"/>
                <c:pt idx="0">
                  <c:v>Yes - Count of Purchased_Bike2</c:v>
                </c:pt>
              </c:strCache>
            </c:strRef>
          </c:tx>
          <c:spPr>
            <a:ln w="28575" cap="rnd">
              <a:solidFill>
                <a:schemeClr val="accent3">
                  <a:lumMod val="40000"/>
                  <a:lumOff val="60000"/>
                </a:schemeClr>
              </a:solidFill>
              <a:round/>
            </a:ln>
            <a:effectLst/>
          </c:spPr>
          <c:marker>
            <c:symbol val="none"/>
          </c:marker>
          <c:cat>
            <c:strRef>
              <c:f>'pivot table'!$A$66:$A$71</c:f>
              <c:strCache>
                <c:ptCount val="5"/>
                <c:pt idx="0">
                  <c:v>0</c:v>
                </c:pt>
                <c:pt idx="1">
                  <c:v>1</c:v>
                </c:pt>
                <c:pt idx="2">
                  <c:v>2</c:v>
                </c:pt>
                <c:pt idx="3">
                  <c:v>3</c:v>
                </c:pt>
                <c:pt idx="4">
                  <c:v>4</c:v>
                </c:pt>
              </c:strCache>
            </c:strRef>
          </c:cat>
          <c:val>
            <c:numRef>
              <c:f>'pivot table'!$C$66:$C$71</c:f>
              <c:numCache>
                <c:formatCode>0.00%</c:formatCode>
                <c:ptCount val="5"/>
                <c:pt idx="0">
                  <c:v>0.61133603238866396</c:v>
                </c:pt>
                <c:pt idx="1">
                  <c:v>0.56928838951310856</c:v>
                </c:pt>
                <c:pt idx="2">
                  <c:v>0.36257309941520466</c:v>
                </c:pt>
                <c:pt idx="3">
                  <c:v>0.38823529411764707</c:v>
                </c:pt>
                <c:pt idx="4">
                  <c:v>0.3559322033898305</c:v>
                </c:pt>
              </c:numCache>
            </c:numRef>
          </c:val>
          <c:smooth val="0"/>
          <c:extLst>
            <c:ext xmlns:c16="http://schemas.microsoft.com/office/drawing/2014/chart" uri="{C3380CC4-5D6E-409C-BE32-E72D297353CC}">
              <c16:uniqueId val="{00000001-170A-4F6C-BDDC-CE05FAB9CA33}"/>
            </c:ext>
          </c:extLst>
        </c:ser>
        <c:ser>
          <c:idx val="3"/>
          <c:order val="3"/>
          <c:tx>
            <c:strRef>
              <c:f>'pivot table'!$E$63:$E$65</c:f>
              <c:strCache>
                <c:ptCount val="1"/>
                <c:pt idx="0">
                  <c:v>No - Count of Purchased_Bike2</c:v>
                </c:pt>
              </c:strCache>
            </c:strRef>
          </c:tx>
          <c:spPr>
            <a:ln w="28575" cap="rnd">
              <a:noFill/>
              <a:round/>
            </a:ln>
            <a:effectLst/>
          </c:spPr>
          <c:marker>
            <c:symbol val="none"/>
          </c:marker>
          <c:cat>
            <c:strRef>
              <c:f>'pivot table'!$A$66:$A$71</c:f>
              <c:strCache>
                <c:ptCount val="5"/>
                <c:pt idx="0">
                  <c:v>0</c:v>
                </c:pt>
                <c:pt idx="1">
                  <c:v>1</c:v>
                </c:pt>
                <c:pt idx="2">
                  <c:v>2</c:v>
                </c:pt>
                <c:pt idx="3">
                  <c:v>3</c:v>
                </c:pt>
                <c:pt idx="4">
                  <c:v>4</c:v>
                </c:pt>
              </c:strCache>
            </c:strRef>
          </c:cat>
          <c:val>
            <c:numRef>
              <c:f>'pivot table'!$E$66:$E$71</c:f>
              <c:numCache>
                <c:formatCode>0.00%</c:formatCode>
                <c:ptCount val="5"/>
                <c:pt idx="0">
                  <c:v>0.38866396761133604</c:v>
                </c:pt>
                <c:pt idx="1">
                  <c:v>0.43071161048689138</c:v>
                </c:pt>
                <c:pt idx="2">
                  <c:v>0.63742690058479534</c:v>
                </c:pt>
                <c:pt idx="3">
                  <c:v>0.61176470588235299</c:v>
                </c:pt>
                <c:pt idx="4">
                  <c:v>0.64406779661016944</c:v>
                </c:pt>
              </c:numCache>
            </c:numRef>
          </c:val>
          <c:smooth val="0"/>
          <c:extLst>
            <c:ext xmlns:c16="http://schemas.microsoft.com/office/drawing/2014/chart" uri="{C3380CC4-5D6E-409C-BE32-E72D297353CC}">
              <c16:uniqueId val="{00000003-170A-4F6C-BDDC-CE05FAB9CA33}"/>
            </c:ext>
          </c:extLst>
        </c:ser>
        <c:dLbls>
          <c:showLegendKey val="0"/>
          <c:showVal val="0"/>
          <c:showCatName val="0"/>
          <c:showSerName val="0"/>
          <c:showPercent val="0"/>
          <c:showBubbleSize val="0"/>
        </c:dLbls>
        <c:marker val="1"/>
        <c:smooth val="0"/>
        <c:axId val="811493176"/>
        <c:axId val="811492816"/>
      </c:lineChart>
      <c:catAx>
        <c:axId val="402680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cars owned</a:t>
                </a:r>
              </a:p>
            </c:rich>
          </c:tx>
          <c:layout>
            <c:manualLayout>
              <c:xMode val="edge"/>
              <c:yMode val="edge"/>
              <c:x val="2.5000000000000001E-2"/>
              <c:y val="0.915537283710849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678160"/>
        <c:crosses val="autoZero"/>
        <c:auto val="1"/>
        <c:lblAlgn val="ctr"/>
        <c:lblOffset val="100"/>
        <c:noMultiLvlLbl val="0"/>
      </c:catAx>
      <c:valAx>
        <c:axId val="402678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2680320"/>
        <c:crosses val="autoZero"/>
        <c:crossBetween val="between"/>
      </c:valAx>
      <c:valAx>
        <c:axId val="811492816"/>
        <c:scaling>
          <c:orientation val="minMax"/>
        </c:scaling>
        <c:delete val="0"/>
        <c:axPos val="r"/>
        <c:title>
          <c:tx>
            <c:rich>
              <a:bodyPr rot="0" spcFirstLastPara="1" vertOverflow="ellipsis" wrap="square" anchor="ctr" anchorCtr="1"/>
              <a:lstStyle/>
              <a:p>
                <a:pPr algn="l">
                  <a:defRPr sz="1000" b="0" i="0" u="none" strike="noStrike" kern="1200" baseline="0">
                    <a:solidFill>
                      <a:schemeClr val="accent3">
                        <a:lumMod val="60000"/>
                        <a:lumOff val="40000"/>
                      </a:schemeClr>
                    </a:solidFill>
                    <a:latin typeface="+mn-lt"/>
                    <a:ea typeface="+mn-ea"/>
                    <a:cs typeface="+mn-cs"/>
                  </a:defRPr>
                </a:pPr>
                <a:r>
                  <a:rPr lang="en-US">
                    <a:solidFill>
                      <a:schemeClr val="accent3">
                        <a:lumMod val="60000"/>
                        <a:lumOff val="40000"/>
                      </a:schemeClr>
                    </a:solidFill>
                  </a:rPr>
                  <a:t>Purchased Percentage</a:t>
                </a:r>
              </a:p>
            </c:rich>
          </c:tx>
          <c:layout>
            <c:manualLayout>
              <c:xMode val="edge"/>
              <c:yMode val="edge"/>
              <c:x val="0.80311070448307409"/>
              <c:y val="0.31788576696009518"/>
            </c:manualLayout>
          </c:layout>
          <c:overlay val="0"/>
          <c:spPr>
            <a:noFill/>
            <a:ln>
              <a:noFill/>
            </a:ln>
            <a:effectLst/>
          </c:spPr>
          <c:txPr>
            <a:bodyPr rot="0" spcFirstLastPara="1" vertOverflow="ellipsis" wrap="square" anchor="ctr" anchorCtr="1"/>
            <a:lstStyle/>
            <a:p>
              <a:pPr algn="l">
                <a:defRPr sz="1000" b="0" i="0" u="none" strike="noStrike" kern="1200" baseline="0">
                  <a:solidFill>
                    <a:schemeClr val="accent3">
                      <a:lumMod val="60000"/>
                      <a:lumOff val="40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300" b="0" i="0" u="none" strike="noStrike" kern="1200" baseline="0">
                <a:solidFill>
                  <a:schemeClr val="bg1"/>
                </a:solidFill>
                <a:latin typeface="+mn-lt"/>
                <a:ea typeface="+mn-ea"/>
                <a:cs typeface="+mn-cs"/>
              </a:defRPr>
            </a:pPr>
            <a:endParaRPr lang="en-US"/>
          </a:p>
        </c:txPr>
        <c:crossAx val="811493176"/>
        <c:crosses val="max"/>
        <c:crossBetween val="between"/>
      </c:valAx>
      <c:catAx>
        <c:axId val="811493176"/>
        <c:scaling>
          <c:orientation val="minMax"/>
        </c:scaling>
        <c:delete val="1"/>
        <c:axPos val="b"/>
        <c:numFmt formatCode="General" sourceLinked="1"/>
        <c:majorTickMark val="out"/>
        <c:minorTickMark val="none"/>
        <c:tickLblPos val="nextTo"/>
        <c:crossAx val="81149281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a:t>
            </a:r>
          </a:p>
        </c:rich>
      </c:tx>
      <c:layout>
        <c:manualLayout>
          <c:xMode val="edge"/>
          <c:yMode val="edge"/>
          <c:x val="4.8424477762197563E-2"/>
          <c:y val="4.17710944026733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extLst>
            <c:ext xmlns:c15="http://schemas.microsoft.com/office/drawing/2012/chart" uri="{CE6537A1-D6FC-4f65-9D91-7224C49458BB}"/>
          </c:extLst>
        </c:dLbl>
      </c:pivotFmt>
      <c:pivotFmt>
        <c:idx val="9"/>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1"/>
          <c:showPercent val="0"/>
          <c:showBubbleSize val="0"/>
          <c:extLst>
            <c:ext xmlns:c15="http://schemas.microsoft.com/office/drawing/2012/chart" uri="{CE6537A1-D6FC-4f65-9D91-7224C49458BB}"/>
          </c:extLst>
        </c:dLbl>
      </c:pivotFmt>
      <c:pivotFmt>
        <c:idx val="10"/>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406860101391437"/>
          <c:y val="0.18417566225274473"/>
          <c:w val="0.61573185201164926"/>
          <c:h val="0.71406501818851587"/>
        </c:manualLayout>
      </c:layout>
      <c:lineChart>
        <c:grouping val="standard"/>
        <c:varyColors val="0"/>
        <c:ser>
          <c:idx val="0"/>
          <c:order val="0"/>
          <c:tx>
            <c:strRef>
              <c:f>'pivot table'!$B$102:$B$103</c:f>
              <c:strCache>
                <c:ptCount val="1"/>
                <c:pt idx="0">
                  <c:v>No</c:v>
                </c:pt>
              </c:strCache>
            </c:strRef>
          </c:tx>
          <c:spPr>
            <a:ln w="28575" cap="rnd">
              <a:solidFill>
                <a:schemeClr val="accent1">
                  <a:lumMod val="60000"/>
                  <a:lumOff val="40000"/>
                </a:schemeClr>
              </a:solidFill>
              <a:round/>
            </a:ln>
            <a:effectLst/>
          </c:spPr>
          <c:marker>
            <c:symbol val="none"/>
          </c:marker>
          <c:dPt>
            <c:idx val="0"/>
            <c:marker>
              <c:symbol val="none"/>
            </c:marker>
            <c:bubble3D val="0"/>
            <c:extLst>
              <c:ext xmlns:c16="http://schemas.microsoft.com/office/drawing/2014/chart" uri="{C3380CC4-5D6E-409C-BE32-E72D297353CC}">
                <c16:uniqueId val="{00000004-9D4B-4402-977F-A80AF34858FF}"/>
              </c:ext>
            </c:extLst>
          </c:dPt>
          <c:dLbls>
            <c:dLbl>
              <c:idx val="0"/>
              <c:delete val="1"/>
              <c:extLst>
                <c:ext xmlns:c15="http://schemas.microsoft.com/office/drawing/2012/chart" uri="{CE6537A1-D6FC-4f65-9D91-7224C49458BB}"/>
                <c:ext xmlns:c16="http://schemas.microsoft.com/office/drawing/2014/chart" uri="{C3380CC4-5D6E-409C-BE32-E72D297353CC}">
                  <c16:uniqueId val="{00000004-9D4B-4402-977F-A80AF34858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table'!$A$104:$A$106</c:f>
              <c:strCache>
                <c:ptCount val="2"/>
                <c:pt idx="0">
                  <c:v>No</c:v>
                </c:pt>
                <c:pt idx="1">
                  <c:v>Yes</c:v>
                </c:pt>
              </c:strCache>
            </c:strRef>
          </c:cat>
          <c:val>
            <c:numRef>
              <c:f>'pivot table'!$B$104:$B$106</c:f>
              <c:numCache>
                <c:formatCode>0</c:formatCode>
                <c:ptCount val="2"/>
                <c:pt idx="0">
                  <c:v>52484.472049689444</c:v>
                </c:pt>
                <c:pt idx="1">
                  <c:v>55949.720670391063</c:v>
                </c:pt>
              </c:numCache>
            </c:numRef>
          </c:val>
          <c:smooth val="0"/>
          <c:extLst>
            <c:ext xmlns:c16="http://schemas.microsoft.com/office/drawing/2014/chart" uri="{C3380CC4-5D6E-409C-BE32-E72D297353CC}">
              <c16:uniqueId val="{00000000-9D4B-4402-977F-A80AF34858FF}"/>
            </c:ext>
          </c:extLst>
        </c:ser>
        <c:ser>
          <c:idx val="1"/>
          <c:order val="1"/>
          <c:tx>
            <c:strRef>
              <c:f>'pivot table'!$C$102:$C$103</c:f>
              <c:strCache>
                <c:ptCount val="1"/>
                <c:pt idx="0">
                  <c:v>Yes</c:v>
                </c:pt>
              </c:strCache>
            </c:strRef>
          </c:tx>
          <c:spPr>
            <a:ln w="28575" cap="rnd">
              <a:solidFill>
                <a:schemeClr val="accent3">
                  <a:lumMod val="75000"/>
                </a:schemeClr>
              </a:solidFill>
              <a:round/>
            </a:ln>
            <a:effectLst/>
          </c:spPr>
          <c:marker>
            <c:symbol val="none"/>
          </c:marker>
          <c:dPt>
            <c:idx val="0"/>
            <c:marker>
              <c:symbol val="none"/>
            </c:marker>
            <c:bubble3D val="0"/>
            <c:extLst>
              <c:ext xmlns:c16="http://schemas.microsoft.com/office/drawing/2014/chart" uri="{C3380CC4-5D6E-409C-BE32-E72D297353CC}">
                <c16:uniqueId val="{00000005-9D4B-4402-977F-A80AF34858FF}"/>
              </c:ext>
            </c:extLst>
          </c:dPt>
          <c:dLbls>
            <c:dLbl>
              <c:idx val="0"/>
              <c:delete val="1"/>
              <c:extLst>
                <c:ext xmlns:c15="http://schemas.microsoft.com/office/drawing/2012/chart" uri="{CE6537A1-D6FC-4f65-9D91-7224C49458BB}"/>
                <c:ext xmlns:c16="http://schemas.microsoft.com/office/drawing/2014/chart" uri="{C3380CC4-5D6E-409C-BE32-E72D297353CC}">
                  <c16:uniqueId val="{00000005-9D4B-4402-977F-A80AF34858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table'!$A$104:$A$106</c:f>
              <c:strCache>
                <c:ptCount val="2"/>
                <c:pt idx="0">
                  <c:v>No</c:v>
                </c:pt>
                <c:pt idx="1">
                  <c:v>Yes</c:v>
                </c:pt>
              </c:strCache>
            </c:strRef>
          </c:cat>
          <c:val>
            <c:numRef>
              <c:f>'pivot table'!$C$104:$C$106</c:f>
              <c:numCache>
                <c:formatCode>0</c:formatCode>
                <c:ptCount val="2"/>
                <c:pt idx="0">
                  <c:v>58525.641025641024</c:v>
                </c:pt>
                <c:pt idx="1">
                  <c:v>57692.307692307695</c:v>
                </c:pt>
              </c:numCache>
            </c:numRef>
          </c:val>
          <c:smooth val="0"/>
          <c:extLst>
            <c:ext xmlns:c16="http://schemas.microsoft.com/office/drawing/2014/chart" uri="{C3380CC4-5D6E-409C-BE32-E72D297353CC}">
              <c16:uniqueId val="{00000003-9D4B-4402-977F-A80AF34858FF}"/>
            </c:ext>
          </c:extLst>
        </c:ser>
        <c:dLbls>
          <c:dLblPos val="t"/>
          <c:showLegendKey val="0"/>
          <c:showVal val="1"/>
          <c:showCatName val="0"/>
          <c:showSerName val="0"/>
          <c:showPercent val="0"/>
          <c:showBubbleSize val="0"/>
        </c:dLbls>
        <c:smooth val="0"/>
        <c:axId val="1063932456"/>
        <c:axId val="1063936056"/>
      </c:lineChart>
      <c:catAx>
        <c:axId val="1063932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Owned House?</a:t>
                </a:r>
              </a:p>
            </c:rich>
          </c:tx>
          <c:layout>
            <c:manualLayout>
              <c:xMode val="edge"/>
              <c:yMode val="edge"/>
              <c:x val="0.52817711142271595"/>
              <c:y val="0.826388806662325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936056"/>
        <c:crosses val="autoZero"/>
        <c:auto val="1"/>
        <c:lblAlgn val="ctr"/>
        <c:lblOffset val="100"/>
        <c:noMultiLvlLbl val="0"/>
      </c:catAx>
      <c:valAx>
        <c:axId val="1063936056"/>
        <c:scaling>
          <c:orientation val="minMax"/>
          <c:max val="60000"/>
          <c:min val="5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 $</a:t>
                </a:r>
              </a:p>
            </c:rich>
          </c:tx>
          <c:layout>
            <c:manualLayout>
              <c:xMode val="edge"/>
              <c:yMode val="edge"/>
              <c:x val="3.1396469276956822E-2"/>
              <c:y val="0.1473901288654707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2">
                    <a:lumMod val="50000"/>
                  </a:schemeClr>
                </a:solidFill>
                <a:latin typeface="+mn-lt"/>
                <a:ea typeface="+mn-ea"/>
                <a:cs typeface="+mn-cs"/>
              </a:defRPr>
            </a:pPr>
            <a:endParaRPr lang="en-US"/>
          </a:p>
        </c:txPr>
        <c:crossAx val="1063932456"/>
        <c:crosses val="autoZero"/>
        <c:crossBetween val="midCat"/>
        <c:majorUnit val="2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table!PivotTable11</c:name>
    <c:fmtId val="5"/>
  </c:pivotSource>
  <c:chart>
    <c:autoTitleDeleted val="1"/>
    <c:pivotFmts>
      <c:pivotFmt>
        <c:idx val="0"/>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1"/>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
        <c:idx val="2"/>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3">
                <a:lumMod val="75000"/>
              </a:schemeClr>
            </a:solidFill>
            <a:round/>
          </a:ln>
          <a:effectLst/>
        </c:spPr>
        <c:marker>
          <c:symbol val="none"/>
        </c:marker>
        <c:dLbl>
          <c:idx val="0"/>
          <c:layout>
            <c:manualLayout>
              <c:x val="0.77499999999999991"/>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extLst>
            <c:ext xmlns:c15="http://schemas.microsoft.com/office/drawing/2012/chart" uri="{CE6537A1-D6FC-4f65-9D91-7224C49458BB}"/>
          </c:extLst>
        </c:dLbl>
      </c:pivotFmt>
    </c:pivotFmts>
    <c:plotArea>
      <c:layout>
        <c:manualLayout>
          <c:layoutTarget val="inner"/>
          <c:xMode val="edge"/>
          <c:yMode val="edge"/>
          <c:x val="0.10629221347331584"/>
          <c:y val="0.12037037037037036"/>
          <c:w val="0.85342300962379702"/>
          <c:h val="0.79175925925925927"/>
        </c:manualLayout>
      </c:layout>
      <c:lineChart>
        <c:grouping val="standard"/>
        <c:varyColors val="0"/>
        <c:ser>
          <c:idx val="0"/>
          <c:order val="0"/>
          <c:tx>
            <c:strRef>
              <c:f>'pivot table'!$B$114:$B$115</c:f>
              <c:strCache>
                <c:ptCount val="1"/>
                <c:pt idx="0">
                  <c:v>No</c:v>
                </c:pt>
              </c:strCache>
            </c:strRef>
          </c:tx>
          <c:spPr>
            <a:ln w="28575" cap="rnd">
              <a:solidFill>
                <a:schemeClr val="accent1">
                  <a:lumMod val="60000"/>
                  <a:lumOff val="40000"/>
                </a:schemeClr>
              </a:solidFill>
              <a:round/>
            </a:ln>
            <a:effectLst/>
          </c:spPr>
          <c:marker>
            <c:symbol val="none"/>
          </c:marker>
          <c:dPt>
            <c:idx val="1"/>
            <c:marker>
              <c:symbol val="none"/>
            </c:marker>
            <c:bubble3D val="0"/>
            <c:extLst>
              <c:ext xmlns:c16="http://schemas.microsoft.com/office/drawing/2014/chart" uri="{C3380CC4-5D6E-409C-BE32-E72D297353CC}">
                <c16:uniqueId val="{00000005-DFC7-4333-8E1F-5A761D5BC9EA}"/>
              </c:ext>
            </c:extLst>
          </c:dPt>
          <c:dPt>
            <c:idx val="2"/>
            <c:marker>
              <c:symbol val="none"/>
            </c:marker>
            <c:bubble3D val="0"/>
            <c:extLst>
              <c:ext xmlns:c16="http://schemas.microsoft.com/office/drawing/2014/chart" uri="{C3380CC4-5D6E-409C-BE32-E72D297353CC}">
                <c16:uniqueId val="{00000006-DFC7-4333-8E1F-5A761D5BC9EA}"/>
              </c:ext>
            </c:extLst>
          </c:dPt>
          <c:dPt>
            <c:idx val="3"/>
            <c:marker>
              <c:symbol val="none"/>
            </c:marker>
            <c:bubble3D val="0"/>
            <c:extLst>
              <c:ext xmlns:c16="http://schemas.microsoft.com/office/drawing/2014/chart" uri="{C3380CC4-5D6E-409C-BE32-E72D297353CC}">
                <c16:uniqueId val="{00000007-DFC7-4333-8E1F-5A761D5BC9EA}"/>
              </c:ext>
            </c:extLst>
          </c:dPt>
          <c:dPt>
            <c:idx val="4"/>
            <c:marker>
              <c:symbol val="none"/>
            </c:marker>
            <c:bubble3D val="0"/>
            <c:extLst>
              <c:ext xmlns:c16="http://schemas.microsoft.com/office/drawing/2014/chart" uri="{C3380CC4-5D6E-409C-BE32-E72D297353CC}">
                <c16:uniqueId val="{0000000A-DFC7-4333-8E1F-5A761D5BC9EA}"/>
              </c:ext>
            </c:extLst>
          </c:dPt>
          <c:dPt>
            <c:idx val="5"/>
            <c:marker>
              <c:symbol val="none"/>
            </c:marker>
            <c:bubble3D val="0"/>
            <c:extLst>
              <c:ext xmlns:c16="http://schemas.microsoft.com/office/drawing/2014/chart" uri="{C3380CC4-5D6E-409C-BE32-E72D297353CC}">
                <c16:uniqueId val="{0000000B-DFC7-4333-8E1F-5A761D5BC9EA}"/>
              </c:ext>
            </c:extLst>
          </c:dPt>
          <c:dLbls>
            <c:dLbl>
              <c:idx val="1"/>
              <c:delete val="1"/>
              <c:extLst>
                <c:ext xmlns:c15="http://schemas.microsoft.com/office/drawing/2012/chart" uri="{CE6537A1-D6FC-4f65-9D91-7224C49458BB}"/>
                <c:ext xmlns:c16="http://schemas.microsoft.com/office/drawing/2014/chart" uri="{C3380CC4-5D6E-409C-BE32-E72D297353CC}">
                  <c16:uniqueId val="{00000005-DFC7-4333-8E1F-5A761D5BC9EA}"/>
                </c:ext>
              </c:extLst>
            </c:dLbl>
            <c:dLbl>
              <c:idx val="2"/>
              <c:delete val="1"/>
              <c:extLst>
                <c:ext xmlns:c15="http://schemas.microsoft.com/office/drawing/2012/chart" uri="{CE6537A1-D6FC-4f65-9D91-7224C49458BB}"/>
                <c:ext xmlns:c16="http://schemas.microsoft.com/office/drawing/2014/chart" uri="{C3380CC4-5D6E-409C-BE32-E72D297353CC}">
                  <c16:uniqueId val="{00000006-DFC7-4333-8E1F-5A761D5BC9EA}"/>
                </c:ext>
              </c:extLst>
            </c:dLbl>
            <c:dLbl>
              <c:idx val="3"/>
              <c:delete val="1"/>
              <c:extLst>
                <c:ext xmlns:c15="http://schemas.microsoft.com/office/drawing/2012/chart" uri="{CE6537A1-D6FC-4f65-9D91-7224C49458BB}"/>
                <c:ext xmlns:c16="http://schemas.microsoft.com/office/drawing/2014/chart" uri="{C3380CC4-5D6E-409C-BE32-E72D297353CC}">
                  <c16:uniqueId val="{00000007-DFC7-4333-8E1F-5A761D5BC9EA}"/>
                </c:ext>
              </c:extLst>
            </c:dLbl>
            <c:dLbl>
              <c:idx val="4"/>
              <c:delete val="1"/>
              <c:extLst>
                <c:ext xmlns:c15="http://schemas.microsoft.com/office/drawing/2012/chart" uri="{CE6537A1-D6FC-4f65-9D91-7224C49458BB}"/>
                <c:ext xmlns:c16="http://schemas.microsoft.com/office/drawing/2014/chart" uri="{C3380CC4-5D6E-409C-BE32-E72D297353CC}">
                  <c16:uniqueId val="{0000000A-DFC7-4333-8E1F-5A761D5BC9EA}"/>
                </c:ext>
              </c:extLst>
            </c:dLbl>
            <c:dLbl>
              <c:idx val="5"/>
              <c:delete val="1"/>
              <c:extLst>
                <c:ext xmlns:c15="http://schemas.microsoft.com/office/drawing/2012/chart" uri="{CE6537A1-D6FC-4f65-9D91-7224C49458BB}"/>
                <c:ext xmlns:c16="http://schemas.microsoft.com/office/drawing/2014/chart" uri="{C3380CC4-5D6E-409C-BE32-E72D297353CC}">
                  <c16:uniqueId val="{0000000B-DFC7-4333-8E1F-5A761D5BC9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Ref>
              <c:f>'pivot table'!$A$116:$A$122</c:f>
              <c:strCache>
                <c:ptCount val="6"/>
                <c:pt idx="0">
                  <c:v>0</c:v>
                </c:pt>
                <c:pt idx="1">
                  <c:v>1</c:v>
                </c:pt>
                <c:pt idx="2">
                  <c:v>2</c:v>
                </c:pt>
                <c:pt idx="3">
                  <c:v>3</c:v>
                </c:pt>
                <c:pt idx="4">
                  <c:v>4</c:v>
                </c:pt>
                <c:pt idx="5">
                  <c:v>5</c:v>
                </c:pt>
              </c:strCache>
            </c:strRef>
          </c:cat>
          <c:val>
            <c:numRef>
              <c:f>'pivot table'!$B$116:$B$122</c:f>
              <c:numCache>
                <c:formatCode>0</c:formatCode>
                <c:ptCount val="6"/>
                <c:pt idx="0">
                  <c:v>43669.064748201439</c:v>
                </c:pt>
                <c:pt idx="1">
                  <c:v>53888.888888888891</c:v>
                </c:pt>
                <c:pt idx="2">
                  <c:v>48214.285714285717</c:v>
                </c:pt>
                <c:pt idx="3">
                  <c:v>55245.901639344265</c:v>
                </c:pt>
                <c:pt idx="4">
                  <c:v>71805.555555555562</c:v>
                </c:pt>
                <c:pt idx="5">
                  <c:v>72857.142857142855</c:v>
                </c:pt>
              </c:numCache>
            </c:numRef>
          </c:val>
          <c:smooth val="0"/>
          <c:extLst>
            <c:ext xmlns:c16="http://schemas.microsoft.com/office/drawing/2014/chart" uri="{C3380CC4-5D6E-409C-BE32-E72D297353CC}">
              <c16:uniqueId val="{00000000-DFC7-4333-8E1F-5A761D5BC9EA}"/>
            </c:ext>
          </c:extLst>
        </c:ser>
        <c:ser>
          <c:idx val="1"/>
          <c:order val="1"/>
          <c:tx>
            <c:strRef>
              <c:f>'pivot table'!$C$114:$C$115</c:f>
              <c:strCache>
                <c:ptCount val="1"/>
                <c:pt idx="0">
                  <c:v>Yes</c:v>
                </c:pt>
              </c:strCache>
            </c:strRef>
          </c:tx>
          <c:spPr>
            <a:ln w="28575" cap="rnd">
              <a:solidFill>
                <a:schemeClr val="accent3">
                  <a:lumMod val="75000"/>
                </a:schemeClr>
              </a:solidFill>
              <a:round/>
            </a:ln>
            <a:effectLst/>
          </c:spPr>
          <c:marker>
            <c:symbol val="none"/>
          </c:marker>
          <c:dPt>
            <c:idx val="0"/>
            <c:marker>
              <c:symbol val="none"/>
            </c:marker>
            <c:bubble3D val="0"/>
            <c:extLst>
              <c:ext xmlns:c16="http://schemas.microsoft.com/office/drawing/2014/chart" uri="{C3380CC4-5D6E-409C-BE32-E72D297353CC}">
                <c16:uniqueId val="{0000000F-DFC7-4333-8E1F-5A761D5BC9EA}"/>
              </c:ext>
            </c:extLst>
          </c:dPt>
          <c:dPt>
            <c:idx val="1"/>
            <c:marker>
              <c:symbol val="none"/>
            </c:marker>
            <c:bubble3D val="0"/>
            <c:extLst>
              <c:ext xmlns:c16="http://schemas.microsoft.com/office/drawing/2014/chart" uri="{C3380CC4-5D6E-409C-BE32-E72D297353CC}">
                <c16:uniqueId val="{0000000E-DFC7-4333-8E1F-5A761D5BC9EA}"/>
              </c:ext>
            </c:extLst>
          </c:dPt>
          <c:dPt>
            <c:idx val="2"/>
            <c:marker>
              <c:symbol val="none"/>
            </c:marker>
            <c:bubble3D val="0"/>
            <c:extLst>
              <c:ext xmlns:c16="http://schemas.microsoft.com/office/drawing/2014/chart" uri="{C3380CC4-5D6E-409C-BE32-E72D297353CC}">
                <c16:uniqueId val="{0000000D-DFC7-4333-8E1F-5A761D5BC9EA}"/>
              </c:ext>
            </c:extLst>
          </c:dPt>
          <c:dPt>
            <c:idx val="3"/>
            <c:marker>
              <c:symbol val="none"/>
            </c:marker>
            <c:bubble3D val="0"/>
            <c:extLst>
              <c:ext xmlns:c16="http://schemas.microsoft.com/office/drawing/2014/chart" uri="{C3380CC4-5D6E-409C-BE32-E72D297353CC}">
                <c16:uniqueId val="{0000000C-DFC7-4333-8E1F-5A761D5BC9EA}"/>
              </c:ext>
            </c:extLst>
          </c:dPt>
          <c:dPt>
            <c:idx val="4"/>
            <c:marker>
              <c:symbol val="none"/>
            </c:marker>
            <c:bubble3D val="0"/>
            <c:extLst>
              <c:ext xmlns:c16="http://schemas.microsoft.com/office/drawing/2014/chart" uri="{C3380CC4-5D6E-409C-BE32-E72D297353CC}">
                <c16:uniqueId val="{00000008-DFC7-4333-8E1F-5A761D5BC9EA}"/>
              </c:ext>
            </c:extLst>
          </c:dPt>
          <c:dPt>
            <c:idx val="5"/>
            <c:marker>
              <c:symbol val="none"/>
            </c:marker>
            <c:bubble3D val="0"/>
            <c:extLst>
              <c:ext xmlns:c16="http://schemas.microsoft.com/office/drawing/2014/chart" uri="{C3380CC4-5D6E-409C-BE32-E72D297353CC}">
                <c16:uniqueId val="{00000009-DFC7-4333-8E1F-5A761D5BC9EA}"/>
              </c:ext>
            </c:extLst>
          </c:dPt>
          <c:dLbls>
            <c:dLbl>
              <c:idx val="0"/>
              <c:layout>
                <c:manualLayout>
                  <c:x val="0.77499999999999991"/>
                  <c:y val="-6.9444444444444531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DFC7-4333-8E1F-5A761D5BC9EA}"/>
                </c:ext>
              </c:extLst>
            </c:dLbl>
            <c:dLbl>
              <c:idx val="1"/>
              <c:delete val="1"/>
              <c:extLst>
                <c:ext xmlns:c15="http://schemas.microsoft.com/office/drawing/2012/chart" uri="{CE6537A1-D6FC-4f65-9D91-7224C49458BB}"/>
                <c:ext xmlns:c16="http://schemas.microsoft.com/office/drawing/2014/chart" uri="{C3380CC4-5D6E-409C-BE32-E72D297353CC}">
                  <c16:uniqueId val="{0000000E-DFC7-4333-8E1F-5A761D5BC9EA}"/>
                </c:ext>
              </c:extLst>
            </c:dLbl>
            <c:dLbl>
              <c:idx val="2"/>
              <c:delete val="1"/>
              <c:extLst>
                <c:ext xmlns:c15="http://schemas.microsoft.com/office/drawing/2012/chart" uri="{CE6537A1-D6FC-4f65-9D91-7224C49458BB}"/>
                <c:ext xmlns:c16="http://schemas.microsoft.com/office/drawing/2014/chart" uri="{C3380CC4-5D6E-409C-BE32-E72D297353CC}">
                  <c16:uniqueId val="{0000000D-DFC7-4333-8E1F-5A761D5BC9EA}"/>
                </c:ext>
              </c:extLst>
            </c:dLbl>
            <c:dLbl>
              <c:idx val="3"/>
              <c:delete val="1"/>
              <c:extLst>
                <c:ext xmlns:c15="http://schemas.microsoft.com/office/drawing/2012/chart" uri="{CE6537A1-D6FC-4f65-9D91-7224C49458BB}"/>
                <c:ext xmlns:c16="http://schemas.microsoft.com/office/drawing/2014/chart" uri="{C3380CC4-5D6E-409C-BE32-E72D297353CC}">
                  <c16:uniqueId val="{0000000C-DFC7-4333-8E1F-5A761D5BC9EA}"/>
                </c:ext>
              </c:extLst>
            </c:dLbl>
            <c:dLbl>
              <c:idx val="4"/>
              <c:delete val="1"/>
              <c:extLst>
                <c:ext xmlns:c15="http://schemas.microsoft.com/office/drawing/2012/chart" uri="{CE6537A1-D6FC-4f65-9D91-7224C49458BB}"/>
                <c:ext xmlns:c16="http://schemas.microsoft.com/office/drawing/2014/chart" uri="{C3380CC4-5D6E-409C-BE32-E72D297353CC}">
                  <c16:uniqueId val="{00000008-DFC7-4333-8E1F-5A761D5BC9EA}"/>
                </c:ext>
              </c:extLst>
            </c:dLbl>
            <c:dLbl>
              <c:idx val="5"/>
              <c:delete val="1"/>
              <c:extLst>
                <c:ext xmlns:c15="http://schemas.microsoft.com/office/drawing/2012/chart" uri="{CE6537A1-D6FC-4f65-9D91-7224C49458BB}"/>
                <c:ext xmlns:c16="http://schemas.microsoft.com/office/drawing/2014/chart" uri="{C3380CC4-5D6E-409C-BE32-E72D297353CC}">
                  <c16:uniqueId val="{00000009-DFC7-4333-8E1F-5A761D5BC9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Ref>
              <c:f>'pivot table'!$A$116:$A$122</c:f>
              <c:strCache>
                <c:ptCount val="6"/>
                <c:pt idx="0">
                  <c:v>0</c:v>
                </c:pt>
                <c:pt idx="1">
                  <c:v>1</c:v>
                </c:pt>
                <c:pt idx="2">
                  <c:v>2</c:v>
                </c:pt>
                <c:pt idx="3">
                  <c:v>3</c:v>
                </c:pt>
                <c:pt idx="4">
                  <c:v>4</c:v>
                </c:pt>
                <c:pt idx="5">
                  <c:v>5</c:v>
                </c:pt>
              </c:strCache>
            </c:strRef>
          </c:cat>
          <c:val>
            <c:numRef>
              <c:f>'pivot table'!$C$116:$C$122</c:f>
              <c:numCache>
                <c:formatCode>0</c:formatCode>
                <c:ptCount val="6"/>
                <c:pt idx="0">
                  <c:v>52042.25352112676</c:v>
                </c:pt>
                <c:pt idx="1">
                  <c:v>56391.752577319588</c:v>
                </c:pt>
                <c:pt idx="2">
                  <c:v>54329.896907216498</c:v>
                </c:pt>
                <c:pt idx="3">
                  <c:v>64109.589041095889</c:v>
                </c:pt>
                <c:pt idx="4">
                  <c:v>69814.814814814818</c:v>
                </c:pt>
                <c:pt idx="5">
                  <c:v>72222.222222222219</c:v>
                </c:pt>
              </c:numCache>
            </c:numRef>
          </c:val>
          <c:smooth val="0"/>
          <c:extLst>
            <c:ext xmlns:c16="http://schemas.microsoft.com/office/drawing/2014/chart" uri="{C3380CC4-5D6E-409C-BE32-E72D297353CC}">
              <c16:uniqueId val="{00000001-DFC7-4333-8E1F-5A761D5BC9EA}"/>
            </c:ext>
          </c:extLst>
        </c:ser>
        <c:dLbls>
          <c:showLegendKey val="0"/>
          <c:showVal val="0"/>
          <c:showCatName val="0"/>
          <c:showSerName val="0"/>
          <c:showPercent val="0"/>
          <c:showBubbleSize val="0"/>
        </c:dLbls>
        <c:smooth val="0"/>
        <c:axId val="907104496"/>
        <c:axId val="907103416"/>
      </c:lineChart>
      <c:catAx>
        <c:axId val="907104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children</a:t>
                </a:r>
              </a:p>
            </c:rich>
          </c:tx>
          <c:layout>
            <c:manualLayout>
              <c:xMode val="edge"/>
              <c:yMode val="edge"/>
              <c:x val="0.79333705161854773"/>
              <c:y val="0.8449074074074074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103416"/>
        <c:crosses val="autoZero"/>
        <c:auto val="1"/>
        <c:lblAlgn val="ctr"/>
        <c:lblOffset val="100"/>
        <c:noMultiLvlLbl val="0"/>
      </c:catAx>
      <c:valAx>
        <c:axId val="907103416"/>
        <c:scaling>
          <c:orientation val="minMax"/>
          <c:max val="80000"/>
          <c:min val="30000"/>
        </c:scaling>
        <c:delete val="0"/>
        <c:axPos val="l"/>
        <c:numFmt formatCode="0" sourceLinked="1"/>
        <c:majorTickMark val="out"/>
        <c:minorTickMark val="none"/>
        <c:tickLblPos val="nextTo"/>
        <c:spPr>
          <a:noFill/>
          <a:ln>
            <a:solidFill>
              <a:schemeClr val="bg2">
                <a:lumMod val="50000"/>
              </a:schemeClr>
            </a:solidFill>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US"/>
          </a:p>
        </c:txPr>
        <c:crossAx val="907104496"/>
        <c:crosses val="autoZero"/>
        <c:crossBetween val="midCat"/>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table!PivotTable12</c:name>
    <c:fmtId val="3"/>
  </c:pivotSource>
  <c:chart>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28763775975904"/>
          <c:y val="4.1666666666666664E-2"/>
          <c:w val="0.86751532629336936"/>
          <c:h val="0.84731481481481485"/>
        </c:manualLayout>
      </c:layout>
      <c:barChart>
        <c:barDir val="bar"/>
        <c:grouping val="clustered"/>
        <c:varyColors val="0"/>
        <c:ser>
          <c:idx val="0"/>
          <c:order val="0"/>
          <c:tx>
            <c:strRef>
              <c:f>'pivot table'!$B$130:$B$131</c:f>
              <c:strCache>
                <c:ptCount val="1"/>
                <c:pt idx="0">
                  <c:v>No</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table'!$A$132:$A$135</c:f>
              <c:strCache>
                <c:ptCount val="3"/>
                <c:pt idx="0">
                  <c:v>Europe</c:v>
                </c:pt>
                <c:pt idx="1">
                  <c:v>North America</c:v>
                </c:pt>
                <c:pt idx="2">
                  <c:v>Pacific</c:v>
                </c:pt>
              </c:strCache>
            </c:strRef>
          </c:cat>
          <c:val>
            <c:numRef>
              <c:f>'pivot table'!$B$132:$B$135</c:f>
              <c:numCache>
                <c:formatCode>0</c:formatCode>
                <c:ptCount val="3"/>
                <c:pt idx="0">
                  <c:v>152</c:v>
                </c:pt>
                <c:pt idx="1">
                  <c:v>288</c:v>
                </c:pt>
                <c:pt idx="2">
                  <c:v>79</c:v>
                </c:pt>
              </c:numCache>
            </c:numRef>
          </c:val>
          <c:extLst>
            <c:ext xmlns:c16="http://schemas.microsoft.com/office/drawing/2014/chart" uri="{C3380CC4-5D6E-409C-BE32-E72D297353CC}">
              <c16:uniqueId val="{00000000-3922-4C60-9FFF-6806DF2CCB74}"/>
            </c:ext>
          </c:extLst>
        </c:ser>
        <c:ser>
          <c:idx val="1"/>
          <c:order val="1"/>
          <c:tx>
            <c:strRef>
              <c:f>'pivot table'!$C$130:$C$131</c:f>
              <c:strCache>
                <c:ptCount val="1"/>
                <c:pt idx="0">
                  <c:v>Yes</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table'!$A$132:$A$135</c:f>
              <c:strCache>
                <c:ptCount val="3"/>
                <c:pt idx="0">
                  <c:v>Europe</c:v>
                </c:pt>
                <c:pt idx="1">
                  <c:v>North America</c:v>
                </c:pt>
                <c:pt idx="2">
                  <c:v>Pacific</c:v>
                </c:pt>
              </c:strCache>
            </c:strRef>
          </c:cat>
          <c:val>
            <c:numRef>
              <c:f>'pivot table'!$C$132:$C$135</c:f>
              <c:numCache>
                <c:formatCode>0</c:formatCode>
                <c:ptCount val="3"/>
                <c:pt idx="0">
                  <c:v>148</c:v>
                </c:pt>
                <c:pt idx="1">
                  <c:v>220</c:v>
                </c:pt>
                <c:pt idx="2">
                  <c:v>113</c:v>
                </c:pt>
              </c:numCache>
            </c:numRef>
          </c:val>
          <c:extLst>
            <c:ext xmlns:c16="http://schemas.microsoft.com/office/drawing/2014/chart" uri="{C3380CC4-5D6E-409C-BE32-E72D297353CC}">
              <c16:uniqueId val="{00000001-3922-4C60-9FFF-6806DF2CCB74}"/>
            </c:ext>
          </c:extLst>
        </c:ser>
        <c:dLbls>
          <c:showLegendKey val="0"/>
          <c:showVal val="0"/>
          <c:showCatName val="0"/>
          <c:showSerName val="0"/>
          <c:showPercent val="0"/>
          <c:showBubbleSize val="0"/>
        </c:dLbls>
        <c:gapWidth val="219"/>
        <c:axId val="809212728"/>
        <c:axId val="809215608"/>
      </c:barChart>
      <c:catAx>
        <c:axId val="809212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215608"/>
        <c:crosses val="autoZero"/>
        <c:auto val="1"/>
        <c:lblAlgn val="ctr"/>
        <c:lblOffset val="100"/>
        <c:noMultiLvlLbl val="0"/>
      </c:catAx>
      <c:valAx>
        <c:axId val="80921560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212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95671</xdr:rowOff>
    </xdr:from>
    <xdr:to>
      <xdr:col>2</xdr:col>
      <xdr:colOff>106680</xdr:colOff>
      <xdr:row>18</xdr:row>
      <xdr:rowOff>83371</xdr:rowOff>
    </xdr:to>
    <xdr:graphicFrame macro="">
      <xdr:nvGraphicFramePr>
        <xdr:cNvPr id="2" name="Chart 1">
          <a:extLst>
            <a:ext uri="{FF2B5EF4-FFF2-40B4-BE49-F238E27FC236}">
              <a16:creationId xmlns:a16="http://schemas.microsoft.com/office/drawing/2014/main" id="{A748FAEA-48AC-4E8E-827A-7F7FF735B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939799</xdr:colOff>
      <xdr:row>16</xdr:row>
      <xdr:rowOff>10160</xdr:rowOff>
    </xdr:from>
    <xdr:to>
      <xdr:col>3</xdr:col>
      <xdr:colOff>96919</xdr:colOff>
      <xdr:row>20</xdr:row>
      <xdr:rowOff>156187</xdr:rowOff>
    </xdr:to>
    <xdr:graphicFrame macro="">
      <xdr:nvGraphicFramePr>
        <xdr:cNvPr id="3" name="Chart 2">
          <a:extLst>
            <a:ext uri="{FF2B5EF4-FFF2-40B4-BE49-F238E27FC236}">
              <a16:creationId xmlns:a16="http://schemas.microsoft.com/office/drawing/2014/main" id="{AB1776F5-7352-4E62-9AA9-2430DB5C7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28786</xdr:colOff>
      <xdr:row>12</xdr:row>
      <xdr:rowOff>0</xdr:rowOff>
    </xdr:from>
    <xdr:to>
      <xdr:col>4</xdr:col>
      <xdr:colOff>31726</xdr:colOff>
      <xdr:row>16</xdr:row>
      <xdr:rowOff>162960</xdr:rowOff>
    </xdr:to>
    <xdr:graphicFrame macro="">
      <xdr:nvGraphicFramePr>
        <xdr:cNvPr id="4" name="Chart 3">
          <a:extLst>
            <a:ext uri="{FF2B5EF4-FFF2-40B4-BE49-F238E27FC236}">
              <a16:creationId xmlns:a16="http://schemas.microsoft.com/office/drawing/2014/main" id="{77CF5AAD-1355-4C7A-AF52-E8E185C9A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6773</xdr:colOff>
      <xdr:row>10</xdr:row>
      <xdr:rowOff>99060</xdr:rowOff>
    </xdr:from>
    <xdr:to>
      <xdr:col>12</xdr:col>
      <xdr:colOff>660400</xdr:colOff>
      <xdr:row>28</xdr:row>
      <xdr:rowOff>0</xdr:rowOff>
    </xdr:to>
    <xdr:graphicFrame macro="">
      <xdr:nvGraphicFramePr>
        <xdr:cNvPr id="4" name="Chart 3">
          <a:extLst>
            <a:ext uri="{FF2B5EF4-FFF2-40B4-BE49-F238E27FC236}">
              <a16:creationId xmlns:a16="http://schemas.microsoft.com/office/drawing/2014/main" id="{2A592A61-1EE3-47F0-B585-35EBC1798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7620</xdr:colOff>
      <xdr:row>29</xdr:row>
      <xdr:rowOff>15240</xdr:rowOff>
    </xdr:from>
    <xdr:to>
      <xdr:col>19</xdr:col>
      <xdr:colOff>664260</xdr:colOff>
      <xdr:row>41</xdr:row>
      <xdr:rowOff>162120</xdr:rowOff>
    </xdr:to>
    <xdr:graphicFrame macro="">
      <xdr:nvGraphicFramePr>
        <xdr:cNvPr id="5" name="Chart 4">
          <a:extLst>
            <a:ext uri="{FF2B5EF4-FFF2-40B4-BE49-F238E27FC236}">
              <a16:creationId xmlns:a16="http://schemas.microsoft.com/office/drawing/2014/main" id="{224D0959-692C-4CBF-9C76-F3F6EBDCA0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23707</xdr:colOff>
      <xdr:row>29</xdr:row>
      <xdr:rowOff>23706</xdr:rowOff>
    </xdr:from>
    <xdr:to>
      <xdr:col>12</xdr:col>
      <xdr:colOff>667347</xdr:colOff>
      <xdr:row>41</xdr:row>
      <xdr:rowOff>170586</xdr:rowOff>
    </xdr:to>
    <xdr:graphicFrame macro="">
      <xdr:nvGraphicFramePr>
        <xdr:cNvPr id="9" name="Chart 8">
          <a:extLst>
            <a:ext uri="{FF2B5EF4-FFF2-40B4-BE49-F238E27FC236}">
              <a16:creationId xmlns:a16="http://schemas.microsoft.com/office/drawing/2014/main" id="{7BA0206B-3564-4D96-9DB2-FE89BC873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10</xdr:row>
      <xdr:rowOff>113454</xdr:rowOff>
    </xdr:from>
    <xdr:to>
      <xdr:col>19</xdr:col>
      <xdr:colOff>658880</xdr:colOff>
      <xdr:row>28</xdr:row>
      <xdr:rowOff>0</xdr:rowOff>
    </xdr:to>
    <xdr:graphicFrame macro="">
      <xdr:nvGraphicFramePr>
        <xdr:cNvPr id="10" name="Chart 9">
          <a:extLst>
            <a:ext uri="{FF2B5EF4-FFF2-40B4-BE49-F238E27FC236}">
              <a16:creationId xmlns:a16="http://schemas.microsoft.com/office/drawing/2014/main" id="{099A9D22-673B-4DCE-B0F7-611EAE72A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15240</xdr:colOff>
      <xdr:row>10</xdr:row>
      <xdr:rowOff>99060</xdr:rowOff>
    </xdr:from>
    <xdr:to>
      <xdr:col>5</xdr:col>
      <xdr:colOff>655320</xdr:colOff>
      <xdr:row>28</xdr:row>
      <xdr:rowOff>0</xdr:rowOff>
    </xdr:to>
    <xdr:graphicFrame macro="">
      <xdr:nvGraphicFramePr>
        <xdr:cNvPr id="11" name="Chart 10">
          <a:extLst>
            <a:ext uri="{FF2B5EF4-FFF2-40B4-BE49-F238E27FC236}">
              <a16:creationId xmlns:a16="http://schemas.microsoft.com/office/drawing/2014/main" id="{6057C217-72E7-4C11-82E8-53F1D0557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350520</xdr:colOff>
      <xdr:row>8</xdr:row>
      <xdr:rowOff>30480</xdr:rowOff>
    </xdr:from>
    <xdr:to>
      <xdr:col>5</xdr:col>
      <xdr:colOff>556260</xdr:colOff>
      <xdr:row>11</xdr:row>
      <xdr:rowOff>7620</xdr:rowOff>
    </xdr:to>
    <xdr:sp macro="" textlink="$Y$2">
      <xdr:nvSpPr>
        <xdr:cNvPr id="12" name="Flowchart: Alternate Process 11">
          <a:extLst>
            <a:ext uri="{FF2B5EF4-FFF2-40B4-BE49-F238E27FC236}">
              <a16:creationId xmlns:a16="http://schemas.microsoft.com/office/drawing/2014/main" id="{77D72E8D-D4B5-DE27-7E30-2C0A70A6E07B}"/>
            </a:ext>
          </a:extLst>
        </xdr:cNvPr>
        <xdr:cNvSpPr/>
      </xdr:nvSpPr>
      <xdr:spPr>
        <a:xfrm>
          <a:off x="2568787" y="1317413"/>
          <a:ext cx="874606" cy="510540"/>
        </a:xfrm>
        <a:prstGeom prst="flowChartAlternateProcess">
          <a:avLst/>
        </a:prstGeom>
        <a:solidFill>
          <a:srgbClr val="FF99CC"/>
        </a:solidFill>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fld id="{4F74A5BB-C7C4-4025-A9D2-658FC7439F9A}" type="TxLink">
            <a:rPr lang="en-US" sz="1400" b="0" i="0" u="none" strike="noStrike">
              <a:solidFill>
                <a:schemeClr val="bg1"/>
              </a:solidFill>
              <a:latin typeface="Arial"/>
              <a:cs typeface="Arial"/>
            </a:rPr>
            <a:pPr algn="ctr"/>
            <a:t>54,581</a:t>
          </a:fld>
          <a:endParaRPr lang="en-GB" sz="1400">
            <a:solidFill>
              <a:schemeClr val="bg1"/>
            </a:solidFill>
          </a:endParaRPr>
        </a:p>
      </xdr:txBody>
    </xdr:sp>
    <xdr:clientData/>
  </xdr:twoCellAnchor>
  <xdr:twoCellAnchor>
    <xdr:from>
      <xdr:col>3</xdr:col>
      <xdr:colOff>76200</xdr:colOff>
      <xdr:row>8</xdr:row>
      <xdr:rowOff>30480</xdr:rowOff>
    </xdr:from>
    <xdr:to>
      <xdr:col>4</xdr:col>
      <xdr:colOff>281940</xdr:colOff>
      <xdr:row>11</xdr:row>
      <xdr:rowOff>7620</xdr:rowOff>
    </xdr:to>
    <xdr:sp macro="" textlink="$Y$3">
      <xdr:nvSpPr>
        <xdr:cNvPr id="13" name="Flowchart: Alternate Process 12">
          <a:extLst>
            <a:ext uri="{FF2B5EF4-FFF2-40B4-BE49-F238E27FC236}">
              <a16:creationId xmlns:a16="http://schemas.microsoft.com/office/drawing/2014/main" id="{6E01CE09-551E-43B5-8816-C09AE7CA7B24}"/>
            </a:ext>
          </a:extLst>
        </xdr:cNvPr>
        <xdr:cNvSpPr/>
      </xdr:nvSpPr>
      <xdr:spPr>
        <a:xfrm>
          <a:off x="1625600" y="1317413"/>
          <a:ext cx="874607" cy="510540"/>
        </a:xfrm>
        <a:prstGeom prst="flowChartAlternateProcess">
          <a:avLst/>
        </a:prstGeom>
        <a:solidFill>
          <a:schemeClr val="accent1">
            <a:lumMod val="60000"/>
            <a:lumOff val="40000"/>
          </a:schemeClr>
        </a:solidFill>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28ABA92F-5D62-4B48-8612-EBC702707247}" type="TxLink">
            <a:rPr lang="en-US" sz="1400" b="0" i="0" u="none" strike="noStrike">
              <a:solidFill>
                <a:schemeClr val="bg1"/>
              </a:solidFill>
              <a:latin typeface="Arial"/>
              <a:ea typeface="+mn-ea"/>
              <a:cs typeface="Arial"/>
            </a:rPr>
            <a:pPr marL="0" indent="0" algn="ctr"/>
            <a:t>58,063</a:t>
          </a:fld>
          <a:endParaRPr lang="en-GB" sz="1400" b="0" i="0" u="none" strike="noStrike">
            <a:solidFill>
              <a:schemeClr val="bg1"/>
            </a:solidFill>
            <a:latin typeface="Arial"/>
            <a:ea typeface="+mn-ea"/>
            <a:cs typeface="Arial"/>
          </a:endParaRPr>
        </a:p>
      </xdr:txBody>
    </xdr:sp>
    <xdr:clientData/>
  </xdr:twoCellAnchor>
  <xdr:twoCellAnchor>
    <xdr:from>
      <xdr:col>3</xdr:col>
      <xdr:colOff>68580</xdr:colOff>
      <xdr:row>8</xdr:row>
      <xdr:rowOff>30480</xdr:rowOff>
    </xdr:from>
    <xdr:to>
      <xdr:col>3</xdr:col>
      <xdr:colOff>601980</xdr:colOff>
      <xdr:row>9</xdr:row>
      <xdr:rowOff>45720</xdr:rowOff>
    </xdr:to>
    <xdr:sp macro="" textlink="">
      <xdr:nvSpPr>
        <xdr:cNvPr id="14" name="TextBox 13">
          <a:extLst>
            <a:ext uri="{FF2B5EF4-FFF2-40B4-BE49-F238E27FC236}">
              <a16:creationId xmlns:a16="http://schemas.microsoft.com/office/drawing/2014/main" id="{00F72207-E7F3-EBC1-9DB1-52F5852E9A76}"/>
            </a:ext>
          </a:extLst>
        </xdr:cNvPr>
        <xdr:cNvSpPr txBox="1"/>
      </xdr:nvSpPr>
      <xdr:spPr>
        <a:xfrm>
          <a:off x="1617980" y="1317413"/>
          <a:ext cx="533400" cy="193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Male</a:t>
          </a:r>
        </a:p>
      </xdr:txBody>
    </xdr:sp>
    <xdr:clientData/>
  </xdr:twoCellAnchor>
  <xdr:twoCellAnchor>
    <xdr:from>
      <xdr:col>4</xdr:col>
      <xdr:colOff>350520</xdr:colOff>
      <xdr:row>8</xdr:row>
      <xdr:rowOff>30480</xdr:rowOff>
    </xdr:from>
    <xdr:to>
      <xdr:col>5</xdr:col>
      <xdr:colOff>365760</xdr:colOff>
      <xdr:row>9</xdr:row>
      <xdr:rowOff>68580</xdr:rowOff>
    </xdr:to>
    <xdr:sp macro="" textlink="">
      <xdr:nvSpPr>
        <xdr:cNvPr id="15" name="TextBox 14">
          <a:extLst>
            <a:ext uri="{FF2B5EF4-FFF2-40B4-BE49-F238E27FC236}">
              <a16:creationId xmlns:a16="http://schemas.microsoft.com/office/drawing/2014/main" id="{F074579B-39F4-4E52-8544-56275FFF4B88}"/>
            </a:ext>
          </a:extLst>
        </xdr:cNvPr>
        <xdr:cNvSpPr txBox="1"/>
      </xdr:nvSpPr>
      <xdr:spPr>
        <a:xfrm>
          <a:off x="2568787" y="1317413"/>
          <a:ext cx="684106"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Female</a:t>
          </a:r>
        </a:p>
      </xdr:txBody>
    </xdr:sp>
    <xdr:clientData/>
  </xdr:twoCellAnchor>
  <xdr:twoCellAnchor editAs="oneCell">
    <xdr:from>
      <xdr:col>0</xdr:col>
      <xdr:colOff>25401</xdr:colOff>
      <xdr:row>8</xdr:row>
      <xdr:rowOff>8792</xdr:rowOff>
    </xdr:from>
    <xdr:to>
      <xdr:col>1</xdr:col>
      <xdr:colOff>796534</xdr:colOff>
      <xdr:row>14</xdr:row>
      <xdr:rowOff>83820</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238D6EF3-1AFE-26D4-7320-D793244EF0F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401" y="1295725"/>
              <a:ext cx="1440000" cy="100636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25401</xdr:colOff>
      <xdr:row>14</xdr:row>
      <xdr:rowOff>115994</xdr:rowOff>
    </xdr:from>
    <xdr:to>
      <xdr:col>1</xdr:col>
      <xdr:colOff>796534</xdr:colOff>
      <xdr:row>20</xdr:row>
      <xdr:rowOff>0</xdr:rowOff>
    </xdr:to>
    <mc:AlternateContent xmlns:mc="http://schemas.openxmlformats.org/markup-compatibility/2006" xmlns:a14="http://schemas.microsoft.com/office/drawing/2010/main">
      <mc:Choice Requires="a14">
        <xdr:graphicFrame macro="">
          <xdr:nvGraphicFramePr>
            <xdr:cNvPr id="18" name="Marital_Status">
              <a:extLst>
                <a:ext uri="{FF2B5EF4-FFF2-40B4-BE49-F238E27FC236}">
                  <a16:creationId xmlns:a16="http://schemas.microsoft.com/office/drawing/2014/main" id="{6C7B0E2F-C72D-37C3-20B7-015EB0E964B9}"/>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mlns="">
        <xdr:sp macro="" textlink="">
          <xdr:nvSpPr>
            <xdr:cNvPr id="0" name=""/>
            <xdr:cNvSpPr>
              <a:spLocks noTextEdit="1"/>
            </xdr:cNvSpPr>
          </xdr:nvSpPr>
          <xdr:spPr>
            <a:xfrm>
              <a:off x="25401" y="2334261"/>
              <a:ext cx="1440000" cy="9508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75353</xdr:colOff>
      <xdr:row>8</xdr:row>
      <xdr:rowOff>30480</xdr:rowOff>
    </xdr:from>
    <xdr:to>
      <xdr:col>8</xdr:col>
      <xdr:colOff>281094</xdr:colOff>
      <xdr:row>11</xdr:row>
      <xdr:rowOff>7620</xdr:rowOff>
    </xdr:to>
    <xdr:sp macro="" textlink="$Y$6">
      <xdr:nvSpPr>
        <xdr:cNvPr id="3" name="Flowchart: Alternate Process 2">
          <a:extLst>
            <a:ext uri="{FF2B5EF4-FFF2-40B4-BE49-F238E27FC236}">
              <a16:creationId xmlns:a16="http://schemas.microsoft.com/office/drawing/2014/main" id="{2B47D878-7723-43A0-80F3-1D4CED6EA049}"/>
            </a:ext>
          </a:extLst>
        </xdr:cNvPr>
        <xdr:cNvSpPr/>
      </xdr:nvSpPr>
      <xdr:spPr>
        <a:xfrm>
          <a:off x="3665220" y="1317413"/>
          <a:ext cx="874607" cy="510540"/>
        </a:xfrm>
        <a:prstGeom prst="flowChartAlternateProcess">
          <a:avLst/>
        </a:prstGeom>
        <a:solidFill>
          <a:schemeClr val="accent3">
            <a:lumMod val="75000"/>
          </a:schemeClr>
        </a:solidFill>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8D6E4FFE-84B2-4B7F-8839-9088B7EC4D60}" type="TxLink">
            <a:rPr lang="en-US" sz="1400" b="0" i="0" u="none" strike="noStrike">
              <a:solidFill>
                <a:schemeClr val="bg1"/>
              </a:solidFill>
              <a:latin typeface="Arial"/>
              <a:ea typeface="+mn-ea"/>
              <a:cs typeface="Arial"/>
            </a:rPr>
            <a:pPr marL="0" indent="0" algn="ctr"/>
            <a:t>519</a:t>
          </a:fld>
          <a:endParaRPr lang="en-GB" sz="1400" b="0" i="0" u="none" strike="noStrike">
            <a:solidFill>
              <a:schemeClr val="bg1"/>
            </a:solidFill>
            <a:latin typeface="Arial"/>
            <a:ea typeface="+mn-ea"/>
            <a:cs typeface="Arial"/>
          </a:endParaRPr>
        </a:p>
      </xdr:txBody>
    </xdr:sp>
    <xdr:clientData/>
  </xdr:twoCellAnchor>
  <xdr:twoCellAnchor>
    <xdr:from>
      <xdr:col>7</xdr:col>
      <xdr:colOff>67733</xdr:colOff>
      <xdr:row>8</xdr:row>
      <xdr:rowOff>30480</xdr:rowOff>
    </xdr:from>
    <xdr:to>
      <xdr:col>7</xdr:col>
      <xdr:colOff>601133</xdr:colOff>
      <xdr:row>9</xdr:row>
      <xdr:rowOff>45720</xdr:rowOff>
    </xdr:to>
    <xdr:sp macro="" textlink="">
      <xdr:nvSpPr>
        <xdr:cNvPr id="6" name="TextBox 5">
          <a:extLst>
            <a:ext uri="{FF2B5EF4-FFF2-40B4-BE49-F238E27FC236}">
              <a16:creationId xmlns:a16="http://schemas.microsoft.com/office/drawing/2014/main" id="{F57BF330-9468-4F93-8ED1-608EF38CDDD6}"/>
            </a:ext>
          </a:extLst>
        </xdr:cNvPr>
        <xdr:cNvSpPr txBox="1"/>
      </xdr:nvSpPr>
      <xdr:spPr>
        <a:xfrm>
          <a:off x="3657600" y="1317413"/>
          <a:ext cx="533400" cy="193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Yes</a:t>
          </a:r>
        </a:p>
      </xdr:txBody>
    </xdr:sp>
    <xdr:clientData/>
  </xdr:twoCellAnchor>
  <xdr:twoCellAnchor>
    <xdr:from>
      <xdr:col>8</xdr:col>
      <xdr:colOff>363221</xdr:colOff>
      <xdr:row>8</xdr:row>
      <xdr:rowOff>30480</xdr:rowOff>
    </xdr:from>
    <xdr:to>
      <xdr:col>9</xdr:col>
      <xdr:colOff>568961</xdr:colOff>
      <xdr:row>11</xdr:row>
      <xdr:rowOff>7620</xdr:rowOff>
    </xdr:to>
    <xdr:sp macro="" textlink="$Y$8">
      <xdr:nvSpPr>
        <xdr:cNvPr id="7" name="Flowchart: Alternate Process 6">
          <a:extLst>
            <a:ext uri="{FF2B5EF4-FFF2-40B4-BE49-F238E27FC236}">
              <a16:creationId xmlns:a16="http://schemas.microsoft.com/office/drawing/2014/main" id="{5834344D-2CE4-4065-8D23-5A9A6451C153}"/>
            </a:ext>
          </a:extLst>
        </xdr:cNvPr>
        <xdr:cNvSpPr/>
      </xdr:nvSpPr>
      <xdr:spPr>
        <a:xfrm>
          <a:off x="4621954" y="1317413"/>
          <a:ext cx="874607" cy="510540"/>
        </a:xfrm>
        <a:prstGeom prst="flowChartAlternateProcess">
          <a:avLst/>
        </a:prstGeom>
        <a:solidFill>
          <a:schemeClr val="bg1"/>
        </a:solidFill>
        <a:ln>
          <a:solidFill>
            <a:schemeClr val="accent3">
              <a:lumMod val="7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F9ED15E8-47A9-4DD0-95FC-FA3E97F29D0E}" type="TxLink">
            <a:rPr lang="en-US" sz="1400" b="0" i="0" u="none" strike="noStrike">
              <a:solidFill>
                <a:schemeClr val="accent3">
                  <a:lumMod val="75000"/>
                </a:schemeClr>
              </a:solidFill>
              <a:latin typeface="Arial"/>
              <a:ea typeface="+mn-ea"/>
              <a:cs typeface="Arial"/>
            </a:rPr>
            <a:pPr marL="0" indent="0" algn="ctr"/>
            <a:t>481</a:t>
          </a:fld>
          <a:endParaRPr lang="en-GB" sz="1400" b="0" i="0" u="none" strike="noStrike">
            <a:solidFill>
              <a:schemeClr val="accent3">
                <a:lumMod val="75000"/>
              </a:schemeClr>
            </a:solidFill>
            <a:latin typeface="Arial"/>
            <a:ea typeface="+mn-ea"/>
            <a:cs typeface="Arial"/>
          </a:endParaRPr>
        </a:p>
      </xdr:txBody>
    </xdr:sp>
    <xdr:clientData/>
  </xdr:twoCellAnchor>
  <xdr:twoCellAnchor>
    <xdr:from>
      <xdr:col>8</xdr:col>
      <xdr:colOff>355601</xdr:colOff>
      <xdr:row>8</xdr:row>
      <xdr:rowOff>30480</xdr:rowOff>
    </xdr:from>
    <xdr:to>
      <xdr:col>9</xdr:col>
      <xdr:colOff>220134</xdr:colOff>
      <xdr:row>9</xdr:row>
      <xdr:rowOff>45720</xdr:rowOff>
    </xdr:to>
    <xdr:sp macro="" textlink="">
      <xdr:nvSpPr>
        <xdr:cNvPr id="8" name="TextBox 7">
          <a:extLst>
            <a:ext uri="{FF2B5EF4-FFF2-40B4-BE49-F238E27FC236}">
              <a16:creationId xmlns:a16="http://schemas.microsoft.com/office/drawing/2014/main" id="{84848D72-120A-4ACE-8880-7CBB1E5DB944}"/>
            </a:ext>
          </a:extLst>
        </xdr:cNvPr>
        <xdr:cNvSpPr txBox="1"/>
      </xdr:nvSpPr>
      <xdr:spPr>
        <a:xfrm>
          <a:off x="4614334" y="1317413"/>
          <a:ext cx="533400" cy="193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accent3">
                  <a:lumMod val="75000"/>
                </a:schemeClr>
              </a:solidFill>
            </a:rPr>
            <a:t>No</a:t>
          </a:r>
        </a:p>
      </xdr:txBody>
    </xdr:sp>
    <xdr:clientData/>
  </xdr:twoCellAnchor>
  <xdr:twoCellAnchor>
    <xdr:from>
      <xdr:col>11</xdr:col>
      <xdr:colOff>25401</xdr:colOff>
      <xdr:row>8</xdr:row>
      <xdr:rowOff>30480</xdr:rowOff>
    </xdr:from>
    <xdr:to>
      <xdr:col>12</xdr:col>
      <xdr:colOff>457199</xdr:colOff>
      <xdr:row>11</xdr:row>
      <xdr:rowOff>7620</xdr:rowOff>
    </xdr:to>
    <xdr:sp macro="" textlink="$Y$10">
      <xdr:nvSpPr>
        <xdr:cNvPr id="16" name="Flowchart: Alternate Process 15">
          <a:extLst>
            <a:ext uri="{FF2B5EF4-FFF2-40B4-BE49-F238E27FC236}">
              <a16:creationId xmlns:a16="http://schemas.microsoft.com/office/drawing/2014/main" id="{23508881-B1F1-4C11-82E7-ED248E4ABA1B}"/>
            </a:ext>
          </a:extLst>
        </xdr:cNvPr>
        <xdr:cNvSpPr/>
      </xdr:nvSpPr>
      <xdr:spPr>
        <a:xfrm>
          <a:off x="6290734" y="1317413"/>
          <a:ext cx="1100665" cy="510540"/>
        </a:xfrm>
        <a:prstGeom prst="flowChartAlternateProcess">
          <a:avLst/>
        </a:prstGeom>
        <a:solidFill>
          <a:schemeClr val="accent3">
            <a:lumMod val="60000"/>
            <a:lumOff val="40000"/>
          </a:schemeClr>
        </a:solidFill>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633480BD-DC0E-4961-9F73-E10B76EB6301}" type="TxLink">
            <a:rPr lang="en-US" sz="1400" b="0" i="0" u="none" strike="noStrike">
              <a:solidFill>
                <a:schemeClr val="bg1"/>
              </a:solidFill>
              <a:latin typeface="Arial"/>
              <a:ea typeface="+mn-ea"/>
              <a:cs typeface="Arial"/>
            </a:rPr>
            <a:pPr marL="0" indent="0" algn="ctr"/>
            <a:t>51.9%</a:t>
          </a:fld>
          <a:endParaRPr lang="en-GB" sz="1400" b="0" i="0" u="none" strike="noStrike">
            <a:solidFill>
              <a:schemeClr val="bg1"/>
            </a:solidFill>
            <a:latin typeface="Arial"/>
            <a:ea typeface="+mn-ea"/>
            <a:cs typeface="Arial"/>
          </a:endParaRPr>
        </a:p>
      </xdr:txBody>
    </xdr:sp>
    <xdr:clientData/>
  </xdr:twoCellAnchor>
  <xdr:twoCellAnchor>
    <xdr:from>
      <xdr:col>11</xdr:col>
      <xdr:colOff>0</xdr:colOff>
      <xdr:row>8</xdr:row>
      <xdr:rowOff>33867</xdr:rowOff>
    </xdr:from>
    <xdr:to>
      <xdr:col>12</xdr:col>
      <xdr:colOff>15239</xdr:colOff>
      <xdr:row>9</xdr:row>
      <xdr:rowOff>71967</xdr:rowOff>
    </xdr:to>
    <xdr:sp macro="" textlink="">
      <xdr:nvSpPr>
        <xdr:cNvPr id="19" name="TextBox 18">
          <a:extLst>
            <a:ext uri="{FF2B5EF4-FFF2-40B4-BE49-F238E27FC236}">
              <a16:creationId xmlns:a16="http://schemas.microsoft.com/office/drawing/2014/main" id="{3C8B9EBA-5176-4FB9-93E4-AC1599ADDD65}"/>
            </a:ext>
          </a:extLst>
        </xdr:cNvPr>
        <xdr:cNvSpPr txBox="1"/>
      </xdr:nvSpPr>
      <xdr:spPr>
        <a:xfrm>
          <a:off x="6265333" y="1320800"/>
          <a:ext cx="684106"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Total</a:t>
          </a:r>
        </a:p>
      </xdr:txBody>
    </xdr:sp>
    <xdr:clientData/>
  </xdr:twoCellAnchor>
  <xdr:twoCellAnchor>
    <xdr:from>
      <xdr:col>13</xdr:col>
      <xdr:colOff>584199</xdr:colOff>
      <xdr:row>8</xdr:row>
      <xdr:rowOff>30480</xdr:rowOff>
    </xdr:from>
    <xdr:to>
      <xdr:col>15</xdr:col>
      <xdr:colOff>398466</xdr:colOff>
      <xdr:row>11</xdr:row>
      <xdr:rowOff>7620</xdr:rowOff>
    </xdr:to>
    <xdr:sp macro="" textlink="$Y$15">
      <xdr:nvSpPr>
        <xdr:cNvPr id="25" name="Flowchart: Alternate Process 24">
          <a:extLst>
            <a:ext uri="{FF2B5EF4-FFF2-40B4-BE49-F238E27FC236}">
              <a16:creationId xmlns:a16="http://schemas.microsoft.com/office/drawing/2014/main" id="{83207982-E428-4851-B869-0196D7E9A82D}"/>
            </a:ext>
          </a:extLst>
        </xdr:cNvPr>
        <xdr:cNvSpPr/>
      </xdr:nvSpPr>
      <xdr:spPr>
        <a:xfrm>
          <a:off x="8187266" y="1317413"/>
          <a:ext cx="1152000" cy="510540"/>
        </a:xfrm>
        <a:prstGeom prst="flowChartAlternateProcess">
          <a:avLst/>
        </a:prstGeom>
        <a:solidFill>
          <a:schemeClr val="accent3">
            <a:lumMod val="60000"/>
            <a:lumOff val="40000"/>
          </a:schemeClr>
        </a:solidFill>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D586919A-771E-4118-88B9-EFB1291F239F}" type="TxLink">
            <a:rPr lang="en-US" sz="1400" b="0" i="0" u="none" strike="noStrike">
              <a:solidFill>
                <a:schemeClr val="bg1"/>
              </a:solidFill>
              <a:latin typeface="Arial"/>
              <a:ea typeface="+mn-ea"/>
              <a:cs typeface="Arial"/>
            </a:rPr>
            <a:pPr marL="0" indent="0" algn="ctr"/>
            <a:t>41.1%</a:t>
          </a:fld>
          <a:endParaRPr lang="en-GB" sz="1400" b="0" i="0" u="none" strike="noStrike">
            <a:solidFill>
              <a:schemeClr val="bg1"/>
            </a:solidFill>
            <a:latin typeface="Arial"/>
            <a:ea typeface="+mn-ea"/>
            <a:cs typeface="Arial"/>
          </a:endParaRPr>
        </a:p>
      </xdr:txBody>
    </xdr:sp>
    <xdr:clientData/>
  </xdr:twoCellAnchor>
  <xdr:twoCellAnchor>
    <xdr:from>
      <xdr:col>13</xdr:col>
      <xdr:colOff>584200</xdr:colOff>
      <xdr:row>8</xdr:row>
      <xdr:rowOff>33867</xdr:rowOff>
    </xdr:from>
    <xdr:to>
      <xdr:col>14</xdr:col>
      <xdr:colOff>599440</xdr:colOff>
      <xdr:row>9</xdr:row>
      <xdr:rowOff>71967</xdr:rowOff>
    </xdr:to>
    <xdr:sp macro="" textlink="">
      <xdr:nvSpPr>
        <xdr:cNvPr id="26" name="TextBox 25">
          <a:extLst>
            <a:ext uri="{FF2B5EF4-FFF2-40B4-BE49-F238E27FC236}">
              <a16:creationId xmlns:a16="http://schemas.microsoft.com/office/drawing/2014/main" id="{13638357-8893-4955-8EDB-215FF71852C0}"/>
            </a:ext>
          </a:extLst>
        </xdr:cNvPr>
        <xdr:cNvSpPr txBox="1"/>
      </xdr:nvSpPr>
      <xdr:spPr>
        <a:xfrm>
          <a:off x="8187267" y="1320800"/>
          <a:ext cx="684106"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Pacific</a:t>
          </a:r>
        </a:p>
      </xdr:txBody>
    </xdr:sp>
    <xdr:clientData/>
  </xdr:twoCellAnchor>
  <xdr:twoCellAnchor>
    <xdr:from>
      <xdr:col>15</xdr:col>
      <xdr:colOff>618065</xdr:colOff>
      <xdr:row>8</xdr:row>
      <xdr:rowOff>30480</xdr:rowOff>
    </xdr:from>
    <xdr:to>
      <xdr:col>17</xdr:col>
      <xdr:colOff>432332</xdr:colOff>
      <xdr:row>11</xdr:row>
      <xdr:rowOff>7620</xdr:rowOff>
    </xdr:to>
    <xdr:sp macro="" textlink="$Y$14">
      <xdr:nvSpPr>
        <xdr:cNvPr id="27" name="Flowchart: Alternate Process 26">
          <a:extLst>
            <a:ext uri="{FF2B5EF4-FFF2-40B4-BE49-F238E27FC236}">
              <a16:creationId xmlns:a16="http://schemas.microsoft.com/office/drawing/2014/main" id="{51665EE0-4EDC-4D03-808F-9CE5A18AC705}"/>
            </a:ext>
          </a:extLst>
        </xdr:cNvPr>
        <xdr:cNvSpPr/>
      </xdr:nvSpPr>
      <xdr:spPr>
        <a:xfrm>
          <a:off x="9558865" y="1317413"/>
          <a:ext cx="1152000" cy="510540"/>
        </a:xfrm>
        <a:prstGeom prst="flowChartAlternateProcess">
          <a:avLst/>
        </a:prstGeom>
        <a:solidFill>
          <a:schemeClr val="accent3">
            <a:lumMod val="60000"/>
            <a:lumOff val="40000"/>
          </a:schemeClr>
        </a:solidFill>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CEAF572C-DA07-4640-BF03-F88FD5F53B42}" type="TxLink">
            <a:rPr lang="en-US" sz="1400" b="0" i="0" u="none" strike="noStrike">
              <a:solidFill>
                <a:schemeClr val="bg1"/>
              </a:solidFill>
              <a:latin typeface="Arial"/>
              <a:ea typeface="+mn-ea"/>
              <a:cs typeface="Arial"/>
            </a:rPr>
            <a:pPr marL="0" indent="0" algn="ctr"/>
            <a:t>56.7%</a:t>
          </a:fld>
          <a:endParaRPr lang="en-GB" sz="1400" b="0" i="0" u="none" strike="noStrike">
            <a:solidFill>
              <a:schemeClr val="bg1"/>
            </a:solidFill>
            <a:latin typeface="Arial"/>
            <a:ea typeface="+mn-ea"/>
            <a:cs typeface="Arial"/>
          </a:endParaRPr>
        </a:p>
      </xdr:txBody>
    </xdr:sp>
    <xdr:clientData/>
  </xdr:twoCellAnchor>
  <xdr:twoCellAnchor>
    <xdr:from>
      <xdr:col>15</xdr:col>
      <xdr:colOff>609600</xdr:colOff>
      <xdr:row>8</xdr:row>
      <xdr:rowOff>4233</xdr:rowOff>
    </xdr:from>
    <xdr:to>
      <xdr:col>17</xdr:col>
      <xdr:colOff>355600</xdr:colOff>
      <xdr:row>9</xdr:row>
      <xdr:rowOff>71967</xdr:rowOff>
    </xdr:to>
    <xdr:sp macro="" textlink="">
      <xdr:nvSpPr>
        <xdr:cNvPr id="28" name="TextBox 27">
          <a:extLst>
            <a:ext uri="{FF2B5EF4-FFF2-40B4-BE49-F238E27FC236}">
              <a16:creationId xmlns:a16="http://schemas.microsoft.com/office/drawing/2014/main" id="{D35B180C-9810-4609-AF1C-7180C0A51836}"/>
            </a:ext>
          </a:extLst>
        </xdr:cNvPr>
        <xdr:cNvSpPr txBox="1"/>
      </xdr:nvSpPr>
      <xdr:spPr>
        <a:xfrm>
          <a:off x="9550400" y="1291166"/>
          <a:ext cx="1083733"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North</a:t>
          </a:r>
          <a:r>
            <a:rPr lang="en-GB" sz="1100" baseline="0">
              <a:solidFill>
                <a:schemeClr val="bg1"/>
              </a:solidFill>
            </a:rPr>
            <a:t> America</a:t>
          </a:r>
        </a:p>
      </xdr:txBody>
    </xdr:sp>
    <xdr:clientData/>
  </xdr:twoCellAnchor>
  <xdr:twoCellAnchor>
    <xdr:from>
      <xdr:col>17</xdr:col>
      <xdr:colOff>651935</xdr:colOff>
      <xdr:row>8</xdr:row>
      <xdr:rowOff>30480</xdr:rowOff>
    </xdr:from>
    <xdr:to>
      <xdr:col>19</xdr:col>
      <xdr:colOff>466201</xdr:colOff>
      <xdr:row>11</xdr:row>
      <xdr:rowOff>7620</xdr:rowOff>
    </xdr:to>
    <xdr:sp macro="" textlink="$Y$13">
      <xdr:nvSpPr>
        <xdr:cNvPr id="29" name="Flowchart: Alternate Process 28">
          <a:extLst>
            <a:ext uri="{FF2B5EF4-FFF2-40B4-BE49-F238E27FC236}">
              <a16:creationId xmlns:a16="http://schemas.microsoft.com/office/drawing/2014/main" id="{D4BA45FD-4B97-4468-9EB0-F69BA7589014}"/>
            </a:ext>
          </a:extLst>
        </xdr:cNvPr>
        <xdr:cNvSpPr/>
      </xdr:nvSpPr>
      <xdr:spPr>
        <a:xfrm>
          <a:off x="10930468" y="1317413"/>
          <a:ext cx="1152000" cy="510540"/>
        </a:xfrm>
        <a:prstGeom prst="flowChartAlternateProcess">
          <a:avLst/>
        </a:prstGeom>
        <a:solidFill>
          <a:schemeClr val="accent3">
            <a:lumMod val="60000"/>
            <a:lumOff val="40000"/>
          </a:schemeClr>
        </a:solidFill>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82161528-59FD-4DFC-978B-AF579BB6B3D0}" type="TxLink">
            <a:rPr lang="en-US" sz="1400" b="0" i="0" u="none" strike="noStrike">
              <a:solidFill>
                <a:schemeClr val="bg1"/>
              </a:solidFill>
              <a:latin typeface="Arial"/>
              <a:ea typeface="+mn-ea"/>
              <a:cs typeface="Arial"/>
            </a:rPr>
            <a:pPr marL="0" indent="0" algn="ctr"/>
            <a:t>50.7%</a:t>
          </a:fld>
          <a:endParaRPr lang="en-GB" sz="1400" b="0" i="0" u="none" strike="noStrike">
            <a:solidFill>
              <a:schemeClr val="bg1"/>
            </a:solidFill>
            <a:latin typeface="Arial"/>
            <a:ea typeface="+mn-ea"/>
            <a:cs typeface="Arial"/>
          </a:endParaRPr>
        </a:p>
      </xdr:txBody>
    </xdr:sp>
    <xdr:clientData/>
  </xdr:twoCellAnchor>
  <xdr:twoCellAnchor>
    <xdr:from>
      <xdr:col>17</xdr:col>
      <xdr:colOff>651935</xdr:colOff>
      <xdr:row>8</xdr:row>
      <xdr:rowOff>33867</xdr:rowOff>
    </xdr:from>
    <xdr:to>
      <xdr:col>18</xdr:col>
      <xdr:colOff>667174</xdr:colOff>
      <xdr:row>9</xdr:row>
      <xdr:rowOff>71967</xdr:rowOff>
    </xdr:to>
    <xdr:sp macro="" textlink="">
      <xdr:nvSpPr>
        <xdr:cNvPr id="30" name="TextBox 29">
          <a:extLst>
            <a:ext uri="{FF2B5EF4-FFF2-40B4-BE49-F238E27FC236}">
              <a16:creationId xmlns:a16="http://schemas.microsoft.com/office/drawing/2014/main" id="{7424F9D5-02BD-4C24-9116-DBE8B66E1485}"/>
            </a:ext>
          </a:extLst>
        </xdr:cNvPr>
        <xdr:cNvSpPr txBox="1"/>
      </xdr:nvSpPr>
      <xdr:spPr>
        <a:xfrm>
          <a:off x="10930468" y="1320800"/>
          <a:ext cx="684106"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Europe</a:t>
          </a:r>
        </a:p>
      </xdr:txBody>
    </xdr:sp>
    <xdr:clientData/>
  </xdr:twoCellAnchor>
  <xdr:twoCellAnchor editAs="oneCell">
    <xdr:from>
      <xdr:col>0</xdr:col>
      <xdr:colOff>8467</xdr:colOff>
      <xdr:row>20</xdr:row>
      <xdr:rowOff>41488</xdr:rowOff>
    </xdr:from>
    <xdr:to>
      <xdr:col>1</xdr:col>
      <xdr:colOff>812800</xdr:colOff>
      <xdr:row>30</xdr:row>
      <xdr:rowOff>67734</xdr:rowOff>
    </xdr:to>
    <mc:AlternateContent xmlns:mc="http://schemas.openxmlformats.org/markup-compatibility/2006" xmlns:a14="http://schemas.microsoft.com/office/drawing/2010/main">
      <mc:Choice Requires="a14">
        <xdr:graphicFrame macro="">
          <xdr:nvGraphicFramePr>
            <xdr:cNvPr id="31" name="Education">
              <a:extLst>
                <a:ext uri="{FF2B5EF4-FFF2-40B4-BE49-F238E27FC236}">
                  <a16:creationId xmlns:a16="http://schemas.microsoft.com/office/drawing/2014/main" id="{6B3C9858-8EAC-D8CE-2BF5-887AD6296E9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467" y="3326555"/>
              <a:ext cx="1473200" cy="167724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59267</xdr:colOff>
      <xdr:row>32</xdr:row>
      <xdr:rowOff>33867</xdr:rowOff>
    </xdr:from>
    <xdr:to>
      <xdr:col>5</xdr:col>
      <xdr:colOff>609600</xdr:colOff>
      <xdr:row>35</xdr:row>
      <xdr:rowOff>169333</xdr:rowOff>
    </xdr:to>
    <xdr:sp macro="" textlink="$Y$19">
      <xdr:nvSpPr>
        <xdr:cNvPr id="33" name="Flowchart: Alternate Process 32">
          <a:extLst>
            <a:ext uri="{FF2B5EF4-FFF2-40B4-BE49-F238E27FC236}">
              <a16:creationId xmlns:a16="http://schemas.microsoft.com/office/drawing/2014/main" id="{37AC4C33-A2D9-4BBE-8E07-71D80C27EFBB}"/>
            </a:ext>
          </a:extLst>
        </xdr:cNvPr>
        <xdr:cNvSpPr/>
      </xdr:nvSpPr>
      <xdr:spPr>
        <a:xfrm>
          <a:off x="1608667" y="5325534"/>
          <a:ext cx="1888066" cy="668866"/>
        </a:xfrm>
        <a:prstGeom prst="flowChartAlternateProcess">
          <a:avLst/>
        </a:prstGeom>
        <a:solidFill>
          <a:schemeClr val="accent3">
            <a:lumMod val="75000"/>
          </a:schemeClr>
        </a:solidFill>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EA84FE3C-34AB-4122-8002-DFE86DF6D3F4}" type="TxLink">
            <a:rPr lang="en-US" sz="2400" b="0" i="0" u="none" strike="noStrike">
              <a:solidFill>
                <a:schemeClr val="bg1"/>
              </a:solidFill>
              <a:latin typeface="Arial"/>
              <a:ea typeface="+mn-ea"/>
              <a:cs typeface="Arial"/>
            </a:rPr>
            <a:pPr marL="0" indent="0" algn="ctr"/>
            <a:t> 57,963 </a:t>
          </a:fld>
          <a:endParaRPr lang="en-GB" sz="2400" b="0" i="0" u="none" strike="noStrike">
            <a:solidFill>
              <a:schemeClr val="bg1"/>
            </a:solidFill>
            <a:latin typeface="Arial"/>
            <a:ea typeface="+mn-ea"/>
            <a:cs typeface="Arial"/>
          </a:endParaRPr>
        </a:p>
      </xdr:txBody>
    </xdr:sp>
    <xdr:clientData/>
  </xdr:twoCellAnchor>
  <xdr:twoCellAnchor>
    <xdr:from>
      <xdr:col>3</xdr:col>
      <xdr:colOff>59267</xdr:colOff>
      <xdr:row>36</xdr:row>
      <xdr:rowOff>59267</xdr:rowOff>
    </xdr:from>
    <xdr:to>
      <xdr:col>5</xdr:col>
      <xdr:colOff>609600</xdr:colOff>
      <xdr:row>40</xdr:row>
      <xdr:rowOff>16933</xdr:rowOff>
    </xdr:to>
    <xdr:sp macro="" textlink="$Y$20">
      <xdr:nvSpPr>
        <xdr:cNvPr id="34" name="Flowchart: Alternate Process 33">
          <a:extLst>
            <a:ext uri="{FF2B5EF4-FFF2-40B4-BE49-F238E27FC236}">
              <a16:creationId xmlns:a16="http://schemas.microsoft.com/office/drawing/2014/main" id="{E048B571-4747-4101-A752-E9546BF7E41D}"/>
            </a:ext>
          </a:extLst>
        </xdr:cNvPr>
        <xdr:cNvSpPr/>
      </xdr:nvSpPr>
      <xdr:spPr>
        <a:xfrm>
          <a:off x="1608667" y="6062134"/>
          <a:ext cx="1888066" cy="668866"/>
        </a:xfrm>
        <a:prstGeom prst="flowChartAlternateProcess">
          <a:avLst/>
        </a:prstGeom>
        <a:solidFill>
          <a:schemeClr val="accent3">
            <a:lumMod val="60000"/>
            <a:lumOff val="40000"/>
          </a:schemeClr>
        </a:solidFill>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18E7B516-3450-479B-B023-2A29FD526C5E}" type="TxLink">
            <a:rPr lang="en-US" sz="2400" b="0" i="0" u="none" strike="noStrike">
              <a:solidFill>
                <a:schemeClr val="bg1"/>
              </a:solidFill>
              <a:latin typeface="Arial"/>
              <a:ea typeface="+mn-ea"/>
              <a:cs typeface="Arial"/>
            </a:rPr>
            <a:pPr marL="0" indent="0" algn="ctr"/>
            <a:t> 54,875 </a:t>
          </a:fld>
          <a:endParaRPr lang="en-US" sz="2400" b="0" i="0" u="none" strike="noStrike">
            <a:solidFill>
              <a:schemeClr val="bg1"/>
            </a:solidFill>
            <a:latin typeface="Arial"/>
            <a:ea typeface="+mn-ea"/>
            <a:cs typeface="Arial"/>
          </a:endParaRPr>
        </a:p>
      </xdr:txBody>
    </xdr:sp>
    <xdr:clientData/>
  </xdr:twoCellAnchor>
  <xdr:twoCellAnchor>
    <xdr:from>
      <xdr:col>3</xdr:col>
      <xdr:colOff>59267</xdr:colOff>
      <xdr:row>32</xdr:row>
      <xdr:rowOff>33867</xdr:rowOff>
    </xdr:from>
    <xdr:to>
      <xdr:col>3</xdr:col>
      <xdr:colOff>592667</xdr:colOff>
      <xdr:row>33</xdr:row>
      <xdr:rowOff>49107</xdr:rowOff>
    </xdr:to>
    <xdr:sp macro="" textlink="">
      <xdr:nvSpPr>
        <xdr:cNvPr id="35" name="TextBox 34">
          <a:extLst>
            <a:ext uri="{FF2B5EF4-FFF2-40B4-BE49-F238E27FC236}">
              <a16:creationId xmlns:a16="http://schemas.microsoft.com/office/drawing/2014/main" id="{6B172F54-8E45-4EC7-AB03-5AFF5011203E}"/>
            </a:ext>
          </a:extLst>
        </xdr:cNvPr>
        <xdr:cNvSpPr txBox="1"/>
      </xdr:nvSpPr>
      <xdr:spPr>
        <a:xfrm>
          <a:off x="1608667" y="5325534"/>
          <a:ext cx="533400" cy="193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Yes</a:t>
          </a:r>
        </a:p>
      </xdr:txBody>
    </xdr:sp>
    <xdr:clientData/>
  </xdr:twoCellAnchor>
  <xdr:twoCellAnchor>
    <xdr:from>
      <xdr:col>3</xdr:col>
      <xdr:colOff>59267</xdr:colOff>
      <xdr:row>36</xdr:row>
      <xdr:rowOff>59267</xdr:rowOff>
    </xdr:from>
    <xdr:to>
      <xdr:col>4</xdr:col>
      <xdr:colOff>74506</xdr:colOff>
      <xdr:row>37</xdr:row>
      <xdr:rowOff>97367</xdr:rowOff>
    </xdr:to>
    <xdr:sp macro="" textlink="">
      <xdr:nvSpPr>
        <xdr:cNvPr id="36" name="TextBox 35">
          <a:extLst>
            <a:ext uri="{FF2B5EF4-FFF2-40B4-BE49-F238E27FC236}">
              <a16:creationId xmlns:a16="http://schemas.microsoft.com/office/drawing/2014/main" id="{6582618D-67AF-4629-8CC3-5F56C0A501D3}"/>
            </a:ext>
          </a:extLst>
        </xdr:cNvPr>
        <xdr:cNvSpPr txBox="1"/>
      </xdr:nvSpPr>
      <xdr:spPr>
        <a:xfrm>
          <a:off x="1608667" y="6062134"/>
          <a:ext cx="684106"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No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830580</xdr:colOff>
      <xdr:row>0</xdr:row>
      <xdr:rowOff>160020</xdr:rowOff>
    </xdr:from>
    <xdr:to>
      <xdr:col>8</xdr:col>
      <xdr:colOff>662940</xdr:colOff>
      <xdr:row>17</xdr:row>
      <xdr:rowOff>167640</xdr:rowOff>
    </xdr:to>
    <xdr:graphicFrame macro="">
      <xdr:nvGraphicFramePr>
        <xdr:cNvPr id="3" name="Chart 2">
          <a:extLst>
            <a:ext uri="{FF2B5EF4-FFF2-40B4-BE49-F238E27FC236}">
              <a16:creationId xmlns:a16="http://schemas.microsoft.com/office/drawing/2014/main" id="{2D1287B0-76D0-430D-9F22-0BD6273A0A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106680</xdr:colOff>
      <xdr:row>19</xdr:row>
      <xdr:rowOff>91440</xdr:rowOff>
    </xdr:from>
    <xdr:to>
      <xdr:col>11</xdr:col>
      <xdr:colOff>655320</xdr:colOff>
      <xdr:row>35</xdr:row>
      <xdr:rowOff>23280</xdr:rowOff>
    </xdr:to>
    <xdr:graphicFrame macro="">
      <xdr:nvGraphicFramePr>
        <xdr:cNvPr id="4" name="Chart 3">
          <a:extLst>
            <a:ext uri="{FF2B5EF4-FFF2-40B4-BE49-F238E27FC236}">
              <a16:creationId xmlns:a16="http://schemas.microsoft.com/office/drawing/2014/main" id="{23772566-1053-995F-A507-FD3191CC7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15240</xdr:colOff>
      <xdr:row>45</xdr:row>
      <xdr:rowOff>53340</xdr:rowOff>
    </xdr:from>
    <xdr:to>
      <xdr:col>3</xdr:col>
      <xdr:colOff>1546860</xdr:colOff>
      <xdr:row>60</xdr:row>
      <xdr:rowOff>167640</xdr:rowOff>
    </xdr:to>
    <xdr:graphicFrame macro="">
      <xdr:nvGraphicFramePr>
        <xdr:cNvPr id="5" name="Chart 4">
          <a:extLst>
            <a:ext uri="{FF2B5EF4-FFF2-40B4-BE49-F238E27FC236}">
              <a16:creationId xmlns:a16="http://schemas.microsoft.com/office/drawing/2014/main" id="{582E54EE-3859-9CE0-F320-5D75E5E36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87630</xdr:colOff>
      <xdr:row>72</xdr:row>
      <xdr:rowOff>30480</xdr:rowOff>
    </xdr:from>
    <xdr:to>
      <xdr:col>2</xdr:col>
      <xdr:colOff>1478280</xdr:colOff>
      <xdr:row>88</xdr:row>
      <xdr:rowOff>68580</xdr:rowOff>
    </xdr:to>
    <xdr:graphicFrame macro="">
      <xdr:nvGraphicFramePr>
        <xdr:cNvPr id="8" name="Chart 7">
          <a:extLst>
            <a:ext uri="{FF2B5EF4-FFF2-40B4-BE49-F238E27FC236}">
              <a16:creationId xmlns:a16="http://schemas.microsoft.com/office/drawing/2014/main" id="{18212CBA-54B6-3209-D756-5E9196D73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205740</xdr:colOff>
      <xdr:row>96</xdr:row>
      <xdr:rowOff>137160</xdr:rowOff>
    </xdr:from>
    <xdr:to>
      <xdr:col>6</xdr:col>
      <xdr:colOff>1143000</xdr:colOff>
      <xdr:row>114</xdr:row>
      <xdr:rowOff>22860</xdr:rowOff>
    </xdr:to>
    <xdr:graphicFrame macro="">
      <xdr:nvGraphicFramePr>
        <xdr:cNvPr id="10" name="Chart 9">
          <a:extLst>
            <a:ext uri="{FF2B5EF4-FFF2-40B4-BE49-F238E27FC236}">
              <a16:creationId xmlns:a16="http://schemas.microsoft.com/office/drawing/2014/main" id="{14FFD0F2-4531-91C6-4F8C-9F7EDB4779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529590</xdr:colOff>
      <xdr:row>115</xdr:row>
      <xdr:rowOff>129540</xdr:rowOff>
    </xdr:from>
    <xdr:to>
      <xdr:col>12</xdr:col>
      <xdr:colOff>285750</xdr:colOff>
      <xdr:row>131</xdr:row>
      <xdr:rowOff>68580</xdr:rowOff>
    </xdr:to>
    <xdr:graphicFrame macro="">
      <xdr:nvGraphicFramePr>
        <xdr:cNvPr id="11" name="Chart 10">
          <a:extLst>
            <a:ext uri="{FF2B5EF4-FFF2-40B4-BE49-F238E27FC236}">
              <a16:creationId xmlns:a16="http://schemas.microsoft.com/office/drawing/2014/main" id="{40B4B994-94B5-750A-738A-A9E1433B0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461010</xdr:colOff>
      <xdr:row>126</xdr:row>
      <xdr:rowOff>60960</xdr:rowOff>
    </xdr:from>
    <xdr:to>
      <xdr:col>6</xdr:col>
      <xdr:colOff>2091690</xdr:colOff>
      <xdr:row>142</xdr:row>
      <xdr:rowOff>0</xdr:rowOff>
    </xdr:to>
    <xdr:graphicFrame macro="">
      <xdr:nvGraphicFramePr>
        <xdr:cNvPr id="12" name="Chart 11">
          <a:extLst>
            <a:ext uri="{FF2B5EF4-FFF2-40B4-BE49-F238E27FC236}">
              <a16:creationId xmlns:a16="http://schemas.microsoft.com/office/drawing/2014/main" id="{2B271BA1-2411-7803-A1EF-A45D0C8801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012.454961921299" createdVersion="8" refreshedVersion="8" minRefreshableVersion="3" recordCount="1000" xr:uid="{9C489174-7A95-475F-BFBE-8713CC0EB7E3}">
  <cacheSource type="worksheet">
    <worksheetSource name="tbl"/>
  </cacheSource>
  <cacheFields count="14">
    <cacheField name="ID" numFmtId="0">
      <sharedItems containsSemiMixedTypes="0" containsString="0" containsNumber="1" containsInteger="1" minValue="11000" maxValue="29447"/>
    </cacheField>
    <cacheField name="Marital_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_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_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_brackets" numFmtId="0">
      <sharedItems count="9">
        <s v="41-50"/>
        <s v="51-60"/>
        <s v="31-40"/>
        <s v="61+"/>
        <s v="0-30"/>
        <s v="60+" u="1"/>
        <s v="30-40" u="1"/>
        <s v="40-50" u="1"/>
        <s v="50-60" u="1"/>
      </sharedItems>
    </cacheField>
    <cacheField name="Purchased_Bike" numFmtId="0">
      <sharedItems count="2">
        <s v="No"/>
        <s v="Yes"/>
      </sharedItems>
    </cacheField>
  </cacheFields>
  <extLst>
    <ext xmlns:x14="http://schemas.microsoft.com/office/spreadsheetml/2009/9/main" uri="{725AE2AE-9491-48be-B2B4-4EB974FC3084}">
      <x14:pivotCacheDefinition pivotCacheId="17425819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s v="Skilled Manual"/>
    <x v="0"/>
    <x v="0"/>
    <x v="0"/>
    <x v="0"/>
    <x v="0"/>
    <x v="0"/>
    <x v="0"/>
  </r>
  <r>
    <n v="24107"/>
    <x v="0"/>
    <x v="1"/>
    <x v="1"/>
    <x v="1"/>
    <x v="1"/>
    <s v="Clerical"/>
    <x v="0"/>
    <x v="1"/>
    <x v="0"/>
    <x v="0"/>
    <x v="1"/>
    <x v="0"/>
    <x v="0"/>
  </r>
  <r>
    <n v="14177"/>
    <x v="0"/>
    <x v="1"/>
    <x v="2"/>
    <x v="2"/>
    <x v="1"/>
    <s v="Professional"/>
    <x v="1"/>
    <x v="2"/>
    <x v="1"/>
    <x v="0"/>
    <x v="2"/>
    <x v="1"/>
    <x v="0"/>
  </r>
  <r>
    <n v="24381"/>
    <x v="1"/>
    <x v="1"/>
    <x v="3"/>
    <x v="3"/>
    <x v="0"/>
    <s v="Professional"/>
    <x v="0"/>
    <x v="1"/>
    <x v="2"/>
    <x v="1"/>
    <x v="3"/>
    <x v="0"/>
    <x v="1"/>
  </r>
  <r>
    <n v="25597"/>
    <x v="1"/>
    <x v="1"/>
    <x v="1"/>
    <x v="3"/>
    <x v="0"/>
    <s v="Clerical"/>
    <x v="1"/>
    <x v="0"/>
    <x v="0"/>
    <x v="0"/>
    <x v="4"/>
    <x v="2"/>
    <x v="1"/>
  </r>
  <r>
    <n v="13507"/>
    <x v="0"/>
    <x v="0"/>
    <x v="4"/>
    <x v="4"/>
    <x v="1"/>
    <s v="Manual"/>
    <x v="0"/>
    <x v="0"/>
    <x v="3"/>
    <x v="0"/>
    <x v="5"/>
    <x v="0"/>
    <x v="0"/>
  </r>
  <r>
    <n v="27974"/>
    <x v="1"/>
    <x v="1"/>
    <x v="5"/>
    <x v="4"/>
    <x v="2"/>
    <s v="Management"/>
    <x v="0"/>
    <x v="3"/>
    <x v="0"/>
    <x v="1"/>
    <x v="6"/>
    <x v="2"/>
    <x v="1"/>
  </r>
  <r>
    <n v="19364"/>
    <x v="0"/>
    <x v="1"/>
    <x v="0"/>
    <x v="0"/>
    <x v="0"/>
    <s v="Skilled Manual"/>
    <x v="0"/>
    <x v="0"/>
    <x v="0"/>
    <x v="0"/>
    <x v="1"/>
    <x v="0"/>
    <x v="1"/>
  </r>
  <r>
    <n v="22155"/>
    <x v="0"/>
    <x v="1"/>
    <x v="6"/>
    <x v="4"/>
    <x v="3"/>
    <s v="Clerical"/>
    <x v="0"/>
    <x v="2"/>
    <x v="2"/>
    <x v="1"/>
    <x v="7"/>
    <x v="1"/>
    <x v="0"/>
  </r>
  <r>
    <n v="19280"/>
    <x v="0"/>
    <x v="1"/>
    <x v="7"/>
    <x v="4"/>
    <x v="1"/>
    <s v="Manual"/>
    <x v="0"/>
    <x v="1"/>
    <x v="0"/>
    <x v="0"/>
    <x v="8"/>
    <x v="2"/>
    <x v="1"/>
  </r>
  <r>
    <n v="22173"/>
    <x v="0"/>
    <x v="0"/>
    <x v="1"/>
    <x v="1"/>
    <x v="2"/>
    <s v="Skilled Manual"/>
    <x v="1"/>
    <x v="2"/>
    <x v="3"/>
    <x v="1"/>
    <x v="9"/>
    <x v="1"/>
    <x v="1"/>
  </r>
  <r>
    <n v="12697"/>
    <x v="1"/>
    <x v="0"/>
    <x v="8"/>
    <x v="3"/>
    <x v="0"/>
    <s v="Professional"/>
    <x v="1"/>
    <x v="3"/>
    <x v="4"/>
    <x v="1"/>
    <x v="4"/>
    <x v="2"/>
    <x v="0"/>
  </r>
  <r>
    <n v="11434"/>
    <x v="0"/>
    <x v="1"/>
    <x v="9"/>
    <x v="2"/>
    <x v="1"/>
    <s v="Professional"/>
    <x v="0"/>
    <x v="0"/>
    <x v="0"/>
    <x v="0"/>
    <x v="10"/>
    <x v="1"/>
    <x v="0"/>
  </r>
  <r>
    <n v="25323"/>
    <x v="0"/>
    <x v="1"/>
    <x v="0"/>
    <x v="4"/>
    <x v="1"/>
    <s v="Clerical"/>
    <x v="0"/>
    <x v="1"/>
    <x v="3"/>
    <x v="0"/>
    <x v="11"/>
    <x v="2"/>
    <x v="1"/>
  </r>
  <r>
    <n v="23542"/>
    <x v="1"/>
    <x v="1"/>
    <x v="10"/>
    <x v="0"/>
    <x v="1"/>
    <s v="Skilled Manual"/>
    <x v="1"/>
    <x v="1"/>
    <x v="0"/>
    <x v="1"/>
    <x v="12"/>
    <x v="0"/>
    <x v="1"/>
  </r>
  <r>
    <n v="20870"/>
    <x v="1"/>
    <x v="0"/>
    <x v="4"/>
    <x v="4"/>
    <x v="2"/>
    <s v="Manual"/>
    <x v="0"/>
    <x v="1"/>
    <x v="0"/>
    <x v="0"/>
    <x v="13"/>
    <x v="2"/>
    <x v="1"/>
  </r>
  <r>
    <n v="23316"/>
    <x v="1"/>
    <x v="1"/>
    <x v="1"/>
    <x v="1"/>
    <x v="1"/>
    <s v="Clerical"/>
    <x v="1"/>
    <x v="2"/>
    <x v="3"/>
    <x v="1"/>
    <x v="14"/>
    <x v="1"/>
    <x v="1"/>
  </r>
  <r>
    <n v="12610"/>
    <x v="0"/>
    <x v="0"/>
    <x v="1"/>
    <x v="0"/>
    <x v="0"/>
    <s v="Clerical"/>
    <x v="0"/>
    <x v="0"/>
    <x v="0"/>
    <x v="0"/>
    <x v="15"/>
    <x v="0"/>
    <x v="0"/>
  </r>
  <r>
    <n v="27183"/>
    <x v="1"/>
    <x v="1"/>
    <x v="0"/>
    <x v="4"/>
    <x v="1"/>
    <s v="Clerical"/>
    <x v="0"/>
    <x v="1"/>
    <x v="3"/>
    <x v="0"/>
    <x v="11"/>
    <x v="2"/>
    <x v="1"/>
  </r>
  <r>
    <n v="25940"/>
    <x v="1"/>
    <x v="1"/>
    <x v="6"/>
    <x v="4"/>
    <x v="3"/>
    <s v="Clerical"/>
    <x v="0"/>
    <x v="2"/>
    <x v="2"/>
    <x v="1"/>
    <x v="10"/>
    <x v="1"/>
    <x v="1"/>
  </r>
  <r>
    <n v="25598"/>
    <x v="0"/>
    <x v="0"/>
    <x v="0"/>
    <x v="3"/>
    <x v="4"/>
    <s v="Clerical"/>
    <x v="0"/>
    <x v="0"/>
    <x v="0"/>
    <x v="0"/>
    <x v="4"/>
    <x v="2"/>
    <x v="1"/>
  </r>
  <r>
    <n v="21564"/>
    <x v="1"/>
    <x v="0"/>
    <x v="2"/>
    <x v="3"/>
    <x v="0"/>
    <s v="Professional"/>
    <x v="0"/>
    <x v="3"/>
    <x v="4"/>
    <x v="1"/>
    <x v="11"/>
    <x v="2"/>
    <x v="0"/>
  </r>
  <r>
    <n v="19193"/>
    <x v="1"/>
    <x v="1"/>
    <x v="0"/>
    <x v="4"/>
    <x v="1"/>
    <s v="Clerical"/>
    <x v="0"/>
    <x v="0"/>
    <x v="3"/>
    <x v="0"/>
    <x v="11"/>
    <x v="2"/>
    <x v="1"/>
  </r>
  <r>
    <n v="26412"/>
    <x v="0"/>
    <x v="0"/>
    <x v="2"/>
    <x v="2"/>
    <x v="2"/>
    <s v="Management"/>
    <x v="1"/>
    <x v="4"/>
    <x v="2"/>
    <x v="0"/>
    <x v="16"/>
    <x v="1"/>
    <x v="0"/>
  </r>
  <r>
    <n v="27184"/>
    <x v="1"/>
    <x v="1"/>
    <x v="0"/>
    <x v="4"/>
    <x v="1"/>
    <s v="Clerical"/>
    <x v="1"/>
    <x v="1"/>
    <x v="0"/>
    <x v="0"/>
    <x v="17"/>
    <x v="2"/>
    <x v="0"/>
  </r>
  <r>
    <n v="12590"/>
    <x v="1"/>
    <x v="1"/>
    <x v="1"/>
    <x v="0"/>
    <x v="0"/>
    <s v="Clerical"/>
    <x v="0"/>
    <x v="0"/>
    <x v="0"/>
    <x v="0"/>
    <x v="18"/>
    <x v="3"/>
    <x v="0"/>
  </r>
  <r>
    <n v="17841"/>
    <x v="1"/>
    <x v="1"/>
    <x v="1"/>
    <x v="3"/>
    <x v="1"/>
    <s v="Clerical"/>
    <x v="1"/>
    <x v="1"/>
    <x v="0"/>
    <x v="0"/>
    <x v="19"/>
    <x v="4"/>
    <x v="1"/>
  </r>
  <r>
    <n v="18283"/>
    <x v="1"/>
    <x v="0"/>
    <x v="11"/>
    <x v="3"/>
    <x v="0"/>
    <s v="Professional"/>
    <x v="1"/>
    <x v="1"/>
    <x v="2"/>
    <x v="1"/>
    <x v="8"/>
    <x v="2"/>
    <x v="0"/>
  </r>
  <r>
    <n v="18299"/>
    <x v="0"/>
    <x v="1"/>
    <x v="3"/>
    <x v="2"/>
    <x v="1"/>
    <s v="Skilled Manual"/>
    <x v="0"/>
    <x v="2"/>
    <x v="2"/>
    <x v="1"/>
    <x v="20"/>
    <x v="0"/>
    <x v="0"/>
  </r>
  <r>
    <n v="16466"/>
    <x v="1"/>
    <x v="0"/>
    <x v="6"/>
    <x v="3"/>
    <x v="3"/>
    <s v="Manual"/>
    <x v="1"/>
    <x v="2"/>
    <x v="0"/>
    <x v="0"/>
    <x v="21"/>
    <x v="2"/>
    <x v="1"/>
  </r>
  <r>
    <n v="19273"/>
    <x v="0"/>
    <x v="0"/>
    <x v="6"/>
    <x v="4"/>
    <x v="1"/>
    <s v="Manual"/>
    <x v="0"/>
    <x v="0"/>
    <x v="0"/>
    <x v="0"/>
    <x v="18"/>
    <x v="3"/>
    <x v="0"/>
  </r>
  <r>
    <n v="22400"/>
    <x v="0"/>
    <x v="1"/>
    <x v="4"/>
    <x v="3"/>
    <x v="1"/>
    <s v="Manual"/>
    <x v="1"/>
    <x v="1"/>
    <x v="0"/>
    <x v="1"/>
    <x v="22"/>
    <x v="4"/>
    <x v="1"/>
  </r>
  <r>
    <n v="20942"/>
    <x v="1"/>
    <x v="0"/>
    <x v="6"/>
    <x v="3"/>
    <x v="2"/>
    <s v="Manual"/>
    <x v="1"/>
    <x v="1"/>
    <x v="2"/>
    <x v="0"/>
    <x v="23"/>
    <x v="2"/>
    <x v="0"/>
  </r>
  <r>
    <n v="18484"/>
    <x v="1"/>
    <x v="1"/>
    <x v="2"/>
    <x v="4"/>
    <x v="2"/>
    <s v="Skilled Manual"/>
    <x v="1"/>
    <x v="2"/>
    <x v="3"/>
    <x v="1"/>
    <x v="5"/>
    <x v="0"/>
    <x v="1"/>
  </r>
  <r>
    <n v="12291"/>
    <x v="1"/>
    <x v="1"/>
    <x v="8"/>
    <x v="2"/>
    <x v="1"/>
    <s v="Professional"/>
    <x v="1"/>
    <x v="2"/>
    <x v="1"/>
    <x v="0"/>
    <x v="24"/>
    <x v="3"/>
    <x v="1"/>
  </r>
  <r>
    <n v="28380"/>
    <x v="1"/>
    <x v="0"/>
    <x v="4"/>
    <x v="2"/>
    <x v="3"/>
    <s v="Manual"/>
    <x v="1"/>
    <x v="2"/>
    <x v="0"/>
    <x v="0"/>
    <x v="3"/>
    <x v="0"/>
    <x v="0"/>
  </r>
  <r>
    <n v="17891"/>
    <x v="0"/>
    <x v="0"/>
    <x v="4"/>
    <x v="4"/>
    <x v="1"/>
    <s v="Manual"/>
    <x v="0"/>
    <x v="1"/>
    <x v="0"/>
    <x v="0"/>
    <x v="5"/>
    <x v="0"/>
    <x v="1"/>
  </r>
  <r>
    <n v="27832"/>
    <x v="1"/>
    <x v="0"/>
    <x v="1"/>
    <x v="3"/>
    <x v="1"/>
    <s v="Clerical"/>
    <x v="1"/>
    <x v="1"/>
    <x v="1"/>
    <x v="0"/>
    <x v="25"/>
    <x v="4"/>
    <x v="0"/>
  </r>
  <r>
    <n v="26863"/>
    <x v="1"/>
    <x v="1"/>
    <x v="6"/>
    <x v="3"/>
    <x v="2"/>
    <s v="Manual"/>
    <x v="1"/>
    <x v="1"/>
    <x v="1"/>
    <x v="0"/>
    <x v="26"/>
    <x v="4"/>
    <x v="0"/>
  </r>
  <r>
    <n v="16259"/>
    <x v="1"/>
    <x v="0"/>
    <x v="4"/>
    <x v="5"/>
    <x v="3"/>
    <s v="Manual"/>
    <x v="0"/>
    <x v="2"/>
    <x v="0"/>
    <x v="0"/>
    <x v="8"/>
    <x v="2"/>
    <x v="1"/>
  </r>
  <r>
    <n v="27803"/>
    <x v="1"/>
    <x v="0"/>
    <x v="1"/>
    <x v="4"/>
    <x v="1"/>
    <s v="Clerical"/>
    <x v="1"/>
    <x v="0"/>
    <x v="0"/>
    <x v="0"/>
    <x v="1"/>
    <x v="0"/>
    <x v="0"/>
  </r>
  <r>
    <n v="14347"/>
    <x v="1"/>
    <x v="0"/>
    <x v="0"/>
    <x v="4"/>
    <x v="0"/>
    <s v="Management"/>
    <x v="0"/>
    <x v="2"/>
    <x v="2"/>
    <x v="1"/>
    <x v="27"/>
    <x v="3"/>
    <x v="1"/>
  </r>
  <r>
    <n v="17703"/>
    <x v="0"/>
    <x v="0"/>
    <x v="4"/>
    <x v="0"/>
    <x v="4"/>
    <s v="Manual"/>
    <x v="0"/>
    <x v="0"/>
    <x v="0"/>
    <x v="0"/>
    <x v="8"/>
    <x v="2"/>
    <x v="0"/>
  </r>
  <r>
    <n v="17185"/>
    <x v="0"/>
    <x v="0"/>
    <x v="9"/>
    <x v="5"/>
    <x v="1"/>
    <s v="Professional"/>
    <x v="1"/>
    <x v="4"/>
    <x v="2"/>
    <x v="0"/>
    <x v="28"/>
    <x v="0"/>
    <x v="1"/>
  </r>
  <r>
    <n v="29380"/>
    <x v="0"/>
    <x v="0"/>
    <x v="6"/>
    <x v="1"/>
    <x v="2"/>
    <s v="Manual"/>
    <x v="0"/>
    <x v="0"/>
    <x v="0"/>
    <x v="0"/>
    <x v="3"/>
    <x v="0"/>
    <x v="1"/>
  </r>
  <r>
    <n v="23986"/>
    <x v="0"/>
    <x v="0"/>
    <x v="6"/>
    <x v="0"/>
    <x v="0"/>
    <s v="Clerical"/>
    <x v="0"/>
    <x v="0"/>
    <x v="0"/>
    <x v="0"/>
    <x v="29"/>
    <x v="3"/>
    <x v="1"/>
  </r>
  <r>
    <n v="24466"/>
    <x v="0"/>
    <x v="0"/>
    <x v="10"/>
    <x v="0"/>
    <x v="1"/>
    <s v="Skilled Manual"/>
    <x v="0"/>
    <x v="1"/>
    <x v="2"/>
    <x v="1"/>
    <x v="30"/>
    <x v="0"/>
    <x v="1"/>
  </r>
  <r>
    <n v="29097"/>
    <x v="1"/>
    <x v="0"/>
    <x v="0"/>
    <x v="4"/>
    <x v="1"/>
    <s v="Skilled Manual"/>
    <x v="0"/>
    <x v="2"/>
    <x v="2"/>
    <x v="1"/>
    <x v="31"/>
    <x v="1"/>
    <x v="1"/>
  </r>
  <r>
    <n v="19487"/>
    <x v="0"/>
    <x v="1"/>
    <x v="1"/>
    <x v="4"/>
    <x v="1"/>
    <s v="Clerical"/>
    <x v="1"/>
    <x v="2"/>
    <x v="0"/>
    <x v="0"/>
    <x v="0"/>
    <x v="0"/>
    <x v="0"/>
  </r>
  <r>
    <n v="14939"/>
    <x v="1"/>
    <x v="1"/>
    <x v="0"/>
    <x v="3"/>
    <x v="0"/>
    <s v="Clerical"/>
    <x v="0"/>
    <x v="0"/>
    <x v="0"/>
    <x v="0"/>
    <x v="32"/>
    <x v="2"/>
    <x v="1"/>
  </r>
  <r>
    <n v="13826"/>
    <x v="1"/>
    <x v="0"/>
    <x v="1"/>
    <x v="3"/>
    <x v="1"/>
    <s v="Clerical"/>
    <x v="1"/>
    <x v="1"/>
    <x v="0"/>
    <x v="0"/>
    <x v="26"/>
    <x v="4"/>
    <x v="0"/>
  </r>
  <r>
    <n v="20619"/>
    <x v="1"/>
    <x v="1"/>
    <x v="2"/>
    <x v="3"/>
    <x v="0"/>
    <s v="Professional"/>
    <x v="1"/>
    <x v="3"/>
    <x v="4"/>
    <x v="1"/>
    <x v="11"/>
    <x v="2"/>
    <x v="0"/>
  </r>
  <r>
    <n v="12558"/>
    <x v="0"/>
    <x v="0"/>
    <x v="6"/>
    <x v="0"/>
    <x v="0"/>
    <s v="Clerical"/>
    <x v="0"/>
    <x v="0"/>
    <x v="0"/>
    <x v="0"/>
    <x v="27"/>
    <x v="3"/>
    <x v="0"/>
  </r>
  <r>
    <n v="24871"/>
    <x v="1"/>
    <x v="0"/>
    <x v="8"/>
    <x v="5"/>
    <x v="2"/>
    <s v="Management"/>
    <x v="1"/>
    <x v="4"/>
    <x v="2"/>
    <x v="0"/>
    <x v="16"/>
    <x v="1"/>
    <x v="0"/>
  </r>
  <r>
    <n v="17319"/>
    <x v="1"/>
    <x v="0"/>
    <x v="3"/>
    <x v="3"/>
    <x v="0"/>
    <s v="Professional"/>
    <x v="1"/>
    <x v="1"/>
    <x v="2"/>
    <x v="1"/>
    <x v="0"/>
    <x v="0"/>
    <x v="0"/>
  </r>
  <r>
    <n v="28906"/>
    <x v="0"/>
    <x v="1"/>
    <x v="2"/>
    <x v="5"/>
    <x v="2"/>
    <s v="Professional"/>
    <x v="0"/>
    <x v="2"/>
    <x v="4"/>
    <x v="0"/>
    <x v="9"/>
    <x v="1"/>
    <x v="0"/>
  </r>
  <r>
    <n v="12808"/>
    <x v="0"/>
    <x v="1"/>
    <x v="0"/>
    <x v="3"/>
    <x v="0"/>
    <s v="Clerical"/>
    <x v="0"/>
    <x v="0"/>
    <x v="0"/>
    <x v="0"/>
    <x v="13"/>
    <x v="2"/>
    <x v="1"/>
  </r>
  <r>
    <n v="20567"/>
    <x v="0"/>
    <x v="1"/>
    <x v="12"/>
    <x v="5"/>
    <x v="1"/>
    <s v="Professional"/>
    <x v="1"/>
    <x v="3"/>
    <x v="2"/>
    <x v="0"/>
    <x v="33"/>
    <x v="3"/>
    <x v="1"/>
  </r>
  <r>
    <n v="25502"/>
    <x v="0"/>
    <x v="0"/>
    <x v="0"/>
    <x v="0"/>
    <x v="0"/>
    <s v="Skilled Manual"/>
    <x v="0"/>
    <x v="0"/>
    <x v="0"/>
    <x v="0"/>
    <x v="1"/>
    <x v="0"/>
    <x v="1"/>
  </r>
  <r>
    <n v="15580"/>
    <x v="0"/>
    <x v="1"/>
    <x v="10"/>
    <x v="4"/>
    <x v="0"/>
    <s v="Professional"/>
    <x v="0"/>
    <x v="1"/>
    <x v="1"/>
    <x v="1"/>
    <x v="13"/>
    <x v="2"/>
    <x v="1"/>
  </r>
  <r>
    <n v="24185"/>
    <x v="1"/>
    <x v="0"/>
    <x v="4"/>
    <x v="0"/>
    <x v="2"/>
    <s v="Manual"/>
    <x v="1"/>
    <x v="1"/>
    <x v="3"/>
    <x v="0"/>
    <x v="12"/>
    <x v="0"/>
    <x v="0"/>
  </r>
  <r>
    <n v="19291"/>
    <x v="1"/>
    <x v="0"/>
    <x v="4"/>
    <x v="4"/>
    <x v="2"/>
    <s v="Manual"/>
    <x v="0"/>
    <x v="0"/>
    <x v="0"/>
    <x v="0"/>
    <x v="11"/>
    <x v="2"/>
    <x v="0"/>
  </r>
  <r>
    <n v="16713"/>
    <x v="0"/>
    <x v="1"/>
    <x v="0"/>
    <x v="4"/>
    <x v="0"/>
    <s v="Management"/>
    <x v="0"/>
    <x v="1"/>
    <x v="0"/>
    <x v="1"/>
    <x v="31"/>
    <x v="1"/>
    <x v="1"/>
  </r>
  <r>
    <n v="16185"/>
    <x v="1"/>
    <x v="1"/>
    <x v="10"/>
    <x v="5"/>
    <x v="0"/>
    <s v="Professional"/>
    <x v="0"/>
    <x v="4"/>
    <x v="4"/>
    <x v="1"/>
    <x v="3"/>
    <x v="0"/>
    <x v="0"/>
  </r>
  <r>
    <n v="14927"/>
    <x v="0"/>
    <x v="0"/>
    <x v="1"/>
    <x v="0"/>
    <x v="0"/>
    <s v="Clerical"/>
    <x v="0"/>
    <x v="0"/>
    <x v="0"/>
    <x v="0"/>
    <x v="34"/>
    <x v="2"/>
    <x v="1"/>
  </r>
  <r>
    <n v="29337"/>
    <x v="1"/>
    <x v="1"/>
    <x v="1"/>
    <x v="4"/>
    <x v="1"/>
    <s v="Clerical"/>
    <x v="0"/>
    <x v="2"/>
    <x v="2"/>
    <x v="1"/>
    <x v="35"/>
    <x v="3"/>
    <x v="0"/>
  </r>
  <r>
    <n v="29355"/>
    <x v="0"/>
    <x v="0"/>
    <x v="0"/>
    <x v="3"/>
    <x v="4"/>
    <s v="Clerical"/>
    <x v="0"/>
    <x v="0"/>
    <x v="0"/>
    <x v="0"/>
    <x v="34"/>
    <x v="2"/>
    <x v="1"/>
  </r>
  <r>
    <n v="25303"/>
    <x v="1"/>
    <x v="1"/>
    <x v="1"/>
    <x v="3"/>
    <x v="2"/>
    <s v="Manual"/>
    <x v="0"/>
    <x v="1"/>
    <x v="1"/>
    <x v="0"/>
    <x v="6"/>
    <x v="2"/>
    <x v="1"/>
  </r>
  <r>
    <n v="14813"/>
    <x v="1"/>
    <x v="0"/>
    <x v="6"/>
    <x v="5"/>
    <x v="2"/>
    <s v="Manual"/>
    <x v="0"/>
    <x v="1"/>
    <x v="0"/>
    <x v="0"/>
    <x v="1"/>
    <x v="0"/>
    <x v="1"/>
  </r>
  <r>
    <n v="16438"/>
    <x v="0"/>
    <x v="0"/>
    <x v="4"/>
    <x v="3"/>
    <x v="3"/>
    <s v="Manual"/>
    <x v="1"/>
    <x v="2"/>
    <x v="0"/>
    <x v="0"/>
    <x v="25"/>
    <x v="4"/>
    <x v="0"/>
  </r>
  <r>
    <n v="14238"/>
    <x v="0"/>
    <x v="1"/>
    <x v="7"/>
    <x v="3"/>
    <x v="3"/>
    <s v="Professional"/>
    <x v="0"/>
    <x v="3"/>
    <x v="4"/>
    <x v="1"/>
    <x v="4"/>
    <x v="2"/>
    <x v="1"/>
  </r>
  <r>
    <n v="16200"/>
    <x v="1"/>
    <x v="0"/>
    <x v="4"/>
    <x v="3"/>
    <x v="3"/>
    <s v="Manual"/>
    <x v="1"/>
    <x v="2"/>
    <x v="0"/>
    <x v="0"/>
    <x v="11"/>
    <x v="2"/>
    <x v="0"/>
  </r>
  <r>
    <n v="24857"/>
    <x v="0"/>
    <x v="0"/>
    <x v="12"/>
    <x v="1"/>
    <x v="2"/>
    <s v="Professional"/>
    <x v="0"/>
    <x v="3"/>
    <x v="0"/>
    <x v="0"/>
    <x v="31"/>
    <x v="1"/>
    <x v="0"/>
  </r>
  <r>
    <n v="26956"/>
    <x v="1"/>
    <x v="0"/>
    <x v="6"/>
    <x v="3"/>
    <x v="1"/>
    <s v="Manual"/>
    <x v="1"/>
    <x v="1"/>
    <x v="1"/>
    <x v="0"/>
    <x v="4"/>
    <x v="2"/>
    <x v="1"/>
  </r>
  <r>
    <n v="14517"/>
    <x v="0"/>
    <x v="0"/>
    <x v="6"/>
    <x v="1"/>
    <x v="2"/>
    <s v="Skilled Manual"/>
    <x v="1"/>
    <x v="2"/>
    <x v="3"/>
    <x v="1"/>
    <x v="24"/>
    <x v="3"/>
    <x v="0"/>
  </r>
  <r>
    <n v="12678"/>
    <x v="1"/>
    <x v="0"/>
    <x v="12"/>
    <x v="5"/>
    <x v="2"/>
    <s v="Management"/>
    <x v="0"/>
    <x v="3"/>
    <x v="0"/>
    <x v="1"/>
    <x v="23"/>
    <x v="2"/>
    <x v="0"/>
  </r>
  <r>
    <n v="16188"/>
    <x v="1"/>
    <x v="0"/>
    <x v="6"/>
    <x v="3"/>
    <x v="3"/>
    <s v="Manual"/>
    <x v="1"/>
    <x v="2"/>
    <x v="3"/>
    <x v="0"/>
    <x v="22"/>
    <x v="4"/>
    <x v="0"/>
  </r>
  <r>
    <n v="27969"/>
    <x v="0"/>
    <x v="1"/>
    <x v="2"/>
    <x v="3"/>
    <x v="0"/>
    <s v="Professional"/>
    <x v="0"/>
    <x v="2"/>
    <x v="4"/>
    <x v="1"/>
    <x v="19"/>
    <x v="4"/>
    <x v="1"/>
  </r>
  <r>
    <n v="15752"/>
    <x v="0"/>
    <x v="1"/>
    <x v="2"/>
    <x v="4"/>
    <x v="2"/>
    <s v="Skilled Manual"/>
    <x v="1"/>
    <x v="2"/>
    <x v="3"/>
    <x v="1"/>
    <x v="5"/>
    <x v="0"/>
    <x v="1"/>
  </r>
  <r>
    <n v="27745"/>
    <x v="1"/>
    <x v="1"/>
    <x v="0"/>
    <x v="4"/>
    <x v="0"/>
    <s v="Management"/>
    <x v="0"/>
    <x v="2"/>
    <x v="2"/>
    <x v="1"/>
    <x v="18"/>
    <x v="3"/>
    <x v="1"/>
  </r>
  <r>
    <n v="20828"/>
    <x v="0"/>
    <x v="0"/>
    <x v="1"/>
    <x v="5"/>
    <x v="4"/>
    <s v="Clerical"/>
    <x v="0"/>
    <x v="0"/>
    <x v="0"/>
    <x v="0"/>
    <x v="12"/>
    <x v="0"/>
    <x v="1"/>
  </r>
  <r>
    <n v="19461"/>
    <x v="1"/>
    <x v="0"/>
    <x v="4"/>
    <x v="5"/>
    <x v="3"/>
    <s v="Manual"/>
    <x v="0"/>
    <x v="2"/>
    <x v="0"/>
    <x v="0"/>
    <x v="8"/>
    <x v="2"/>
    <x v="0"/>
  </r>
  <r>
    <n v="26941"/>
    <x v="0"/>
    <x v="1"/>
    <x v="1"/>
    <x v="3"/>
    <x v="0"/>
    <s v="Clerical"/>
    <x v="0"/>
    <x v="0"/>
    <x v="0"/>
    <x v="0"/>
    <x v="15"/>
    <x v="0"/>
    <x v="1"/>
  </r>
  <r>
    <n v="28412"/>
    <x v="1"/>
    <x v="1"/>
    <x v="6"/>
    <x v="3"/>
    <x v="2"/>
    <s v="Manual"/>
    <x v="1"/>
    <x v="1"/>
    <x v="1"/>
    <x v="0"/>
    <x v="19"/>
    <x v="4"/>
    <x v="0"/>
  </r>
  <r>
    <n v="24485"/>
    <x v="1"/>
    <x v="1"/>
    <x v="0"/>
    <x v="4"/>
    <x v="0"/>
    <s v="Management"/>
    <x v="1"/>
    <x v="1"/>
    <x v="2"/>
    <x v="1"/>
    <x v="31"/>
    <x v="1"/>
    <x v="1"/>
  </r>
  <r>
    <n v="16514"/>
    <x v="1"/>
    <x v="1"/>
    <x v="4"/>
    <x v="3"/>
    <x v="1"/>
    <s v="Manual"/>
    <x v="0"/>
    <x v="1"/>
    <x v="3"/>
    <x v="1"/>
    <x v="22"/>
    <x v="4"/>
    <x v="1"/>
  </r>
  <r>
    <n v="17191"/>
    <x v="1"/>
    <x v="1"/>
    <x v="12"/>
    <x v="1"/>
    <x v="1"/>
    <s v="Professional"/>
    <x v="1"/>
    <x v="4"/>
    <x v="0"/>
    <x v="0"/>
    <x v="36"/>
    <x v="1"/>
    <x v="1"/>
  </r>
  <r>
    <n v="19608"/>
    <x v="0"/>
    <x v="1"/>
    <x v="2"/>
    <x v="2"/>
    <x v="0"/>
    <s v="Professional"/>
    <x v="0"/>
    <x v="3"/>
    <x v="3"/>
    <x v="1"/>
    <x v="8"/>
    <x v="2"/>
    <x v="0"/>
  </r>
  <r>
    <n v="24119"/>
    <x v="1"/>
    <x v="1"/>
    <x v="1"/>
    <x v="3"/>
    <x v="1"/>
    <s v="Clerical"/>
    <x v="1"/>
    <x v="1"/>
    <x v="1"/>
    <x v="0"/>
    <x v="19"/>
    <x v="4"/>
    <x v="0"/>
  </r>
  <r>
    <n v="25458"/>
    <x v="0"/>
    <x v="1"/>
    <x v="6"/>
    <x v="0"/>
    <x v="2"/>
    <s v="Manual"/>
    <x v="1"/>
    <x v="1"/>
    <x v="3"/>
    <x v="0"/>
    <x v="8"/>
    <x v="2"/>
    <x v="1"/>
  </r>
  <r>
    <n v="26886"/>
    <x v="1"/>
    <x v="0"/>
    <x v="1"/>
    <x v="3"/>
    <x v="1"/>
    <s v="Clerical"/>
    <x v="1"/>
    <x v="1"/>
    <x v="0"/>
    <x v="0"/>
    <x v="19"/>
    <x v="4"/>
    <x v="1"/>
  </r>
  <r>
    <n v="28436"/>
    <x v="1"/>
    <x v="1"/>
    <x v="1"/>
    <x v="3"/>
    <x v="1"/>
    <s v="Clerical"/>
    <x v="1"/>
    <x v="1"/>
    <x v="0"/>
    <x v="0"/>
    <x v="25"/>
    <x v="4"/>
    <x v="1"/>
  </r>
  <r>
    <n v="19562"/>
    <x v="1"/>
    <x v="0"/>
    <x v="10"/>
    <x v="4"/>
    <x v="0"/>
    <s v="Professional"/>
    <x v="0"/>
    <x v="1"/>
    <x v="1"/>
    <x v="1"/>
    <x v="34"/>
    <x v="2"/>
    <x v="1"/>
  </r>
  <r>
    <n v="15608"/>
    <x v="1"/>
    <x v="0"/>
    <x v="1"/>
    <x v="3"/>
    <x v="1"/>
    <s v="Clerical"/>
    <x v="1"/>
    <x v="1"/>
    <x v="1"/>
    <x v="0"/>
    <x v="6"/>
    <x v="2"/>
    <x v="0"/>
  </r>
  <r>
    <n v="16487"/>
    <x v="1"/>
    <x v="0"/>
    <x v="1"/>
    <x v="1"/>
    <x v="2"/>
    <s v="Skilled Manual"/>
    <x v="0"/>
    <x v="2"/>
    <x v="2"/>
    <x v="1"/>
    <x v="10"/>
    <x v="1"/>
    <x v="0"/>
  </r>
  <r>
    <n v="17197"/>
    <x v="1"/>
    <x v="0"/>
    <x v="8"/>
    <x v="2"/>
    <x v="1"/>
    <s v="Professional"/>
    <x v="0"/>
    <x v="2"/>
    <x v="4"/>
    <x v="0"/>
    <x v="24"/>
    <x v="3"/>
    <x v="0"/>
  </r>
  <r>
    <n v="12507"/>
    <x v="0"/>
    <x v="1"/>
    <x v="1"/>
    <x v="0"/>
    <x v="1"/>
    <s v="Clerical"/>
    <x v="0"/>
    <x v="1"/>
    <x v="0"/>
    <x v="0"/>
    <x v="1"/>
    <x v="0"/>
    <x v="0"/>
  </r>
  <r>
    <n v="23940"/>
    <x v="0"/>
    <x v="1"/>
    <x v="0"/>
    <x v="0"/>
    <x v="0"/>
    <s v="Skilled Manual"/>
    <x v="0"/>
    <x v="1"/>
    <x v="0"/>
    <x v="0"/>
    <x v="20"/>
    <x v="0"/>
    <x v="1"/>
  </r>
  <r>
    <n v="19441"/>
    <x v="0"/>
    <x v="1"/>
    <x v="0"/>
    <x v="3"/>
    <x v="4"/>
    <s v="Clerical"/>
    <x v="0"/>
    <x v="0"/>
    <x v="0"/>
    <x v="0"/>
    <x v="37"/>
    <x v="4"/>
    <x v="1"/>
  </r>
  <r>
    <n v="26852"/>
    <x v="0"/>
    <x v="0"/>
    <x v="6"/>
    <x v="1"/>
    <x v="2"/>
    <s v="Manual"/>
    <x v="0"/>
    <x v="2"/>
    <x v="0"/>
    <x v="0"/>
    <x v="1"/>
    <x v="0"/>
    <x v="0"/>
  </r>
  <r>
    <n v="12274"/>
    <x v="1"/>
    <x v="1"/>
    <x v="4"/>
    <x v="4"/>
    <x v="2"/>
    <s v="Manual"/>
    <x v="0"/>
    <x v="0"/>
    <x v="0"/>
    <x v="0"/>
    <x v="11"/>
    <x v="2"/>
    <x v="0"/>
  </r>
  <r>
    <n v="20236"/>
    <x v="1"/>
    <x v="1"/>
    <x v="10"/>
    <x v="1"/>
    <x v="0"/>
    <s v="Professional"/>
    <x v="1"/>
    <x v="2"/>
    <x v="0"/>
    <x v="1"/>
    <x v="1"/>
    <x v="0"/>
    <x v="1"/>
  </r>
  <r>
    <n v="24149"/>
    <x v="0"/>
    <x v="1"/>
    <x v="4"/>
    <x v="4"/>
    <x v="1"/>
    <s v="Manual"/>
    <x v="0"/>
    <x v="0"/>
    <x v="3"/>
    <x v="0"/>
    <x v="38"/>
    <x v="0"/>
    <x v="0"/>
  </r>
  <r>
    <n v="26139"/>
    <x v="1"/>
    <x v="1"/>
    <x v="10"/>
    <x v="0"/>
    <x v="1"/>
    <s v="Skilled Manual"/>
    <x v="0"/>
    <x v="1"/>
    <x v="2"/>
    <x v="1"/>
    <x v="12"/>
    <x v="0"/>
    <x v="0"/>
  </r>
  <r>
    <n v="18491"/>
    <x v="1"/>
    <x v="0"/>
    <x v="3"/>
    <x v="4"/>
    <x v="2"/>
    <s v="Professional"/>
    <x v="0"/>
    <x v="2"/>
    <x v="2"/>
    <x v="1"/>
    <x v="38"/>
    <x v="0"/>
    <x v="1"/>
  </r>
  <r>
    <n v="22707"/>
    <x v="1"/>
    <x v="0"/>
    <x v="1"/>
    <x v="3"/>
    <x v="1"/>
    <s v="Clerical"/>
    <x v="1"/>
    <x v="1"/>
    <x v="1"/>
    <x v="0"/>
    <x v="25"/>
    <x v="4"/>
    <x v="0"/>
  </r>
  <r>
    <n v="20430"/>
    <x v="0"/>
    <x v="1"/>
    <x v="3"/>
    <x v="4"/>
    <x v="1"/>
    <s v="Skilled Manual"/>
    <x v="0"/>
    <x v="2"/>
    <x v="2"/>
    <x v="1"/>
    <x v="31"/>
    <x v="1"/>
    <x v="1"/>
  </r>
  <r>
    <n v="27494"/>
    <x v="1"/>
    <x v="0"/>
    <x v="0"/>
    <x v="4"/>
    <x v="1"/>
    <s v="Skilled Manual"/>
    <x v="1"/>
    <x v="2"/>
    <x v="3"/>
    <x v="1"/>
    <x v="39"/>
    <x v="1"/>
    <x v="1"/>
  </r>
  <r>
    <n v="26829"/>
    <x v="0"/>
    <x v="0"/>
    <x v="0"/>
    <x v="3"/>
    <x v="0"/>
    <s v="Clerical"/>
    <x v="0"/>
    <x v="0"/>
    <x v="0"/>
    <x v="0"/>
    <x v="13"/>
    <x v="2"/>
    <x v="1"/>
  </r>
  <r>
    <n v="28395"/>
    <x v="1"/>
    <x v="1"/>
    <x v="0"/>
    <x v="3"/>
    <x v="0"/>
    <s v="Professional"/>
    <x v="1"/>
    <x v="0"/>
    <x v="0"/>
    <x v="0"/>
    <x v="32"/>
    <x v="2"/>
    <x v="1"/>
  </r>
  <r>
    <n v="21006"/>
    <x v="1"/>
    <x v="0"/>
    <x v="1"/>
    <x v="0"/>
    <x v="1"/>
    <s v="Manual"/>
    <x v="1"/>
    <x v="0"/>
    <x v="0"/>
    <x v="0"/>
    <x v="30"/>
    <x v="0"/>
    <x v="1"/>
  </r>
  <r>
    <n v="14682"/>
    <x v="1"/>
    <x v="0"/>
    <x v="3"/>
    <x v="3"/>
    <x v="0"/>
    <s v="Professional"/>
    <x v="1"/>
    <x v="1"/>
    <x v="2"/>
    <x v="1"/>
    <x v="13"/>
    <x v="2"/>
    <x v="0"/>
  </r>
  <r>
    <n v="17650"/>
    <x v="1"/>
    <x v="0"/>
    <x v="0"/>
    <x v="4"/>
    <x v="1"/>
    <s v="Clerical"/>
    <x v="0"/>
    <x v="2"/>
    <x v="3"/>
    <x v="0"/>
    <x v="11"/>
    <x v="2"/>
    <x v="0"/>
  </r>
  <r>
    <n v="29191"/>
    <x v="1"/>
    <x v="0"/>
    <x v="12"/>
    <x v="0"/>
    <x v="4"/>
    <s v="Management"/>
    <x v="1"/>
    <x v="1"/>
    <x v="0"/>
    <x v="1"/>
    <x v="4"/>
    <x v="2"/>
    <x v="1"/>
  </r>
  <r>
    <n v="15030"/>
    <x v="0"/>
    <x v="1"/>
    <x v="6"/>
    <x v="3"/>
    <x v="0"/>
    <s v="Clerical"/>
    <x v="0"/>
    <x v="0"/>
    <x v="0"/>
    <x v="1"/>
    <x v="22"/>
    <x v="4"/>
    <x v="1"/>
  </r>
  <r>
    <n v="24140"/>
    <x v="1"/>
    <x v="1"/>
    <x v="4"/>
    <x v="3"/>
    <x v="4"/>
    <s v="Manual"/>
    <x v="1"/>
    <x v="0"/>
    <x v="0"/>
    <x v="0"/>
    <x v="25"/>
    <x v="4"/>
    <x v="1"/>
  </r>
  <r>
    <n v="22496"/>
    <x v="0"/>
    <x v="0"/>
    <x v="1"/>
    <x v="0"/>
    <x v="0"/>
    <s v="Skilled Manual"/>
    <x v="0"/>
    <x v="2"/>
    <x v="0"/>
    <x v="0"/>
    <x v="0"/>
    <x v="0"/>
    <x v="0"/>
  </r>
  <r>
    <n v="24065"/>
    <x v="1"/>
    <x v="0"/>
    <x v="6"/>
    <x v="3"/>
    <x v="2"/>
    <s v="Manual"/>
    <x v="0"/>
    <x v="0"/>
    <x v="0"/>
    <x v="0"/>
    <x v="8"/>
    <x v="2"/>
    <x v="1"/>
  </r>
  <r>
    <n v="19914"/>
    <x v="0"/>
    <x v="1"/>
    <x v="2"/>
    <x v="2"/>
    <x v="0"/>
    <s v="Management"/>
    <x v="0"/>
    <x v="2"/>
    <x v="1"/>
    <x v="0"/>
    <x v="24"/>
    <x v="3"/>
    <x v="0"/>
  </r>
  <r>
    <n v="12871"/>
    <x v="1"/>
    <x v="0"/>
    <x v="1"/>
    <x v="3"/>
    <x v="1"/>
    <s v="Clerical"/>
    <x v="1"/>
    <x v="1"/>
    <x v="1"/>
    <x v="0"/>
    <x v="19"/>
    <x v="4"/>
    <x v="0"/>
  </r>
  <r>
    <n v="22988"/>
    <x v="0"/>
    <x v="0"/>
    <x v="0"/>
    <x v="4"/>
    <x v="0"/>
    <s v="Management"/>
    <x v="0"/>
    <x v="2"/>
    <x v="2"/>
    <x v="1"/>
    <x v="29"/>
    <x v="3"/>
    <x v="1"/>
  </r>
  <r>
    <n v="15922"/>
    <x v="0"/>
    <x v="1"/>
    <x v="13"/>
    <x v="4"/>
    <x v="2"/>
    <s v="Professional"/>
    <x v="0"/>
    <x v="3"/>
    <x v="0"/>
    <x v="0"/>
    <x v="28"/>
    <x v="0"/>
    <x v="0"/>
  </r>
  <r>
    <n v="12344"/>
    <x v="1"/>
    <x v="0"/>
    <x v="2"/>
    <x v="3"/>
    <x v="0"/>
    <s v="Professional"/>
    <x v="1"/>
    <x v="4"/>
    <x v="4"/>
    <x v="1"/>
    <x v="23"/>
    <x v="2"/>
    <x v="0"/>
  </r>
  <r>
    <n v="23627"/>
    <x v="1"/>
    <x v="0"/>
    <x v="11"/>
    <x v="1"/>
    <x v="1"/>
    <s v="Management"/>
    <x v="1"/>
    <x v="3"/>
    <x v="2"/>
    <x v="0"/>
    <x v="16"/>
    <x v="1"/>
    <x v="0"/>
  </r>
  <r>
    <n v="27775"/>
    <x v="1"/>
    <x v="0"/>
    <x v="0"/>
    <x v="3"/>
    <x v="0"/>
    <s v="Clerical"/>
    <x v="1"/>
    <x v="0"/>
    <x v="0"/>
    <x v="0"/>
    <x v="13"/>
    <x v="2"/>
    <x v="1"/>
  </r>
  <r>
    <n v="29301"/>
    <x v="0"/>
    <x v="1"/>
    <x v="2"/>
    <x v="2"/>
    <x v="0"/>
    <s v="Professional"/>
    <x v="0"/>
    <x v="3"/>
    <x v="3"/>
    <x v="1"/>
    <x v="8"/>
    <x v="2"/>
    <x v="0"/>
  </r>
  <r>
    <n v="12716"/>
    <x v="1"/>
    <x v="1"/>
    <x v="1"/>
    <x v="3"/>
    <x v="1"/>
    <s v="Clerical"/>
    <x v="0"/>
    <x v="1"/>
    <x v="1"/>
    <x v="0"/>
    <x v="21"/>
    <x v="2"/>
    <x v="0"/>
  </r>
  <r>
    <n v="12472"/>
    <x v="0"/>
    <x v="1"/>
    <x v="1"/>
    <x v="0"/>
    <x v="0"/>
    <s v="Clerical"/>
    <x v="0"/>
    <x v="1"/>
    <x v="1"/>
    <x v="0"/>
    <x v="32"/>
    <x v="2"/>
    <x v="0"/>
  </r>
  <r>
    <n v="20970"/>
    <x v="1"/>
    <x v="1"/>
    <x v="4"/>
    <x v="4"/>
    <x v="1"/>
    <s v="Manual"/>
    <x v="0"/>
    <x v="1"/>
    <x v="0"/>
    <x v="0"/>
    <x v="31"/>
    <x v="1"/>
    <x v="1"/>
  </r>
  <r>
    <n v="26818"/>
    <x v="1"/>
    <x v="1"/>
    <x v="4"/>
    <x v="1"/>
    <x v="2"/>
    <s v="Manual"/>
    <x v="0"/>
    <x v="1"/>
    <x v="0"/>
    <x v="0"/>
    <x v="32"/>
    <x v="2"/>
    <x v="1"/>
  </r>
  <r>
    <n v="12993"/>
    <x v="0"/>
    <x v="1"/>
    <x v="10"/>
    <x v="4"/>
    <x v="0"/>
    <s v="Professional"/>
    <x v="0"/>
    <x v="1"/>
    <x v="1"/>
    <x v="1"/>
    <x v="34"/>
    <x v="2"/>
    <x v="0"/>
  </r>
  <r>
    <n v="14192"/>
    <x v="0"/>
    <x v="1"/>
    <x v="8"/>
    <x v="5"/>
    <x v="2"/>
    <s v="Management"/>
    <x v="0"/>
    <x v="4"/>
    <x v="2"/>
    <x v="0"/>
    <x v="16"/>
    <x v="1"/>
    <x v="1"/>
  </r>
  <r>
    <n v="19477"/>
    <x v="0"/>
    <x v="1"/>
    <x v="0"/>
    <x v="3"/>
    <x v="0"/>
    <s v="Professional"/>
    <x v="0"/>
    <x v="0"/>
    <x v="0"/>
    <x v="0"/>
    <x v="8"/>
    <x v="2"/>
    <x v="1"/>
  </r>
  <r>
    <n v="26796"/>
    <x v="1"/>
    <x v="1"/>
    <x v="0"/>
    <x v="4"/>
    <x v="0"/>
    <s v="Management"/>
    <x v="0"/>
    <x v="2"/>
    <x v="2"/>
    <x v="1"/>
    <x v="27"/>
    <x v="3"/>
    <x v="1"/>
  </r>
  <r>
    <n v="21094"/>
    <x v="1"/>
    <x v="0"/>
    <x v="1"/>
    <x v="4"/>
    <x v="1"/>
    <s v="Clerical"/>
    <x v="0"/>
    <x v="2"/>
    <x v="0"/>
    <x v="0"/>
    <x v="0"/>
    <x v="0"/>
    <x v="0"/>
  </r>
  <r>
    <n v="12234"/>
    <x v="0"/>
    <x v="1"/>
    <x v="4"/>
    <x v="4"/>
    <x v="1"/>
    <s v="Manual"/>
    <x v="0"/>
    <x v="1"/>
    <x v="1"/>
    <x v="0"/>
    <x v="31"/>
    <x v="1"/>
    <x v="0"/>
  </r>
  <r>
    <n v="28683"/>
    <x v="1"/>
    <x v="0"/>
    <x v="4"/>
    <x v="0"/>
    <x v="2"/>
    <s v="Manual"/>
    <x v="1"/>
    <x v="1"/>
    <x v="2"/>
    <x v="0"/>
    <x v="11"/>
    <x v="2"/>
    <x v="1"/>
  </r>
  <r>
    <n v="17994"/>
    <x v="1"/>
    <x v="1"/>
    <x v="6"/>
    <x v="4"/>
    <x v="2"/>
    <s v="Manual"/>
    <x v="0"/>
    <x v="2"/>
    <x v="0"/>
    <x v="0"/>
    <x v="0"/>
    <x v="0"/>
    <x v="0"/>
  </r>
  <r>
    <n v="24273"/>
    <x v="0"/>
    <x v="0"/>
    <x v="6"/>
    <x v="4"/>
    <x v="3"/>
    <s v="Clerical"/>
    <x v="0"/>
    <x v="2"/>
    <x v="2"/>
    <x v="1"/>
    <x v="10"/>
    <x v="1"/>
    <x v="1"/>
  </r>
  <r>
    <n v="26547"/>
    <x v="1"/>
    <x v="0"/>
    <x v="1"/>
    <x v="4"/>
    <x v="1"/>
    <s v="Clerical"/>
    <x v="1"/>
    <x v="2"/>
    <x v="2"/>
    <x v="1"/>
    <x v="2"/>
    <x v="1"/>
    <x v="1"/>
  </r>
  <r>
    <n v="22500"/>
    <x v="1"/>
    <x v="1"/>
    <x v="0"/>
    <x v="3"/>
    <x v="0"/>
    <s v="Professional"/>
    <x v="1"/>
    <x v="0"/>
    <x v="0"/>
    <x v="0"/>
    <x v="8"/>
    <x v="2"/>
    <x v="1"/>
  </r>
  <r>
    <n v="23993"/>
    <x v="1"/>
    <x v="0"/>
    <x v="4"/>
    <x v="3"/>
    <x v="1"/>
    <s v="Manual"/>
    <x v="1"/>
    <x v="1"/>
    <x v="0"/>
    <x v="1"/>
    <x v="22"/>
    <x v="4"/>
    <x v="1"/>
  </r>
  <r>
    <n v="14832"/>
    <x v="0"/>
    <x v="1"/>
    <x v="0"/>
    <x v="0"/>
    <x v="0"/>
    <s v="Skilled Manual"/>
    <x v="0"/>
    <x v="0"/>
    <x v="0"/>
    <x v="0"/>
    <x v="0"/>
    <x v="0"/>
    <x v="1"/>
  </r>
  <r>
    <n v="16614"/>
    <x v="0"/>
    <x v="0"/>
    <x v="2"/>
    <x v="3"/>
    <x v="0"/>
    <s v="Professional"/>
    <x v="0"/>
    <x v="4"/>
    <x v="4"/>
    <x v="1"/>
    <x v="21"/>
    <x v="2"/>
    <x v="0"/>
  </r>
  <r>
    <n v="20877"/>
    <x v="1"/>
    <x v="1"/>
    <x v="1"/>
    <x v="0"/>
    <x v="0"/>
    <s v="Clerical"/>
    <x v="0"/>
    <x v="0"/>
    <x v="3"/>
    <x v="0"/>
    <x v="34"/>
    <x v="2"/>
    <x v="1"/>
  </r>
  <r>
    <n v="20729"/>
    <x v="0"/>
    <x v="0"/>
    <x v="0"/>
    <x v="4"/>
    <x v="1"/>
    <s v="Clerical"/>
    <x v="1"/>
    <x v="1"/>
    <x v="0"/>
    <x v="0"/>
    <x v="17"/>
    <x v="2"/>
    <x v="0"/>
  </r>
  <r>
    <n v="22464"/>
    <x v="0"/>
    <x v="1"/>
    <x v="0"/>
    <x v="3"/>
    <x v="4"/>
    <s v="Clerical"/>
    <x v="0"/>
    <x v="0"/>
    <x v="0"/>
    <x v="0"/>
    <x v="34"/>
    <x v="2"/>
    <x v="1"/>
  </r>
  <r>
    <n v="19475"/>
    <x v="0"/>
    <x v="0"/>
    <x v="0"/>
    <x v="3"/>
    <x v="0"/>
    <s v="Professional"/>
    <x v="1"/>
    <x v="0"/>
    <x v="0"/>
    <x v="0"/>
    <x v="8"/>
    <x v="2"/>
    <x v="1"/>
  </r>
  <r>
    <n v="19675"/>
    <x v="0"/>
    <x v="1"/>
    <x v="6"/>
    <x v="5"/>
    <x v="2"/>
    <s v="Skilled Manual"/>
    <x v="0"/>
    <x v="2"/>
    <x v="2"/>
    <x v="1"/>
    <x v="2"/>
    <x v="1"/>
    <x v="0"/>
  </r>
  <r>
    <n v="12728"/>
    <x v="1"/>
    <x v="1"/>
    <x v="1"/>
    <x v="3"/>
    <x v="1"/>
    <s v="Clerical"/>
    <x v="1"/>
    <x v="1"/>
    <x v="3"/>
    <x v="0"/>
    <x v="40"/>
    <x v="4"/>
    <x v="0"/>
  </r>
  <r>
    <n v="26154"/>
    <x v="0"/>
    <x v="1"/>
    <x v="10"/>
    <x v="0"/>
    <x v="1"/>
    <s v="Skilled Manual"/>
    <x v="0"/>
    <x v="1"/>
    <x v="2"/>
    <x v="1"/>
    <x v="1"/>
    <x v="0"/>
    <x v="1"/>
  </r>
  <r>
    <n v="29117"/>
    <x v="1"/>
    <x v="1"/>
    <x v="11"/>
    <x v="0"/>
    <x v="0"/>
    <s v="Management"/>
    <x v="1"/>
    <x v="4"/>
    <x v="0"/>
    <x v="1"/>
    <x v="28"/>
    <x v="0"/>
    <x v="0"/>
  </r>
  <r>
    <n v="17845"/>
    <x v="1"/>
    <x v="0"/>
    <x v="6"/>
    <x v="3"/>
    <x v="3"/>
    <s v="Manual"/>
    <x v="1"/>
    <x v="2"/>
    <x v="3"/>
    <x v="0"/>
    <x v="21"/>
    <x v="2"/>
    <x v="0"/>
  </r>
  <r>
    <n v="25058"/>
    <x v="0"/>
    <x v="1"/>
    <x v="11"/>
    <x v="0"/>
    <x v="0"/>
    <s v="Management"/>
    <x v="0"/>
    <x v="4"/>
    <x v="1"/>
    <x v="1"/>
    <x v="15"/>
    <x v="0"/>
    <x v="0"/>
  </r>
  <r>
    <n v="23426"/>
    <x v="1"/>
    <x v="1"/>
    <x v="2"/>
    <x v="2"/>
    <x v="4"/>
    <s v="Management"/>
    <x v="0"/>
    <x v="4"/>
    <x v="0"/>
    <x v="1"/>
    <x v="8"/>
    <x v="2"/>
    <x v="0"/>
  </r>
  <r>
    <n v="14798"/>
    <x v="1"/>
    <x v="0"/>
    <x v="4"/>
    <x v="5"/>
    <x v="3"/>
    <s v="Manual"/>
    <x v="0"/>
    <x v="2"/>
    <x v="0"/>
    <x v="0"/>
    <x v="3"/>
    <x v="0"/>
    <x v="1"/>
  </r>
  <r>
    <n v="12664"/>
    <x v="0"/>
    <x v="0"/>
    <x v="12"/>
    <x v="2"/>
    <x v="1"/>
    <s v="Professional"/>
    <x v="0"/>
    <x v="3"/>
    <x v="0"/>
    <x v="0"/>
    <x v="14"/>
    <x v="1"/>
    <x v="0"/>
  </r>
  <r>
    <n v="23979"/>
    <x v="1"/>
    <x v="1"/>
    <x v="4"/>
    <x v="4"/>
    <x v="1"/>
    <s v="Manual"/>
    <x v="1"/>
    <x v="0"/>
    <x v="0"/>
    <x v="0"/>
    <x v="5"/>
    <x v="0"/>
    <x v="0"/>
  </r>
  <r>
    <n v="25605"/>
    <x v="1"/>
    <x v="0"/>
    <x v="6"/>
    <x v="4"/>
    <x v="1"/>
    <s v="Manual"/>
    <x v="1"/>
    <x v="1"/>
    <x v="0"/>
    <x v="0"/>
    <x v="9"/>
    <x v="1"/>
    <x v="1"/>
  </r>
  <r>
    <n v="20797"/>
    <x v="0"/>
    <x v="0"/>
    <x v="4"/>
    <x v="0"/>
    <x v="0"/>
    <s v="Manual"/>
    <x v="0"/>
    <x v="0"/>
    <x v="0"/>
    <x v="0"/>
    <x v="28"/>
    <x v="0"/>
    <x v="0"/>
  </r>
  <r>
    <n v="21980"/>
    <x v="1"/>
    <x v="0"/>
    <x v="10"/>
    <x v="0"/>
    <x v="0"/>
    <s v="Professional"/>
    <x v="0"/>
    <x v="1"/>
    <x v="2"/>
    <x v="1"/>
    <x v="20"/>
    <x v="0"/>
    <x v="1"/>
  </r>
  <r>
    <n v="25460"/>
    <x v="0"/>
    <x v="0"/>
    <x v="6"/>
    <x v="4"/>
    <x v="2"/>
    <s v="Manual"/>
    <x v="0"/>
    <x v="0"/>
    <x v="0"/>
    <x v="0"/>
    <x v="8"/>
    <x v="2"/>
    <x v="1"/>
  </r>
  <r>
    <n v="29181"/>
    <x v="1"/>
    <x v="0"/>
    <x v="10"/>
    <x v="4"/>
    <x v="0"/>
    <s v="Professional"/>
    <x v="1"/>
    <x v="1"/>
    <x v="0"/>
    <x v="1"/>
    <x v="13"/>
    <x v="2"/>
    <x v="1"/>
  </r>
  <r>
    <n v="24279"/>
    <x v="1"/>
    <x v="1"/>
    <x v="0"/>
    <x v="4"/>
    <x v="1"/>
    <s v="Skilled Manual"/>
    <x v="1"/>
    <x v="2"/>
    <x v="3"/>
    <x v="1"/>
    <x v="31"/>
    <x v="1"/>
    <x v="0"/>
  </r>
  <r>
    <n v="22402"/>
    <x v="0"/>
    <x v="1"/>
    <x v="4"/>
    <x v="3"/>
    <x v="1"/>
    <s v="Manual"/>
    <x v="0"/>
    <x v="1"/>
    <x v="1"/>
    <x v="1"/>
    <x v="37"/>
    <x v="4"/>
    <x v="1"/>
  </r>
  <r>
    <n v="15465"/>
    <x v="0"/>
    <x v="0"/>
    <x v="4"/>
    <x v="3"/>
    <x v="1"/>
    <s v="Manual"/>
    <x v="1"/>
    <x v="1"/>
    <x v="0"/>
    <x v="1"/>
    <x v="37"/>
    <x v="4"/>
    <x v="0"/>
  </r>
  <r>
    <n v="26757"/>
    <x v="1"/>
    <x v="1"/>
    <x v="8"/>
    <x v="0"/>
    <x v="0"/>
    <s v="Professional"/>
    <x v="0"/>
    <x v="1"/>
    <x v="1"/>
    <x v="1"/>
    <x v="15"/>
    <x v="0"/>
    <x v="1"/>
  </r>
  <r>
    <n v="14233"/>
    <x v="1"/>
    <x v="1"/>
    <x v="11"/>
    <x v="3"/>
    <x v="2"/>
    <s v="Management"/>
    <x v="0"/>
    <x v="4"/>
    <x v="4"/>
    <x v="1"/>
    <x v="11"/>
    <x v="2"/>
    <x v="0"/>
  </r>
  <r>
    <n v="14058"/>
    <x v="1"/>
    <x v="1"/>
    <x v="3"/>
    <x v="3"/>
    <x v="0"/>
    <s v="Professional"/>
    <x v="1"/>
    <x v="1"/>
    <x v="2"/>
    <x v="1"/>
    <x v="3"/>
    <x v="0"/>
    <x v="1"/>
  </r>
  <r>
    <n v="12273"/>
    <x v="0"/>
    <x v="1"/>
    <x v="1"/>
    <x v="0"/>
    <x v="0"/>
    <s v="Clerical"/>
    <x v="0"/>
    <x v="0"/>
    <x v="0"/>
    <x v="0"/>
    <x v="15"/>
    <x v="0"/>
    <x v="0"/>
  </r>
  <r>
    <n v="17203"/>
    <x v="0"/>
    <x v="0"/>
    <x v="12"/>
    <x v="5"/>
    <x v="1"/>
    <s v="Professional"/>
    <x v="0"/>
    <x v="3"/>
    <x v="2"/>
    <x v="0"/>
    <x v="33"/>
    <x v="3"/>
    <x v="1"/>
  </r>
  <r>
    <n v="18144"/>
    <x v="0"/>
    <x v="0"/>
    <x v="2"/>
    <x v="2"/>
    <x v="0"/>
    <s v="Management"/>
    <x v="0"/>
    <x v="2"/>
    <x v="1"/>
    <x v="0"/>
    <x v="33"/>
    <x v="3"/>
    <x v="0"/>
  </r>
  <r>
    <n v="23963"/>
    <x v="0"/>
    <x v="1"/>
    <x v="4"/>
    <x v="3"/>
    <x v="3"/>
    <s v="Manual"/>
    <x v="1"/>
    <x v="2"/>
    <x v="0"/>
    <x v="0"/>
    <x v="6"/>
    <x v="2"/>
    <x v="0"/>
  </r>
  <r>
    <n v="17907"/>
    <x v="0"/>
    <x v="0"/>
    <x v="4"/>
    <x v="3"/>
    <x v="1"/>
    <s v="Manual"/>
    <x v="0"/>
    <x v="1"/>
    <x v="1"/>
    <x v="1"/>
    <x v="40"/>
    <x v="4"/>
    <x v="0"/>
  </r>
  <r>
    <n v="19442"/>
    <x v="1"/>
    <x v="1"/>
    <x v="14"/>
    <x v="3"/>
    <x v="4"/>
    <s v="Skilled Manual"/>
    <x v="0"/>
    <x v="0"/>
    <x v="0"/>
    <x v="0"/>
    <x v="34"/>
    <x v="2"/>
    <x v="1"/>
  </r>
  <r>
    <n v="17504"/>
    <x v="1"/>
    <x v="0"/>
    <x v="2"/>
    <x v="4"/>
    <x v="1"/>
    <s v="Skilled Manual"/>
    <x v="0"/>
    <x v="2"/>
    <x v="2"/>
    <x v="1"/>
    <x v="31"/>
    <x v="1"/>
    <x v="1"/>
  </r>
  <r>
    <n v="12253"/>
    <x v="1"/>
    <x v="0"/>
    <x v="6"/>
    <x v="3"/>
    <x v="1"/>
    <s v="Manual"/>
    <x v="0"/>
    <x v="0"/>
    <x v="0"/>
    <x v="1"/>
    <x v="19"/>
    <x v="4"/>
    <x v="1"/>
  </r>
  <r>
    <n v="27304"/>
    <x v="1"/>
    <x v="0"/>
    <x v="15"/>
    <x v="4"/>
    <x v="1"/>
    <s v="Professional"/>
    <x v="1"/>
    <x v="4"/>
    <x v="2"/>
    <x v="0"/>
    <x v="28"/>
    <x v="0"/>
    <x v="0"/>
  </r>
  <r>
    <n v="14191"/>
    <x v="0"/>
    <x v="1"/>
    <x v="5"/>
    <x v="5"/>
    <x v="1"/>
    <s v="Professional"/>
    <x v="1"/>
    <x v="2"/>
    <x v="4"/>
    <x v="0"/>
    <x v="10"/>
    <x v="1"/>
    <x v="1"/>
  </r>
  <r>
    <n v="12212"/>
    <x v="0"/>
    <x v="0"/>
    <x v="4"/>
    <x v="3"/>
    <x v="4"/>
    <s v="Manual"/>
    <x v="0"/>
    <x v="0"/>
    <x v="0"/>
    <x v="0"/>
    <x v="34"/>
    <x v="2"/>
    <x v="1"/>
  </r>
  <r>
    <n v="25529"/>
    <x v="1"/>
    <x v="1"/>
    <x v="4"/>
    <x v="0"/>
    <x v="4"/>
    <s v="Manual"/>
    <x v="0"/>
    <x v="0"/>
    <x v="0"/>
    <x v="0"/>
    <x v="20"/>
    <x v="0"/>
    <x v="0"/>
  </r>
  <r>
    <n v="22170"/>
    <x v="0"/>
    <x v="0"/>
    <x v="1"/>
    <x v="1"/>
    <x v="1"/>
    <s v="Clerical"/>
    <x v="1"/>
    <x v="2"/>
    <x v="3"/>
    <x v="1"/>
    <x v="10"/>
    <x v="1"/>
    <x v="1"/>
  </r>
  <r>
    <n v="19445"/>
    <x v="0"/>
    <x v="0"/>
    <x v="4"/>
    <x v="4"/>
    <x v="2"/>
    <s v="Manual"/>
    <x v="1"/>
    <x v="1"/>
    <x v="0"/>
    <x v="0"/>
    <x v="13"/>
    <x v="2"/>
    <x v="0"/>
  </r>
  <r>
    <n v="15265"/>
    <x v="1"/>
    <x v="1"/>
    <x v="0"/>
    <x v="4"/>
    <x v="0"/>
    <s v="Management"/>
    <x v="0"/>
    <x v="2"/>
    <x v="2"/>
    <x v="1"/>
    <x v="29"/>
    <x v="3"/>
    <x v="1"/>
  </r>
  <r>
    <n v="28918"/>
    <x v="0"/>
    <x v="0"/>
    <x v="12"/>
    <x v="5"/>
    <x v="2"/>
    <s v="Management"/>
    <x v="1"/>
    <x v="3"/>
    <x v="4"/>
    <x v="0"/>
    <x v="7"/>
    <x v="1"/>
    <x v="0"/>
  </r>
  <r>
    <n v="15799"/>
    <x v="0"/>
    <x v="0"/>
    <x v="8"/>
    <x v="0"/>
    <x v="0"/>
    <s v="Professional"/>
    <x v="0"/>
    <x v="1"/>
    <x v="1"/>
    <x v="1"/>
    <x v="15"/>
    <x v="0"/>
    <x v="1"/>
  </r>
  <r>
    <n v="11047"/>
    <x v="0"/>
    <x v="0"/>
    <x v="1"/>
    <x v="1"/>
    <x v="2"/>
    <s v="Skilled Manual"/>
    <x v="1"/>
    <x v="2"/>
    <x v="3"/>
    <x v="1"/>
    <x v="16"/>
    <x v="1"/>
    <x v="1"/>
  </r>
  <r>
    <n v="18151"/>
    <x v="1"/>
    <x v="1"/>
    <x v="2"/>
    <x v="2"/>
    <x v="1"/>
    <s v="Professional"/>
    <x v="1"/>
    <x v="2"/>
    <x v="4"/>
    <x v="0"/>
    <x v="14"/>
    <x v="1"/>
    <x v="0"/>
  </r>
  <r>
    <n v="20606"/>
    <x v="0"/>
    <x v="0"/>
    <x v="3"/>
    <x v="3"/>
    <x v="0"/>
    <s v="Professional"/>
    <x v="0"/>
    <x v="3"/>
    <x v="4"/>
    <x v="1"/>
    <x v="21"/>
    <x v="2"/>
    <x v="1"/>
  </r>
  <r>
    <n v="19482"/>
    <x v="0"/>
    <x v="1"/>
    <x v="1"/>
    <x v="0"/>
    <x v="1"/>
    <s v="Clerical"/>
    <x v="0"/>
    <x v="1"/>
    <x v="0"/>
    <x v="0"/>
    <x v="20"/>
    <x v="0"/>
    <x v="1"/>
  </r>
  <r>
    <n v="16489"/>
    <x v="0"/>
    <x v="1"/>
    <x v="1"/>
    <x v="1"/>
    <x v="2"/>
    <s v="Skilled Manual"/>
    <x v="0"/>
    <x v="2"/>
    <x v="2"/>
    <x v="1"/>
    <x v="10"/>
    <x v="1"/>
    <x v="0"/>
  </r>
  <r>
    <n v="26944"/>
    <x v="1"/>
    <x v="1"/>
    <x v="8"/>
    <x v="4"/>
    <x v="2"/>
    <s v="Manual"/>
    <x v="0"/>
    <x v="0"/>
    <x v="0"/>
    <x v="0"/>
    <x v="4"/>
    <x v="2"/>
    <x v="1"/>
  </r>
  <r>
    <n v="15682"/>
    <x v="1"/>
    <x v="0"/>
    <x v="2"/>
    <x v="2"/>
    <x v="0"/>
    <s v="Management"/>
    <x v="0"/>
    <x v="2"/>
    <x v="4"/>
    <x v="0"/>
    <x v="24"/>
    <x v="3"/>
    <x v="0"/>
  </r>
  <r>
    <n v="26032"/>
    <x v="0"/>
    <x v="0"/>
    <x v="3"/>
    <x v="2"/>
    <x v="0"/>
    <s v="Professional"/>
    <x v="0"/>
    <x v="3"/>
    <x v="4"/>
    <x v="1"/>
    <x v="3"/>
    <x v="0"/>
    <x v="0"/>
  </r>
  <r>
    <n v="17843"/>
    <x v="1"/>
    <x v="0"/>
    <x v="4"/>
    <x v="3"/>
    <x v="3"/>
    <s v="Manual"/>
    <x v="1"/>
    <x v="2"/>
    <x v="0"/>
    <x v="0"/>
    <x v="21"/>
    <x v="2"/>
    <x v="0"/>
  </r>
  <r>
    <n v="25559"/>
    <x v="1"/>
    <x v="1"/>
    <x v="6"/>
    <x v="3"/>
    <x v="0"/>
    <s v="Clerical"/>
    <x v="0"/>
    <x v="0"/>
    <x v="0"/>
    <x v="1"/>
    <x v="37"/>
    <x v="4"/>
    <x v="1"/>
  </r>
  <r>
    <n v="16209"/>
    <x v="1"/>
    <x v="0"/>
    <x v="14"/>
    <x v="3"/>
    <x v="4"/>
    <s v="Skilled Manual"/>
    <x v="0"/>
    <x v="0"/>
    <x v="3"/>
    <x v="0"/>
    <x v="4"/>
    <x v="2"/>
    <x v="0"/>
  </r>
  <r>
    <n v="11147"/>
    <x v="0"/>
    <x v="1"/>
    <x v="10"/>
    <x v="4"/>
    <x v="4"/>
    <s v="Management"/>
    <x v="0"/>
    <x v="1"/>
    <x v="0"/>
    <x v="1"/>
    <x v="41"/>
    <x v="3"/>
    <x v="1"/>
  </r>
  <r>
    <n v="15214"/>
    <x v="1"/>
    <x v="0"/>
    <x v="11"/>
    <x v="3"/>
    <x v="4"/>
    <s v="Management"/>
    <x v="1"/>
    <x v="1"/>
    <x v="3"/>
    <x v="1"/>
    <x v="32"/>
    <x v="2"/>
    <x v="1"/>
  </r>
  <r>
    <n v="11453"/>
    <x v="1"/>
    <x v="1"/>
    <x v="2"/>
    <x v="3"/>
    <x v="0"/>
    <s v="Professional"/>
    <x v="1"/>
    <x v="4"/>
    <x v="4"/>
    <x v="1"/>
    <x v="6"/>
    <x v="2"/>
    <x v="1"/>
  </r>
  <r>
    <n v="24584"/>
    <x v="1"/>
    <x v="1"/>
    <x v="10"/>
    <x v="3"/>
    <x v="0"/>
    <s v="Professional"/>
    <x v="1"/>
    <x v="4"/>
    <x v="1"/>
    <x v="1"/>
    <x v="23"/>
    <x v="2"/>
    <x v="0"/>
  </r>
  <r>
    <n v="12585"/>
    <x v="0"/>
    <x v="1"/>
    <x v="4"/>
    <x v="0"/>
    <x v="2"/>
    <s v="Manual"/>
    <x v="0"/>
    <x v="0"/>
    <x v="1"/>
    <x v="1"/>
    <x v="40"/>
    <x v="4"/>
    <x v="1"/>
  </r>
  <r>
    <n v="18626"/>
    <x v="1"/>
    <x v="1"/>
    <x v="0"/>
    <x v="4"/>
    <x v="1"/>
    <s v="Clerical"/>
    <x v="0"/>
    <x v="0"/>
    <x v="3"/>
    <x v="0"/>
    <x v="6"/>
    <x v="2"/>
    <x v="1"/>
  </r>
  <r>
    <n v="29298"/>
    <x v="1"/>
    <x v="0"/>
    <x v="10"/>
    <x v="0"/>
    <x v="1"/>
    <s v="Skilled Manual"/>
    <x v="0"/>
    <x v="1"/>
    <x v="2"/>
    <x v="1"/>
    <x v="30"/>
    <x v="0"/>
    <x v="1"/>
  </r>
  <r>
    <n v="24842"/>
    <x v="1"/>
    <x v="0"/>
    <x v="8"/>
    <x v="1"/>
    <x v="2"/>
    <s v="Professional"/>
    <x v="1"/>
    <x v="1"/>
    <x v="1"/>
    <x v="0"/>
    <x v="36"/>
    <x v="1"/>
    <x v="0"/>
  </r>
  <r>
    <n v="15657"/>
    <x v="0"/>
    <x v="1"/>
    <x v="1"/>
    <x v="1"/>
    <x v="4"/>
    <s v="Clerical"/>
    <x v="0"/>
    <x v="0"/>
    <x v="0"/>
    <x v="0"/>
    <x v="30"/>
    <x v="0"/>
    <x v="1"/>
  </r>
  <r>
    <n v="11415"/>
    <x v="1"/>
    <x v="1"/>
    <x v="8"/>
    <x v="2"/>
    <x v="1"/>
    <s v="Professional"/>
    <x v="1"/>
    <x v="2"/>
    <x v="4"/>
    <x v="0"/>
    <x v="24"/>
    <x v="3"/>
    <x v="0"/>
  </r>
  <r>
    <n v="28729"/>
    <x v="1"/>
    <x v="0"/>
    <x v="6"/>
    <x v="3"/>
    <x v="3"/>
    <s v="Manual"/>
    <x v="0"/>
    <x v="2"/>
    <x v="3"/>
    <x v="0"/>
    <x v="22"/>
    <x v="4"/>
    <x v="1"/>
  </r>
  <r>
    <n v="22633"/>
    <x v="1"/>
    <x v="0"/>
    <x v="0"/>
    <x v="3"/>
    <x v="4"/>
    <s v="Clerical"/>
    <x v="0"/>
    <x v="0"/>
    <x v="0"/>
    <x v="0"/>
    <x v="34"/>
    <x v="2"/>
    <x v="1"/>
  </r>
  <r>
    <n v="25649"/>
    <x v="1"/>
    <x v="0"/>
    <x v="1"/>
    <x v="1"/>
    <x v="1"/>
    <s v="Clerical"/>
    <x v="0"/>
    <x v="0"/>
    <x v="0"/>
    <x v="0"/>
    <x v="0"/>
    <x v="0"/>
    <x v="1"/>
  </r>
  <r>
    <n v="14669"/>
    <x v="0"/>
    <x v="0"/>
    <x v="2"/>
    <x v="5"/>
    <x v="4"/>
    <s v="Management"/>
    <x v="0"/>
    <x v="1"/>
    <x v="0"/>
    <x v="1"/>
    <x v="4"/>
    <x v="2"/>
    <x v="0"/>
  </r>
  <r>
    <n v="19299"/>
    <x v="0"/>
    <x v="0"/>
    <x v="14"/>
    <x v="3"/>
    <x v="4"/>
    <s v="Skilled Manual"/>
    <x v="0"/>
    <x v="0"/>
    <x v="0"/>
    <x v="0"/>
    <x v="4"/>
    <x v="2"/>
    <x v="1"/>
  </r>
  <r>
    <n v="20946"/>
    <x v="1"/>
    <x v="0"/>
    <x v="1"/>
    <x v="3"/>
    <x v="1"/>
    <s v="Clerical"/>
    <x v="1"/>
    <x v="1"/>
    <x v="1"/>
    <x v="0"/>
    <x v="25"/>
    <x v="4"/>
    <x v="0"/>
  </r>
  <r>
    <n v="11451"/>
    <x v="1"/>
    <x v="1"/>
    <x v="3"/>
    <x v="3"/>
    <x v="0"/>
    <s v="Professional"/>
    <x v="1"/>
    <x v="3"/>
    <x v="4"/>
    <x v="1"/>
    <x v="23"/>
    <x v="2"/>
    <x v="1"/>
  </r>
  <r>
    <n v="25553"/>
    <x v="0"/>
    <x v="1"/>
    <x v="1"/>
    <x v="0"/>
    <x v="0"/>
    <s v="Clerical"/>
    <x v="0"/>
    <x v="0"/>
    <x v="0"/>
    <x v="0"/>
    <x v="27"/>
    <x v="3"/>
    <x v="1"/>
  </r>
  <r>
    <n v="27951"/>
    <x v="1"/>
    <x v="1"/>
    <x v="2"/>
    <x v="5"/>
    <x v="1"/>
    <s v="Professional"/>
    <x v="1"/>
    <x v="2"/>
    <x v="1"/>
    <x v="0"/>
    <x v="9"/>
    <x v="1"/>
    <x v="1"/>
  </r>
  <r>
    <n v="25026"/>
    <x v="0"/>
    <x v="1"/>
    <x v="6"/>
    <x v="4"/>
    <x v="3"/>
    <s v="Clerical"/>
    <x v="0"/>
    <x v="4"/>
    <x v="2"/>
    <x v="1"/>
    <x v="9"/>
    <x v="1"/>
    <x v="0"/>
  </r>
  <r>
    <n v="13673"/>
    <x v="1"/>
    <x v="0"/>
    <x v="6"/>
    <x v="3"/>
    <x v="3"/>
    <s v="Manual"/>
    <x v="1"/>
    <x v="2"/>
    <x v="0"/>
    <x v="0"/>
    <x v="37"/>
    <x v="4"/>
    <x v="0"/>
  </r>
  <r>
    <n v="16043"/>
    <x v="1"/>
    <x v="1"/>
    <x v="4"/>
    <x v="0"/>
    <x v="0"/>
    <s v="Manual"/>
    <x v="0"/>
    <x v="0"/>
    <x v="0"/>
    <x v="0"/>
    <x v="28"/>
    <x v="0"/>
    <x v="0"/>
  </r>
  <r>
    <n v="22399"/>
    <x v="1"/>
    <x v="1"/>
    <x v="4"/>
    <x v="3"/>
    <x v="1"/>
    <s v="Manual"/>
    <x v="0"/>
    <x v="1"/>
    <x v="3"/>
    <x v="1"/>
    <x v="22"/>
    <x v="4"/>
    <x v="1"/>
  </r>
  <r>
    <n v="27696"/>
    <x v="0"/>
    <x v="1"/>
    <x v="10"/>
    <x v="0"/>
    <x v="0"/>
    <s v="Professional"/>
    <x v="0"/>
    <x v="1"/>
    <x v="2"/>
    <x v="1"/>
    <x v="1"/>
    <x v="0"/>
    <x v="1"/>
  </r>
  <r>
    <n v="25313"/>
    <x v="1"/>
    <x v="1"/>
    <x v="4"/>
    <x v="3"/>
    <x v="3"/>
    <s v="Manual"/>
    <x v="1"/>
    <x v="2"/>
    <x v="3"/>
    <x v="0"/>
    <x v="11"/>
    <x v="2"/>
    <x v="0"/>
  </r>
  <r>
    <n v="13813"/>
    <x v="0"/>
    <x v="0"/>
    <x v="1"/>
    <x v="1"/>
    <x v="1"/>
    <s v="Clerical"/>
    <x v="1"/>
    <x v="0"/>
    <x v="0"/>
    <x v="0"/>
    <x v="0"/>
    <x v="0"/>
    <x v="0"/>
  </r>
  <r>
    <n v="18711"/>
    <x v="1"/>
    <x v="0"/>
    <x v="3"/>
    <x v="2"/>
    <x v="0"/>
    <s v="Professional"/>
    <x v="0"/>
    <x v="3"/>
    <x v="4"/>
    <x v="1"/>
    <x v="32"/>
    <x v="2"/>
    <x v="0"/>
  </r>
  <r>
    <n v="19650"/>
    <x v="0"/>
    <x v="0"/>
    <x v="1"/>
    <x v="4"/>
    <x v="1"/>
    <s v="Clerical"/>
    <x v="1"/>
    <x v="2"/>
    <x v="0"/>
    <x v="1"/>
    <x v="41"/>
    <x v="3"/>
    <x v="0"/>
  </r>
  <r>
    <n v="14135"/>
    <x v="0"/>
    <x v="1"/>
    <x v="6"/>
    <x v="0"/>
    <x v="1"/>
    <s v="Manual"/>
    <x v="0"/>
    <x v="0"/>
    <x v="3"/>
    <x v="0"/>
    <x v="11"/>
    <x v="2"/>
    <x v="0"/>
  </r>
  <r>
    <n v="12833"/>
    <x v="1"/>
    <x v="0"/>
    <x v="6"/>
    <x v="1"/>
    <x v="2"/>
    <s v="Manual"/>
    <x v="0"/>
    <x v="1"/>
    <x v="0"/>
    <x v="0"/>
    <x v="0"/>
    <x v="0"/>
    <x v="1"/>
  </r>
  <r>
    <n v="26849"/>
    <x v="0"/>
    <x v="1"/>
    <x v="4"/>
    <x v="1"/>
    <x v="3"/>
    <s v="Manual"/>
    <x v="0"/>
    <x v="2"/>
    <x v="0"/>
    <x v="0"/>
    <x v="1"/>
    <x v="0"/>
    <x v="0"/>
  </r>
  <r>
    <n v="20962"/>
    <x v="0"/>
    <x v="0"/>
    <x v="6"/>
    <x v="0"/>
    <x v="4"/>
    <s v="Clerical"/>
    <x v="0"/>
    <x v="0"/>
    <x v="0"/>
    <x v="0"/>
    <x v="12"/>
    <x v="0"/>
    <x v="0"/>
  </r>
  <r>
    <n v="28915"/>
    <x v="1"/>
    <x v="1"/>
    <x v="2"/>
    <x v="2"/>
    <x v="2"/>
    <s v="Management"/>
    <x v="0"/>
    <x v="4"/>
    <x v="4"/>
    <x v="0"/>
    <x v="42"/>
    <x v="1"/>
    <x v="0"/>
  </r>
  <r>
    <n v="22830"/>
    <x v="0"/>
    <x v="1"/>
    <x v="7"/>
    <x v="5"/>
    <x v="1"/>
    <s v="Management"/>
    <x v="0"/>
    <x v="4"/>
    <x v="4"/>
    <x v="0"/>
    <x v="16"/>
    <x v="1"/>
    <x v="0"/>
  </r>
  <r>
    <n v="14777"/>
    <x v="0"/>
    <x v="0"/>
    <x v="0"/>
    <x v="3"/>
    <x v="0"/>
    <s v="Clerical"/>
    <x v="0"/>
    <x v="0"/>
    <x v="0"/>
    <x v="0"/>
    <x v="13"/>
    <x v="2"/>
    <x v="1"/>
  </r>
  <r>
    <n v="12591"/>
    <x v="0"/>
    <x v="0"/>
    <x v="1"/>
    <x v="5"/>
    <x v="4"/>
    <s v="Clerical"/>
    <x v="0"/>
    <x v="0"/>
    <x v="0"/>
    <x v="0"/>
    <x v="12"/>
    <x v="0"/>
    <x v="0"/>
  </r>
  <r>
    <n v="24174"/>
    <x v="0"/>
    <x v="1"/>
    <x v="6"/>
    <x v="3"/>
    <x v="0"/>
    <s v="Clerical"/>
    <x v="0"/>
    <x v="0"/>
    <x v="0"/>
    <x v="1"/>
    <x v="40"/>
    <x v="4"/>
    <x v="1"/>
  </r>
  <r>
    <n v="24611"/>
    <x v="1"/>
    <x v="1"/>
    <x v="8"/>
    <x v="3"/>
    <x v="0"/>
    <s v="Professional"/>
    <x v="1"/>
    <x v="3"/>
    <x v="4"/>
    <x v="1"/>
    <x v="11"/>
    <x v="2"/>
    <x v="1"/>
  </r>
  <r>
    <n v="11340"/>
    <x v="0"/>
    <x v="0"/>
    <x v="4"/>
    <x v="0"/>
    <x v="4"/>
    <s v="Clerical"/>
    <x v="0"/>
    <x v="0"/>
    <x v="0"/>
    <x v="0"/>
    <x v="43"/>
    <x v="3"/>
    <x v="1"/>
  </r>
  <r>
    <n v="25693"/>
    <x v="1"/>
    <x v="0"/>
    <x v="1"/>
    <x v="2"/>
    <x v="4"/>
    <s v="Clerical"/>
    <x v="0"/>
    <x v="0"/>
    <x v="0"/>
    <x v="0"/>
    <x v="20"/>
    <x v="0"/>
    <x v="1"/>
  </r>
  <r>
    <n v="25555"/>
    <x v="0"/>
    <x v="0"/>
    <x v="4"/>
    <x v="3"/>
    <x v="1"/>
    <s v="Manual"/>
    <x v="1"/>
    <x v="1"/>
    <x v="0"/>
    <x v="1"/>
    <x v="22"/>
    <x v="4"/>
    <x v="1"/>
  </r>
  <r>
    <n v="22006"/>
    <x v="0"/>
    <x v="1"/>
    <x v="3"/>
    <x v="2"/>
    <x v="1"/>
    <s v="Skilled Manual"/>
    <x v="0"/>
    <x v="4"/>
    <x v="2"/>
    <x v="1"/>
    <x v="30"/>
    <x v="0"/>
    <x v="0"/>
  </r>
  <r>
    <n v="20060"/>
    <x v="1"/>
    <x v="0"/>
    <x v="1"/>
    <x v="3"/>
    <x v="2"/>
    <s v="Manual"/>
    <x v="1"/>
    <x v="1"/>
    <x v="1"/>
    <x v="0"/>
    <x v="17"/>
    <x v="2"/>
    <x v="1"/>
  </r>
  <r>
    <n v="17702"/>
    <x v="0"/>
    <x v="1"/>
    <x v="4"/>
    <x v="0"/>
    <x v="4"/>
    <s v="Manual"/>
    <x v="0"/>
    <x v="0"/>
    <x v="0"/>
    <x v="0"/>
    <x v="34"/>
    <x v="2"/>
    <x v="0"/>
  </r>
  <r>
    <n v="12503"/>
    <x v="1"/>
    <x v="0"/>
    <x v="1"/>
    <x v="1"/>
    <x v="1"/>
    <s v="Clerical"/>
    <x v="0"/>
    <x v="2"/>
    <x v="0"/>
    <x v="0"/>
    <x v="40"/>
    <x v="4"/>
    <x v="0"/>
  </r>
  <r>
    <n v="23908"/>
    <x v="1"/>
    <x v="1"/>
    <x v="1"/>
    <x v="0"/>
    <x v="0"/>
    <s v="Clerical"/>
    <x v="1"/>
    <x v="1"/>
    <x v="0"/>
    <x v="0"/>
    <x v="32"/>
    <x v="2"/>
    <x v="1"/>
  </r>
  <r>
    <n v="22527"/>
    <x v="1"/>
    <x v="0"/>
    <x v="6"/>
    <x v="3"/>
    <x v="2"/>
    <s v="Manual"/>
    <x v="1"/>
    <x v="1"/>
    <x v="1"/>
    <x v="0"/>
    <x v="19"/>
    <x v="4"/>
    <x v="0"/>
  </r>
  <r>
    <n v="19057"/>
    <x v="0"/>
    <x v="0"/>
    <x v="7"/>
    <x v="1"/>
    <x v="0"/>
    <s v="Management"/>
    <x v="1"/>
    <x v="2"/>
    <x v="4"/>
    <x v="0"/>
    <x v="31"/>
    <x v="1"/>
    <x v="1"/>
  </r>
  <r>
    <n v="18494"/>
    <x v="0"/>
    <x v="1"/>
    <x v="15"/>
    <x v="2"/>
    <x v="0"/>
    <s v="Management"/>
    <x v="0"/>
    <x v="3"/>
    <x v="1"/>
    <x v="1"/>
    <x v="28"/>
    <x v="0"/>
    <x v="1"/>
  </r>
  <r>
    <n v="11249"/>
    <x v="0"/>
    <x v="0"/>
    <x v="12"/>
    <x v="1"/>
    <x v="1"/>
    <s v="Professional"/>
    <x v="0"/>
    <x v="4"/>
    <x v="0"/>
    <x v="0"/>
    <x v="36"/>
    <x v="1"/>
    <x v="1"/>
  </r>
  <r>
    <n v="21568"/>
    <x v="0"/>
    <x v="0"/>
    <x v="11"/>
    <x v="3"/>
    <x v="2"/>
    <s v="Management"/>
    <x v="0"/>
    <x v="3"/>
    <x v="4"/>
    <x v="1"/>
    <x v="17"/>
    <x v="2"/>
    <x v="1"/>
  </r>
  <r>
    <n v="13981"/>
    <x v="0"/>
    <x v="0"/>
    <x v="4"/>
    <x v="2"/>
    <x v="2"/>
    <s v="Skilled Manual"/>
    <x v="1"/>
    <x v="4"/>
    <x v="3"/>
    <x v="1"/>
    <x v="24"/>
    <x v="3"/>
    <x v="0"/>
  </r>
  <r>
    <n v="23432"/>
    <x v="1"/>
    <x v="1"/>
    <x v="3"/>
    <x v="3"/>
    <x v="0"/>
    <s v="Professional"/>
    <x v="0"/>
    <x v="1"/>
    <x v="2"/>
    <x v="1"/>
    <x v="34"/>
    <x v="2"/>
    <x v="1"/>
  </r>
  <r>
    <n v="22931"/>
    <x v="0"/>
    <x v="1"/>
    <x v="11"/>
    <x v="2"/>
    <x v="4"/>
    <s v="Management"/>
    <x v="1"/>
    <x v="1"/>
    <x v="3"/>
    <x v="1"/>
    <x v="44"/>
    <x v="3"/>
    <x v="1"/>
  </r>
  <r>
    <n v="18172"/>
    <x v="0"/>
    <x v="1"/>
    <x v="12"/>
    <x v="5"/>
    <x v="2"/>
    <s v="Professional"/>
    <x v="0"/>
    <x v="4"/>
    <x v="0"/>
    <x v="0"/>
    <x v="10"/>
    <x v="1"/>
    <x v="0"/>
  </r>
  <r>
    <n v="12666"/>
    <x v="1"/>
    <x v="1"/>
    <x v="10"/>
    <x v="3"/>
    <x v="0"/>
    <s v="Professional"/>
    <x v="1"/>
    <x v="3"/>
    <x v="1"/>
    <x v="1"/>
    <x v="23"/>
    <x v="2"/>
    <x v="0"/>
  </r>
  <r>
    <n v="20598"/>
    <x v="0"/>
    <x v="1"/>
    <x v="11"/>
    <x v="1"/>
    <x v="3"/>
    <s v="Professional"/>
    <x v="0"/>
    <x v="0"/>
    <x v="4"/>
    <x v="0"/>
    <x v="14"/>
    <x v="1"/>
    <x v="1"/>
  </r>
  <r>
    <n v="21375"/>
    <x v="1"/>
    <x v="1"/>
    <x v="6"/>
    <x v="4"/>
    <x v="3"/>
    <s v="Clerical"/>
    <x v="0"/>
    <x v="2"/>
    <x v="2"/>
    <x v="1"/>
    <x v="42"/>
    <x v="1"/>
    <x v="0"/>
  </r>
  <r>
    <n v="20839"/>
    <x v="1"/>
    <x v="0"/>
    <x v="1"/>
    <x v="1"/>
    <x v="4"/>
    <s v="Clerical"/>
    <x v="0"/>
    <x v="0"/>
    <x v="0"/>
    <x v="0"/>
    <x v="15"/>
    <x v="0"/>
    <x v="1"/>
  </r>
  <r>
    <n v="21738"/>
    <x v="0"/>
    <x v="1"/>
    <x v="6"/>
    <x v="0"/>
    <x v="4"/>
    <s v="Clerical"/>
    <x v="0"/>
    <x v="0"/>
    <x v="0"/>
    <x v="0"/>
    <x v="1"/>
    <x v="0"/>
    <x v="0"/>
  </r>
  <r>
    <n v="14164"/>
    <x v="1"/>
    <x v="0"/>
    <x v="14"/>
    <x v="3"/>
    <x v="4"/>
    <s v="Skilled Manual"/>
    <x v="0"/>
    <x v="0"/>
    <x v="0"/>
    <x v="0"/>
    <x v="4"/>
    <x v="2"/>
    <x v="1"/>
  </r>
  <r>
    <n v="14193"/>
    <x v="1"/>
    <x v="0"/>
    <x v="11"/>
    <x v="1"/>
    <x v="1"/>
    <s v="Management"/>
    <x v="0"/>
    <x v="3"/>
    <x v="4"/>
    <x v="0"/>
    <x v="16"/>
    <x v="1"/>
    <x v="0"/>
  </r>
  <r>
    <n v="12705"/>
    <x v="0"/>
    <x v="1"/>
    <x v="13"/>
    <x v="3"/>
    <x v="0"/>
    <s v="Management"/>
    <x v="0"/>
    <x v="3"/>
    <x v="0"/>
    <x v="1"/>
    <x v="34"/>
    <x v="2"/>
    <x v="1"/>
  </r>
  <r>
    <n v="22672"/>
    <x v="1"/>
    <x v="0"/>
    <x v="1"/>
    <x v="4"/>
    <x v="1"/>
    <s v="Clerical"/>
    <x v="0"/>
    <x v="0"/>
    <x v="0"/>
    <x v="0"/>
    <x v="1"/>
    <x v="0"/>
    <x v="0"/>
  </r>
  <r>
    <n v="26219"/>
    <x v="0"/>
    <x v="0"/>
    <x v="0"/>
    <x v="0"/>
    <x v="0"/>
    <s v="Skilled Manual"/>
    <x v="0"/>
    <x v="1"/>
    <x v="3"/>
    <x v="0"/>
    <x v="6"/>
    <x v="2"/>
    <x v="1"/>
  </r>
  <r>
    <n v="28468"/>
    <x v="0"/>
    <x v="0"/>
    <x v="4"/>
    <x v="4"/>
    <x v="1"/>
    <s v="Manual"/>
    <x v="0"/>
    <x v="0"/>
    <x v="3"/>
    <x v="0"/>
    <x v="36"/>
    <x v="1"/>
    <x v="0"/>
  </r>
  <r>
    <n v="23419"/>
    <x v="1"/>
    <x v="0"/>
    <x v="3"/>
    <x v="2"/>
    <x v="0"/>
    <s v="Professional"/>
    <x v="0"/>
    <x v="4"/>
    <x v="4"/>
    <x v="1"/>
    <x v="32"/>
    <x v="2"/>
    <x v="0"/>
  </r>
  <r>
    <n v="17964"/>
    <x v="0"/>
    <x v="1"/>
    <x v="0"/>
    <x v="3"/>
    <x v="4"/>
    <s v="Clerical"/>
    <x v="0"/>
    <x v="0"/>
    <x v="0"/>
    <x v="0"/>
    <x v="34"/>
    <x v="2"/>
    <x v="1"/>
  </r>
  <r>
    <n v="20919"/>
    <x v="1"/>
    <x v="0"/>
    <x v="1"/>
    <x v="4"/>
    <x v="1"/>
    <s v="Clerical"/>
    <x v="0"/>
    <x v="2"/>
    <x v="0"/>
    <x v="0"/>
    <x v="0"/>
    <x v="0"/>
    <x v="0"/>
  </r>
  <r>
    <n v="20927"/>
    <x v="1"/>
    <x v="0"/>
    <x v="6"/>
    <x v="2"/>
    <x v="2"/>
    <s v="Manual"/>
    <x v="0"/>
    <x v="2"/>
    <x v="0"/>
    <x v="0"/>
    <x v="40"/>
    <x v="4"/>
    <x v="0"/>
  </r>
  <r>
    <n v="13133"/>
    <x v="1"/>
    <x v="1"/>
    <x v="11"/>
    <x v="2"/>
    <x v="0"/>
    <s v="Professional"/>
    <x v="0"/>
    <x v="1"/>
    <x v="2"/>
    <x v="1"/>
    <x v="15"/>
    <x v="0"/>
    <x v="1"/>
  </r>
  <r>
    <n v="19626"/>
    <x v="0"/>
    <x v="1"/>
    <x v="3"/>
    <x v="2"/>
    <x v="1"/>
    <s v="Skilled Manual"/>
    <x v="0"/>
    <x v="4"/>
    <x v="2"/>
    <x v="1"/>
    <x v="12"/>
    <x v="0"/>
    <x v="0"/>
  </r>
  <r>
    <n v="21039"/>
    <x v="1"/>
    <x v="0"/>
    <x v="14"/>
    <x v="3"/>
    <x v="4"/>
    <s v="Skilled Manual"/>
    <x v="1"/>
    <x v="0"/>
    <x v="0"/>
    <x v="0"/>
    <x v="34"/>
    <x v="2"/>
    <x v="1"/>
  </r>
  <r>
    <n v="12231"/>
    <x v="1"/>
    <x v="0"/>
    <x v="4"/>
    <x v="4"/>
    <x v="1"/>
    <s v="Manual"/>
    <x v="0"/>
    <x v="0"/>
    <x v="0"/>
    <x v="0"/>
    <x v="36"/>
    <x v="1"/>
    <x v="1"/>
  </r>
  <r>
    <n v="25665"/>
    <x v="1"/>
    <x v="0"/>
    <x v="6"/>
    <x v="3"/>
    <x v="2"/>
    <s v="Manual"/>
    <x v="1"/>
    <x v="1"/>
    <x v="3"/>
    <x v="0"/>
    <x v="26"/>
    <x v="4"/>
    <x v="0"/>
  </r>
  <r>
    <n v="24061"/>
    <x v="0"/>
    <x v="1"/>
    <x v="4"/>
    <x v="5"/>
    <x v="3"/>
    <s v="Manual"/>
    <x v="0"/>
    <x v="1"/>
    <x v="0"/>
    <x v="0"/>
    <x v="8"/>
    <x v="2"/>
    <x v="1"/>
  </r>
  <r>
    <n v="26879"/>
    <x v="1"/>
    <x v="0"/>
    <x v="6"/>
    <x v="3"/>
    <x v="2"/>
    <s v="Manual"/>
    <x v="1"/>
    <x v="1"/>
    <x v="1"/>
    <x v="0"/>
    <x v="25"/>
    <x v="4"/>
    <x v="0"/>
  </r>
  <r>
    <n v="12284"/>
    <x v="0"/>
    <x v="0"/>
    <x v="1"/>
    <x v="3"/>
    <x v="0"/>
    <s v="Clerical"/>
    <x v="1"/>
    <x v="0"/>
    <x v="0"/>
    <x v="0"/>
    <x v="4"/>
    <x v="2"/>
    <x v="1"/>
  </r>
  <r>
    <n v="26654"/>
    <x v="0"/>
    <x v="0"/>
    <x v="8"/>
    <x v="0"/>
    <x v="4"/>
    <s v="Management"/>
    <x v="0"/>
    <x v="0"/>
    <x v="0"/>
    <x v="1"/>
    <x v="34"/>
    <x v="2"/>
    <x v="1"/>
  </r>
  <r>
    <n v="14545"/>
    <x v="0"/>
    <x v="0"/>
    <x v="4"/>
    <x v="4"/>
    <x v="1"/>
    <s v="Manual"/>
    <x v="0"/>
    <x v="0"/>
    <x v="3"/>
    <x v="0"/>
    <x v="38"/>
    <x v="0"/>
    <x v="0"/>
  </r>
  <r>
    <n v="24201"/>
    <x v="0"/>
    <x v="0"/>
    <x v="4"/>
    <x v="4"/>
    <x v="2"/>
    <s v="Manual"/>
    <x v="0"/>
    <x v="0"/>
    <x v="0"/>
    <x v="0"/>
    <x v="34"/>
    <x v="2"/>
    <x v="1"/>
  </r>
  <r>
    <n v="20625"/>
    <x v="0"/>
    <x v="1"/>
    <x v="11"/>
    <x v="3"/>
    <x v="2"/>
    <s v="Management"/>
    <x v="0"/>
    <x v="4"/>
    <x v="4"/>
    <x v="1"/>
    <x v="11"/>
    <x v="2"/>
    <x v="1"/>
  </r>
  <r>
    <n v="16390"/>
    <x v="1"/>
    <x v="1"/>
    <x v="1"/>
    <x v="0"/>
    <x v="0"/>
    <s v="Clerical"/>
    <x v="1"/>
    <x v="0"/>
    <x v="0"/>
    <x v="0"/>
    <x v="13"/>
    <x v="2"/>
    <x v="1"/>
  </r>
  <r>
    <n v="14804"/>
    <x v="1"/>
    <x v="0"/>
    <x v="4"/>
    <x v="1"/>
    <x v="3"/>
    <s v="Manual"/>
    <x v="0"/>
    <x v="2"/>
    <x v="0"/>
    <x v="0"/>
    <x v="1"/>
    <x v="0"/>
    <x v="0"/>
  </r>
  <r>
    <n v="12629"/>
    <x v="1"/>
    <x v="1"/>
    <x v="6"/>
    <x v="0"/>
    <x v="1"/>
    <s v="Manual"/>
    <x v="1"/>
    <x v="0"/>
    <x v="0"/>
    <x v="0"/>
    <x v="34"/>
    <x v="2"/>
    <x v="0"/>
  </r>
  <r>
    <n v="14696"/>
    <x v="1"/>
    <x v="1"/>
    <x v="4"/>
    <x v="3"/>
    <x v="3"/>
    <s v="Manual"/>
    <x v="1"/>
    <x v="2"/>
    <x v="0"/>
    <x v="0"/>
    <x v="17"/>
    <x v="2"/>
    <x v="0"/>
  </r>
  <r>
    <n v="22005"/>
    <x v="0"/>
    <x v="0"/>
    <x v="3"/>
    <x v="2"/>
    <x v="1"/>
    <s v="Skilled Manual"/>
    <x v="1"/>
    <x v="4"/>
    <x v="2"/>
    <x v="1"/>
    <x v="30"/>
    <x v="0"/>
    <x v="0"/>
  </r>
  <r>
    <n v="14544"/>
    <x v="1"/>
    <x v="1"/>
    <x v="4"/>
    <x v="0"/>
    <x v="1"/>
    <s v="Manual"/>
    <x v="0"/>
    <x v="0"/>
    <x v="0"/>
    <x v="0"/>
    <x v="38"/>
    <x v="0"/>
    <x v="0"/>
  </r>
  <r>
    <n v="14312"/>
    <x v="0"/>
    <x v="0"/>
    <x v="10"/>
    <x v="0"/>
    <x v="1"/>
    <s v="Skilled Manual"/>
    <x v="0"/>
    <x v="1"/>
    <x v="2"/>
    <x v="1"/>
    <x v="12"/>
    <x v="0"/>
    <x v="0"/>
  </r>
  <r>
    <n v="29120"/>
    <x v="1"/>
    <x v="0"/>
    <x v="11"/>
    <x v="0"/>
    <x v="0"/>
    <s v="Management"/>
    <x v="0"/>
    <x v="3"/>
    <x v="1"/>
    <x v="1"/>
    <x v="28"/>
    <x v="0"/>
    <x v="0"/>
  </r>
  <r>
    <n v="24187"/>
    <x v="1"/>
    <x v="0"/>
    <x v="1"/>
    <x v="1"/>
    <x v="4"/>
    <s v="Clerical"/>
    <x v="1"/>
    <x v="0"/>
    <x v="0"/>
    <x v="0"/>
    <x v="30"/>
    <x v="0"/>
    <x v="1"/>
  </r>
  <r>
    <n v="15758"/>
    <x v="0"/>
    <x v="1"/>
    <x v="12"/>
    <x v="3"/>
    <x v="4"/>
    <s v="Management"/>
    <x v="0"/>
    <x v="0"/>
    <x v="2"/>
    <x v="1"/>
    <x v="28"/>
    <x v="0"/>
    <x v="0"/>
  </r>
  <r>
    <n v="29094"/>
    <x v="0"/>
    <x v="1"/>
    <x v="1"/>
    <x v="1"/>
    <x v="2"/>
    <s v="Skilled Manual"/>
    <x v="0"/>
    <x v="2"/>
    <x v="2"/>
    <x v="1"/>
    <x v="9"/>
    <x v="1"/>
    <x v="1"/>
  </r>
  <r>
    <n v="28319"/>
    <x v="1"/>
    <x v="0"/>
    <x v="10"/>
    <x v="0"/>
    <x v="1"/>
    <s v="Skilled Manual"/>
    <x v="1"/>
    <x v="1"/>
    <x v="0"/>
    <x v="1"/>
    <x v="30"/>
    <x v="0"/>
    <x v="1"/>
  </r>
  <r>
    <n v="16406"/>
    <x v="0"/>
    <x v="1"/>
    <x v="0"/>
    <x v="3"/>
    <x v="0"/>
    <s v="Clerical"/>
    <x v="1"/>
    <x v="0"/>
    <x v="0"/>
    <x v="0"/>
    <x v="13"/>
    <x v="2"/>
    <x v="1"/>
  </r>
  <r>
    <n v="20923"/>
    <x v="0"/>
    <x v="0"/>
    <x v="0"/>
    <x v="0"/>
    <x v="0"/>
    <s v="Skilled Manual"/>
    <x v="0"/>
    <x v="0"/>
    <x v="0"/>
    <x v="0"/>
    <x v="0"/>
    <x v="0"/>
    <x v="1"/>
  </r>
  <r>
    <n v="11378"/>
    <x v="1"/>
    <x v="0"/>
    <x v="4"/>
    <x v="0"/>
    <x v="2"/>
    <s v="Manual"/>
    <x v="1"/>
    <x v="1"/>
    <x v="1"/>
    <x v="0"/>
    <x v="30"/>
    <x v="0"/>
    <x v="1"/>
  </r>
  <r>
    <n v="20851"/>
    <x v="1"/>
    <x v="1"/>
    <x v="6"/>
    <x v="3"/>
    <x v="1"/>
    <s v="Manual"/>
    <x v="1"/>
    <x v="1"/>
    <x v="1"/>
    <x v="0"/>
    <x v="4"/>
    <x v="2"/>
    <x v="1"/>
  </r>
  <r>
    <n v="21557"/>
    <x v="1"/>
    <x v="0"/>
    <x v="15"/>
    <x v="3"/>
    <x v="1"/>
    <s v="Management"/>
    <x v="0"/>
    <x v="4"/>
    <x v="4"/>
    <x v="1"/>
    <x v="21"/>
    <x v="2"/>
    <x v="1"/>
  </r>
  <r>
    <n v="26663"/>
    <x v="1"/>
    <x v="0"/>
    <x v="10"/>
    <x v="4"/>
    <x v="0"/>
    <s v="Professional"/>
    <x v="1"/>
    <x v="1"/>
    <x v="0"/>
    <x v="1"/>
    <x v="32"/>
    <x v="2"/>
    <x v="1"/>
  </r>
  <r>
    <n v="11896"/>
    <x v="0"/>
    <x v="1"/>
    <x v="11"/>
    <x v="0"/>
    <x v="4"/>
    <s v="Management"/>
    <x v="0"/>
    <x v="0"/>
    <x v="1"/>
    <x v="1"/>
    <x v="4"/>
    <x v="2"/>
    <x v="1"/>
  </r>
  <r>
    <n v="14189"/>
    <x v="0"/>
    <x v="0"/>
    <x v="8"/>
    <x v="5"/>
    <x v="2"/>
    <s v="Professional"/>
    <x v="1"/>
    <x v="2"/>
    <x v="1"/>
    <x v="0"/>
    <x v="9"/>
    <x v="1"/>
    <x v="1"/>
  </r>
  <r>
    <n v="13136"/>
    <x v="0"/>
    <x v="0"/>
    <x v="1"/>
    <x v="4"/>
    <x v="1"/>
    <s v="Clerical"/>
    <x v="1"/>
    <x v="2"/>
    <x v="2"/>
    <x v="1"/>
    <x v="45"/>
    <x v="3"/>
    <x v="0"/>
  </r>
  <r>
    <n v="25906"/>
    <x v="1"/>
    <x v="0"/>
    <x v="4"/>
    <x v="2"/>
    <x v="2"/>
    <s v="Skilled Manual"/>
    <x v="1"/>
    <x v="2"/>
    <x v="3"/>
    <x v="1"/>
    <x v="24"/>
    <x v="3"/>
    <x v="0"/>
  </r>
  <r>
    <n v="17926"/>
    <x v="1"/>
    <x v="0"/>
    <x v="0"/>
    <x v="3"/>
    <x v="0"/>
    <s v="Clerical"/>
    <x v="1"/>
    <x v="0"/>
    <x v="0"/>
    <x v="1"/>
    <x v="26"/>
    <x v="4"/>
    <x v="1"/>
  </r>
  <r>
    <n v="26928"/>
    <x v="1"/>
    <x v="1"/>
    <x v="1"/>
    <x v="0"/>
    <x v="0"/>
    <s v="Clerical"/>
    <x v="0"/>
    <x v="0"/>
    <x v="0"/>
    <x v="0"/>
    <x v="24"/>
    <x v="3"/>
    <x v="1"/>
  </r>
  <r>
    <n v="20897"/>
    <x v="0"/>
    <x v="0"/>
    <x v="1"/>
    <x v="0"/>
    <x v="0"/>
    <s v="Skilled Manual"/>
    <x v="0"/>
    <x v="2"/>
    <x v="0"/>
    <x v="0"/>
    <x v="8"/>
    <x v="2"/>
    <x v="0"/>
  </r>
  <r>
    <n v="28207"/>
    <x v="0"/>
    <x v="1"/>
    <x v="2"/>
    <x v="5"/>
    <x v="4"/>
    <s v="Management"/>
    <x v="0"/>
    <x v="1"/>
    <x v="0"/>
    <x v="1"/>
    <x v="4"/>
    <x v="2"/>
    <x v="1"/>
  </r>
  <r>
    <n v="25923"/>
    <x v="1"/>
    <x v="1"/>
    <x v="4"/>
    <x v="4"/>
    <x v="3"/>
    <s v="Clerical"/>
    <x v="0"/>
    <x v="2"/>
    <x v="2"/>
    <x v="1"/>
    <x v="7"/>
    <x v="1"/>
    <x v="0"/>
  </r>
  <r>
    <n v="11000"/>
    <x v="0"/>
    <x v="1"/>
    <x v="8"/>
    <x v="4"/>
    <x v="0"/>
    <s v="Professional"/>
    <x v="0"/>
    <x v="0"/>
    <x v="3"/>
    <x v="1"/>
    <x v="8"/>
    <x v="2"/>
    <x v="1"/>
  </r>
  <r>
    <n v="20974"/>
    <x v="0"/>
    <x v="1"/>
    <x v="4"/>
    <x v="4"/>
    <x v="0"/>
    <s v="Clerical"/>
    <x v="0"/>
    <x v="1"/>
    <x v="0"/>
    <x v="0"/>
    <x v="29"/>
    <x v="3"/>
    <x v="0"/>
  </r>
  <r>
    <n v="28758"/>
    <x v="0"/>
    <x v="1"/>
    <x v="0"/>
    <x v="4"/>
    <x v="1"/>
    <s v="Clerical"/>
    <x v="0"/>
    <x v="1"/>
    <x v="3"/>
    <x v="0"/>
    <x v="11"/>
    <x v="2"/>
    <x v="1"/>
  </r>
  <r>
    <n v="11381"/>
    <x v="0"/>
    <x v="0"/>
    <x v="6"/>
    <x v="4"/>
    <x v="1"/>
    <s v="Manual"/>
    <x v="0"/>
    <x v="1"/>
    <x v="1"/>
    <x v="0"/>
    <x v="15"/>
    <x v="0"/>
    <x v="1"/>
  </r>
  <r>
    <n v="17522"/>
    <x v="0"/>
    <x v="1"/>
    <x v="7"/>
    <x v="5"/>
    <x v="0"/>
    <s v="Management"/>
    <x v="0"/>
    <x v="1"/>
    <x v="1"/>
    <x v="1"/>
    <x v="15"/>
    <x v="0"/>
    <x v="0"/>
  </r>
  <r>
    <n v="21207"/>
    <x v="0"/>
    <x v="1"/>
    <x v="10"/>
    <x v="0"/>
    <x v="1"/>
    <s v="Skilled Manual"/>
    <x v="0"/>
    <x v="1"/>
    <x v="2"/>
    <x v="1"/>
    <x v="30"/>
    <x v="0"/>
    <x v="0"/>
  </r>
  <r>
    <n v="28102"/>
    <x v="0"/>
    <x v="1"/>
    <x v="6"/>
    <x v="5"/>
    <x v="2"/>
    <s v="Skilled Manual"/>
    <x v="0"/>
    <x v="2"/>
    <x v="2"/>
    <x v="1"/>
    <x v="7"/>
    <x v="1"/>
    <x v="1"/>
  </r>
  <r>
    <n v="23105"/>
    <x v="1"/>
    <x v="1"/>
    <x v="0"/>
    <x v="1"/>
    <x v="3"/>
    <s v="Clerical"/>
    <x v="1"/>
    <x v="2"/>
    <x v="2"/>
    <x v="1"/>
    <x v="31"/>
    <x v="1"/>
    <x v="1"/>
  </r>
  <r>
    <n v="18740"/>
    <x v="0"/>
    <x v="1"/>
    <x v="2"/>
    <x v="2"/>
    <x v="0"/>
    <s v="Professional"/>
    <x v="1"/>
    <x v="1"/>
    <x v="0"/>
    <x v="1"/>
    <x v="15"/>
    <x v="0"/>
    <x v="1"/>
  </r>
  <r>
    <n v="21213"/>
    <x v="1"/>
    <x v="1"/>
    <x v="3"/>
    <x v="3"/>
    <x v="0"/>
    <s v="Professional"/>
    <x v="1"/>
    <x v="1"/>
    <x v="2"/>
    <x v="1"/>
    <x v="3"/>
    <x v="0"/>
    <x v="0"/>
  </r>
  <r>
    <n v="17352"/>
    <x v="0"/>
    <x v="1"/>
    <x v="14"/>
    <x v="4"/>
    <x v="4"/>
    <s v="Management"/>
    <x v="0"/>
    <x v="1"/>
    <x v="2"/>
    <x v="1"/>
    <x v="46"/>
    <x v="3"/>
    <x v="1"/>
  </r>
  <r>
    <n v="14154"/>
    <x v="0"/>
    <x v="1"/>
    <x v="1"/>
    <x v="3"/>
    <x v="0"/>
    <s v="Clerical"/>
    <x v="0"/>
    <x v="0"/>
    <x v="0"/>
    <x v="0"/>
    <x v="11"/>
    <x v="2"/>
    <x v="1"/>
  </r>
  <r>
    <n v="19066"/>
    <x v="0"/>
    <x v="1"/>
    <x v="12"/>
    <x v="5"/>
    <x v="1"/>
    <s v="Professional"/>
    <x v="1"/>
    <x v="4"/>
    <x v="4"/>
    <x v="0"/>
    <x v="9"/>
    <x v="1"/>
    <x v="0"/>
  </r>
  <r>
    <n v="11386"/>
    <x v="0"/>
    <x v="0"/>
    <x v="1"/>
    <x v="1"/>
    <x v="0"/>
    <s v="Clerical"/>
    <x v="0"/>
    <x v="0"/>
    <x v="0"/>
    <x v="0"/>
    <x v="12"/>
    <x v="0"/>
    <x v="0"/>
  </r>
  <r>
    <n v="20228"/>
    <x v="0"/>
    <x v="1"/>
    <x v="11"/>
    <x v="3"/>
    <x v="4"/>
    <s v="Management"/>
    <x v="0"/>
    <x v="0"/>
    <x v="1"/>
    <x v="1"/>
    <x v="8"/>
    <x v="2"/>
    <x v="1"/>
  </r>
  <r>
    <n v="16675"/>
    <x v="1"/>
    <x v="0"/>
    <x v="5"/>
    <x v="3"/>
    <x v="4"/>
    <s v="Management"/>
    <x v="1"/>
    <x v="4"/>
    <x v="0"/>
    <x v="1"/>
    <x v="15"/>
    <x v="0"/>
    <x v="1"/>
  </r>
  <r>
    <n v="16410"/>
    <x v="1"/>
    <x v="0"/>
    <x v="4"/>
    <x v="5"/>
    <x v="3"/>
    <s v="Manual"/>
    <x v="0"/>
    <x v="2"/>
    <x v="0"/>
    <x v="0"/>
    <x v="3"/>
    <x v="0"/>
    <x v="1"/>
  </r>
  <r>
    <n v="27760"/>
    <x v="1"/>
    <x v="0"/>
    <x v="0"/>
    <x v="3"/>
    <x v="4"/>
    <s v="Clerical"/>
    <x v="1"/>
    <x v="0"/>
    <x v="0"/>
    <x v="0"/>
    <x v="34"/>
    <x v="2"/>
    <x v="1"/>
  </r>
  <r>
    <n v="22930"/>
    <x v="0"/>
    <x v="1"/>
    <x v="8"/>
    <x v="5"/>
    <x v="0"/>
    <s v="Professional"/>
    <x v="0"/>
    <x v="0"/>
    <x v="3"/>
    <x v="1"/>
    <x v="13"/>
    <x v="2"/>
    <x v="1"/>
  </r>
  <r>
    <n v="23780"/>
    <x v="1"/>
    <x v="1"/>
    <x v="0"/>
    <x v="4"/>
    <x v="1"/>
    <s v="Clerical"/>
    <x v="1"/>
    <x v="2"/>
    <x v="0"/>
    <x v="0"/>
    <x v="4"/>
    <x v="2"/>
    <x v="1"/>
  </r>
  <r>
    <n v="20994"/>
    <x v="0"/>
    <x v="0"/>
    <x v="6"/>
    <x v="3"/>
    <x v="0"/>
    <s v="Clerical"/>
    <x v="1"/>
    <x v="0"/>
    <x v="0"/>
    <x v="1"/>
    <x v="22"/>
    <x v="4"/>
    <x v="1"/>
  </r>
  <r>
    <n v="28379"/>
    <x v="0"/>
    <x v="1"/>
    <x v="1"/>
    <x v="0"/>
    <x v="0"/>
    <s v="Skilled Manual"/>
    <x v="0"/>
    <x v="2"/>
    <x v="0"/>
    <x v="0"/>
    <x v="8"/>
    <x v="2"/>
    <x v="0"/>
  </r>
  <r>
    <n v="14865"/>
    <x v="1"/>
    <x v="1"/>
    <x v="0"/>
    <x v="4"/>
    <x v="1"/>
    <s v="Clerical"/>
    <x v="0"/>
    <x v="2"/>
    <x v="3"/>
    <x v="0"/>
    <x v="4"/>
    <x v="2"/>
    <x v="0"/>
  </r>
  <r>
    <n v="12663"/>
    <x v="0"/>
    <x v="0"/>
    <x v="8"/>
    <x v="2"/>
    <x v="3"/>
    <s v="Skilled Manual"/>
    <x v="0"/>
    <x v="2"/>
    <x v="4"/>
    <x v="0"/>
    <x v="14"/>
    <x v="1"/>
    <x v="0"/>
  </r>
  <r>
    <n v="24898"/>
    <x v="1"/>
    <x v="0"/>
    <x v="2"/>
    <x v="3"/>
    <x v="0"/>
    <s v="Professional"/>
    <x v="0"/>
    <x v="4"/>
    <x v="4"/>
    <x v="1"/>
    <x v="21"/>
    <x v="2"/>
    <x v="0"/>
  </r>
  <r>
    <n v="19508"/>
    <x v="0"/>
    <x v="1"/>
    <x v="4"/>
    <x v="3"/>
    <x v="3"/>
    <s v="Manual"/>
    <x v="1"/>
    <x v="2"/>
    <x v="0"/>
    <x v="0"/>
    <x v="25"/>
    <x v="4"/>
    <x v="0"/>
  </r>
  <r>
    <n v="11489"/>
    <x v="1"/>
    <x v="0"/>
    <x v="6"/>
    <x v="3"/>
    <x v="3"/>
    <s v="Manual"/>
    <x v="1"/>
    <x v="2"/>
    <x v="3"/>
    <x v="0"/>
    <x v="11"/>
    <x v="2"/>
    <x v="1"/>
  </r>
  <r>
    <n v="18160"/>
    <x v="0"/>
    <x v="1"/>
    <x v="12"/>
    <x v="1"/>
    <x v="2"/>
    <s v="Professional"/>
    <x v="0"/>
    <x v="3"/>
    <x v="2"/>
    <x v="0"/>
    <x v="36"/>
    <x v="1"/>
    <x v="1"/>
  </r>
  <r>
    <n v="25241"/>
    <x v="0"/>
    <x v="1"/>
    <x v="8"/>
    <x v="4"/>
    <x v="0"/>
    <s v="Professional"/>
    <x v="0"/>
    <x v="1"/>
    <x v="2"/>
    <x v="1"/>
    <x v="15"/>
    <x v="0"/>
    <x v="0"/>
  </r>
  <r>
    <n v="24369"/>
    <x v="0"/>
    <x v="1"/>
    <x v="2"/>
    <x v="2"/>
    <x v="4"/>
    <s v="Management"/>
    <x v="1"/>
    <x v="2"/>
    <x v="0"/>
    <x v="1"/>
    <x v="32"/>
    <x v="2"/>
    <x v="0"/>
  </r>
  <r>
    <n v="27165"/>
    <x v="1"/>
    <x v="1"/>
    <x v="6"/>
    <x v="3"/>
    <x v="3"/>
    <s v="Manual"/>
    <x v="1"/>
    <x v="2"/>
    <x v="0"/>
    <x v="0"/>
    <x v="17"/>
    <x v="2"/>
    <x v="0"/>
  </r>
  <r>
    <n v="29424"/>
    <x v="0"/>
    <x v="1"/>
    <x v="4"/>
    <x v="3"/>
    <x v="3"/>
    <s v="Manual"/>
    <x v="0"/>
    <x v="2"/>
    <x v="0"/>
    <x v="0"/>
    <x v="21"/>
    <x v="2"/>
    <x v="0"/>
  </r>
  <r>
    <n v="15926"/>
    <x v="1"/>
    <x v="0"/>
    <x v="7"/>
    <x v="1"/>
    <x v="2"/>
    <s v="Professional"/>
    <x v="0"/>
    <x v="3"/>
    <x v="2"/>
    <x v="0"/>
    <x v="5"/>
    <x v="0"/>
    <x v="1"/>
  </r>
  <r>
    <n v="14554"/>
    <x v="0"/>
    <x v="1"/>
    <x v="6"/>
    <x v="0"/>
    <x v="0"/>
    <s v="Clerical"/>
    <x v="0"/>
    <x v="0"/>
    <x v="0"/>
    <x v="0"/>
    <x v="29"/>
    <x v="3"/>
    <x v="0"/>
  </r>
  <r>
    <n v="16468"/>
    <x v="1"/>
    <x v="1"/>
    <x v="1"/>
    <x v="3"/>
    <x v="1"/>
    <s v="Clerical"/>
    <x v="0"/>
    <x v="1"/>
    <x v="1"/>
    <x v="0"/>
    <x v="25"/>
    <x v="4"/>
    <x v="0"/>
  </r>
  <r>
    <n v="19174"/>
    <x v="1"/>
    <x v="0"/>
    <x v="1"/>
    <x v="3"/>
    <x v="2"/>
    <s v="Manual"/>
    <x v="1"/>
    <x v="1"/>
    <x v="1"/>
    <x v="0"/>
    <x v="21"/>
    <x v="2"/>
    <x v="1"/>
  </r>
  <r>
    <n v="19183"/>
    <x v="1"/>
    <x v="1"/>
    <x v="4"/>
    <x v="3"/>
    <x v="3"/>
    <s v="Manual"/>
    <x v="0"/>
    <x v="2"/>
    <x v="3"/>
    <x v="0"/>
    <x v="11"/>
    <x v="2"/>
    <x v="0"/>
  </r>
  <r>
    <n v="13683"/>
    <x v="1"/>
    <x v="0"/>
    <x v="1"/>
    <x v="3"/>
    <x v="2"/>
    <s v="Manual"/>
    <x v="1"/>
    <x v="1"/>
    <x v="1"/>
    <x v="0"/>
    <x v="21"/>
    <x v="2"/>
    <x v="0"/>
  </r>
  <r>
    <n v="17848"/>
    <x v="1"/>
    <x v="1"/>
    <x v="1"/>
    <x v="3"/>
    <x v="1"/>
    <s v="Clerical"/>
    <x v="1"/>
    <x v="1"/>
    <x v="1"/>
    <x v="0"/>
    <x v="23"/>
    <x v="2"/>
    <x v="1"/>
  </r>
  <r>
    <n v="17894"/>
    <x v="0"/>
    <x v="0"/>
    <x v="6"/>
    <x v="0"/>
    <x v="0"/>
    <s v="Clerical"/>
    <x v="0"/>
    <x v="0"/>
    <x v="0"/>
    <x v="0"/>
    <x v="5"/>
    <x v="0"/>
    <x v="1"/>
  </r>
  <r>
    <n v="25651"/>
    <x v="0"/>
    <x v="1"/>
    <x v="0"/>
    <x v="0"/>
    <x v="0"/>
    <s v="Skilled Manual"/>
    <x v="1"/>
    <x v="0"/>
    <x v="0"/>
    <x v="0"/>
    <x v="1"/>
    <x v="0"/>
    <x v="1"/>
  </r>
  <r>
    <n v="22936"/>
    <x v="1"/>
    <x v="0"/>
    <x v="10"/>
    <x v="0"/>
    <x v="1"/>
    <s v="Skilled Manual"/>
    <x v="1"/>
    <x v="1"/>
    <x v="0"/>
    <x v="1"/>
    <x v="12"/>
    <x v="0"/>
    <x v="1"/>
  </r>
  <r>
    <n v="23915"/>
    <x v="0"/>
    <x v="1"/>
    <x v="6"/>
    <x v="4"/>
    <x v="2"/>
    <s v="Manual"/>
    <x v="0"/>
    <x v="2"/>
    <x v="0"/>
    <x v="0"/>
    <x v="0"/>
    <x v="0"/>
    <x v="0"/>
  </r>
  <r>
    <n v="24121"/>
    <x v="1"/>
    <x v="0"/>
    <x v="1"/>
    <x v="3"/>
    <x v="1"/>
    <s v="Clerical"/>
    <x v="1"/>
    <x v="1"/>
    <x v="0"/>
    <x v="0"/>
    <x v="19"/>
    <x v="4"/>
    <x v="1"/>
  </r>
  <r>
    <n v="27878"/>
    <x v="1"/>
    <x v="1"/>
    <x v="6"/>
    <x v="3"/>
    <x v="1"/>
    <s v="Manual"/>
    <x v="1"/>
    <x v="0"/>
    <x v="0"/>
    <x v="1"/>
    <x v="26"/>
    <x v="4"/>
    <x v="1"/>
  </r>
  <r>
    <n v="13572"/>
    <x v="1"/>
    <x v="1"/>
    <x v="4"/>
    <x v="1"/>
    <x v="2"/>
    <s v="Manual"/>
    <x v="0"/>
    <x v="0"/>
    <x v="0"/>
    <x v="0"/>
    <x v="34"/>
    <x v="2"/>
    <x v="1"/>
  </r>
  <r>
    <n v="27941"/>
    <x v="0"/>
    <x v="0"/>
    <x v="2"/>
    <x v="5"/>
    <x v="1"/>
    <s v="Professional"/>
    <x v="0"/>
    <x v="2"/>
    <x v="1"/>
    <x v="0"/>
    <x v="39"/>
    <x v="1"/>
    <x v="0"/>
  </r>
  <r>
    <n v="26354"/>
    <x v="1"/>
    <x v="1"/>
    <x v="0"/>
    <x v="3"/>
    <x v="4"/>
    <s v="Clerical"/>
    <x v="1"/>
    <x v="0"/>
    <x v="0"/>
    <x v="0"/>
    <x v="13"/>
    <x v="2"/>
    <x v="1"/>
  </r>
  <r>
    <n v="14785"/>
    <x v="1"/>
    <x v="1"/>
    <x v="1"/>
    <x v="0"/>
    <x v="0"/>
    <s v="Clerical"/>
    <x v="1"/>
    <x v="1"/>
    <x v="3"/>
    <x v="0"/>
    <x v="32"/>
    <x v="2"/>
    <x v="0"/>
  </r>
  <r>
    <n v="17238"/>
    <x v="1"/>
    <x v="1"/>
    <x v="2"/>
    <x v="3"/>
    <x v="0"/>
    <s v="Professional"/>
    <x v="0"/>
    <x v="4"/>
    <x v="4"/>
    <x v="1"/>
    <x v="21"/>
    <x v="2"/>
    <x v="0"/>
  </r>
  <r>
    <n v="23608"/>
    <x v="0"/>
    <x v="0"/>
    <x v="13"/>
    <x v="1"/>
    <x v="2"/>
    <s v="Professional"/>
    <x v="0"/>
    <x v="4"/>
    <x v="0"/>
    <x v="0"/>
    <x v="36"/>
    <x v="1"/>
    <x v="1"/>
  </r>
  <r>
    <n v="22538"/>
    <x v="1"/>
    <x v="0"/>
    <x v="4"/>
    <x v="3"/>
    <x v="3"/>
    <s v="Manual"/>
    <x v="0"/>
    <x v="2"/>
    <x v="3"/>
    <x v="0"/>
    <x v="6"/>
    <x v="2"/>
    <x v="0"/>
  </r>
  <r>
    <n v="12332"/>
    <x v="0"/>
    <x v="1"/>
    <x v="8"/>
    <x v="5"/>
    <x v="2"/>
    <s v="Management"/>
    <x v="0"/>
    <x v="4"/>
    <x v="2"/>
    <x v="0"/>
    <x v="7"/>
    <x v="1"/>
    <x v="1"/>
  </r>
  <r>
    <n v="17230"/>
    <x v="0"/>
    <x v="1"/>
    <x v="2"/>
    <x v="3"/>
    <x v="0"/>
    <s v="Professional"/>
    <x v="0"/>
    <x v="4"/>
    <x v="4"/>
    <x v="1"/>
    <x v="25"/>
    <x v="4"/>
    <x v="0"/>
  </r>
  <r>
    <n v="13082"/>
    <x v="1"/>
    <x v="1"/>
    <x v="12"/>
    <x v="3"/>
    <x v="4"/>
    <s v="Management"/>
    <x v="0"/>
    <x v="0"/>
    <x v="1"/>
    <x v="1"/>
    <x v="28"/>
    <x v="0"/>
    <x v="1"/>
  </r>
  <r>
    <n v="22518"/>
    <x v="1"/>
    <x v="0"/>
    <x v="1"/>
    <x v="1"/>
    <x v="1"/>
    <s v="Clerical"/>
    <x v="1"/>
    <x v="2"/>
    <x v="0"/>
    <x v="0"/>
    <x v="40"/>
    <x v="4"/>
    <x v="1"/>
  </r>
  <r>
    <n v="13687"/>
    <x v="0"/>
    <x v="1"/>
    <x v="0"/>
    <x v="0"/>
    <x v="0"/>
    <s v="Skilled Manual"/>
    <x v="0"/>
    <x v="1"/>
    <x v="0"/>
    <x v="0"/>
    <x v="6"/>
    <x v="2"/>
    <x v="1"/>
  </r>
  <r>
    <n v="23571"/>
    <x v="0"/>
    <x v="0"/>
    <x v="0"/>
    <x v="4"/>
    <x v="0"/>
    <s v="Management"/>
    <x v="0"/>
    <x v="2"/>
    <x v="0"/>
    <x v="1"/>
    <x v="29"/>
    <x v="3"/>
    <x v="1"/>
  </r>
  <r>
    <n v="19305"/>
    <x v="1"/>
    <x v="0"/>
    <x v="4"/>
    <x v="4"/>
    <x v="2"/>
    <s v="Manual"/>
    <x v="0"/>
    <x v="1"/>
    <x v="0"/>
    <x v="0"/>
    <x v="13"/>
    <x v="2"/>
    <x v="1"/>
  </r>
  <r>
    <n v="22636"/>
    <x v="1"/>
    <x v="0"/>
    <x v="0"/>
    <x v="3"/>
    <x v="0"/>
    <s v="Clerical"/>
    <x v="1"/>
    <x v="0"/>
    <x v="0"/>
    <x v="0"/>
    <x v="13"/>
    <x v="2"/>
    <x v="1"/>
  </r>
  <r>
    <n v="17310"/>
    <x v="0"/>
    <x v="1"/>
    <x v="10"/>
    <x v="0"/>
    <x v="1"/>
    <s v="Skilled Manual"/>
    <x v="0"/>
    <x v="1"/>
    <x v="0"/>
    <x v="1"/>
    <x v="12"/>
    <x v="0"/>
    <x v="1"/>
  </r>
  <r>
    <n v="12133"/>
    <x v="0"/>
    <x v="0"/>
    <x v="12"/>
    <x v="1"/>
    <x v="1"/>
    <s v="Professional"/>
    <x v="0"/>
    <x v="4"/>
    <x v="2"/>
    <x v="0"/>
    <x v="5"/>
    <x v="0"/>
    <x v="1"/>
  </r>
  <r>
    <n v="25918"/>
    <x v="1"/>
    <x v="0"/>
    <x v="1"/>
    <x v="4"/>
    <x v="1"/>
    <s v="Clerical"/>
    <x v="1"/>
    <x v="2"/>
    <x v="2"/>
    <x v="1"/>
    <x v="2"/>
    <x v="1"/>
    <x v="1"/>
  </r>
  <r>
    <n v="25752"/>
    <x v="1"/>
    <x v="0"/>
    <x v="6"/>
    <x v="4"/>
    <x v="1"/>
    <s v="Manual"/>
    <x v="1"/>
    <x v="1"/>
    <x v="0"/>
    <x v="0"/>
    <x v="39"/>
    <x v="1"/>
    <x v="1"/>
  </r>
  <r>
    <n v="17324"/>
    <x v="0"/>
    <x v="0"/>
    <x v="11"/>
    <x v="5"/>
    <x v="0"/>
    <s v="Professional"/>
    <x v="0"/>
    <x v="1"/>
    <x v="4"/>
    <x v="1"/>
    <x v="30"/>
    <x v="0"/>
    <x v="0"/>
  </r>
  <r>
    <n v="22918"/>
    <x v="1"/>
    <x v="1"/>
    <x v="2"/>
    <x v="2"/>
    <x v="4"/>
    <s v="Management"/>
    <x v="0"/>
    <x v="4"/>
    <x v="0"/>
    <x v="1"/>
    <x v="5"/>
    <x v="0"/>
    <x v="0"/>
  </r>
  <r>
    <n v="12510"/>
    <x v="0"/>
    <x v="1"/>
    <x v="0"/>
    <x v="0"/>
    <x v="0"/>
    <s v="Skilled Manual"/>
    <x v="0"/>
    <x v="1"/>
    <x v="0"/>
    <x v="0"/>
    <x v="1"/>
    <x v="0"/>
    <x v="1"/>
  </r>
  <r>
    <n v="25512"/>
    <x v="1"/>
    <x v="1"/>
    <x v="6"/>
    <x v="3"/>
    <x v="2"/>
    <s v="Manual"/>
    <x v="1"/>
    <x v="1"/>
    <x v="1"/>
    <x v="0"/>
    <x v="25"/>
    <x v="4"/>
    <x v="0"/>
  </r>
  <r>
    <n v="16179"/>
    <x v="1"/>
    <x v="0"/>
    <x v="2"/>
    <x v="2"/>
    <x v="0"/>
    <s v="Professional"/>
    <x v="0"/>
    <x v="3"/>
    <x v="3"/>
    <x v="1"/>
    <x v="13"/>
    <x v="2"/>
    <x v="0"/>
  </r>
  <r>
    <n v="15628"/>
    <x v="0"/>
    <x v="0"/>
    <x v="0"/>
    <x v="0"/>
    <x v="0"/>
    <s v="Skilled Manual"/>
    <x v="0"/>
    <x v="1"/>
    <x v="0"/>
    <x v="0"/>
    <x v="47"/>
    <x v="3"/>
    <x v="0"/>
  </r>
  <r>
    <n v="20977"/>
    <x v="0"/>
    <x v="1"/>
    <x v="6"/>
    <x v="0"/>
    <x v="0"/>
    <s v="Clerical"/>
    <x v="0"/>
    <x v="0"/>
    <x v="0"/>
    <x v="0"/>
    <x v="46"/>
    <x v="3"/>
    <x v="1"/>
  </r>
  <r>
    <n v="18140"/>
    <x v="0"/>
    <x v="1"/>
    <x v="12"/>
    <x v="1"/>
    <x v="1"/>
    <s v="Professional"/>
    <x v="1"/>
    <x v="4"/>
    <x v="2"/>
    <x v="0"/>
    <x v="36"/>
    <x v="1"/>
    <x v="1"/>
  </r>
  <r>
    <n v="20417"/>
    <x v="0"/>
    <x v="1"/>
    <x v="1"/>
    <x v="1"/>
    <x v="1"/>
    <s v="Clerical"/>
    <x v="1"/>
    <x v="2"/>
    <x v="2"/>
    <x v="1"/>
    <x v="16"/>
    <x v="1"/>
    <x v="0"/>
  </r>
  <r>
    <n v="18267"/>
    <x v="0"/>
    <x v="1"/>
    <x v="10"/>
    <x v="1"/>
    <x v="0"/>
    <s v="Professional"/>
    <x v="0"/>
    <x v="2"/>
    <x v="2"/>
    <x v="1"/>
    <x v="1"/>
    <x v="0"/>
    <x v="0"/>
  </r>
  <r>
    <n v="13620"/>
    <x v="1"/>
    <x v="1"/>
    <x v="3"/>
    <x v="3"/>
    <x v="0"/>
    <s v="Professional"/>
    <x v="1"/>
    <x v="4"/>
    <x v="4"/>
    <x v="1"/>
    <x v="25"/>
    <x v="4"/>
    <x v="1"/>
  </r>
  <r>
    <n v="22974"/>
    <x v="0"/>
    <x v="0"/>
    <x v="1"/>
    <x v="4"/>
    <x v="1"/>
    <s v="Clerical"/>
    <x v="0"/>
    <x v="2"/>
    <x v="2"/>
    <x v="1"/>
    <x v="45"/>
    <x v="3"/>
    <x v="0"/>
  </r>
  <r>
    <n v="13586"/>
    <x v="0"/>
    <x v="1"/>
    <x v="2"/>
    <x v="5"/>
    <x v="1"/>
    <s v="Professional"/>
    <x v="0"/>
    <x v="2"/>
    <x v="4"/>
    <x v="0"/>
    <x v="39"/>
    <x v="1"/>
    <x v="0"/>
  </r>
  <r>
    <n v="17978"/>
    <x v="0"/>
    <x v="1"/>
    <x v="0"/>
    <x v="3"/>
    <x v="4"/>
    <s v="Clerical"/>
    <x v="0"/>
    <x v="0"/>
    <x v="0"/>
    <x v="0"/>
    <x v="34"/>
    <x v="2"/>
    <x v="1"/>
  </r>
  <r>
    <n v="12581"/>
    <x v="1"/>
    <x v="0"/>
    <x v="4"/>
    <x v="3"/>
    <x v="1"/>
    <s v="Manual"/>
    <x v="1"/>
    <x v="1"/>
    <x v="0"/>
    <x v="1"/>
    <x v="26"/>
    <x v="4"/>
    <x v="1"/>
  </r>
  <r>
    <n v="18018"/>
    <x v="1"/>
    <x v="1"/>
    <x v="1"/>
    <x v="1"/>
    <x v="1"/>
    <s v="Clerical"/>
    <x v="0"/>
    <x v="0"/>
    <x v="0"/>
    <x v="0"/>
    <x v="1"/>
    <x v="0"/>
    <x v="0"/>
  </r>
  <r>
    <n v="28957"/>
    <x v="1"/>
    <x v="0"/>
    <x v="7"/>
    <x v="3"/>
    <x v="3"/>
    <s v="Professional"/>
    <x v="0"/>
    <x v="3"/>
    <x v="4"/>
    <x v="1"/>
    <x v="17"/>
    <x v="2"/>
    <x v="1"/>
  </r>
  <r>
    <n v="13690"/>
    <x v="1"/>
    <x v="0"/>
    <x v="6"/>
    <x v="3"/>
    <x v="3"/>
    <s v="Manual"/>
    <x v="1"/>
    <x v="2"/>
    <x v="3"/>
    <x v="0"/>
    <x v="17"/>
    <x v="2"/>
    <x v="1"/>
  </r>
  <r>
    <n v="12568"/>
    <x v="0"/>
    <x v="0"/>
    <x v="1"/>
    <x v="0"/>
    <x v="0"/>
    <s v="Clerical"/>
    <x v="0"/>
    <x v="0"/>
    <x v="0"/>
    <x v="0"/>
    <x v="46"/>
    <x v="3"/>
    <x v="0"/>
  </r>
  <r>
    <n v="13122"/>
    <x v="0"/>
    <x v="0"/>
    <x v="2"/>
    <x v="3"/>
    <x v="0"/>
    <s v="Professional"/>
    <x v="0"/>
    <x v="1"/>
    <x v="3"/>
    <x v="1"/>
    <x v="3"/>
    <x v="0"/>
    <x v="1"/>
  </r>
  <r>
    <n v="21184"/>
    <x v="1"/>
    <x v="1"/>
    <x v="3"/>
    <x v="3"/>
    <x v="0"/>
    <s v="Professional"/>
    <x v="1"/>
    <x v="1"/>
    <x v="2"/>
    <x v="1"/>
    <x v="13"/>
    <x v="2"/>
    <x v="0"/>
  </r>
  <r>
    <n v="26150"/>
    <x v="1"/>
    <x v="0"/>
    <x v="3"/>
    <x v="3"/>
    <x v="0"/>
    <s v="Professional"/>
    <x v="1"/>
    <x v="1"/>
    <x v="0"/>
    <x v="1"/>
    <x v="3"/>
    <x v="0"/>
    <x v="1"/>
  </r>
  <r>
    <n v="24151"/>
    <x v="1"/>
    <x v="1"/>
    <x v="6"/>
    <x v="0"/>
    <x v="0"/>
    <s v="Clerical"/>
    <x v="1"/>
    <x v="0"/>
    <x v="0"/>
    <x v="0"/>
    <x v="36"/>
    <x v="1"/>
    <x v="0"/>
  </r>
  <r>
    <n v="23962"/>
    <x v="0"/>
    <x v="0"/>
    <x v="4"/>
    <x v="3"/>
    <x v="3"/>
    <s v="Manual"/>
    <x v="0"/>
    <x v="2"/>
    <x v="3"/>
    <x v="0"/>
    <x v="21"/>
    <x v="2"/>
    <x v="0"/>
  </r>
  <r>
    <n v="17793"/>
    <x v="0"/>
    <x v="0"/>
    <x v="0"/>
    <x v="3"/>
    <x v="0"/>
    <s v="Clerical"/>
    <x v="0"/>
    <x v="0"/>
    <x v="0"/>
    <x v="0"/>
    <x v="13"/>
    <x v="2"/>
    <x v="1"/>
  </r>
  <r>
    <n v="14926"/>
    <x v="0"/>
    <x v="1"/>
    <x v="1"/>
    <x v="0"/>
    <x v="0"/>
    <s v="Clerical"/>
    <x v="0"/>
    <x v="0"/>
    <x v="0"/>
    <x v="0"/>
    <x v="13"/>
    <x v="2"/>
    <x v="1"/>
  </r>
  <r>
    <n v="16163"/>
    <x v="1"/>
    <x v="1"/>
    <x v="10"/>
    <x v="4"/>
    <x v="0"/>
    <s v="Professional"/>
    <x v="0"/>
    <x v="1"/>
    <x v="1"/>
    <x v="1"/>
    <x v="13"/>
    <x v="2"/>
    <x v="1"/>
  </r>
  <r>
    <n v="21365"/>
    <x v="0"/>
    <x v="0"/>
    <x v="4"/>
    <x v="4"/>
    <x v="3"/>
    <s v="Clerical"/>
    <x v="0"/>
    <x v="2"/>
    <x v="2"/>
    <x v="1"/>
    <x v="7"/>
    <x v="1"/>
    <x v="0"/>
  </r>
  <r>
    <n v="27771"/>
    <x v="1"/>
    <x v="1"/>
    <x v="1"/>
    <x v="0"/>
    <x v="0"/>
    <s v="Clerical"/>
    <x v="0"/>
    <x v="1"/>
    <x v="3"/>
    <x v="0"/>
    <x v="32"/>
    <x v="2"/>
    <x v="1"/>
  </r>
  <r>
    <n v="26167"/>
    <x v="1"/>
    <x v="0"/>
    <x v="0"/>
    <x v="4"/>
    <x v="0"/>
    <s v="Management"/>
    <x v="1"/>
    <x v="1"/>
    <x v="2"/>
    <x v="1"/>
    <x v="39"/>
    <x v="1"/>
    <x v="1"/>
  </r>
  <r>
    <n v="25792"/>
    <x v="1"/>
    <x v="0"/>
    <x v="15"/>
    <x v="1"/>
    <x v="0"/>
    <s v="Management"/>
    <x v="0"/>
    <x v="3"/>
    <x v="4"/>
    <x v="0"/>
    <x v="39"/>
    <x v="1"/>
    <x v="0"/>
  </r>
  <r>
    <n v="11555"/>
    <x v="0"/>
    <x v="0"/>
    <x v="0"/>
    <x v="0"/>
    <x v="0"/>
    <s v="Clerical"/>
    <x v="0"/>
    <x v="0"/>
    <x v="0"/>
    <x v="0"/>
    <x v="48"/>
    <x v="3"/>
    <x v="0"/>
  </r>
  <r>
    <n v="22381"/>
    <x v="0"/>
    <x v="1"/>
    <x v="4"/>
    <x v="0"/>
    <x v="4"/>
    <s v="Manual"/>
    <x v="0"/>
    <x v="0"/>
    <x v="0"/>
    <x v="0"/>
    <x v="20"/>
    <x v="0"/>
    <x v="0"/>
  </r>
  <r>
    <n v="17882"/>
    <x v="0"/>
    <x v="1"/>
    <x v="6"/>
    <x v="0"/>
    <x v="4"/>
    <s v="Clerical"/>
    <x v="0"/>
    <x v="0"/>
    <x v="0"/>
    <x v="0"/>
    <x v="20"/>
    <x v="0"/>
    <x v="0"/>
  </r>
  <r>
    <n v="22174"/>
    <x v="0"/>
    <x v="1"/>
    <x v="1"/>
    <x v="1"/>
    <x v="2"/>
    <s v="Skilled Manual"/>
    <x v="0"/>
    <x v="2"/>
    <x v="2"/>
    <x v="1"/>
    <x v="9"/>
    <x v="1"/>
    <x v="1"/>
  </r>
  <r>
    <n v="22439"/>
    <x v="0"/>
    <x v="0"/>
    <x v="1"/>
    <x v="3"/>
    <x v="0"/>
    <s v="Clerical"/>
    <x v="0"/>
    <x v="0"/>
    <x v="0"/>
    <x v="0"/>
    <x v="34"/>
    <x v="2"/>
    <x v="1"/>
  </r>
  <r>
    <n v="18012"/>
    <x v="0"/>
    <x v="0"/>
    <x v="0"/>
    <x v="0"/>
    <x v="0"/>
    <s v="Skilled Manual"/>
    <x v="0"/>
    <x v="0"/>
    <x v="0"/>
    <x v="0"/>
    <x v="3"/>
    <x v="0"/>
    <x v="0"/>
  </r>
  <r>
    <n v="27582"/>
    <x v="1"/>
    <x v="0"/>
    <x v="8"/>
    <x v="4"/>
    <x v="0"/>
    <s v="Professional"/>
    <x v="1"/>
    <x v="0"/>
    <x v="0"/>
    <x v="1"/>
    <x v="4"/>
    <x v="2"/>
    <x v="1"/>
  </r>
  <r>
    <n v="12744"/>
    <x v="1"/>
    <x v="0"/>
    <x v="0"/>
    <x v="4"/>
    <x v="1"/>
    <s v="Clerical"/>
    <x v="0"/>
    <x v="0"/>
    <x v="0"/>
    <x v="0"/>
    <x v="6"/>
    <x v="2"/>
    <x v="0"/>
  </r>
  <r>
    <n v="22821"/>
    <x v="0"/>
    <x v="0"/>
    <x v="12"/>
    <x v="1"/>
    <x v="1"/>
    <s v="Professional"/>
    <x v="0"/>
    <x v="3"/>
    <x v="0"/>
    <x v="0"/>
    <x v="31"/>
    <x v="1"/>
    <x v="0"/>
  </r>
  <r>
    <n v="20171"/>
    <x v="0"/>
    <x v="0"/>
    <x v="6"/>
    <x v="4"/>
    <x v="1"/>
    <s v="Manual"/>
    <x v="0"/>
    <x v="1"/>
    <x v="0"/>
    <x v="0"/>
    <x v="30"/>
    <x v="0"/>
    <x v="1"/>
  </r>
  <r>
    <n v="11116"/>
    <x v="0"/>
    <x v="1"/>
    <x v="3"/>
    <x v="2"/>
    <x v="1"/>
    <s v="Skilled Manual"/>
    <x v="0"/>
    <x v="2"/>
    <x v="2"/>
    <x v="1"/>
    <x v="1"/>
    <x v="0"/>
    <x v="0"/>
  </r>
  <r>
    <n v="20053"/>
    <x v="1"/>
    <x v="1"/>
    <x v="0"/>
    <x v="4"/>
    <x v="1"/>
    <s v="Clerical"/>
    <x v="0"/>
    <x v="0"/>
    <x v="0"/>
    <x v="0"/>
    <x v="17"/>
    <x v="2"/>
    <x v="0"/>
  </r>
  <r>
    <n v="25266"/>
    <x v="1"/>
    <x v="0"/>
    <x v="1"/>
    <x v="4"/>
    <x v="1"/>
    <s v="Clerical"/>
    <x v="1"/>
    <x v="2"/>
    <x v="2"/>
    <x v="1"/>
    <x v="41"/>
    <x v="3"/>
    <x v="0"/>
  </r>
  <r>
    <n v="17960"/>
    <x v="0"/>
    <x v="0"/>
    <x v="0"/>
    <x v="3"/>
    <x v="4"/>
    <s v="Clerical"/>
    <x v="0"/>
    <x v="0"/>
    <x v="0"/>
    <x v="0"/>
    <x v="11"/>
    <x v="2"/>
    <x v="1"/>
  </r>
  <r>
    <n v="13961"/>
    <x v="0"/>
    <x v="0"/>
    <x v="2"/>
    <x v="2"/>
    <x v="4"/>
    <s v="Management"/>
    <x v="0"/>
    <x v="4"/>
    <x v="0"/>
    <x v="1"/>
    <x v="8"/>
    <x v="2"/>
    <x v="0"/>
  </r>
  <r>
    <n v="11897"/>
    <x v="1"/>
    <x v="1"/>
    <x v="10"/>
    <x v="4"/>
    <x v="0"/>
    <s v="Professional"/>
    <x v="1"/>
    <x v="1"/>
    <x v="0"/>
    <x v="1"/>
    <x v="34"/>
    <x v="2"/>
    <x v="1"/>
  </r>
  <r>
    <n v="11139"/>
    <x v="1"/>
    <x v="0"/>
    <x v="1"/>
    <x v="4"/>
    <x v="1"/>
    <s v="Clerical"/>
    <x v="1"/>
    <x v="2"/>
    <x v="2"/>
    <x v="1"/>
    <x v="41"/>
    <x v="3"/>
    <x v="0"/>
  </r>
  <r>
    <n v="11576"/>
    <x v="0"/>
    <x v="1"/>
    <x v="1"/>
    <x v="0"/>
    <x v="0"/>
    <s v="Skilled Manual"/>
    <x v="0"/>
    <x v="2"/>
    <x v="0"/>
    <x v="0"/>
    <x v="3"/>
    <x v="0"/>
    <x v="1"/>
  </r>
  <r>
    <n v="19255"/>
    <x v="1"/>
    <x v="1"/>
    <x v="4"/>
    <x v="4"/>
    <x v="1"/>
    <s v="Manual"/>
    <x v="0"/>
    <x v="1"/>
    <x v="0"/>
    <x v="0"/>
    <x v="36"/>
    <x v="1"/>
    <x v="1"/>
  </r>
  <r>
    <n v="18153"/>
    <x v="0"/>
    <x v="0"/>
    <x v="11"/>
    <x v="4"/>
    <x v="0"/>
    <s v="Management"/>
    <x v="0"/>
    <x v="3"/>
    <x v="4"/>
    <x v="0"/>
    <x v="14"/>
    <x v="1"/>
    <x v="0"/>
  </r>
  <r>
    <n v="14547"/>
    <x v="0"/>
    <x v="1"/>
    <x v="4"/>
    <x v="4"/>
    <x v="1"/>
    <s v="Manual"/>
    <x v="0"/>
    <x v="0"/>
    <x v="3"/>
    <x v="0"/>
    <x v="36"/>
    <x v="1"/>
    <x v="0"/>
  </r>
  <r>
    <n v="24901"/>
    <x v="1"/>
    <x v="1"/>
    <x v="15"/>
    <x v="3"/>
    <x v="1"/>
    <s v="Management"/>
    <x v="1"/>
    <x v="4"/>
    <x v="4"/>
    <x v="1"/>
    <x v="21"/>
    <x v="2"/>
    <x v="1"/>
  </r>
  <r>
    <n v="27169"/>
    <x v="1"/>
    <x v="1"/>
    <x v="1"/>
    <x v="3"/>
    <x v="2"/>
    <s v="Manual"/>
    <x v="0"/>
    <x v="1"/>
    <x v="1"/>
    <x v="0"/>
    <x v="17"/>
    <x v="2"/>
    <x v="1"/>
  </r>
  <r>
    <n v="14805"/>
    <x v="1"/>
    <x v="0"/>
    <x v="4"/>
    <x v="1"/>
    <x v="3"/>
    <s v="Manual"/>
    <x v="0"/>
    <x v="2"/>
    <x v="0"/>
    <x v="0"/>
    <x v="1"/>
    <x v="0"/>
    <x v="0"/>
  </r>
  <r>
    <n v="15822"/>
    <x v="0"/>
    <x v="1"/>
    <x v="0"/>
    <x v="4"/>
    <x v="0"/>
    <s v="Management"/>
    <x v="0"/>
    <x v="2"/>
    <x v="0"/>
    <x v="1"/>
    <x v="41"/>
    <x v="3"/>
    <x v="0"/>
  </r>
  <r>
    <n v="19389"/>
    <x v="1"/>
    <x v="1"/>
    <x v="1"/>
    <x v="3"/>
    <x v="1"/>
    <s v="Clerical"/>
    <x v="1"/>
    <x v="1"/>
    <x v="1"/>
    <x v="0"/>
    <x v="26"/>
    <x v="4"/>
    <x v="0"/>
  </r>
  <r>
    <n v="17048"/>
    <x v="1"/>
    <x v="0"/>
    <x v="8"/>
    <x v="0"/>
    <x v="4"/>
    <s v="Management"/>
    <x v="0"/>
    <x v="0"/>
    <x v="0"/>
    <x v="1"/>
    <x v="4"/>
    <x v="2"/>
    <x v="1"/>
  </r>
  <r>
    <n v="22204"/>
    <x v="0"/>
    <x v="1"/>
    <x v="15"/>
    <x v="5"/>
    <x v="0"/>
    <s v="Management"/>
    <x v="0"/>
    <x v="4"/>
    <x v="1"/>
    <x v="1"/>
    <x v="28"/>
    <x v="0"/>
    <x v="0"/>
  </r>
  <r>
    <n v="12718"/>
    <x v="1"/>
    <x v="0"/>
    <x v="1"/>
    <x v="3"/>
    <x v="1"/>
    <s v="Clerical"/>
    <x v="0"/>
    <x v="1"/>
    <x v="1"/>
    <x v="0"/>
    <x v="23"/>
    <x v="2"/>
    <x v="0"/>
  </r>
  <r>
    <n v="15019"/>
    <x v="1"/>
    <x v="0"/>
    <x v="1"/>
    <x v="1"/>
    <x v="2"/>
    <s v="Skilled Manual"/>
    <x v="0"/>
    <x v="2"/>
    <x v="2"/>
    <x v="1"/>
    <x v="10"/>
    <x v="1"/>
    <x v="0"/>
  </r>
  <r>
    <n v="28488"/>
    <x v="1"/>
    <x v="1"/>
    <x v="6"/>
    <x v="3"/>
    <x v="1"/>
    <s v="Manual"/>
    <x v="0"/>
    <x v="0"/>
    <x v="0"/>
    <x v="1"/>
    <x v="26"/>
    <x v="4"/>
    <x v="1"/>
  </r>
  <r>
    <n v="21891"/>
    <x v="0"/>
    <x v="0"/>
    <x v="15"/>
    <x v="3"/>
    <x v="2"/>
    <s v="Management"/>
    <x v="0"/>
    <x v="4"/>
    <x v="4"/>
    <x v="1"/>
    <x v="17"/>
    <x v="2"/>
    <x v="1"/>
  </r>
  <r>
    <n v="27814"/>
    <x v="1"/>
    <x v="0"/>
    <x v="1"/>
    <x v="1"/>
    <x v="1"/>
    <s v="Clerical"/>
    <x v="1"/>
    <x v="1"/>
    <x v="0"/>
    <x v="0"/>
    <x v="22"/>
    <x v="4"/>
    <x v="0"/>
  </r>
  <r>
    <n v="22175"/>
    <x v="0"/>
    <x v="0"/>
    <x v="1"/>
    <x v="1"/>
    <x v="2"/>
    <s v="Skilled Manual"/>
    <x v="0"/>
    <x v="2"/>
    <x v="2"/>
    <x v="1"/>
    <x v="39"/>
    <x v="1"/>
    <x v="1"/>
  </r>
  <r>
    <n v="29447"/>
    <x v="1"/>
    <x v="0"/>
    <x v="4"/>
    <x v="4"/>
    <x v="0"/>
    <s v="Clerical"/>
    <x v="1"/>
    <x v="1"/>
    <x v="1"/>
    <x v="0"/>
    <x v="35"/>
    <x v="3"/>
    <x v="0"/>
  </r>
  <r>
    <n v="19784"/>
    <x v="0"/>
    <x v="0"/>
    <x v="2"/>
    <x v="4"/>
    <x v="2"/>
    <s v="Skilled Manual"/>
    <x v="0"/>
    <x v="2"/>
    <x v="2"/>
    <x v="1"/>
    <x v="5"/>
    <x v="0"/>
    <x v="1"/>
  </r>
  <r>
    <n v="27824"/>
    <x v="1"/>
    <x v="0"/>
    <x v="1"/>
    <x v="1"/>
    <x v="1"/>
    <s v="Clerical"/>
    <x v="0"/>
    <x v="2"/>
    <x v="0"/>
    <x v="0"/>
    <x v="26"/>
    <x v="4"/>
    <x v="1"/>
  </r>
  <r>
    <n v="24093"/>
    <x v="1"/>
    <x v="0"/>
    <x v="2"/>
    <x v="3"/>
    <x v="4"/>
    <s v="Skilled Manual"/>
    <x v="1"/>
    <x v="0"/>
    <x v="0"/>
    <x v="0"/>
    <x v="8"/>
    <x v="2"/>
    <x v="1"/>
  </r>
  <r>
    <n v="19618"/>
    <x v="0"/>
    <x v="1"/>
    <x v="3"/>
    <x v="2"/>
    <x v="1"/>
    <s v="Skilled Manual"/>
    <x v="0"/>
    <x v="2"/>
    <x v="0"/>
    <x v="1"/>
    <x v="20"/>
    <x v="0"/>
    <x v="0"/>
  </r>
  <r>
    <n v="21561"/>
    <x v="1"/>
    <x v="1"/>
    <x v="8"/>
    <x v="3"/>
    <x v="0"/>
    <s v="Professional"/>
    <x v="1"/>
    <x v="4"/>
    <x v="4"/>
    <x v="1"/>
    <x v="17"/>
    <x v="2"/>
    <x v="1"/>
  </r>
  <r>
    <n v="11061"/>
    <x v="0"/>
    <x v="1"/>
    <x v="3"/>
    <x v="4"/>
    <x v="1"/>
    <s v="Skilled Manual"/>
    <x v="0"/>
    <x v="2"/>
    <x v="2"/>
    <x v="1"/>
    <x v="31"/>
    <x v="1"/>
    <x v="1"/>
  </r>
  <r>
    <n v="26651"/>
    <x v="1"/>
    <x v="1"/>
    <x v="2"/>
    <x v="5"/>
    <x v="4"/>
    <s v="Management"/>
    <x v="0"/>
    <x v="0"/>
    <x v="0"/>
    <x v="1"/>
    <x v="4"/>
    <x v="2"/>
    <x v="1"/>
  </r>
  <r>
    <n v="21108"/>
    <x v="0"/>
    <x v="0"/>
    <x v="0"/>
    <x v="0"/>
    <x v="0"/>
    <s v="Skilled Manual"/>
    <x v="0"/>
    <x v="1"/>
    <x v="0"/>
    <x v="0"/>
    <x v="1"/>
    <x v="0"/>
    <x v="1"/>
  </r>
  <r>
    <n v="12731"/>
    <x v="1"/>
    <x v="1"/>
    <x v="1"/>
    <x v="3"/>
    <x v="2"/>
    <s v="Manual"/>
    <x v="1"/>
    <x v="1"/>
    <x v="3"/>
    <x v="0"/>
    <x v="21"/>
    <x v="2"/>
    <x v="0"/>
  </r>
  <r>
    <n v="25307"/>
    <x v="0"/>
    <x v="0"/>
    <x v="0"/>
    <x v="0"/>
    <x v="0"/>
    <s v="Skilled Manual"/>
    <x v="0"/>
    <x v="1"/>
    <x v="3"/>
    <x v="0"/>
    <x v="21"/>
    <x v="2"/>
    <x v="1"/>
  </r>
  <r>
    <n v="14278"/>
    <x v="0"/>
    <x v="0"/>
    <x v="12"/>
    <x v="3"/>
    <x v="4"/>
    <s v="Management"/>
    <x v="0"/>
    <x v="1"/>
    <x v="4"/>
    <x v="1"/>
    <x v="28"/>
    <x v="0"/>
    <x v="0"/>
  </r>
  <r>
    <n v="20711"/>
    <x v="0"/>
    <x v="0"/>
    <x v="0"/>
    <x v="0"/>
    <x v="0"/>
    <s v="Skilled Manual"/>
    <x v="0"/>
    <x v="0"/>
    <x v="3"/>
    <x v="0"/>
    <x v="21"/>
    <x v="2"/>
    <x v="1"/>
  </r>
  <r>
    <n v="11383"/>
    <x v="0"/>
    <x v="0"/>
    <x v="1"/>
    <x v="1"/>
    <x v="4"/>
    <s v="Clerical"/>
    <x v="0"/>
    <x v="0"/>
    <x v="0"/>
    <x v="0"/>
    <x v="30"/>
    <x v="0"/>
    <x v="0"/>
  </r>
  <r>
    <n v="12497"/>
    <x v="0"/>
    <x v="0"/>
    <x v="0"/>
    <x v="0"/>
    <x v="0"/>
    <s v="Skilled Manual"/>
    <x v="0"/>
    <x v="0"/>
    <x v="0"/>
    <x v="0"/>
    <x v="0"/>
    <x v="0"/>
    <x v="0"/>
  </r>
  <r>
    <n v="16559"/>
    <x v="1"/>
    <x v="0"/>
    <x v="4"/>
    <x v="4"/>
    <x v="2"/>
    <s v="Manual"/>
    <x v="0"/>
    <x v="0"/>
    <x v="0"/>
    <x v="0"/>
    <x v="4"/>
    <x v="2"/>
    <x v="1"/>
  </r>
  <r>
    <n v="11585"/>
    <x v="0"/>
    <x v="0"/>
    <x v="0"/>
    <x v="0"/>
    <x v="0"/>
    <s v="Skilled Manual"/>
    <x v="0"/>
    <x v="0"/>
    <x v="0"/>
    <x v="0"/>
    <x v="3"/>
    <x v="0"/>
    <x v="0"/>
  </r>
  <r>
    <n v="20277"/>
    <x v="0"/>
    <x v="0"/>
    <x v="1"/>
    <x v="4"/>
    <x v="1"/>
    <s v="Clerical"/>
    <x v="1"/>
    <x v="2"/>
    <x v="0"/>
    <x v="1"/>
    <x v="45"/>
    <x v="3"/>
    <x v="0"/>
  </r>
  <r>
    <n v="26765"/>
    <x v="1"/>
    <x v="0"/>
    <x v="3"/>
    <x v="2"/>
    <x v="1"/>
    <s v="Skilled Manual"/>
    <x v="0"/>
    <x v="2"/>
    <x v="2"/>
    <x v="1"/>
    <x v="12"/>
    <x v="0"/>
    <x v="0"/>
  </r>
  <r>
    <n v="12389"/>
    <x v="1"/>
    <x v="1"/>
    <x v="1"/>
    <x v="3"/>
    <x v="2"/>
    <s v="Manual"/>
    <x v="1"/>
    <x v="1"/>
    <x v="1"/>
    <x v="0"/>
    <x v="17"/>
    <x v="2"/>
    <x v="0"/>
  </r>
  <r>
    <n v="13585"/>
    <x v="0"/>
    <x v="0"/>
    <x v="2"/>
    <x v="5"/>
    <x v="1"/>
    <s v="Professional"/>
    <x v="1"/>
    <x v="1"/>
    <x v="1"/>
    <x v="0"/>
    <x v="39"/>
    <x v="1"/>
    <x v="1"/>
  </r>
  <r>
    <n v="26385"/>
    <x v="1"/>
    <x v="1"/>
    <x v="7"/>
    <x v="1"/>
    <x v="2"/>
    <s v="Professional"/>
    <x v="1"/>
    <x v="3"/>
    <x v="2"/>
    <x v="0"/>
    <x v="5"/>
    <x v="0"/>
    <x v="0"/>
  </r>
  <r>
    <n v="12236"/>
    <x v="0"/>
    <x v="0"/>
    <x v="6"/>
    <x v="0"/>
    <x v="1"/>
    <s v="Manual"/>
    <x v="0"/>
    <x v="0"/>
    <x v="0"/>
    <x v="0"/>
    <x v="27"/>
    <x v="3"/>
    <x v="0"/>
  </r>
  <r>
    <n v="21560"/>
    <x v="0"/>
    <x v="1"/>
    <x v="7"/>
    <x v="3"/>
    <x v="3"/>
    <s v="Professional"/>
    <x v="0"/>
    <x v="3"/>
    <x v="4"/>
    <x v="1"/>
    <x v="21"/>
    <x v="2"/>
    <x v="1"/>
  </r>
  <r>
    <n v="21554"/>
    <x v="1"/>
    <x v="0"/>
    <x v="2"/>
    <x v="3"/>
    <x v="0"/>
    <s v="Professional"/>
    <x v="1"/>
    <x v="4"/>
    <x v="4"/>
    <x v="1"/>
    <x v="6"/>
    <x v="2"/>
    <x v="0"/>
  </r>
  <r>
    <n v="13662"/>
    <x v="1"/>
    <x v="1"/>
    <x v="6"/>
    <x v="3"/>
    <x v="3"/>
    <s v="Manual"/>
    <x v="0"/>
    <x v="2"/>
    <x v="3"/>
    <x v="0"/>
    <x v="23"/>
    <x v="2"/>
    <x v="1"/>
  </r>
  <r>
    <n v="13089"/>
    <x v="0"/>
    <x v="0"/>
    <x v="7"/>
    <x v="0"/>
    <x v="0"/>
    <s v="Management"/>
    <x v="0"/>
    <x v="2"/>
    <x v="0"/>
    <x v="1"/>
    <x v="30"/>
    <x v="0"/>
    <x v="1"/>
  </r>
  <r>
    <n v="14791"/>
    <x v="0"/>
    <x v="0"/>
    <x v="0"/>
    <x v="3"/>
    <x v="0"/>
    <s v="Clerical"/>
    <x v="0"/>
    <x v="0"/>
    <x v="0"/>
    <x v="0"/>
    <x v="32"/>
    <x v="2"/>
    <x v="1"/>
  </r>
  <r>
    <n v="19331"/>
    <x v="1"/>
    <x v="1"/>
    <x v="6"/>
    <x v="4"/>
    <x v="2"/>
    <s v="Manual"/>
    <x v="0"/>
    <x v="1"/>
    <x v="0"/>
    <x v="0"/>
    <x v="8"/>
    <x v="2"/>
    <x v="0"/>
  </r>
  <r>
    <n v="17754"/>
    <x v="1"/>
    <x v="0"/>
    <x v="1"/>
    <x v="1"/>
    <x v="0"/>
    <s v="Clerical"/>
    <x v="0"/>
    <x v="0"/>
    <x v="0"/>
    <x v="0"/>
    <x v="30"/>
    <x v="0"/>
    <x v="1"/>
  </r>
  <r>
    <n v="11149"/>
    <x v="0"/>
    <x v="1"/>
    <x v="0"/>
    <x v="4"/>
    <x v="0"/>
    <s v="Management"/>
    <x v="0"/>
    <x v="2"/>
    <x v="0"/>
    <x v="1"/>
    <x v="27"/>
    <x v="3"/>
    <x v="0"/>
  </r>
  <r>
    <n v="16549"/>
    <x v="1"/>
    <x v="0"/>
    <x v="1"/>
    <x v="1"/>
    <x v="0"/>
    <s v="Clerical"/>
    <x v="0"/>
    <x v="0"/>
    <x v="0"/>
    <x v="0"/>
    <x v="15"/>
    <x v="0"/>
    <x v="1"/>
  </r>
  <r>
    <n v="24305"/>
    <x v="1"/>
    <x v="1"/>
    <x v="11"/>
    <x v="0"/>
    <x v="0"/>
    <s v="Management"/>
    <x v="1"/>
    <x v="4"/>
    <x v="0"/>
    <x v="1"/>
    <x v="30"/>
    <x v="0"/>
    <x v="1"/>
  </r>
  <r>
    <n v="18253"/>
    <x v="0"/>
    <x v="0"/>
    <x v="2"/>
    <x v="2"/>
    <x v="4"/>
    <s v="Management"/>
    <x v="0"/>
    <x v="4"/>
    <x v="0"/>
    <x v="1"/>
    <x v="8"/>
    <x v="2"/>
    <x v="0"/>
  </r>
  <r>
    <n v="20147"/>
    <x v="0"/>
    <x v="0"/>
    <x v="1"/>
    <x v="0"/>
    <x v="0"/>
    <s v="Clerical"/>
    <x v="0"/>
    <x v="0"/>
    <x v="0"/>
    <x v="0"/>
    <x v="27"/>
    <x v="3"/>
    <x v="0"/>
  </r>
  <r>
    <n v="15612"/>
    <x v="1"/>
    <x v="1"/>
    <x v="1"/>
    <x v="3"/>
    <x v="2"/>
    <s v="Manual"/>
    <x v="1"/>
    <x v="1"/>
    <x v="3"/>
    <x v="0"/>
    <x v="26"/>
    <x v="4"/>
    <x v="0"/>
  </r>
  <r>
    <n v="28323"/>
    <x v="1"/>
    <x v="1"/>
    <x v="3"/>
    <x v="3"/>
    <x v="0"/>
    <s v="Professional"/>
    <x v="1"/>
    <x v="2"/>
    <x v="2"/>
    <x v="1"/>
    <x v="1"/>
    <x v="0"/>
    <x v="1"/>
  </r>
  <r>
    <n v="22634"/>
    <x v="1"/>
    <x v="0"/>
    <x v="0"/>
    <x v="3"/>
    <x v="4"/>
    <s v="Clerical"/>
    <x v="0"/>
    <x v="0"/>
    <x v="0"/>
    <x v="0"/>
    <x v="13"/>
    <x v="2"/>
    <x v="1"/>
  </r>
  <r>
    <n v="15665"/>
    <x v="0"/>
    <x v="0"/>
    <x v="1"/>
    <x v="3"/>
    <x v="0"/>
    <s v="Clerical"/>
    <x v="0"/>
    <x v="0"/>
    <x v="0"/>
    <x v="0"/>
    <x v="15"/>
    <x v="0"/>
    <x v="1"/>
  </r>
  <r>
    <n v="27585"/>
    <x v="0"/>
    <x v="0"/>
    <x v="8"/>
    <x v="4"/>
    <x v="0"/>
    <s v="Professional"/>
    <x v="1"/>
    <x v="0"/>
    <x v="0"/>
    <x v="1"/>
    <x v="4"/>
    <x v="2"/>
    <x v="1"/>
  </r>
  <r>
    <n v="19748"/>
    <x v="0"/>
    <x v="1"/>
    <x v="6"/>
    <x v="5"/>
    <x v="2"/>
    <s v="Skilled Manual"/>
    <x v="1"/>
    <x v="2"/>
    <x v="3"/>
    <x v="1"/>
    <x v="2"/>
    <x v="1"/>
    <x v="0"/>
  </r>
  <r>
    <n v="21974"/>
    <x v="1"/>
    <x v="0"/>
    <x v="3"/>
    <x v="3"/>
    <x v="0"/>
    <s v="Professional"/>
    <x v="0"/>
    <x v="1"/>
    <x v="2"/>
    <x v="1"/>
    <x v="0"/>
    <x v="0"/>
    <x v="1"/>
  </r>
  <r>
    <n v="14032"/>
    <x v="0"/>
    <x v="1"/>
    <x v="3"/>
    <x v="4"/>
    <x v="2"/>
    <s v="Skilled Manual"/>
    <x v="1"/>
    <x v="2"/>
    <x v="3"/>
    <x v="1"/>
    <x v="5"/>
    <x v="0"/>
    <x v="1"/>
  </r>
  <r>
    <n v="22610"/>
    <x v="0"/>
    <x v="1"/>
    <x v="1"/>
    <x v="3"/>
    <x v="0"/>
    <s v="Clerical"/>
    <x v="0"/>
    <x v="0"/>
    <x v="0"/>
    <x v="0"/>
    <x v="11"/>
    <x v="2"/>
    <x v="1"/>
  </r>
  <r>
    <n v="26984"/>
    <x v="0"/>
    <x v="1"/>
    <x v="0"/>
    <x v="0"/>
    <x v="0"/>
    <s v="Skilled Manual"/>
    <x v="0"/>
    <x v="1"/>
    <x v="0"/>
    <x v="0"/>
    <x v="21"/>
    <x v="2"/>
    <x v="1"/>
  </r>
  <r>
    <n v="18294"/>
    <x v="0"/>
    <x v="0"/>
    <x v="8"/>
    <x v="0"/>
    <x v="0"/>
    <s v="Professional"/>
    <x v="0"/>
    <x v="1"/>
    <x v="2"/>
    <x v="1"/>
    <x v="30"/>
    <x v="0"/>
    <x v="0"/>
  </r>
  <r>
    <n v="28564"/>
    <x v="1"/>
    <x v="0"/>
    <x v="0"/>
    <x v="4"/>
    <x v="1"/>
    <s v="Clerical"/>
    <x v="0"/>
    <x v="0"/>
    <x v="3"/>
    <x v="0"/>
    <x v="6"/>
    <x v="2"/>
    <x v="1"/>
  </r>
  <r>
    <n v="28521"/>
    <x v="1"/>
    <x v="1"/>
    <x v="0"/>
    <x v="3"/>
    <x v="4"/>
    <s v="Clerical"/>
    <x v="1"/>
    <x v="0"/>
    <x v="0"/>
    <x v="0"/>
    <x v="4"/>
    <x v="2"/>
    <x v="1"/>
  </r>
  <r>
    <n v="15450"/>
    <x v="0"/>
    <x v="1"/>
    <x v="4"/>
    <x v="0"/>
    <x v="4"/>
    <s v="Clerical"/>
    <x v="0"/>
    <x v="0"/>
    <x v="0"/>
    <x v="0"/>
    <x v="43"/>
    <x v="3"/>
    <x v="0"/>
  </r>
  <r>
    <n v="25681"/>
    <x v="1"/>
    <x v="0"/>
    <x v="1"/>
    <x v="3"/>
    <x v="1"/>
    <s v="Clerical"/>
    <x v="1"/>
    <x v="1"/>
    <x v="1"/>
    <x v="0"/>
    <x v="23"/>
    <x v="2"/>
    <x v="1"/>
  </r>
  <r>
    <n v="19491"/>
    <x v="1"/>
    <x v="1"/>
    <x v="1"/>
    <x v="4"/>
    <x v="1"/>
    <s v="Clerical"/>
    <x v="0"/>
    <x v="2"/>
    <x v="0"/>
    <x v="0"/>
    <x v="0"/>
    <x v="0"/>
    <x v="0"/>
  </r>
  <r>
    <n v="26415"/>
    <x v="0"/>
    <x v="0"/>
    <x v="8"/>
    <x v="5"/>
    <x v="3"/>
    <s v="Skilled Manual"/>
    <x v="0"/>
    <x v="3"/>
    <x v="4"/>
    <x v="0"/>
    <x v="7"/>
    <x v="1"/>
    <x v="0"/>
  </r>
  <r>
    <n v="12821"/>
    <x v="0"/>
    <x v="1"/>
    <x v="0"/>
    <x v="3"/>
    <x v="0"/>
    <s v="Clerical"/>
    <x v="0"/>
    <x v="0"/>
    <x v="0"/>
    <x v="0"/>
    <x v="32"/>
    <x v="2"/>
    <x v="0"/>
  </r>
  <r>
    <n v="15629"/>
    <x v="1"/>
    <x v="0"/>
    <x v="4"/>
    <x v="3"/>
    <x v="3"/>
    <s v="Manual"/>
    <x v="0"/>
    <x v="2"/>
    <x v="3"/>
    <x v="0"/>
    <x v="17"/>
    <x v="2"/>
    <x v="0"/>
  </r>
  <r>
    <n v="27835"/>
    <x v="0"/>
    <x v="1"/>
    <x v="6"/>
    <x v="3"/>
    <x v="3"/>
    <s v="Manual"/>
    <x v="0"/>
    <x v="2"/>
    <x v="0"/>
    <x v="0"/>
    <x v="21"/>
    <x v="2"/>
    <x v="0"/>
  </r>
  <r>
    <n v="11738"/>
    <x v="0"/>
    <x v="1"/>
    <x v="10"/>
    <x v="5"/>
    <x v="0"/>
    <s v="Professional"/>
    <x v="0"/>
    <x v="0"/>
    <x v="1"/>
    <x v="2"/>
    <x v="30"/>
    <x v="0"/>
    <x v="0"/>
  </r>
  <r>
    <n v="25065"/>
    <x v="0"/>
    <x v="1"/>
    <x v="3"/>
    <x v="4"/>
    <x v="3"/>
    <s v="Skilled Manual"/>
    <x v="0"/>
    <x v="2"/>
    <x v="2"/>
    <x v="2"/>
    <x v="28"/>
    <x v="0"/>
    <x v="0"/>
  </r>
  <r>
    <n v="26238"/>
    <x v="1"/>
    <x v="0"/>
    <x v="0"/>
    <x v="1"/>
    <x v="1"/>
    <s v="Clerical"/>
    <x v="0"/>
    <x v="1"/>
    <x v="3"/>
    <x v="2"/>
    <x v="23"/>
    <x v="2"/>
    <x v="1"/>
  </r>
  <r>
    <n v="23707"/>
    <x v="1"/>
    <x v="1"/>
    <x v="3"/>
    <x v="2"/>
    <x v="0"/>
    <s v="Management"/>
    <x v="0"/>
    <x v="4"/>
    <x v="4"/>
    <x v="2"/>
    <x v="2"/>
    <x v="1"/>
    <x v="1"/>
  </r>
  <r>
    <n v="27650"/>
    <x v="0"/>
    <x v="1"/>
    <x v="3"/>
    <x v="5"/>
    <x v="2"/>
    <s v="Professional"/>
    <x v="0"/>
    <x v="0"/>
    <x v="2"/>
    <x v="2"/>
    <x v="36"/>
    <x v="1"/>
    <x v="0"/>
  </r>
  <r>
    <n v="24981"/>
    <x v="0"/>
    <x v="1"/>
    <x v="10"/>
    <x v="4"/>
    <x v="1"/>
    <s v="Professional"/>
    <x v="0"/>
    <x v="2"/>
    <x v="4"/>
    <x v="2"/>
    <x v="16"/>
    <x v="1"/>
    <x v="0"/>
  </r>
  <r>
    <n v="20678"/>
    <x v="1"/>
    <x v="0"/>
    <x v="10"/>
    <x v="1"/>
    <x v="0"/>
    <s v="Skilled Manual"/>
    <x v="0"/>
    <x v="1"/>
    <x v="1"/>
    <x v="2"/>
    <x v="8"/>
    <x v="2"/>
    <x v="1"/>
  </r>
  <r>
    <n v="15302"/>
    <x v="1"/>
    <x v="0"/>
    <x v="3"/>
    <x v="0"/>
    <x v="4"/>
    <s v="Professional"/>
    <x v="0"/>
    <x v="0"/>
    <x v="1"/>
    <x v="2"/>
    <x v="17"/>
    <x v="2"/>
    <x v="1"/>
  </r>
  <r>
    <n v="26012"/>
    <x v="0"/>
    <x v="1"/>
    <x v="2"/>
    <x v="0"/>
    <x v="1"/>
    <s v="Skilled Manual"/>
    <x v="0"/>
    <x v="1"/>
    <x v="1"/>
    <x v="2"/>
    <x v="28"/>
    <x v="0"/>
    <x v="1"/>
  </r>
  <r>
    <n v="26575"/>
    <x v="1"/>
    <x v="0"/>
    <x v="0"/>
    <x v="3"/>
    <x v="2"/>
    <s v="Skilled Manual"/>
    <x v="1"/>
    <x v="2"/>
    <x v="3"/>
    <x v="2"/>
    <x v="23"/>
    <x v="2"/>
    <x v="1"/>
  </r>
  <r>
    <n v="15559"/>
    <x v="0"/>
    <x v="1"/>
    <x v="10"/>
    <x v="2"/>
    <x v="0"/>
    <s v="Professional"/>
    <x v="0"/>
    <x v="1"/>
    <x v="1"/>
    <x v="2"/>
    <x v="15"/>
    <x v="0"/>
    <x v="0"/>
  </r>
  <r>
    <n v="19235"/>
    <x v="0"/>
    <x v="0"/>
    <x v="14"/>
    <x v="3"/>
    <x v="4"/>
    <s v="Skilled Manual"/>
    <x v="0"/>
    <x v="0"/>
    <x v="0"/>
    <x v="2"/>
    <x v="17"/>
    <x v="2"/>
    <x v="0"/>
  </r>
  <r>
    <n v="15275"/>
    <x v="0"/>
    <x v="1"/>
    <x v="0"/>
    <x v="3"/>
    <x v="1"/>
    <s v="Skilled Manual"/>
    <x v="0"/>
    <x v="1"/>
    <x v="2"/>
    <x v="2"/>
    <x v="19"/>
    <x v="4"/>
    <x v="0"/>
  </r>
  <r>
    <n v="20339"/>
    <x v="0"/>
    <x v="0"/>
    <x v="12"/>
    <x v="0"/>
    <x v="0"/>
    <s v="Management"/>
    <x v="0"/>
    <x v="3"/>
    <x v="1"/>
    <x v="2"/>
    <x v="20"/>
    <x v="0"/>
    <x v="1"/>
  </r>
  <r>
    <n v="25405"/>
    <x v="0"/>
    <x v="1"/>
    <x v="3"/>
    <x v="4"/>
    <x v="0"/>
    <s v="Skilled Manual"/>
    <x v="0"/>
    <x v="1"/>
    <x v="1"/>
    <x v="2"/>
    <x v="13"/>
    <x v="2"/>
    <x v="1"/>
  </r>
  <r>
    <n v="15940"/>
    <x v="0"/>
    <x v="1"/>
    <x v="11"/>
    <x v="5"/>
    <x v="1"/>
    <s v="Professional"/>
    <x v="0"/>
    <x v="3"/>
    <x v="0"/>
    <x v="2"/>
    <x v="8"/>
    <x v="2"/>
    <x v="0"/>
  </r>
  <r>
    <n v="25074"/>
    <x v="0"/>
    <x v="0"/>
    <x v="3"/>
    <x v="5"/>
    <x v="0"/>
    <s v="Professional"/>
    <x v="0"/>
    <x v="2"/>
    <x v="1"/>
    <x v="2"/>
    <x v="0"/>
    <x v="0"/>
    <x v="1"/>
  </r>
  <r>
    <n v="24738"/>
    <x v="0"/>
    <x v="0"/>
    <x v="0"/>
    <x v="0"/>
    <x v="1"/>
    <s v="Clerical"/>
    <x v="0"/>
    <x v="1"/>
    <x v="3"/>
    <x v="2"/>
    <x v="36"/>
    <x v="1"/>
    <x v="1"/>
  </r>
  <r>
    <n v="16337"/>
    <x v="0"/>
    <x v="1"/>
    <x v="10"/>
    <x v="3"/>
    <x v="1"/>
    <s v="Skilled Manual"/>
    <x v="1"/>
    <x v="2"/>
    <x v="3"/>
    <x v="2"/>
    <x v="19"/>
    <x v="4"/>
    <x v="0"/>
  </r>
  <r>
    <n v="24357"/>
    <x v="0"/>
    <x v="1"/>
    <x v="2"/>
    <x v="1"/>
    <x v="0"/>
    <s v="Professional"/>
    <x v="0"/>
    <x v="1"/>
    <x v="1"/>
    <x v="2"/>
    <x v="28"/>
    <x v="0"/>
    <x v="1"/>
  </r>
  <r>
    <n v="18613"/>
    <x v="1"/>
    <x v="1"/>
    <x v="3"/>
    <x v="3"/>
    <x v="0"/>
    <s v="Professional"/>
    <x v="1"/>
    <x v="1"/>
    <x v="1"/>
    <x v="2"/>
    <x v="34"/>
    <x v="2"/>
    <x v="1"/>
  </r>
  <r>
    <n v="12207"/>
    <x v="1"/>
    <x v="1"/>
    <x v="2"/>
    <x v="5"/>
    <x v="0"/>
    <s v="Management"/>
    <x v="0"/>
    <x v="0"/>
    <x v="2"/>
    <x v="2"/>
    <x v="29"/>
    <x v="3"/>
    <x v="1"/>
  </r>
  <r>
    <n v="18052"/>
    <x v="0"/>
    <x v="0"/>
    <x v="10"/>
    <x v="0"/>
    <x v="1"/>
    <s v="Skilled Manual"/>
    <x v="0"/>
    <x v="1"/>
    <x v="0"/>
    <x v="2"/>
    <x v="12"/>
    <x v="0"/>
    <x v="1"/>
  </r>
  <r>
    <n v="13353"/>
    <x v="1"/>
    <x v="0"/>
    <x v="10"/>
    <x v="5"/>
    <x v="4"/>
    <s v="Management"/>
    <x v="0"/>
    <x v="2"/>
    <x v="4"/>
    <x v="2"/>
    <x v="33"/>
    <x v="3"/>
    <x v="1"/>
  </r>
  <r>
    <n v="19399"/>
    <x v="1"/>
    <x v="1"/>
    <x v="0"/>
    <x v="3"/>
    <x v="0"/>
    <s v="Professional"/>
    <x v="1"/>
    <x v="1"/>
    <x v="1"/>
    <x v="2"/>
    <x v="12"/>
    <x v="0"/>
    <x v="0"/>
  </r>
  <r>
    <n v="16154"/>
    <x v="0"/>
    <x v="0"/>
    <x v="3"/>
    <x v="2"/>
    <x v="0"/>
    <s v="Professional"/>
    <x v="0"/>
    <x v="2"/>
    <x v="1"/>
    <x v="2"/>
    <x v="15"/>
    <x v="0"/>
    <x v="0"/>
  </r>
  <r>
    <n v="22219"/>
    <x v="0"/>
    <x v="0"/>
    <x v="10"/>
    <x v="4"/>
    <x v="2"/>
    <s v="Professional"/>
    <x v="0"/>
    <x v="2"/>
    <x v="2"/>
    <x v="2"/>
    <x v="38"/>
    <x v="0"/>
    <x v="0"/>
  </r>
  <r>
    <n v="17269"/>
    <x v="1"/>
    <x v="1"/>
    <x v="10"/>
    <x v="1"/>
    <x v="0"/>
    <s v="Professional"/>
    <x v="1"/>
    <x v="0"/>
    <x v="0"/>
    <x v="2"/>
    <x v="15"/>
    <x v="0"/>
    <x v="1"/>
  </r>
  <r>
    <n v="23586"/>
    <x v="0"/>
    <x v="0"/>
    <x v="2"/>
    <x v="3"/>
    <x v="0"/>
    <s v="Management"/>
    <x v="0"/>
    <x v="1"/>
    <x v="3"/>
    <x v="2"/>
    <x v="17"/>
    <x v="2"/>
    <x v="1"/>
  </r>
  <r>
    <n v="15740"/>
    <x v="0"/>
    <x v="1"/>
    <x v="2"/>
    <x v="2"/>
    <x v="0"/>
    <s v="Management"/>
    <x v="0"/>
    <x v="2"/>
    <x v="3"/>
    <x v="2"/>
    <x v="46"/>
    <x v="3"/>
    <x v="0"/>
  </r>
  <r>
    <n v="27638"/>
    <x v="1"/>
    <x v="1"/>
    <x v="11"/>
    <x v="0"/>
    <x v="1"/>
    <s v="Professional"/>
    <x v="1"/>
    <x v="4"/>
    <x v="3"/>
    <x v="2"/>
    <x v="20"/>
    <x v="0"/>
    <x v="0"/>
  </r>
  <r>
    <n v="18976"/>
    <x v="1"/>
    <x v="1"/>
    <x v="0"/>
    <x v="5"/>
    <x v="2"/>
    <s v="Professional"/>
    <x v="0"/>
    <x v="2"/>
    <x v="4"/>
    <x v="2"/>
    <x v="24"/>
    <x v="3"/>
    <x v="1"/>
  </r>
  <r>
    <n v="19413"/>
    <x v="1"/>
    <x v="1"/>
    <x v="10"/>
    <x v="1"/>
    <x v="0"/>
    <s v="Professional"/>
    <x v="1"/>
    <x v="1"/>
    <x v="0"/>
    <x v="2"/>
    <x v="15"/>
    <x v="0"/>
    <x v="1"/>
  </r>
  <r>
    <n v="13283"/>
    <x v="0"/>
    <x v="1"/>
    <x v="2"/>
    <x v="1"/>
    <x v="1"/>
    <s v="Professional"/>
    <x v="1"/>
    <x v="2"/>
    <x v="0"/>
    <x v="2"/>
    <x v="38"/>
    <x v="0"/>
    <x v="1"/>
  </r>
  <r>
    <n v="17471"/>
    <x v="1"/>
    <x v="0"/>
    <x v="2"/>
    <x v="5"/>
    <x v="4"/>
    <s v="Management"/>
    <x v="0"/>
    <x v="2"/>
    <x v="2"/>
    <x v="2"/>
    <x v="41"/>
    <x v="3"/>
    <x v="0"/>
  </r>
  <r>
    <n v="16791"/>
    <x v="1"/>
    <x v="1"/>
    <x v="10"/>
    <x v="2"/>
    <x v="0"/>
    <s v="Management"/>
    <x v="0"/>
    <x v="4"/>
    <x v="4"/>
    <x v="2"/>
    <x v="14"/>
    <x v="1"/>
    <x v="1"/>
  </r>
  <r>
    <n v="15382"/>
    <x v="0"/>
    <x v="0"/>
    <x v="15"/>
    <x v="0"/>
    <x v="0"/>
    <s v="Management"/>
    <x v="0"/>
    <x v="2"/>
    <x v="3"/>
    <x v="2"/>
    <x v="20"/>
    <x v="0"/>
    <x v="0"/>
  </r>
  <r>
    <n v="11641"/>
    <x v="0"/>
    <x v="1"/>
    <x v="14"/>
    <x v="0"/>
    <x v="0"/>
    <s v="Skilled Manual"/>
    <x v="0"/>
    <x v="0"/>
    <x v="0"/>
    <x v="2"/>
    <x v="4"/>
    <x v="2"/>
    <x v="0"/>
  </r>
  <r>
    <n v="11935"/>
    <x v="1"/>
    <x v="0"/>
    <x v="1"/>
    <x v="3"/>
    <x v="1"/>
    <s v="Skilled Manual"/>
    <x v="0"/>
    <x v="1"/>
    <x v="2"/>
    <x v="2"/>
    <x v="26"/>
    <x v="4"/>
    <x v="0"/>
  </r>
  <r>
    <n v="13233"/>
    <x v="0"/>
    <x v="1"/>
    <x v="10"/>
    <x v="4"/>
    <x v="1"/>
    <s v="Professional"/>
    <x v="0"/>
    <x v="1"/>
    <x v="4"/>
    <x v="2"/>
    <x v="42"/>
    <x v="1"/>
    <x v="1"/>
  </r>
  <r>
    <n v="25909"/>
    <x v="0"/>
    <x v="1"/>
    <x v="10"/>
    <x v="3"/>
    <x v="1"/>
    <s v="Skilled Manual"/>
    <x v="0"/>
    <x v="1"/>
    <x v="2"/>
    <x v="2"/>
    <x v="40"/>
    <x v="4"/>
    <x v="1"/>
  </r>
  <r>
    <n v="14092"/>
    <x v="1"/>
    <x v="1"/>
    <x v="1"/>
    <x v="3"/>
    <x v="3"/>
    <s v="Clerical"/>
    <x v="0"/>
    <x v="2"/>
    <x v="2"/>
    <x v="2"/>
    <x v="26"/>
    <x v="4"/>
    <x v="0"/>
  </r>
  <r>
    <n v="29143"/>
    <x v="1"/>
    <x v="0"/>
    <x v="10"/>
    <x v="0"/>
    <x v="0"/>
    <s v="Professional"/>
    <x v="1"/>
    <x v="1"/>
    <x v="0"/>
    <x v="2"/>
    <x v="20"/>
    <x v="0"/>
    <x v="1"/>
  </r>
  <r>
    <n v="24941"/>
    <x v="0"/>
    <x v="1"/>
    <x v="10"/>
    <x v="1"/>
    <x v="0"/>
    <s v="Management"/>
    <x v="0"/>
    <x v="2"/>
    <x v="4"/>
    <x v="2"/>
    <x v="29"/>
    <x v="3"/>
    <x v="0"/>
  </r>
  <r>
    <n v="24637"/>
    <x v="0"/>
    <x v="1"/>
    <x v="0"/>
    <x v="5"/>
    <x v="2"/>
    <s v="Professional"/>
    <x v="0"/>
    <x v="2"/>
    <x v="4"/>
    <x v="2"/>
    <x v="46"/>
    <x v="3"/>
    <x v="0"/>
  </r>
  <r>
    <n v="23893"/>
    <x v="0"/>
    <x v="1"/>
    <x v="14"/>
    <x v="1"/>
    <x v="0"/>
    <s v="Skilled Manual"/>
    <x v="0"/>
    <x v="4"/>
    <x v="4"/>
    <x v="2"/>
    <x v="3"/>
    <x v="0"/>
    <x v="0"/>
  </r>
  <r>
    <n v="13907"/>
    <x v="1"/>
    <x v="0"/>
    <x v="2"/>
    <x v="1"/>
    <x v="0"/>
    <s v="Skilled Manual"/>
    <x v="0"/>
    <x v="1"/>
    <x v="0"/>
    <x v="2"/>
    <x v="3"/>
    <x v="0"/>
    <x v="1"/>
  </r>
  <r>
    <n v="14900"/>
    <x v="0"/>
    <x v="0"/>
    <x v="0"/>
    <x v="0"/>
    <x v="1"/>
    <s v="Clerical"/>
    <x v="0"/>
    <x v="1"/>
    <x v="3"/>
    <x v="2"/>
    <x v="38"/>
    <x v="0"/>
    <x v="1"/>
  </r>
  <r>
    <n v="11262"/>
    <x v="0"/>
    <x v="0"/>
    <x v="2"/>
    <x v="5"/>
    <x v="0"/>
    <s v="Management"/>
    <x v="0"/>
    <x v="0"/>
    <x v="0"/>
    <x v="2"/>
    <x v="0"/>
    <x v="0"/>
    <x v="0"/>
  </r>
  <r>
    <n v="22294"/>
    <x v="1"/>
    <x v="0"/>
    <x v="3"/>
    <x v="3"/>
    <x v="0"/>
    <s v="Professional"/>
    <x v="1"/>
    <x v="1"/>
    <x v="1"/>
    <x v="2"/>
    <x v="34"/>
    <x v="2"/>
    <x v="1"/>
  </r>
  <r>
    <n v="12195"/>
    <x v="1"/>
    <x v="0"/>
    <x v="3"/>
    <x v="1"/>
    <x v="4"/>
    <s v="Management"/>
    <x v="0"/>
    <x v="2"/>
    <x v="3"/>
    <x v="2"/>
    <x v="31"/>
    <x v="1"/>
    <x v="0"/>
  </r>
  <r>
    <n v="25375"/>
    <x v="0"/>
    <x v="1"/>
    <x v="14"/>
    <x v="0"/>
    <x v="4"/>
    <s v="Skilled Manual"/>
    <x v="0"/>
    <x v="0"/>
    <x v="3"/>
    <x v="2"/>
    <x v="17"/>
    <x v="2"/>
    <x v="0"/>
  </r>
  <r>
    <n v="11143"/>
    <x v="0"/>
    <x v="1"/>
    <x v="0"/>
    <x v="3"/>
    <x v="2"/>
    <s v="Skilled Manual"/>
    <x v="0"/>
    <x v="2"/>
    <x v="2"/>
    <x v="2"/>
    <x v="19"/>
    <x v="4"/>
    <x v="0"/>
  </r>
  <r>
    <n v="25898"/>
    <x v="0"/>
    <x v="0"/>
    <x v="3"/>
    <x v="4"/>
    <x v="2"/>
    <s v="Professional"/>
    <x v="0"/>
    <x v="2"/>
    <x v="1"/>
    <x v="2"/>
    <x v="39"/>
    <x v="1"/>
    <x v="0"/>
  </r>
  <r>
    <n v="24397"/>
    <x v="1"/>
    <x v="1"/>
    <x v="7"/>
    <x v="4"/>
    <x v="0"/>
    <s v="Management"/>
    <x v="1"/>
    <x v="3"/>
    <x v="3"/>
    <x v="2"/>
    <x v="8"/>
    <x v="2"/>
    <x v="0"/>
  </r>
  <r>
    <n v="19758"/>
    <x v="1"/>
    <x v="1"/>
    <x v="10"/>
    <x v="3"/>
    <x v="1"/>
    <s v="Skilled Manual"/>
    <x v="1"/>
    <x v="2"/>
    <x v="3"/>
    <x v="2"/>
    <x v="19"/>
    <x v="4"/>
    <x v="0"/>
  </r>
  <r>
    <n v="15529"/>
    <x v="0"/>
    <x v="1"/>
    <x v="10"/>
    <x v="5"/>
    <x v="0"/>
    <s v="Professional"/>
    <x v="0"/>
    <x v="2"/>
    <x v="1"/>
    <x v="2"/>
    <x v="1"/>
    <x v="0"/>
    <x v="1"/>
  </r>
  <r>
    <n v="19884"/>
    <x v="0"/>
    <x v="1"/>
    <x v="10"/>
    <x v="4"/>
    <x v="2"/>
    <s v="Professional"/>
    <x v="0"/>
    <x v="2"/>
    <x v="1"/>
    <x v="2"/>
    <x v="10"/>
    <x v="1"/>
    <x v="1"/>
  </r>
  <r>
    <n v="18674"/>
    <x v="1"/>
    <x v="0"/>
    <x v="2"/>
    <x v="5"/>
    <x v="4"/>
    <s v="Skilled Manual"/>
    <x v="1"/>
    <x v="0"/>
    <x v="0"/>
    <x v="2"/>
    <x v="28"/>
    <x v="0"/>
    <x v="0"/>
  </r>
  <r>
    <n v="13453"/>
    <x v="0"/>
    <x v="0"/>
    <x v="12"/>
    <x v="1"/>
    <x v="0"/>
    <s v="Management"/>
    <x v="0"/>
    <x v="4"/>
    <x v="0"/>
    <x v="2"/>
    <x v="12"/>
    <x v="0"/>
    <x v="1"/>
  </r>
  <r>
    <n v="14063"/>
    <x v="1"/>
    <x v="0"/>
    <x v="3"/>
    <x v="3"/>
    <x v="0"/>
    <s v="Professional"/>
    <x v="1"/>
    <x v="1"/>
    <x v="0"/>
    <x v="1"/>
    <x v="0"/>
    <x v="0"/>
    <x v="1"/>
  </r>
  <r>
    <n v="27393"/>
    <x v="0"/>
    <x v="0"/>
    <x v="14"/>
    <x v="5"/>
    <x v="0"/>
    <s v="Management"/>
    <x v="0"/>
    <x v="2"/>
    <x v="4"/>
    <x v="2"/>
    <x v="18"/>
    <x v="3"/>
    <x v="0"/>
  </r>
  <r>
    <n v="14417"/>
    <x v="1"/>
    <x v="1"/>
    <x v="10"/>
    <x v="1"/>
    <x v="2"/>
    <s v="Professional"/>
    <x v="0"/>
    <x v="2"/>
    <x v="4"/>
    <x v="2"/>
    <x v="9"/>
    <x v="1"/>
    <x v="1"/>
  </r>
  <r>
    <n v="17533"/>
    <x v="0"/>
    <x v="1"/>
    <x v="0"/>
    <x v="1"/>
    <x v="1"/>
    <s v="Professional"/>
    <x v="1"/>
    <x v="2"/>
    <x v="2"/>
    <x v="2"/>
    <x v="49"/>
    <x v="3"/>
    <x v="1"/>
  </r>
  <r>
    <n v="18580"/>
    <x v="0"/>
    <x v="0"/>
    <x v="10"/>
    <x v="4"/>
    <x v="4"/>
    <s v="Professional"/>
    <x v="0"/>
    <x v="0"/>
    <x v="1"/>
    <x v="2"/>
    <x v="8"/>
    <x v="2"/>
    <x v="1"/>
  </r>
  <r>
    <n v="17025"/>
    <x v="1"/>
    <x v="1"/>
    <x v="14"/>
    <x v="3"/>
    <x v="1"/>
    <s v="Skilled Manual"/>
    <x v="1"/>
    <x v="1"/>
    <x v="1"/>
    <x v="2"/>
    <x v="32"/>
    <x v="2"/>
    <x v="1"/>
  </r>
  <r>
    <n v="25293"/>
    <x v="0"/>
    <x v="1"/>
    <x v="2"/>
    <x v="5"/>
    <x v="0"/>
    <s v="Management"/>
    <x v="0"/>
    <x v="0"/>
    <x v="3"/>
    <x v="2"/>
    <x v="0"/>
    <x v="0"/>
    <x v="0"/>
  </r>
  <r>
    <n v="24725"/>
    <x v="0"/>
    <x v="0"/>
    <x v="0"/>
    <x v="1"/>
    <x v="1"/>
    <s v="Clerical"/>
    <x v="0"/>
    <x v="0"/>
    <x v="3"/>
    <x v="2"/>
    <x v="23"/>
    <x v="2"/>
    <x v="0"/>
  </r>
  <r>
    <n v="23200"/>
    <x v="0"/>
    <x v="0"/>
    <x v="14"/>
    <x v="1"/>
    <x v="0"/>
    <s v="Skilled Manual"/>
    <x v="0"/>
    <x v="2"/>
    <x v="0"/>
    <x v="2"/>
    <x v="3"/>
    <x v="0"/>
    <x v="0"/>
  </r>
  <r>
    <n v="15895"/>
    <x v="1"/>
    <x v="0"/>
    <x v="10"/>
    <x v="4"/>
    <x v="0"/>
    <s v="Management"/>
    <x v="0"/>
    <x v="0"/>
    <x v="4"/>
    <x v="2"/>
    <x v="7"/>
    <x v="1"/>
    <x v="0"/>
  </r>
  <r>
    <n v="18577"/>
    <x v="0"/>
    <x v="0"/>
    <x v="10"/>
    <x v="3"/>
    <x v="4"/>
    <s v="Professional"/>
    <x v="0"/>
    <x v="0"/>
    <x v="0"/>
    <x v="2"/>
    <x v="8"/>
    <x v="2"/>
    <x v="0"/>
  </r>
  <r>
    <n v="27218"/>
    <x v="0"/>
    <x v="0"/>
    <x v="6"/>
    <x v="4"/>
    <x v="3"/>
    <s v="Clerical"/>
    <x v="1"/>
    <x v="0"/>
    <x v="0"/>
    <x v="2"/>
    <x v="28"/>
    <x v="0"/>
    <x v="0"/>
  </r>
  <r>
    <n v="18560"/>
    <x v="0"/>
    <x v="0"/>
    <x v="3"/>
    <x v="4"/>
    <x v="4"/>
    <s v="Professional"/>
    <x v="0"/>
    <x v="0"/>
    <x v="1"/>
    <x v="2"/>
    <x v="17"/>
    <x v="2"/>
    <x v="1"/>
  </r>
  <r>
    <n v="25006"/>
    <x v="1"/>
    <x v="0"/>
    <x v="1"/>
    <x v="3"/>
    <x v="1"/>
    <s v="Skilled Manual"/>
    <x v="0"/>
    <x v="1"/>
    <x v="2"/>
    <x v="2"/>
    <x v="26"/>
    <x v="4"/>
    <x v="0"/>
  </r>
  <r>
    <n v="17369"/>
    <x v="1"/>
    <x v="1"/>
    <x v="1"/>
    <x v="3"/>
    <x v="1"/>
    <s v="Skilled Manual"/>
    <x v="0"/>
    <x v="1"/>
    <x v="2"/>
    <x v="2"/>
    <x v="40"/>
    <x v="4"/>
    <x v="0"/>
  </r>
  <r>
    <n v="14495"/>
    <x v="0"/>
    <x v="1"/>
    <x v="0"/>
    <x v="1"/>
    <x v="1"/>
    <s v="Professional"/>
    <x v="1"/>
    <x v="2"/>
    <x v="2"/>
    <x v="2"/>
    <x v="9"/>
    <x v="1"/>
    <x v="1"/>
  </r>
  <r>
    <n v="18847"/>
    <x v="0"/>
    <x v="0"/>
    <x v="10"/>
    <x v="4"/>
    <x v="4"/>
    <s v="Management"/>
    <x v="0"/>
    <x v="2"/>
    <x v="2"/>
    <x v="2"/>
    <x v="43"/>
    <x v="3"/>
    <x v="0"/>
  </r>
  <r>
    <n v="14754"/>
    <x v="0"/>
    <x v="1"/>
    <x v="0"/>
    <x v="0"/>
    <x v="1"/>
    <s v="Clerical"/>
    <x v="0"/>
    <x v="1"/>
    <x v="3"/>
    <x v="2"/>
    <x v="28"/>
    <x v="0"/>
    <x v="1"/>
  </r>
  <r>
    <n v="23378"/>
    <x v="0"/>
    <x v="1"/>
    <x v="3"/>
    <x v="0"/>
    <x v="1"/>
    <s v="Skilled Manual"/>
    <x v="0"/>
    <x v="1"/>
    <x v="1"/>
    <x v="2"/>
    <x v="20"/>
    <x v="0"/>
    <x v="1"/>
  </r>
  <r>
    <n v="26452"/>
    <x v="1"/>
    <x v="1"/>
    <x v="14"/>
    <x v="1"/>
    <x v="4"/>
    <s v="Management"/>
    <x v="0"/>
    <x v="2"/>
    <x v="4"/>
    <x v="2"/>
    <x v="45"/>
    <x v="3"/>
    <x v="0"/>
  </r>
  <r>
    <n v="20370"/>
    <x v="0"/>
    <x v="1"/>
    <x v="3"/>
    <x v="1"/>
    <x v="3"/>
    <s v="Skilled Manual"/>
    <x v="0"/>
    <x v="2"/>
    <x v="2"/>
    <x v="2"/>
    <x v="31"/>
    <x v="1"/>
    <x v="0"/>
  </r>
  <r>
    <n v="20528"/>
    <x v="0"/>
    <x v="1"/>
    <x v="0"/>
    <x v="4"/>
    <x v="3"/>
    <s v="Skilled Manual"/>
    <x v="0"/>
    <x v="2"/>
    <x v="1"/>
    <x v="2"/>
    <x v="10"/>
    <x v="1"/>
    <x v="0"/>
  </r>
  <r>
    <n v="23549"/>
    <x v="1"/>
    <x v="1"/>
    <x v="1"/>
    <x v="3"/>
    <x v="2"/>
    <s v="Skilled Manual"/>
    <x v="0"/>
    <x v="2"/>
    <x v="2"/>
    <x v="2"/>
    <x v="25"/>
    <x v="4"/>
    <x v="0"/>
  </r>
  <r>
    <n v="21751"/>
    <x v="0"/>
    <x v="1"/>
    <x v="10"/>
    <x v="1"/>
    <x v="4"/>
    <s v="Management"/>
    <x v="0"/>
    <x v="2"/>
    <x v="3"/>
    <x v="2"/>
    <x v="18"/>
    <x v="3"/>
    <x v="0"/>
  </r>
  <r>
    <n v="21266"/>
    <x v="1"/>
    <x v="0"/>
    <x v="2"/>
    <x v="3"/>
    <x v="0"/>
    <s v="Management"/>
    <x v="0"/>
    <x v="1"/>
    <x v="3"/>
    <x v="2"/>
    <x v="17"/>
    <x v="2"/>
    <x v="1"/>
  </r>
  <r>
    <n v="13388"/>
    <x v="1"/>
    <x v="1"/>
    <x v="10"/>
    <x v="4"/>
    <x v="1"/>
    <s v="Professional"/>
    <x v="0"/>
    <x v="1"/>
    <x v="4"/>
    <x v="2"/>
    <x v="16"/>
    <x v="1"/>
    <x v="0"/>
  </r>
  <r>
    <n v="18752"/>
    <x v="1"/>
    <x v="0"/>
    <x v="0"/>
    <x v="3"/>
    <x v="2"/>
    <s v="Skilled Manual"/>
    <x v="0"/>
    <x v="1"/>
    <x v="2"/>
    <x v="2"/>
    <x v="23"/>
    <x v="2"/>
    <x v="0"/>
  </r>
  <r>
    <n v="16917"/>
    <x v="0"/>
    <x v="1"/>
    <x v="7"/>
    <x v="0"/>
    <x v="0"/>
    <s v="Management"/>
    <x v="0"/>
    <x v="3"/>
    <x v="0"/>
    <x v="2"/>
    <x v="13"/>
    <x v="2"/>
    <x v="0"/>
  </r>
  <r>
    <n v="15313"/>
    <x v="0"/>
    <x v="1"/>
    <x v="10"/>
    <x v="5"/>
    <x v="0"/>
    <s v="Management"/>
    <x v="0"/>
    <x v="2"/>
    <x v="1"/>
    <x v="2"/>
    <x v="14"/>
    <x v="1"/>
    <x v="0"/>
  </r>
  <r>
    <n v="25329"/>
    <x v="1"/>
    <x v="0"/>
    <x v="0"/>
    <x v="1"/>
    <x v="1"/>
    <s v="Clerical"/>
    <x v="1"/>
    <x v="2"/>
    <x v="0"/>
    <x v="2"/>
    <x v="21"/>
    <x v="2"/>
    <x v="0"/>
  </r>
  <r>
    <n v="20380"/>
    <x v="0"/>
    <x v="0"/>
    <x v="10"/>
    <x v="1"/>
    <x v="4"/>
    <s v="Management"/>
    <x v="0"/>
    <x v="2"/>
    <x v="4"/>
    <x v="2"/>
    <x v="45"/>
    <x v="3"/>
    <x v="0"/>
  </r>
  <r>
    <n v="23089"/>
    <x v="0"/>
    <x v="1"/>
    <x v="0"/>
    <x v="3"/>
    <x v="1"/>
    <s v="Skilled Manual"/>
    <x v="0"/>
    <x v="1"/>
    <x v="2"/>
    <x v="2"/>
    <x v="26"/>
    <x v="4"/>
    <x v="0"/>
  </r>
  <r>
    <n v="13749"/>
    <x v="0"/>
    <x v="1"/>
    <x v="2"/>
    <x v="5"/>
    <x v="4"/>
    <s v="Skilled Manual"/>
    <x v="0"/>
    <x v="0"/>
    <x v="3"/>
    <x v="2"/>
    <x v="15"/>
    <x v="0"/>
    <x v="0"/>
  </r>
  <r>
    <n v="24943"/>
    <x v="0"/>
    <x v="1"/>
    <x v="10"/>
    <x v="1"/>
    <x v="0"/>
    <s v="Management"/>
    <x v="0"/>
    <x v="2"/>
    <x v="4"/>
    <x v="2"/>
    <x v="29"/>
    <x v="3"/>
    <x v="0"/>
  </r>
  <r>
    <n v="28667"/>
    <x v="1"/>
    <x v="1"/>
    <x v="3"/>
    <x v="4"/>
    <x v="0"/>
    <s v="Skilled Manual"/>
    <x v="1"/>
    <x v="1"/>
    <x v="0"/>
    <x v="2"/>
    <x v="34"/>
    <x v="2"/>
    <x v="1"/>
  </r>
  <r>
    <n v="15194"/>
    <x v="1"/>
    <x v="1"/>
    <x v="7"/>
    <x v="4"/>
    <x v="0"/>
    <s v="Management"/>
    <x v="1"/>
    <x v="4"/>
    <x v="0"/>
    <x v="2"/>
    <x v="32"/>
    <x v="2"/>
    <x v="1"/>
  </r>
  <r>
    <n v="17436"/>
    <x v="0"/>
    <x v="1"/>
    <x v="10"/>
    <x v="4"/>
    <x v="2"/>
    <s v="Professional"/>
    <x v="1"/>
    <x v="2"/>
    <x v="3"/>
    <x v="2"/>
    <x v="36"/>
    <x v="1"/>
    <x v="0"/>
  </r>
  <r>
    <n v="18935"/>
    <x v="0"/>
    <x v="0"/>
    <x v="12"/>
    <x v="3"/>
    <x v="4"/>
    <s v="Management"/>
    <x v="0"/>
    <x v="4"/>
    <x v="3"/>
    <x v="2"/>
    <x v="8"/>
    <x v="2"/>
    <x v="0"/>
  </r>
  <r>
    <n v="16871"/>
    <x v="0"/>
    <x v="0"/>
    <x v="8"/>
    <x v="4"/>
    <x v="2"/>
    <s v="Professional"/>
    <x v="0"/>
    <x v="1"/>
    <x v="4"/>
    <x v="2"/>
    <x v="36"/>
    <x v="1"/>
    <x v="1"/>
  </r>
  <r>
    <n v="12100"/>
    <x v="1"/>
    <x v="1"/>
    <x v="10"/>
    <x v="4"/>
    <x v="0"/>
    <s v="Management"/>
    <x v="0"/>
    <x v="0"/>
    <x v="4"/>
    <x v="2"/>
    <x v="42"/>
    <x v="1"/>
    <x v="0"/>
  </r>
  <r>
    <n v="23158"/>
    <x v="0"/>
    <x v="0"/>
    <x v="10"/>
    <x v="0"/>
    <x v="4"/>
    <s v="Professional"/>
    <x v="1"/>
    <x v="0"/>
    <x v="0"/>
    <x v="2"/>
    <x v="11"/>
    <x v="2"/>
    <x v="1"/>
  </r>
  <r>
    <n v="18545"/>
    <x v="0"/>
    <x v="1"/>
    <x v="0"/>
    <x v="5"/>
    <x v="2"/>
    <s v="Professional"/>
    <x v="1"/>
    <x v="2"/>
    <x v="4"/>
    <x v="2"/>
    <x v="33"/>
    <x v="3"/>
    <x v="1"/>
  </r>
  <r>
    <n v="18391"/>
    <x v="1"/>
    <x v="0"/>
    <x v="2"/>
    <x v="2"/>
    <x v="1"/>
    <s v="Professional"/>
    <x v="0"/>
    <x v="2"/>
    <x v="2"/>
    <x v="2"/>
    <x v="20"/>
    <x v="0"/>
    <x v="0"/>
  </r>
  <r>
    <n v="19812"/>
    <x v="1"/>
    <x v="0"/>
    <x v="3"/>
    <x v="4"/>
    <x v="1"/>
    <s v="Professional"/>
    <x v="0"/>
    <x v="0"/>
    <x v="2"/>
    <x v="2"/>
    <x v="38"/>
    <x v="0"/>
    <x v="1"/>
  </r>
  <r>
    <n v="27660"/>
    <x v="0"/>
    <x v="1"/>
    <x v="2"/>
    <x v="5"/>
    <x v="4"/>
    <s v="Management"/>
    <x v="0"/>
    <x v="2"/>
    <x v="2"/>
    <x v="2"/>
    <x v="43"/>
    <x v="3"/>
    <x v="0"/>
  </r>
  <r>
    <n v="18058"/>
    <x v="1"/>
    <x v="0"/>
    <x v="6"/>
    <x v="1"/>
    <x v="2"/>
    <s v="Skilled Manual"/>
    <x v="0"/>
    <x v="2"/>
    <x v="1"/>
    <x v="2"/>
    <x v="44"/>
    <x v="3"/>
    <x v="0"/>
  </r>
  <r>
    <n v="20343"/>
    <x v="0"/>
    <x v="0"/>
    <x v="8"/>
    <x v="5"/>
    <x v="1"/>
    <s v="Professional"/>
    <x v="0"/>
    <x v="1"/>
    <x v="3"/>
    <x v="2"/>
    <x v="12"/>
    <x v="0"/>
    <x v="0"/>
  </r>
  <r>
    <n v="28997"/>
    <x v="1"/>
    <x v="1"/>
    <x v="0"/>
    <x v="4"/>
    <x v="2"/>
    <s v="Professional"/>
    <x v="1"/>
    <x v="1"/>
    <x v="1"/>
    <x v="2"/>
    <x v="7"/>
    <x v="1"/>
    <x v="1"/>
  </r>
  <r>
    <n v="24398"/>
    <x v="0"/>
    <x v="1"/>
    <x v="12"/>
    <x v="0"/>
    <x v="4"/>
    <s v="Management"/>
    <x v="0"/>
    <x v="3"/>
    <x v="0"/>
    <x v="2"/>
    <x v="3"/>
    <x v="0"/>
    <x v="0"/>
  </r>
  <r>
    <n v="19002"/>
    <x v="0"/>
    <x v="0"/>
    <x v="10"/>
    <x v="4"/>
    <x v="1"/>
    <s v="Professional"/>
    <x v="0"/>
    <x v="1"/>
    <x v="1"/>
    <x v="2"/>
    <x v="42"/>
    <x v="1"/>
    <x v="1"/>
  </r>
  <r>
    <n v="28609"/>
    <x v="0"/>
    <x v="1"/>
    <x v="1"/>
    <x v="4"/>
    <x v="2"/>
    <s v="Skilled Manual"/>
    <x v="1"/>
    <x v="2"/>
    <x v="0"/>
    <x v="2"/>
    <x v="38"/>
    <x v="0"/>
    <x v="0"/>
  </r>
  <r>
    <n v="29231"/>
    <x v="1"/>
    <x v="1"/>
    <x v="2"/>
    <x v="5"/>
    <x v="1"/>
    <s v="Professional"/>
    <x v="1"/>
    <x v="2"/>
    <x v="0"/>
    <x v="2"/>
    <x v="1"/>
    <x v="0"/>
    <x v="0"/>
  </r>
  <r>
    <n v="18858"/>
    <x v="1"/>
    <x v="1"/>
    <x v="10"/>
    <x v="4"/>
    <x v="3"/>
    <s v="Skilled Manual"/>
    <x v="0"/>
    <x v="2"/>
    <x v="2"/>
    <x v="2"/>
    <x v="31"/>
    <x v="1"/>
    <x v="1"/>
  </r>
  <r>
    <n v="20000"/>
    <x v="0"/>
    <x v="1"/>
    <x v="10"/>
    <x v="0"/>
    <x v="4"/>
    <s v="Professional"/>
    <x v="0"/>
    <x v="0"/>
    <x v="0"/>
    <x v="2"/>
    <x v="11"/>
    <x v="2"/>
    <x v="1"/>
  </r>
  <r>
    <n v="25261"/>
    <x v="0"/>
    <x v="1"/>
    <x v="0"/>
    <x v="3"/>
    <x v="2"/>
    <s v="Skilled Manual"/>
    <x v="0"/>
    <x v="2"/>
    <x v="2"/>
    <x v="2"/>
    <x v="40"/>
    <x v="4"/>
    <x v="0"/>
  </r>
  <r>
    <n v="17458"/>
    <x v="1"/>
    <x v="1"/>
    <x v="3"/>
    <x v="1"/>
    <x v="2"/>
    <s v="Professional"/>
    <x v="0"/>
    <x v="0"/>
    <x v="2"/>
    <x v="2"/>
    <x v="31"/>
    <x v="1"/>
    <x v="1"/>
  </r>
  <r>
    <n v="11644"/>
    <x v="1"/>
    <x v="1"/>
    <x v="0"/>
    <x v="4"/>
    <x v="0"/>
    <s v="Skilled Manual"/>
    <x v="0"/>
    <x v="0"/>
    <x v="1"/>
    <x v="2"/>
    <x v="4"/>
    <x v="2"/>
    <x v="0"/>
  </r>
  <r>
    <n v="16145"/>
    <x v="1"/>
    <x v="0"/>
    <x v="3"/>
    <x v="2"/>
    <x v="4"/>
    <s v="Professional"/>
    <x v="0"/>
    <x v="4"/>
    <x v="4"/>
    <x v="2"/>
    <x v="30"/>
    <x v="0"/>
    <x v="1"/>
  </r>
  <r>
    <n v="16890"/>
    <x v="0"/>
    <x v="1"/>
    <x v="10"/>
    <x v="1"/>
    <x v="3"/>
    <s v="Skilled Manual"/>
    <x v="0"/>
    <x v="2"/>
    <x v="2"/>
    <x v="2"/>
    <x v="31"/>
    <x v="1"/>
    <x v="1"/>
  </r>
  <r>
    <n v="25983"/>
    <x v="0"/>
    <x v="1"/>
    <x v="3"/>
    <x v="3"/>
    <x v="0"/>
    <s v="Professional"/>
    <x v="1"/>
    <x v="1"/>
    <x v="0"/>
    <x v="2"/>
    <x v="1"/>
    <x v="0"/>
    <x v="0"/>
  </r>
  <r>
    <n v="14633"/>
    <x v="0"/>
    <x v="1"/>
    <x v="10"/>
    <x v="0"/>
    <x v="1"/>
    <s v="Skilled Manual"/>
    <x v="0"/>
    <x v="1"/>
    <x v="1"/>
    <x v="2"/>
    <x v="20"/>
    <x v="0"/>
    <x v="0"/>
  </r>
  <r>
    <n v="22994"/>
    <x v="0"/>
    <x v="0"/>
    <x v="2"/>
    <x v="3"/>
    <x v="0"/>
    <s v="Management"/>
    <x v="0"/>
    <x v="1"/>
    <x v="3"/>
    <x v="2"/>
    <x v="17"/>
    <x v="2"/>
    <x v="1"/>
  </r>
  <r>
    <n v="22983"/>
    <x v="1"/>
    <x v="0"/>
    <x v="1"/>
    <x v="3"/>
    <x v="3"/>
    <s v="Clerical"/>
    <x v="0"/>
    <x v="2"/>
    <x v="2"/>
    <x v="2"/>
    <x v="40"/>
    <x v="4"/>
    <x v="0"/>
  </r>
  <r>
    <n v="25184"/>
    <x v="1"/>
    <x v="1"/>
    <x v="15"/>
    <x v="0"/>
    <x v="1"/>
    <s v="Professional"/>
    <x v="0"/>
    <x v="3"/>
    <x v="2"/>
    <x v="2"/>
    <x v="12"/>
    <x v="0"/>
    <x v="1"/>
  </r>
  <r>
    <n v="14469"/>
    <x v="0"/>
    <x v="0"/>
    <x v="11"/>
    <x v="1"/>
    <x v="1"/>
    <s v="Professional"/>
    <x v="0"/>
    <x v="3"/>
    <x v="3"/>
    <x v="2"/>
    <x v="12"/>
    <x v="0"/>
    <x v="0"/>
  </r>
  <r>
    <n v="11538"/>
    <x v="1"/>
    <x v="0"/>
    <x v="10"/>
    <x v="5"/>
    <x v="4"/>
    <s v="Skilled Manual"/>
    <x v="1"/>
    <x v="0"/>
    <x v="0"/>
    <x v="2"/>
    <x v="15"/>
    <x v="0"/>
    <x v="1"/>
  </r>
  <r>
    <n v="16245"/>
    <x v="1"/>
    <x v="0"/>
    <x v="2"/>
    <x v="5"/>
    <x v="4"/>
    <s v="Skilled Manual"/>
    <x v="0"/>
    <x v="0"/>
    <x v="3"/>
    <x v="2"/>
    <x v="15"/>
    <x v="0"/>
    <x v="0"/>
  </r>
  <r>
    <n v="17858"/>
    <x v="0"/>
    <x v="1"/>
    <x v="0"/>
    <x v="5"/>
    <x v="2"/>
    <s v="Skilled Manual"/>
    <x v="0"/>
    <x v="2"/>
    <x v="1"/>
    <x v="2"/>
    <x v="20"/>
    <x v="0"/>
    <x v="1"/>
  </r>
  <r>
    <n v="25347"/>
    <x v="1"/>
    <x v="0"/>
    <x v="6"/>
    <x v="1"/>
    <x v="3"/>
    <s v="Clerical"/>
    <x v="1"/>
    <x v="2"/>
    <x v="0"/>
    <x v="2"/>
    <x v="38"/>
    <x v="0"/>
    <x v="0"/>
  </r>
  <r>
    <n v="15814"/>
    <x v="1"/>
    <x v="0"/>
    <x v="0"/>
    <x v="3"/>
    <x v="2"/>
    <s v="Skilled Manual"/>
    <x v="0"/>
    <x v="1"/>
    <x v="2"/>
    <x v="2"/>
    <x v="25"/>
    <x v="4"/>
    <x v="0"/>
  </r>
  <r>
    <n v="11259"/>
    <x v="0"/>
    <x v="0"/>
    <x v="11"/>
    <x v="5"/>
    <x v="1"/>
    <s v="Professional"/>
    <x v="0"/>
    <x v="3"/>
    <x v="1"/>
    <x v="2"/>
    <x v="3"/>
    <x v="0"/>
    <x v="1"/>
  </r>
  <r>
    <n v="11200"/>
    <x v="0"/>
    <x v="1"/>
    <x v="3"/>
    <x v="5"/>
    <x v="0"/>
    <s v="Management"/>
    <x v="0"/>
    <x v="1"/>
    <x v="3"/>
    <x v="2"/>
    <x v="7"/>
    <x v="1"/>
    <x v="0"/>
  </r>
  <r>
    <n v="25101"/>
    <x v="0"/>
    <x v="1"/>
    <x v="10"/>
    <x v="2"/>
    <x v="0"/>
    <s v="Professional"/>
    <x v="0"/>
    <x v="1"/>
    <x v="1"/>
    <x v="2"/>
    <x v="15"/>
    <x v="0"/>
    <x v="0"/>
  </r>
  <r>
    <n v="21801"/>
    <x v="0"/>
    <x v="0"/>
    <x v="3"/>
    <x v="5"/>
    <x v="1"/>
    <s v="Professional"/>
    <x v="0"/>
    <x v="1"/>
    <x v="3"/>
    <x v="2"/>
    <x v="10"/>
    <x v="1"/>
    <x v="0"/>
  </r>
  <r>
    <n v="25943"/>
    <x v="1"/>
    <x v="0"/>
    <x v="3"/>
    <x v="3"/>
    <x v="1"/>
    <s v="Skilled Manual"/>
    <x v="1"/>
    <x v="2"/>
    <x v="0"/>
    <x v="2"/>
    <x v="40"/>
    <x v="4"/>
    <x v="1"/>
  </r>
  <r>
    <n v="22127"/>
    <x v="0"/>
    <x v="1"/>
    <x v="10"/>
    <x v="1"/>
    <x v="4"/>
    <s v="Management"/>
    <x v="0"/>
    <x v="2"/>
    <x v="3"/>
    <x v="2"/>
    <x v="41"/>
    <x v="3"/>
    <x v="0"/>
  </r>
  <r>
    <n v="20414"/>
    <x v="0"/>
    <x v="0"/>
    <x v="10"/>
    <x v="3"/>
    <x v="1"/>
    <s v="Skilled Manual"/>
    <x v="0"/>
    <x v="2"/>
    <x v="2"/>
    <x v="2"/>
    <x v="19"/>
    <x v="4"/>
    <x v="0"/>
  </r>
  <r>
    <n v="23672"/>
    <x v="0"/>
    <x v="0"/>
    <x v="10"/>
    <x v="1"/>
    <x v="4"/>
    <s v="Management"/>
    <x v="0"/>
    <x v="2"/>
    <x v="3"/>
    <x v="2"/>
    <x v="41"/>
    <x v="3"/>
    <x v="0"/>
  </r>
  <r>
    <n v="29255"/>
    <x v="1"/>
    <x v="1"/>
    <x v="2"/>
    <x v="1"/>
    <x v="1"/>
    <s v="Professional"/>
    <x v="1"/>
    <x v="1"/>
    <x v="3"/>
    <x v="2"/>
    <x v="36"/>
    <x v="1"/>
    <x v="1"/>
  </r>
  <r>
    <n v="28815"/>
    <x v="0"/>
    <x v="0"/>
    <x v="14"/>
    <x v="0"/>
    <x v="4"/>
    <s v="Skilled Manual"/>
    <x v="0"/>
    <x v="0"/>
    <x v="0"/>
    <x v="2"/>
    <x v="11"/>
    <x v="2"/>
    <x v="0"/>
  </r>
  <r>
    <n v="27753"/>
    <x v="0"/>
    <x v="1"/>
    <x v="0"/>
    <x v="3"/>
    <x v="2"/>
    <s v="Skilled Manual"/>
    <x v="1"/>
    <x v="2"/>
    <x v="3"/>
    <x v="2"/>
    <x v="25"/>
    <x v="4"/>
    <x v="0"/>
  </r>
  <r>
    <n v="27643"/>
    <x v="1"/>
    <x v="1"/>
    <x v="3"/>
    <x v="2"/>
    <x v="1"/>
    <s v="Professional"/>
    <x v="0"/>
    <x v="4"/>
    <x v="1"/>
    <x v="2"/>
    <x v="20"/>
    <x v="0"/>
    <x v="0"/>
  </r>
  <r>
    <n v="13754"/>
    <x v="1"/>
    <x v="0"/>
    <x v="2"/>
    <x v="5"/>
    <x v="4"/>
    <s v="Skilled Manual"/>
    <x v="0"/>
    <x v="0"/>
    <x v="3"/>
    <x v="2"/>
    <x v="28"/>
    <x v="0"/>
    <x v="0"/>
  </r>
  <r>
    <n v="22088"/>
    <x v="0"/>
    <x v="0"/>
    <x v="12"/>
    <x v="0"/>
    <x v="0"/>
    <s v="Management"/>
    <x v="0"/>
    <x v="2"/>
    <x v="0"/>
    <x v="2"/>
    <x v="12"/>
    <x v="0"/>
    <x v="1"/>
  </r>
  <r>
    <n v="27388"/>
    <x v="0"/>
    <x v="1"/>
    <x v="10"/>
    <x v="1"/>
    <x v="0"/>
    <s v="Management"/>
    <x v="1"/>
    <x v="2"/>
    <x v="3"/>
    <x v="2"/>
    <x v="29"/>
    <x v="3"/>
    <x v="0"/>
  </r>
  <r>
    <n v="24745"/>
    <x v="1"/>
    <x v="0"/>
    <x v="1"/>
    <x v="4"/>
    <x v="2"/>
    <s v="Skilled Manual"/>
    <x v="1"/>
    <x v="2"/>
    <x v="0"/>
    <x v="2"/>
    <x v="38"/>
    <x v="0"/>
    <x v="0"/>
  </r>
  <r>
    <n v="29237"/>
    <x v="1"/>
    <x v="0"/>
    <x v="7"/>
    <x v="5"/>
    <x v="1"/>
    <s v="Professional"/>
    <x v="0"/>
    <x v="4"/>
    <x v="2"/>
    <x v="2"/>
    <x v="1"/>
    <x v="0"/>
    <x v="1"/>
  </r>
  <r>
    <n v="15272"/>
    <x v="1"/>
    <x v="1"/>
    <x v="0"/>
    <x v="3"/>
    <x v="2"/>
    <s v="Skilled Manual"/>
    <x v="1"/>
    <x v="2"/>
    <x v="3"/>
    <x v="2"/>
    <x v="25"/>
    <x v="4"/>
    <x v="0"/>
  </r>
  <r>
    <n v="18949"/>
    <x v="1"/>
    <x v="1"/>
    <x v="3"/>
    <x v="3"/>
    <x v="4"/>
    <s v="Management"/>
    <x v="0"/>
    <x v="2"/>
    <x v="2"/>
    <x v="2"/>
    <x v="50"/>
    <x v="3"/>
    <x v="1"/>
  </r>
  <r>
    <n v="14507"/>
    <x v="0"/>
    <x v="1"/>
    <x v="11"/>
    <x v="4"/>
    <x v="4"/>
    <s v="Management"/>
    <x v="0"/>
    <x v="4"/>
    <x v="3"/>
    <x v="2"/>
    <x v="27"/>
    <x v="3"/>
    <x v="0"/>
  </r>
  <r>
    <n v="25886"/>
    <x v="0"/>
    <x v="0"/>
    <x v="10"/>
    <x v="4"/>
    <x v="1"/>
    <s v="Professional"/>
    <x v="0"/>
    <x v="2"/>
    <x v="1"/>
    <x v="2"/>
    <x v="16"/>
    <x v="1"/>
    <x v="1"/>
  </r>
  <r>
    <n v="21441"/>
    <x v="0"/>
    <x v="1"/>
    <x v="14"/>
    <x v="5"/>
    <x v="0"/>
    <s v="Management"/>
    <x v="0"/>
    <x v="2"/>
    <x v="4"/>
    <x v="2"/>
    <x v="46"/>
    <x v="3"/>
    <x v="0"/>
  </r>
  <r>
    <n v="21741"/>
    <x v="0"/>
    <x v="0"/>
    <x v="3"/>
    <x v="1"/>
    <x v="1"/>
    <s v="Professional"/>
    <x v="0"/>
    <x v="2"/>
    <x v="2"/>
    <x v="2"/>
    <x v="5"/>
    <x v="0"/>
    <x v="1"/>
  </r>
  <r>
    <n v="14572"/>
    <x v="0"/>
    <x v="0"/>
    <x v="3"/>
    <x v="1"/>
    <x v="4"/>
    <s v="Professional"/>
    <x v="0"/>
    <x v="0"/>
    <x v="1"/>
    <x v="2"/>
    <x v="11"/>
    <x v="2"/>
    <x v="1"/>
  </r>
  <r>
    <n v="23368"/>
    <x v="0"/>
    <x v="0"/>
    <x v="10"/>
    <x v="2"/>
    <x v="0"/>
    <s v="Skilled Manual"/>
    <x v="0"/>
    <x v="4"/>
    <x v="4"/>
    <x v="2"/>
    <x v="3"/>
    <x v="0"/>
    <x v="0"/>
  </r>
  <r>
    <n v="16217"/>
    <x v="1"/>
    <x v="0"/>
    <x v="10"/>
    <x v="3"/>
    <x v="4"/>
    <s v="Skilled Manual"/>
    <x v="0"/>
    <x v="0"/>
    <x v="0"/>
    <x v="2"/>
    <x v="32"/>
    <x v="2"/>
    <x v="0"/>
  </r>
  <r>
    <n v="16247"/>
    <x v="1"/>
    <x v="0"/>
    <x v="10"/>
    <x v="5"/>
    <x v="4"/>
    <s v="Skilled Manual"/>
    <x v="1"/>
    <x v="0"/>
    <x v="3"/>
    <x v="2"/>
    <x v="15"/>
    <x v="0"/>
    <x v="0"/>
  </r>
  <r>
    <n v="22010"/>
    <x v="1"/>
    <x v="1"/>
    <x v="0"/>
    <x v="3"/>
    <x v="2"/>
    <s v="Skilled Manual"/>
    <x v="0"/>
    <x v="2"/>
    <x v="2"/>
    <x v="2"/>
    <x v="23"/>
    <x v="2"/>
    <x v="0"/>
  </r>
  <r>
    <n v="25872"/>
    <x v="1"/>
    <x v="0"/>
    <x v="3"/>
    <x v="4"/>
    <x v="0"/>
    <s v="Management"/>
    <x v="1"/>
    <x v="1"/>
    <x v="1"/>
    <x v="2"/>
    <x v="7"/>
    <x v="1"/>
    <x v="1"/>
  </r>
  <r>
    <n v="19164"/>
    <x v="1"/>
    <x v="0"/>
    <x v="3"/>
    <x v="3"/>
    <x v="0"/>
    <s v="Professional"/>
    <x v="1"/>
    <x v="1"/>
    <x v="1"/>
    <x v="2"/>
    <x v="13"/>
    <x v="2"/>
    <x v="1"/>
  </r>
  <r>
    <n v="18435"/>
    <x v="1"/>
    <x v="0"/>
    <x v="3"/>
    <x v="2"/>
    <x v="4"/>
    <s v="Management"/>
    <x v="0"/>
    <x v="2"/>
    <x v="4"/>
    <x v="2"/>
    <x v="41"/>
    <x v="3"/>
    <x v="1"/>
  </r>
  <r>
    <n v="14284"/>
    <x v="1"/>
    <x v="1"/>
    <x v="10"/>
    <x v="3"/>
    <x v="1"/>
    <s v="Professional"/>
    <x v="1"/>
    <x v="2"/>
    <x v="3"/>
    <x v="2"/>
    <x v="21"/>
    <x v="2"/>
    <x v="1"/>
  </r>
  <r>
    <n v="11287"/>
    <x v="0"/>
    <x v="1"/>
    <x v="3"/>
    <x v="2"/>
    <x v="1"/>
    <s v="Professional"/>
    <x v="1"/>
    <x v="4"/>
    <x v="2"/>
    <x v="2"/>
    <x v="12"/>
    <x v="0"/>
    <x v="0"/>
  </r>
  <r>
    <n v="13066"/>
    <x v="1"/>
    <x v="1"/>
    <x v="1"/>
    <x v="3"/>
    <x v="2"/>
    <s v="Skilled Manual"/>
    <x v="1"/>
    <x v="2"/>
    <x v="3"/>
    <x v="2"/>
    <x v="23"/>
    <x v="2"/>
    <x v="1"/>
  </r>
  <r>
    <n v="29106"/>
    <x v="1"/>
    <x v="1"/>
    <x v="0"/>
    <x v="3"/>
    <x v="2"/>
    <s v="Skilled Manual"/>
    <x v="1"/>
    <x v="2"/>
    <x v="3"/>
    <x v="2"/>
    <x v="23"/>
    <x v="2"/>
    <x v="1"/>
  </r>
  <r>
    <n v="26236"/>
    <x v="0"/>
    <x v="0"/>
    <x v="0"/>
    <x v="1"/>
    <x v="1"/>
    <s v="Clerical"/>
    <x v="0"/>
    <x v="1"/>
    <x v="0"/>
    <x v="2"/>
    <x v="23"/>
    <x v="2"/>
    <x v="0"/>
  </r>
  <r>
    <n v="17531"/>
    <x v="0"/>
    <x v="1"/>
    <x v="10"/>
    <x v="4"/>
    <x v="2"/>
    <s v="Professional"/>
    <x v="1"/>
    <x v="2"/>
    <x v="2"/>
    <x v="2"/>
    <x v="5"/>
    <x v="0"/>
    <x v="0"/>
  </r>
  <r>
    <n v="12964"/>
    <x v="0"/>
    <x v="1"/>
    <x v="3"/>
    <x v="0"/>
    <x v="1"/>
    <s v="Skilled Manual"/>
    <x v="0"/>
    <x v="1"/>
    <x v="0"/>
    <x v="2"/>
    <x v="20"/>
    <x v="0"/>
    <x v="0"/>
  </r>
  <r>
    <n v="19133"/>
    <x v="1"/>
    <x v="1"/>
    <x v="14"/>
    <x v="4"/>
    <x v="0"/>
    <s v="Skilled Manual"/>
    <x v="0"/>
    <x v="1"/>
    <x v="1"/>
    <x v="2"/>
    <x v="13"/>
    <x v="2"/>
    <x v="1"/>
  </r>
  <r>
    <n v="24643"/>
    <x v="1"/>
    <x v="0"/>
    <x v="10"/>
    <x v="5"/>
    <x v="0"/>
    <s v="Management"/>
    <x v="0"/>
    <x v="2"/>
    <x v="4"/>
    <x v="2"/>
    <x v="18"/>
    <x v="3"/>
    <x v="0"/>
  </r>
  <r>
    <n v="21599"/>
    <x v="0"/>
    <x v="0"/>
    <x v="10"/>
    <x v="0"/>
    <x v="4"/>
    <s v="Professional"/>
    <x v="0"/>
    <x v="0"/>
    <x v="1"/>
    <x v="2"/>
    <x v="4"/>
    <x v="2"/>
    <x v="1"/>
  </r>
  <r>
    <n v="22976"/>
    <x v="1"/>
    <x v="1"/>
    <x v="0"/>
    <x v="3"/>
    <x v="2"/>
    <s v="Skilled Manual"/>
    <x v="1"/>
    <x v="2"/>
    <x v="0"/>
    <x v="2"/>
    <x v="26"/>
    <x v="4"/>
    <x v="1"/>
  </r>
  <r>
    <n v="27637"/>
    <x v="1"/>
    <x v="0"/>
    <x v="11"/>
    <x v="0"/>
    <x v="1"/>
    <s v="Professional"/>
    <x v="1"/>
    <x v="4"/>
    <x v="3"/>
    <x v="2"/>
    <x v="20"/>
    <x v="0"/>
    <x v="0"/>
  </r>
  <r>
    <n v="11890"/>
    <x v="0"/>
    <x v="0"/>
    <x v="3"/>
    <x v="2"/>
    <x v="4"/>
    <s v="Professional"/>
    <x v="0"/>
    <x v="1"/>
    <x v="0"/>
    <x v="2"/>
    <x v="15"/>
    <x v="0"/>
    <x v="0"/>
  </r>
  <r>
    <n v="28580"/>
    <x v="0"/>
    <x v="0"/>
    <x v="2"/>
    <x v="3"/>
    <x v="4"/>
    <s v="Skilled Manual"/>
    <x v="0"/>
    <x v="0"/>
    <x v="3"/>
    <x v="2"/>
    <x v="8"/>
    <x v="2"/>
    <x v="1"/>
  </r>
  <r>
    <n v="14443"/>
    <x v="0"/>
    <x v="1"/>
    <x v="12"/>
    <x v="0"/>
    <x v="4"/>
    <s v="Management"/>
    <x v="0"/>
    <x v="3"/>
    <x v="0"/>
    <x v="2"/>
    <x v="8"/>
    <x v="2"/>
    <x v="0"/>
  </r>
  <r>
    <n v="17864"/>
    <x v="0"/>
    <x v="0"/>
    <x v="10"/>
    <x v="0"/>
    <x v="1"/>
    <s v="Skilled Manual"/>
    <x v="0"/>
    <x v="1"/>
    <x v="1"/>
    <x v="2"/>
    <x v="30"/>
    <x v="0"/>
    <x v="1"/>
  </r>
  <r>
    <n v="20505"/>
    <x v="0"/>
    <x v="0"/>
    <x v="0"/>
    <x v="2"/>
    <x v="2"/>
    <s v="Professional"/>
    <x v="1"/>
    <x v="2"/>
    <x v="4"/>
    <x v="2"/>
    <x v="33"/>
    <x v="3"/>
    <x v="0"/>
  </r>
  <r>
    <n v="14592"/>
    <x v="0"/>
    <x v="0"/>
    <x v="10"/>
    <x v="3"/>
    <x v="4"/>
    <s v="Professional"/>
    <x v="0"/>
    <x v="0"/>
    <x v="0"/>
    <x v="2"/>
    <x v="8"/>
    <x v="2"/>
    <x v="0"/>
  </r>
  <r>
    <n v="22227"/>
    <x v="0"/>
    <x v="0"/>
    <x v="10"/>
    <x v="4"/>
    <x v="2"/>
    <s v="Professional"/>
    <x v="0"/>
    <x v="2"/>
    <x v="2"/>
    <x v="2"/>
    <x v="5"/>
    <x v="0"/>
    <x v="0"/>
  </r>
  <r>
    <n v="21471"/>
    <x v="0"/>
    <x v="1"/>
    <x v="3"/>
    <x v="4"/>
    <x v="1"/>
    <s v="Professional"/>
    <x v="0"/>
    <x v="1"/>
    <x v="4"/>
    <x v="2"/>
    <x v="14"/>
    <x v="1"/>
    <x v="0"/>
  </r>
  <r>
    <n v="22252"/>
    <x v="1"/>
    <x v="0"/>
    <x v="10"/>
    <x v="0"/>
    <x v="4"/>
    <s v="Professional"/>
    <x v="0"/>
    <x v="0"/>
    <x v="1"/>
    <x v="2"/>
    <x v="4"/>
    <x v="2"/>
    <x v="1"/>
  </r>
  <r>
    <n v="21260"/>
    <x v="1"/>
    <x v="0"/>
    <x v="0"/>
    <x v="3"/>
    <x v="2"/>
    <s v="Skilled Manual"/>
    <x v="0"/>
    <x v="2"/>
    <x v="2"/>
    <x v="2"/>
    <x v="25"/>
    <x v="4"/>
    <x v="0"/>
  </r>
  <r>
    <n v="11817"/>
    <x v="1"/>
    <x v="0"/>
    <x v="3"/>
    <x v="5"/>
    <x v="4"/>
    <s v="Professional"/>
    <x v="0"/>
    <x v="0"/>
    <x v="1"/>
    <x v="2"/>
    <x v="11"/>
    <x v="2"/>
    <x v="1"/>
  </r>
  <r>
    <n v="19223"/>
    <x v="0"/>
    <x v="0"/>
    <x v="1"/>
    <x v="4"/>
    <x v="2"/>
    <s v="Skilled Manual"/>
    <x v="0"/>
    <x v="2"/>
    <x v="3"/>
    <x v="2"/>
    <x v="28"/>
    <x v="0"/>
    <x v="0"/>
  </r>
  <r>
    <n v="18517"/>
    <x v="0"/>
    <x v="1"/>
    <x v="11"/>
    <x v="1"/>
    <x v="0"/>
    <s v="Management"/>
    <x v="0"/>
    <x v="3"/>
    <x v="0"/>
    <x v="2"/>
    <x v="3"/>
    <x v="0"/>
    <x v="0"/>
  </r>
  <r>
    <n v="21717"/>
    <x v="0"/>
    <x v="1"/>
    <x v="0"/>
    <x v="4"/>
    <x v="1"/>
    <s v="Clerical"/>
    <x v="0"/>
    <x v="1"/>
    <x v="0"/>
    <x v="2"/>
    <x v="15"/>
    <x v="0"/>
    <x v="0"/>
  </r>
  <r>
    <n v="13760"/>
    <x v="0"/>
    <x v="1"/>
    <x v="10"/>
    <x v="5"/>
    <x v="4"/>
    <s v="Skilled Manual"/>
    <x v="1"/>
    <x v="0"/>
    <x v="0"/>
    <x v="2"/>
    <x v="15"/>
    <x v="0"/>
    <x v="0"/>
  </r>
  <r>
    <n v="18145"/>
    <x v="0"/>
    <x v="1"/>
    <x v="2"/>
    <x v="2"/>
    <x v="0"/>
    <s v="Management"/>
    <x v="1"/>
    <x v="2"/>
    <x v="1"/>
    <x v="0"/>
    <x v="24"/>
    <x v="3"/>
    <x v="0"/>
  </r>
  <r>
    <n v="21770"/>
    <x v="0"/>
    <x v="1"/>
    <x v="10"/>
    <x v="5"/>
    <x v="0"/>
    <s v="Management"/>
    <x v="0"/>
    <x v="2"/>
    <x v="4"/>
    <x v="2"/>
    <x v="2"/>
    <x v="1"/>
    <x v="0"/>
  </r>
  <r>
    <n v="11165"/>
    <x v="0"/>
    <x v="0"/>
    <x v="10"/>
    <x v="3"/>
    <x v="1"/>
    <s v="Skilled Manual"/>
    <x v="1"/>
    <x v="1"/>
    <x v="3"/>
    <x v="2"/>
    <x v="6"/>
    <x v="2"/>
    <x v="0"/>
  </r>
  <r>
    <n v="16377"/>
    <x v="1"/>
    <x v="0"/>
    <x v="2"/>
    <x v="5"/>
    <x v="4"/>
    <s v="Skilled Manual"/>
    <x v="1"/>
    <x v="0"/>
    <x v="0"/>
    <x v="2"/>
    <x v="15"/>
    <x v="0"/>
    <x v="0"/>
  </r>
  <r>
    <n v="26248"/>
    <x v="0"/>
    <x v="1"/>
    <x v="6"/>
    <x v="1"/>
    <x v="3"/>
    <s v="Clerical"/>
    <x v="1"/>
    <x v="2"/>
    <x v="0"/>
    <x v="2"/>
    <x v="31"/>
    <x v="1"/>
    <x v="0"/>
  </r>
  <r>
    <n v="23461"/>
    <x v="0"/>
    <x v="0"/>
    <x v="8"/>
    <x v="2"/>
    <x v="1"/>
    <s v="Professional"/>
    <x v="0"/>
    <x v="4"/>
    <x v="1"/>
    <x v="2"/>
    <x v="8"/>
    <x v="2"/>
    <x v="0"/>
  </r>
  <r>
    <n v="29133"/>
    <x v="1"/>
    <x v="0"/>
    <x v="10"/>
    <x v="5"/>
    <x v="0"/>
    <s v="Skilled Manual"/>
    <x v="1"/>
    <x v="2"/>
    <x v="0"/>
    <x v="2"/>
    <x v="0"/>
    <x v="0"/>
    <x v="0"/>
  </r>
  <r>
    <n v="27673"/>
    <x v="1"/>
    <x v="0"/>
    <x v="10"/>
    <x v="1"/>
    <x v="4"/>
    <s v="Management"/>
    <x v="0"/>
    <x v="2"/>
    <x v="2"/>
    <x v="2"/>
    <x v="39"/>
    <x v="1"/>
    <x v="1"/>
  </r>
  <r>
    <n v="12774"/>
    <x v="0"/>
    <x v="0"/>
    <x v="0"/>
    <x v="0"/>
    <x v="1"/>
    <s v="Clerical"/>
    <x v="0"/>
    <x v="1"/>
    <x v="3"/>
    <x v="2"/>
    <x v="36"/>
    <x v="1"/>
    <x v="1"/>
  </r>
  <r>
    <n v="18910"/>
    <x v="1"/>
    <x v="1"/>
    <x v="1"/>
    <x v="3"/>
    <x v="1"/>
    <s v="Skilled Manual"/>
    <x v="0"/>
    <x v="2"/>
    <x v="2"/>
    <x v="2"/>
    <x v="25"/>
    <x v="4"/>
    <x v="0"/>
  </r>
  <r>
    <n v="11699"/>
    <x v="1"/>
    <x v="1"/>
    <x v="10"/>
    <x v="3"/>
    <x v="0"/>
    <s v="Skilled Manual"/>
    <x v="1"/>
    <x v="2"/>
    <x v="0"/>
    <x v="2"/>
    <x v="25"/>
    <x v="4"/>
    <x v="0"/>
  </r>
  <r>
    <n v="16725"/>
    <x v="0"/>
    <x v="1"/>
    <x v="1"/>
    <x v="3"/>
    <x v="2"/>
    <s v="Skilled Manual"/>
    <x v="0"/>
    <x v="2"/>
    <x v="2"/>
    <x v="2"/>
    <x v="22"/>
    <x v="4"/>
    <x v="0"/>
  </r>
  <r>
    <n v="28269"/>
    <x v="1"/>
    <x v="0"/>
    <x v="12"/>
    <x v="0"/>
    <x v="0"/>
    <s v="Management"/>
    <x v="1"/>
    <x v="1"/>
    <x v="1"/>
    <x v="2"/>
    <x v="12"/>
    <x v="0"/>
    <x v="0"/>
  </r>
  <r>
    <n v="23144"/>
    <x v="0"/>
    <x v="1"/>
    <x v="14"/>
    <x v="0"/>
    <x v="0"/>
    <s v="Skilled Manual"/>
    <x v="0"/>
    <x v="0"/>
    <x v="0"/>
    <x v="2"/>
    <x v="17"/>
    <x v="2"/>
    <x v="1"/>
  </r>
  <r>
    <n v="23376"/>
    <x v="0"/>
    <x v="1"/>
    <x v="3"/>
    <x v="0"/>
    <x v="0"/>
    <s v="Professional"/>
    <x v="0"/>
    <x v="1"/>
    <x v="1"/>
    <x v="2"/>
    <x v="20"/>
    <x v="0"/>
    <x v="1"/>
  </r>
  <r>
    <n v="25970"/>
    <x v="1"/>
    <x v="0"/>
    <x v="10"/>
    <x v="5"/>
    <x v="0"/>
    <s v="Skilled Manual"/>
    <x v="1"/>
    <x v="2"/>
    <x v="0"/>
    <x v="2"/>
    <x v="3"/>
    <x v="0"/>
    <x v="1"/>
  </r>
  <r>
    <n v="28068"/>
    <x v="1"/>
    <x v="0"/>
    <x v="2"/>
    <x v="1"/>
    <x v="4"/>
    <s v="Professional"/>
    <x v="1"/>
    <x v="0"/>
    <x v="0"/>
    <x v="2"/>
    <x v="4"/>
    <x v="2"/>
    <x v="1"/>
  </r>
  <r>
    <n v="18390"/>
    <x v="0"/>
    <x v="1"/>
    <x v="2"/>
    <x v="2"/>
    <x v="1"/>
    <s v="Professional"/>
    <x v="0"/>
    <x v="2"/>
    <x v="0"/>
    <x v="2"/>
    <x v="20"/>
    <x v="0"/>
    <x v="0"/>
  </r>
  <r>
    <n v="29112"/>
    <x v="1"/>
    <x v="1"/>
    <x v="10"/>
    <x v="3"/>
    <x v="1"/>
    <s v="Professional"/>
    <x v="1"/>
    <x v="2"/>
    <x v="3"/>
    <x v="2"/>
    <x v="25"/>
    <x v="4"/>
    <x v="0"/>
  </r>
  <r>
    <n v="14090"/>
    <x v="0"/>
    <x v="0"/>
    <x v="1"/>
    <x v="3"/>
    <x v="3"/>
    <s v="Clerical"/>
    <x v="1"/>
    <x v="2"/>
    <x v="0"/>
    <x v="2"/>
    <x v="26"/>
    <x v="4"/>
    <x v="0"/>
  </r>
  <r>
    <n v="27040"/>
    <x v="0"/>
    <x v="1"/>
    <x v="6"/>
    <x v="4"/>
    <x v="3"/>
    <s v="Clerical"/>
    <x v="0"/>
    <x v="2"/>
    <x v="3"/>
    <x v="2"/>
    <x v="38"/>
    <x v="0"/>
    <x v="0"/>
  </r>
  <r>
    <n v="23479"/>
    <x v="1"/>
    <x v="1"/>
    <x v="8"/>
    <x v="3"/>
    <x v="1"/>
    <s v="Professional"/>
    <x v="1"/>
    <x v="2"/>
    <x v="0"/>
    <x v="2"/>
    <x v="1"/>
    <x v="0"/>
    <x v="1"/>
  </r>
  <r>
    <n v="16795"/>
    <x v="0"/>
    <x v="0"/>
    <x v="3"/>
    <x v="5"/>
    <x v="0"/>
    <s v="Management"/>
    <x v="0"/>
    <x v="1"/>
    <x v="3"/>
    <x v="2"/>
    <x v="14"/>
    <x v="1"/>
    <x v="0"/>
  </r>
  <r>
    <n v="22014"/>
    <x v="1"/>
    <x v="1"/>
    <x v="1"/>
    <x v="3"/>
    <x v="2"/>
    <s v="Skilled Manual"/>
    <x v="0"/>
    <x v="2"/>
    <x v="2"/>
    <x v="2"/>
    <x v="22"/>
    <x v="4"/>
    <x v="0"/>
  </r>
  <r>
    <n v="13314"/>
    <x v="0"/>
    <x v="1"/>
    <x v="7"/>
    <x v="0"/>
    <x v="2"/>
    <s v="Professional"/>
    <x v="0"/>
    <x v="3"/>
    <x v="2"/>
    <x v="2"/>
    <x v="30"/>
    <x v="0"/>
    <x v="1"/>
  </r>
  <r>
    <n v="11619"/>
    <x v="1"/>
    <x v="0"/>
    <x v="14"/>
    <x v="3"/>
    <x v="4"/>
    <s v="Skilled Manual"/>
    <x v="0"/>
    <x v="0"/>
    <x v="3"/>
    <x v="2"/>
    <x v="6"/>
    <x v="2"/>
    <x v="0"/>
  </r>
  <r>
    <n v="29132"/>
    <x v="1"/>
    <x v="0"/>
    <x v="0"/>
    <x v="3"/>
    <x v="0"/>
    <s v="Professional"/>
    <x v="0"/>
    <x v="1"/>
    <x v="1"/>
    <x v="2"/>
    <x v="0"/>
    <x v="0"/>
    <x v="1"/>
  </r>
  <r>
    <n v="11199"/>
    <x v="0"/>
    <x v="0"/>
    <x v="3"/>
    <x v="5"/>
    <x v="0"/>
    <s v="Management"/>
    <x v="0"/>
    <x v="1"/>
    <x v="4"/>
    <x v="2"/>
    <x v="14"/>
    <x v="1"/>
    <x v="0"/>
  </r>
  <r>
    <n v="20296"/>
    <x v="1"/>
    <x v="0"/>
    <x v="10"/>
    <x v="3"/>
    <x v="1"/>
    <s v="Skilled Manual"/>
    <x v="1"/>
    <x v="1"/>
    <x v="3"/>
    <x v="2"/>
    <x v="6"/>
    <x v="2"/>
    <x v="1"/>
  </r>
  <r>
    <n v="17546"/>
    <x v="0"/>
    <x v="0"/>
    <x v="3"/>
    <x v="0"/>
    <x v="1"/>
    <s v="Skilled Manual"/>
    <x v="0"/>
    <x v="1"/>
    <x v="0"/>
    <x v="2"/>
    <x v="20"/>
    <x v="0"/>
    <x v="1"/>
  </r>
  <r>
    <n v="18069"/>
    <x v="0"/>
    <x v="1"/>
    <x v="3"/>
    <x v="2"/>
    <x v="0"/>
    <s v="Management"/>
    <x v="0"/>
    <x v="3"/>
    <x v="4"/>
    <x v="2"/>
    <x v="2"/>
    <x v="1"/>
    <x v="0"/>
  </r>
  <r>
    <n v="23712"/>
    <x v="1"/>
    <x v="0"/>
    <x v="3"/>
    <x v="4"/>
    <x v="0"/>
    <s v="Management"/>
    <x v="0"/>
    <x v="1"/>
    <x v="4"/>
    <x v="2"/>
    <x v="14"/>
    <x v="1"/>
    <x v="0"/>
  </r>
  <r>
    <n v="23358"/>
    <x v="0"/>
    <x v="1"/>
    <x v="10"/>
    <x v="3"/>
    <x v="2"/>
    <s v="Professional"/>
    <x v="0"/>
    <x v="2"/>
    <x v="2"/>
    <x v="2"/>
    <x v="21"/>
    <x v="2"/>
    <x v="1"/>
  </r>
  <r>
    <n v="20518"/>
    <x v="0"/>
    <x v="0"/>
    <x v="3"/>
    <x v="4"/>
    <x v="1"/>
    <s v="Professional"/>
    <x v="0"/>
    <x v="1"/>
    <x v="4"/>
    <x v="2"/>
    <x v="7"/>
    <x v="1"/>
    <x v="0"/>
  </r>
  <r>
    <n v="28026"/>
    <x v="0"/>
    <x v="0"/>
    <x v="0"/>
    <x v="4"/>
    <x v="2"/>
    <s v="Professional"/>
    <x v="1"/>
    <x v="2"/>
    <x v="1"/>
    <x v="2"/>
    <x v="14"/>
    <x v="1"/>
    <x v="0"/>
  </r>
  <r>
    <n v="11669"/>
    <x v="1"/>
    <x v="0"/>
    <x v="3"/>
    <x v="4"/>
    <x v="0"/>
    <s v="Skilled Manual"/>
    <x v="0"/>
    <x v="1"/>
    <x v="1"/>
    <x v="2"/>
    <x v="13"/>
    <x v="2"/>
    <x v="0"/>
  </r>
  <r>
    <n v="16020"/>
    <x v="0"/>
    <x v="1"/>
    <x v="0"/>
    <x v="3"/>
    <x v="2"/>
    <s v="Skilled Manual"/>
    <x v="0"/>
    <x v="2"/>
    <x v="2"/>
    <x v="2"/>
    <x v="26"/>
    <x v="4"/>
    <x v="1"/>
  </r>
  <r>
    <n v="27090"/>
    <x v="0"/>
    <x v="0"/>
    <x v="10"/>
    <x v="0"/>
    <x v="4"/>
    <s v="Professional"/>
    <x v="0"/>
    <x v="0"/>
    <x v="1"/>
    <x v="2"/>
    <x v="34"/>
    <x v="2"/>
    <x v="1"/>
  </r>
  <r>
    <n v="27198"/>
    <x v="1"/>
    <x v="0"/>
    <x v="2"/>
    <x v="3"/>
    <x v="4"/>
    <s v="Skilled Manual"/>
    <x v="1"/>
    <x v="0"/>
    <x v="0"/>
    <x v="2"/>
    <x v="8"/>
    <x v="2"/>
    <x v="0"/>
  </r>
  <r>
    <n v="19661"/>
    <x v="1"/>
    <x v="1"/>
    <x v="8"/>
    <x v="5"/>
    <x v="0"/>
    <s v="Management"/>
    <x v="0"/>
    <x v="1"/>
    <x v="3"/>
    <x v="2"/>
    <x v="13"/>
    <x v="2"/>
    <x v="1"/>
  </r>
  <r>
    <n v="26327"/>
    <x v="0"/>
    <x v="1"/>
    <x v="3"/>
    <x v="5"/>
    <x v="4"/>
    <s v="Professional"/>
    <x v="0"/>
    <x v="0"/>
    <x v="1"/>
    <x v="2"/>
    <x v="4"/>
    <x v="2"/>
    <x v="1"/>
  </r>
  <r>
    <n v="26341"/>
    <x v="0"/>
    <x v="0"/>
    <x v="3"/>
    <x v="2"/>
    <x v="4"/>
    <s v="Professional"/>
    <x v="0"/>
    <x v="2"/>
    <x v="0"/>
    <x v="2"/>
    <x v="34"/>
    <x v="2"/>
    <x v="0"/>
  </r>
  <r>
    <n v="24958"/>
    <x v="1"/>
    <x v="0"/>
    <x v="0"/>
    <x v="2"/>
    <x v="2"/>
    <s v="Professional"/>
    <x v="1"/>
    <x v="4"/>
    <x v="1"/>
    <x v="2"/>
    <x v="2"/>
    <x v="1"/>
    <x v="1"/>
  </r>
  <r>
    <n v="13287"/>
    <x v="1"/>
    <x v="1"/>
    <x v="15"/>
    <x v="5"/>
    <x v="0"/>
    <s v="Management"/>
    <x v="0"/>
    <x v="3"/>
    <x v="2"/>
    <x v="2"/>
    <x v="0"/>
    <x v="0"/>
    <x v="1"/>
  </r>
  <r>
    <n v="14493"/>
    <x v="1"/>
    <x v="0"/>
    <x v="3"/>
    <x v="1"/>
    <x v="4"/>
    <s v="Management"/>
    <x v="1"/>
    <x v="2"/>
    <x v="3"/>
    <x v="2"/>
    <x v="39"/>
    <x v="1"/>
    <x v="0"/>
  </r>
  <r>
    <n v="26678"/>
    <x v="1"/>
    <x v="0"/>
    <x v="2"/>
    <x v="4"/>
    <x v="3"/>
    <s v="Skilled Manual"/>
    <x v="0"/>
    <x v="2"/>
    <x v="2"/>
    <x v="2"/>
    <x v="38"/>
    <x v="0"/>
    <x v="0"/>
  </r>
  <r>
    <n v="23275"/>
    <x v="0"/>
    <x v="1"/>
    <x v="1"/>
    <x v="4"/>
    <x v="2"/>
    <s v="Skilled Manual"/>
    <x v="0"/>
    <x v="2"/>
    <x v="3"/>
    <x v="2"/>
    <x v="38"/>
    <x v="0"/>
    <x v="0"/>
  </r>
  <r>
    <n v="11270"/>
    <x v="0"/>
    <x v="1"/>
    <x v="12"/>
    <x v="4"/>
    <x v="4"/>
    <s v="Management"/>
    <x v="0"/>
    <x v="4"/>
    <x v="0"/>
    <x v="2"/>
    <x v="0"/>
    <x v="0"/>
    <x v="1"/>
  </r>
  <r>
    <n v="20084"/>
    <x v="0"/>
    <x v="1"/>
    <x v="6"/>
    <x v="4"/>
    <x v="2"/>
    <s v="Manual"/>
    <x v="1"/>
    <x v="2"/>
    <x v="0"/>
    <x v="2"/>
    <x v="39"/>
    <x v="1"/>
    <x v="0"/>
  </r>
  <r>
    <n v="16144"/>
    <x v="0"/>
    <x v="1"/>
    <x v="3"/>
    <x v="0"/>
    <x v="4"/>
    <s v="Professional"/>
    <x v="0"/>
    <x v="1"/>
    <x v="0"/>
    <x v="2"/>
    <x v="30"/>
    <x v="0"/>
    <x v="1"/>
  </r>
  <r>
    <n v="27731"/>
    <x v="0"/>
    <x v="1"/>
    <x v="0"/>
    <x v="3"/>
    <x v="2"/>
    <s v="Skilled Manual"/>
    <x v="0"/>
    <x v="2"/>
    <x v="2"/>
    <x v="2"/>
    <x v="40"/>
    <x v="4"/>
    <x v="0"/>
  </r>
  <r>
    <n v="11886"/>
    <x v="0"/>
    <x v="0"/>
    <x v="10"/>
    <x v="1"/>
    <x v="0"/>
    <s v="Professional"/>
    <x v="0"/>
    <x v="1"/>
    <x v="0"/>
    <x v="2"/>
    <x v="28"/>
    <x v="0"/>
    <x v="1"/>
  </r>
  <r>
    <n v="24324"/>
    <x v="1"/>
    <x v="0"/>
    <x v="10"/>
    <x v="5"/>
    <x v="0"/>
    <s v="Skilled Manual"/>
    <x v="0"/>
    <x v="2"/>
    <x v="1"/>
    <x v="2"/>
    <x v="3"/>
    <x v="0"/>
    <x v="1"/>
  </r>
  <r>
    <n v="22220"/>
    <x v="0"/>
    <x v="1"/>
    <x v="10"/>
    <x v="4"/>
    <x v="2"/>
    <s v="Professional"/>
    <x v="1"/>
    <x v="2"/>
    <x v="3"/>
    <x v="2"/>
    <x v="38"/>
    <x v="0"/>
    <x v="1"/>
  </r>
  <r>
    <n v="26625"/>
    <x v="1"/>
    <x v="0"/>
    <x v="10"/>
    <x v="3"/>
    <x v="4"/>
    <s v="Professional"/>
    <x v="0"/>
    <x v="1"/>
    <x v="1"/>
    <x v="2"/>
    <x v="13"/>
    <x v="2"/>
    <x v="1"/>
  </r>
  <r>
    <n v="23027"/>
    <x v="1"/>
    <x v="1"/>
    <x v="12"/>
    <x v="0"/>
    <x v="0"/>
    <s v="Management"/>
    <x v="1"/>
    <x v="3"/>
    <x v="0"/>
    <x v="2"/>
    <x v="20"/>
    <x v="0"/>
    <x v="0"/>
  </r>
  <r>
    <n v="16867"/>
    <x v="1"/>
    <x v="0"/>
    <x v="12"/>
    <x v="0"/>
    <x v="0"/>
    <s v="Management"/>
    <x v="1"/>
    <x v="4"/>
    <x v="0"/>
    <x v="2"/>
    <x v="12"/>
    <x v="0"/>
    <x v="1"/>
  </r>
  <r>
    <n v="14514"/>
    <x v="1"/>
    <x v="0"/>
    <x v="1"/>
    <x v="3"/>
    <x v="1"/>
    <s v="Skilled Manual"/>
    <x v="0"/>
    <x v="1"/>
    <x v="2"/>
    <x v="2"/>
    <x v="22"/>
    <x v="4"/>
    <x v="0"/>
  </r>
  <r>
    <n v="19634"/>
    <x v="0"/>
    <x v="1"/>
    <x v="0"/>
    <x v="3"/>
    <x v="2"/>
    <s v="Skilled Manual"/>
    <x v="0"/>
    <x v="1"/>
    <x v="2"/>
    <x v="2"/>
    <x v="23"/>
    <x v="2"/>
    <x v="0"/>
  </r>
  <r>
    <n v="18504"/>
    <x v="0"/>
    <x v="1"/>
    <x v="3"/>
    <x v="4"/>
    <x v="3"/>
    <s v="Skilled Manual"/>
    <x v="1"/>
    <x v="2"/>
    <x v="3"/>
    <x v="2"/>
    <x v="38"/>
    <x v="0"/>
    <x v="0"/>
  </r>
  <r>
    <n v="28799"/>
    <x v="1"/>
    <x v="0"/>
    <x v="0"/>
    <x v="4"/>
    <x v="1"/>
    <s v="Clerical"/>
    <x v="1"/>
    <x v="1"/>
    <x v="3"/>
    <x v="2"/>
    <x v="15"/>
    <x v="0"/>
    <x v="1"/>
  </r>
  <r>
    <n v="11225"/>
    <x v="0"/>
    <x v="0"/>
    <x v="10"/>
    <x v="4"/>
    <x v="1"/>
    <s v="Professional"/>
    <x v="0"/>
    <x v="1"/>
    <x v="4"/>
    <x v="2"/>
    <x v="10"/>
    <x v="1"/>
    <x v="0"/>
  </r>
  <r>
    <n v="17657"/>
    <x v="0"/>
    <x v="1"/>
    <x v="0"/>
    <x v="5"/>
    <x v="1"/>
    <s v="Clerical"/>
    <x v="1"/>
    <x v="0"/>
    <x v="0"/>
    <x v="2"/>
    <x v="25"/>
    <x v="4"/>
    <x v="0"/>
  </r>
  <r>
    <n v="14913"/>
    <x v="0"/>
    <x v="0"/>
    <x v="0"/>
    <x v="0"/>
    <x v="1"/>
    <s v="Clerical"/>
    <x v="0"/>
    <x v="1"/>
    <x v="3"/>
    <x v="2"/>
    <x v="28"/>
    <x v="0"/>
    <x v="1"/>
  </r>
  <r>
    <n v="14077"/>
    <x v="1"/>
    <x v="1"/>
    <x v="1"/>
    <x v="3"/>
    <x v="2"/>
    <s v="Skilled Manual"/>
    <x v="0"/>
    <x v="2"/>
    <x v="2"/>
    <x v="2"/>
    <x v="25"/>
    <x v="4"/>
    <x v="0"/>
  </r>
  <r>
    <n v="13296"/>
    <x v="0"/>
    <x v="1"/>
    <x v="15"/>
    <x v="0"/>
    <x v="0"/>
    <s v="Management"/>
    <x v="0"/>
    <x v="4"/>
    <x v="2"/>
    <x v="2"/>
    <x v="12"/>
    <x v="0"/>
    <x v="0"/>
  </r>
  <r>
    <n v="20535"/>
    <x v="0"/>
    <x v="0"/>
    <x v="3"/>
    <x v="5"/>
    <x v="1"/>
    <s v="Professional"/>
    <x v="0"/>
    <x v="1"/>
    <x v="4"/>
    <x v="2"/>
    <x v="16"/>
    <x v="1"/>
    <x v="0"/>
  </r>
  <r>
    <n v="12452"/>
    <x v="0"/>
    <x v="1"/>
    <x v="10"/>
    <x v="5"/>
    <x v="4"/>
    <s v="Skilled Manual"/>
    <x v="0"/>
    <x v="0"/>
    <x v="3"/>
    <x v="2"/>
    <x v="15"/>
    <x v="0"/>
    <x v="1"/>
  </r>
  <r>
    <n v="28043"/>
    <x v="0"/>
    <x v="0"/>
    <x v="10"/>
    <x v="4"/>
    <x v="0"/>
    <s v="Management"/>
    <x v="0"/>
    <x v="0"/>
    <x v="4"/>
    <x v="2"/>
    <x v="16"/>
    <x v="1"/>
    <x v="0"/>
  </r>
  <r>
    <n v="12957"/>
    <x v="1"/>
    <x v="0"/>
    <x v="3"/>
    <x v="0"/>
    <x v="0"/>
    <s v="Professional"/>
    <x v="1"/>
    <x v="1"/>
    <x v="0"/>
    <x v="2"/>
    <x v="20"/>
    <x v="0"/>
    <x v="0"/>
  </r>
  <r>
    <n v="15412"/>
    <x v="0"/>
    <x v="1"/>
    <x v="12"/>
    <x v="4"/>
    <x v="4"/>
    <s v="Management"/>
    <x v="0"/>
    <x v="4"/>
    <x v="1"/>
    <x v="2"/>
    <x v="45"/>
    <x v="3"/>
    <x v="0"/>
  </r>
  <r>
    <n v="20514"/>
    <x v="0"/>
    <x v="0"/>
    <x v="3"/>
    <x v="4"/>
    <x v="1"/>
    <s v="Professional"/>
    <x v="0"/>
    <x v="1"/>
    <x v="1"/>
    <x v="2"/>
    <x v="14"/>
    <x v="1"/>
    <x v="0"/>
  </r>
  <r>
    <n v="20758"/>
    <x v="0"/>
    <x v="1"/>
    <x v="1"/>
    <x v="4"/>
    <x v="2"/>
    <s v="Skilled Manual"/>
    <x v="0"/>
    <x v="2"/>
    <x v="3"/>
    <x v="2"/>
    <x v="5"/>
    <x v="0"/>
    <x v="0"/>
  </r>
  <r>
    <n v="11801"/>
    <x v="0"/>
    <x v="1"/>
    <x v="10"/>
    <x v="0"/>
    <x v="4"/>
    <s v="Professional"/>
    <x v="0"/>
    <x v="0"/>
    <x v="1"/>
    <x v="2"/>
    <x v="4"/>
    <x v="2"/>
    <x v="0"/>
  </r>
  <r>
    <n v="22211"/>
    <x v="0"/>
    <x v="1"/>
    <x v="10"/>
    <x v="3"/>
    <x v="1"/>
    <s v="Professional"/>
    <x v="0"/>
    <x v="2"/>
    <x v="2"/>
    <x v="2"/>
    <x v="21"/>
    <x v="2"/>
    <x v="0"/>
  </r>
  <r>
    <n v="28087"/>
    <x v="1"/>
    <x v="0"/>
    <x v="0"/>
    <x v="3"/>
    <x v="1"/>
    <s v="Skilled Manual"/>
    <x v="1"/>
    <x v="1"/>
    <x v="3"/>
    <x v="2"/>
    <x v="40"/>
    <x v="4"/>
    <x v="0"/>
  </r>
  <r>
    <n v="23668"/>
    <x v="0"/>
    <x v="0"/>
    <x v="0"/>
    <x v="5"/>
    <x v="2"/>
    <s v="Professional"/>
    <x v="0"/>
    <x v="2"/>
    <x v="2"/>
    <x v="2"/>
    <x v="14"/>
    <x v="1"/>
    <x v="1"/>
  </r>
  <r>
    <n v="27441"/>
    <x v="0"/>
    <x v="1"/>
    <x v="10"/>
    <x v="1"/>
    <x v="2"/>
    <s v="Professional"/>
    <x v="1"/>
    <x v="2"/>
    <x v="1"/>
    <x v="2"/>
    <x v="39"/>
    <x v="1"/>
    <x v="0"/>
  </r>
  <r>
    <n v="27261"/>
    <x v="0"/>
    <x v="1"/>
    <x v="0"/>
    <x v="0"/>
    <x v="0"/>
    <s v="Skilled Manual"/>
    <x v="1"/>
    <x v="1"/>
    <x v="0"/>
    <x v="2"/>
    <x v="4"/>
    <x v="2"/>
    <x v="1"/>
  </r>
  <r>
    <n v="18649"/>
    <x v="1"/>
    <x v="1"/>
    <x v="1"/>
    <x v="0"/>
    <x v="2"/>
    <s v="Clerical"/>
    <x v="0"/>
    <x v="2"/>
    <x v="3"/>
    <x v="2"/>
    <x v="36"/>
    <x v="1"/>
    <x v="1"/>
  </r>
  <r>
    <n v="21714"/>
    <x v="1"/>
    <x v="0"/>
    <x v="2"/>
    <x v="2"/>
    <x v="4"/>
    <s v="Skilled Manual"/>
    <x v="1"/>
    <x v="0"/>
    <x v="0"/>
    <x v="2"/>
    <x v="15"/>
    <x v="0"/>
    <x v="0"/>
  </r>
  <r>
    <n v="23217"/>
    <x v="1"/>
    <x v="0"/>
    <x v="10"/>
    <x v="1"/>
    <x v="4"/>
    <s v="Professional"/>
    <x v="0"/>
    <x v="0"/>
    <x v="1"/>
    <x v="2"/>
    <x v="1"/>
    <x v="0"/>
    <x v="1"/>
  </r>
  <r>
    <n v="23797"/>
    <x v="1"/>
    <x v="1"/>
    <x v="6"/>
    <x v="1"/>
    <x v="3"/>
    <s v="Clerical"/>
    <x v="1"/>
    <x v="2"/>
    <x v="0"/>
    <x v="2"/>
    <x v="5"/>
    <x v="0"/>
    <x v="0"/>
  </r>
  <r>
    <n v="13216"/>
    <x v="0"/>
    <x v="0"/>
    <x v="10"/>
    <x v="2"/>
    <x v="0"/>
    <s v="Management"/>
    <x v="0"/>
    <x v="4"/>
    <x v="4"/>
    <x v="2"/>
    <x v="14"/>
    <x v="1"/>
    <x v="0"/>
  </r>
  <r>
    <n v="20657"/>
    <x v="1"/>
    <x v="1"/>
    <x v="14"/>
    <x v="4"/>
    <x v="0"/>
    <s v="Skilled Manual"/>
    <x v="0"/>
    <x v="0"/>
    <x v="1"/>
    <x v="2"/>
    <x v="34"/>
    <x v="2"/>
    <x v="1"/>
  </r>
  <r>
    <n v="12882"/>
    <x v="0"/>
    <x v="1"/>
    <x v="14"/>
    <x v="0"/>
    <x v="4"/>
    <s v="Skilled Manual"/>
    <x v="0"/>
    <x v="0"/>
    <x v="0"/>
    <x v="2"/>
    <x v="6"/>
    <x v="2"/>
    <x v="1"/>
  </r>
  <r>
    <n v="25908"/>
    <x v="0"/>
    <x v="0"/>
    <x v="10"/>
    <x v="3"/>
    <x v="1"/>
    <s v="Skilled Manual"/>
    <x v="1"/>
    <x v="1"/>
    <x v="3"/>
    <x v="2"/>
    <x v="40"/>
    <x v="4"/>
    <x v="0"/>
  </r>
  <r>
    <n v="16753"/>
    <x v="1"/>
    <x v="0"/>
    <x v="3"/>
    <x v="3"/>
    <x v="1"/>
    <s v="Skilled Manual"/>
    <x v="0"/>
    <x v="2"/>
    <x v="2"/>
    <x v="2"/>
    <x v="17"/>
    <x v="2"/>
    <x v="1"/>
  </r>
  <r>
    <n v="14608"/>
    <x v="0"/>
    <x v="1"/>
    <x v="14"/>
    <x v="5"/>
    <x v="0"/>
    <s v="Skilled Manual"/>
    <x v="0"/>
    <x v="4"/>
    <x v="4"/>
    <x v="2"/>
    <x v="0"/>
    <x v="0"/>
    <x v="0"/>
  </r>
  <r>
    <n v="24979"/>
    <x v="0"/>
    <x v="0"/>
    <x v="10"/>
    <x v="4"/>
    <x v="1"/>
    <s v="Professional"/>
    <x v="0"/>
    <x v="2"/>
    <x v="1"/>
    <x v="2"/>
    <x v="42"/>
    <x v="1"/>
    <x v="1"/>
  </r>
  <r>
    <n v="13313"/>
    <x v="0"/>
    <x v="0"/>
    <x v="7"/>
    <x v="0"/>
    <x v="2"/>
    <s v="Professional"/>
    <x v="1"/>
    <x v="3"/>
    <x v="1"/>
    <x v="2"/>
    <x v="12"/>
    <x v="0"/>
    <x v="0"/>
  </r>
  <r>
    <n v="18952"/>
    <x v="0"/>
    <x v="0"/>
    <x v="11"/>
    <x v="5"/>
    <x v="0"/>
    <s v="Management"/>
    <x v="0"/>
    <x v="3"/>
    <x v="0"/>
    <x v="2"/>
    <x v="8"/>
    <x v="2"/>
    <x v="0"/>
  </r>
  <r>
    <n v="17699"/>
    <x v="0"/>
    <x v="1"/>
    <x v="10"/>
    <x v="0"/>
    <x v="4"/>
    <s v="Skilled Manual"/>
    <x v="1"/>
    <x v="0"/>
    <x v="0"/>
    <x v="2"/>
    <x v="10"/>
    <x v="1"/>
    <x v="0"/>
  </r>
  <r>
    <n v="14657"/>
    <x v="0"/>
    <x v="1"/>
    <x v="2"/>
    <x v="0"/>
    <x v="1"/>
    <s v="Skilled Manual"/>
    <x v="1"/>
    <x v="1"/>
    <x v="0"/>
    <x v="2"/>
    <x v="15"/>
    <x v="0"/>
    <x v="1"/>
  </r>
  <r>
    <n v="11540"/>
    <x v="1"/>
    <x v="1"/>
    <x v="10"/>
    <x v="5"/>
    <x v="4"/>
    <s v="Skilled Manual"/>
    <x v="0"/>
    <x v="0"/>
    <x v="3"/>
    <x v="2"/>
    <x v="15"/>
    <x v="0"/>
    <x v="1"/>
  </r>
  <r>
    <n v="11783"/>
    <x v="0"/>
    <x v="0"/>
    <x v="10"/>
    <x v="0"/>
    <x v="4"/>
    <s v="Skilled Manual"/>
    <x v="0"/>
    <x v="0"/>
    <x v="0"/>
    <x v="2"/>
    <x v="17"/>
    <x v="2"/>
    <x v="0"/>
  </r>
  <r>
    <n v="14602"/>
    <x v="0"/>
    <x v="0"/>
    <x v="2"/>
    <x v="1"/>
    <x v="4"/>
    <s v="Professional"/>
    <x v="0"/>
    <x v="0"/>
    <x v="0"/>
    <x v="2"/>
    <x v="4"/>
    <x v="2"/>
    <x v="1"/>
  </r>
  <r>
    <n v="29030"/>
    <x v="0"/>
    <x v="1"/>
    <x v="3"/>
    <x v="4"/>
    <x v="3"/>
    <s v="Skilled Manual"/>
    <x v="0"/>
    <x v="2"/>
    <x v="4"/>
    <x v="2"/>
    <x v="9"/>
    <x v="1"/>
    <x v="0"/>
  </r>
  <r>
    <n v="26490"/>
    <x v="1"/>
    <x v="1"/>
    <x v="3"/>
    <x v="4"/>
    <x v="0"/>
    <s v="Management"/>
    <x v="1"/>
    <x v="1"/>
    <x v="1"/>
    <x v="2"/>
    <x v="14"/>
    <x v="1"/>
    <x v="1"/>
  </r>
  <r>
    <n v="13151"/>
    <x v="1"/>
    <x v="1"/>
    <x v="0"/>
    <x v="3"/>
    <x v="2"/>
    <s v="Skilled Manual"/>
    <x v="0"/>
    <x v="2"/>
    <x v="2"/>
    <x v="2"/>
    <x v="40"/>
    <x v="4"/>
    <x v="0"/>
  </r>
  <r>
    <n v="17260"/>
    <x v="0"/>
    <x v="1"/>
    <x v="8"/>
    <x v="2"/>
    <x v="1"/>
    <s v="Professional"/>
    <x v="0"/>
    <x v="4"/>
    <x v="0"/>
    <x v="2"/>
    <x v="3"/>
    <x v="0"/>
    <x v="0"/>
  </r>
  <r>
    <n v="15372"/>
    <x v="0"/>
    <x v="1"/>
    <x v="2"/>
    <x v="1"/>
    <x v="1"/>
    <s v="Professional"/>
    <x v="1"/>
    <x v="2"/>
    <x v="1"/>
    <x v="2"/>
    <x v="5"/>
    <x v="0"/>
    <x v="1"/>
  </r>
  <r>
    <n v="18105"/>
    <x v="0"/>
    <x v="0"/>
    <x v="10"/>
    <x v="4"/>
    <x v="1"/>
    <s v="Professional"/>
    <x v="0"/>
    <x v="1"/>
    <x v="4"/>
    <x v="2"/>
    <x v="10"/>
    <x v="1"/>
    <x v="0"/>
  </r>
  <r>
    <n v="19660"/>
    <x v="0"/>
    <x v="1"/>
    <x v="2"/>
    <x v="5"/>
    <x v="0"/>
    <s v="Management"/>
    <x v="0"/>
    <x v="0"/>
    <x v="0"/>
    <x v="2"/>
    <x v="1"/>
    <x v="0"/>
    <x v="0"/>
  </r>
  <r>
    <n v="16112"/>
    <x v="1"/>
    <x v="1"/>
    <x v="3"/>
    <x v="5"/>
    <x v="0"/>
    <s v="Professional"/>
    <x v="0"/>
    <x v="2"/>
    <x v="1"/>
    <x v="2"/>
    <x v="1"/>
    <x v="0"/>
    <x v="1"/>
  </r>
  <r>
    <n v="20698"/>
    <x v="0"/>
    <x v="1"/>
    <x v="10"/>
    <x v="5"/>
    <x v="0"/>
    <s v="Skilled Manual"/>
    <x v="0"/>
    <x v="4"/>
    <x v="2"/>
    <x v="2"/>
    <x v="0"/>
    <x v="0"/>
    <x v="0"/>
  </r>
  <r>
    <n v="20076"/>
    <x v="1"/>
    <x v="0"/>
    <x v="4"/>
    <x v="4"/>
    <x v="2"/>
    <s v="Manual"/>
    <x v="0"/>
    <x v="2"/>
    <x v="3"/>
    <x v="2"/>
    <x v="39"/>
    <x v="1"/>
    <x v="1"/>
  </r>
  <r>
    <n v="24496"/>
    <x v="1"/>
    <x v="0"/>
    <x v="0"/>
    <x v="3"/>
    <x v="2"/>
    <s v="Skilled Manual"/>
    <x v="1"/>
    <x v="2"/>
    <x v="0"/>
    <x v="2"/>
    <x v="26"/>
    <x v="4"/>
    <x v="1"/>
  </r>
  <r>
    <n v="15468"/>
    <x v="0"/>
    <x v="0"/>
    <x v="14"/>
    <x v="0"/>
    <x v="0"/>
    <s v="Skilled Manual"/>
    <x v="0"/>
    <x v="1"/>
    <x v="0"/>
    <x v="2"/>
    <x v="11"/>
    <x v="2"/>
    <x v="0"/>
  </r>
  <r>
    <n v="28031"/>
    <x v="1"/>
    <x v="0"/>
    <x v="3"/>
    <x v="4"/>
    <x v="0"/>
    <s v="Management"/>
    <x v="1"/>
    <x v="1"/>
    <x v="1"/>
    <x v="2"/>
    <x v="14"/>
    <x v="1"/>
    <x v="1"/>
  </r>
  <r>
    <n v="26270"/>
    <x v="1"/>
    <x v="0"/>
    <x v="6"/>
    <x v="4"/>
    <x v="3"/>
    <s v="Clerical"/>
    <x v="0"/>
    <x v="2"/>
    <x v="3"/>
    <x v="2"/>
    <x v="38"/>
    <x v="0"/>
    <x v="0"/>
  </r>
  <r>
    <n v="22221"/>
    <x v="0"/>
    <x v="1"/>
    <x v="10"/>
    <x v="4"/>
    <x v="2"/>
    <s v="Professional"/>
    <x v="1"/>
    <x v="2"/>
    <x v="3"/>
    <x v="2"/>
    <x v="28"/>
    <x v="0"/>
    <x v="1"/>
  </r>
  <r>
    <n v="28228"/>
    <x v="1"/>
    <x v="0"/>
    <x v="2"/>
    <x v="4"/>
    <x v="3"/>
    <s v="Skilled Manual"/>
    <x v="1"/>
    <x v="2"/>
    <x v="3"/>
    <x v="2"/>
    <x v="5"/>
    <x v="0"/>
    <x v="0"/>
  </r>
  <r>
    <n v="18363"/>
    <x v="0"/>
    <x v="1"/>
    <x v="0"/>
    <x v="3"/>
    <x v="2"/>
    <s v="Skilled Manual"/>
    <x v="0"/>
    <x v="2"/>
    <x v="2"/>
    <x v="2"/>
    <x v="26"/>
    <x v="4"/>
    <x v="1"/>
  </r>
  <r>
    <n v="23256"/>
    <x v="1"/>
    <x v="1"/>
    <x v="1"/>
    <x v="0"/>
    <x v="2"/>
    <s v="Clerical"/>
    <x v="1"/>
    <x v="1"/>
    <x v="2"/>
    <x v="2"/>
    <x v="31"/>
    <x v="1"/>
    <x v="0"/>
  </r>
  <r>
    <n v="12768"/>
    <x v="0"/>
    <x v="1"/>
    <x v="1"/>
    <x v="0"/>
    <x v="2"/>
    <s v="Clerical"/>
    <x v="0"/>
    <x v="1"/>
    <x v="1"/>
    <x v="2"/>
    <x v="31"/>
    <x v="1"/>
    <x v="1"/>
  </r>
  <r>
    <n v="20361"/>
    <x v="0"/>
    <x v="1"/>
    <x v="14"/>
    <x v="4"/>
    <x v="4"/>
    <s v="Management"/>
    <x v="0"/>
    <x v="2"/>
    <x v="2"/>
    <x v="2"/>
    <x v="45"/>
    <x v="3"/>
    <x v="0"/>
  </r>
  <r>
    <n v="21306"/>
    <x v="1"/>
    <x v="1"/>
    <x v="10"/>
    <x v="4"/>
    <x v="2"/>
    <s v="Professional"/>
    <x v="0"/>
    <x v="2"/>
    <x v="2"/>
    <x v="2"/>
    <x v="36"/>
    <x v="1"/>
    <x v="0"/>
  </r>
  <r>
    <n v="13382"/>
    <x v="0"/>
    <x v="1"/>
    <x v="3"/>
    <x v="2"/>
    <x v="1"/>
    <s v="Professional"/>
    <x v="0"/>
    <x v="2"/>
    <x v="3"/>
    <x v="2"/>
    <x v="42"/>
    <x v="1"/>
    <x v="1"/>
  </r>
  <r>
    <n v="20310"/>
    <x v="1"/>
    <x v="1"/>
    <x v="10"/>
    <x v="3"/>
    <x v="1"/>
    <s v="Skilled Manual"/>
    <x v="0"/>
    <x v="1"/>
    <x v="2"/>
    <x v="2"/>
    <x v="40"/>
    <x v="4"/>
    <x v="1"/>
  </r>
  <r>
    <n v="22971"/>
    <x v="1"/>
    <x v="0"/>
    <x v="1"/>
    <x v="3"/>
    <x v="2"/>
    <s v="Skilled Manual"/>
    <x v="1"/>
    <x v="2"/>
    <x v="0"/>
    <x v="2"/>
    <x v="37"/>
    <x v="4"/>
    <x v="1"/>
  </r>
  <r>
    <n v="15287"/>
    <x v="1"/>
    <x v="0"/>
    <x v="14"/>
    <x v="0"/>
    <x v="4"/>
    <s v="Skilled Manual"/>
    <x v="0"/>
    <x v="0"/>
    <x v="3"/>
    <x v="2"/>
    <x v="6"/>
    <x v="2"/>
    <x v="1"/>
  </r>
  <r>
    <n v="15532"/>
    <x v="1"/>
    <x v="1"/>
    <x v="10"/>
    <x v="5"/>
    <x v="0"/>
    <s v="Professional"/>
    <x v="0"/>
    <x v="2"/>
    <x v="1"/>
    <x v="2"/>
    <x v="1"/>
    <x v="0"/>
    <x v="1"/>
  </r>
  <r>
    <n v="11255"/>
    <x v="0"/>
    <x v="1"/>
    <x v="3"/>
    <x v="5"/>
    <x v="4"/>
    <s v="Management"/>
    <x v="0"/>
    <x v="2"/>
    <x v="2"/>
    <x v="2"/>
    <x v="49"/>
    <x v="3"/>
    <x v="0"/>
  </r>
  <r>
    <n v="28090"/>
    <x v="0"/>
    <x v="1"/>
    <x v="0"/>
    <x v="3"/>
    <x v="1"/>
    <s v="Skilled Manual"/>
    <x v="0"/>
    <x v="1"/>
    <x v="2"/>
    <x v="2"/>
    <x v="40"/>
    <x v="4"/>
    <x v="0"/>
  </r>
  <r>
    <n v="15255"/>
    <x v="0"/>
    <x v="1"/>
    <x v="0"/>
    <x v="3"/>
    <x v="2"/>
    <s v="Skilled Manual"/>
    <x v="0"/>
    <x v="2"/>
    <x v="2"/>
    <x v="2"/>
    <x v="26"/>
    <x v="4"/>
    <x v="1"/>
  </r>
  <r>
    <n v="13154"/>
    <x v="0"/>
    <x v="1"/>
    <x v="0"/>
    <x v="3"/>
    <x v="2"/>
    <s v="Skilled Manual"/>
    <x v="1"/>
    <x v="2"/>
    <x v="0"/>
    <x v="2"/>
    <x v="40"/>
    <x v="4"/>
    <x v="1"/>
  </r>
  <r>
    <n v="26778"/>
    <x v="1"/>
    <x v="0"/>
    <x v="0"/>
    <x v="3"/>
    <x v="2"/>
    <s v="Skilled Manual"/>
    <x v="0"/>
    <x v="2"/>
    <x v="2"/>
    <x v="2"/>
    <x v="23"/>
    <x v="2"/>
    <x v="0"/>
  </r>
  <r>
    <n v="23248"/>
    <x v="0"/>
    <x v="0"/>
    <x v="4"/>
    <x v="4"/>
    <x v="2"/>
    <s v="Manual"/>
    <x v="0"/>
    <x v="2"/>
    <x v="3"/>
    <x v="2"/>
    <x v="39"/>
    <x v="1"/>
    <x v="0"/>
  </r>
  <r>
    <n v="21417"/>
    <x v="1"/>
    <x v="0"/>
    <x v="10"/>
    <x v="3"/>
    <x v="1"/>
    <s v="Professional"/>
    <x v="1"/>
    <x v="2"/>
    <x v="3"/>
    <x v="2"/>
    <x v="21"/>
    <x v="2"/>
    <x v="1"/>
  </r>
  <r>
    <n v="17668"/>
    <x v="1"/>
    <x v="1"/>
    <x v="1"/>
    <x v="4"/>
    <x v="2"/>
    <s v="Skilled Manual"/>
    <x v="0"/>
    <x v="2"/>
    <x v="3"/>
    <x v="2"/>
    <x v="5"/>
    <x v="0"/>
    <x v="1"/>
  </r>
  <r>
    <n v="27994"/>
    <x v="0"/>
    <x v="0"/>
    <x v="0"/>
    <x v="5"/>
    <x v="2"/>
    <s v="Professional"/>
    <x v="0"/>
    <x v="2"/>
    <x v="2"/>
    <x v="2"/>
    <x v="45"/>
    <x v="3"/>
    <x v="0"/>
  </r>
  <r>
    <n v="20376"/>
    <x v="1"/>
    <x v="0"/>
    <x v="3"/>
    <x v="1"/>
    <x v="4"/>
    <s v="Management"/>
    <x v="0"/>
    <x v="2"/>
    <x v="2"/>
    <x v="2"/>
    <x v="31"/>
    <x v="1"/>
    <x v="1"/>
  </r>
  <r>
    <n v="25954"/>
    <x v="0"/>
    <x v="1"/>
    <x v="10"/>
    <x v="3"/>
    <x v="1"/>
    <s v="Skilled Manual"/>
    <x v="1"/>
    <x v="2"/>
    <x v="3"/>
    <x v="2"/>
    <x v="23"/>
    <x v="2"/>
    <x v="0"/>
  </r>
  <r>
    <n v="15749"/>
    <x v="1"/>
    <x v="0"/>
    <x v="3"/>
    <x v="5"/>
    <x v="0"/>
    <s v="Management"/>
    <x v="0"/>
    <x v="2"/>
    <x v="4"/>
    <x v="2"/>
    <x v="33"/>
    <x v="3"/>
    <x v="0"/>
  </r>
  <r>
    <n v="25899"/>
    <x v="0"/>
    <x v="0"/>
    <x v="3"/>
    <x v="4"/>
    <x v="2"/>
    <s v="Professional"/>
    <x v="0"/>
    <x v="2"/>
    <x v="4"/>
    <x v="2"/>
    <x v="39"/>
    <x v="1"/>
    <x v="0"/>
  </r>
  <r>
    <n v="13351"/>
    <x v="1"/>
    <x v="0"/>
    <x v="3"/>
    <x v="5"/>
    <x v="0"/>
    <s v="Management"/>
    <x v="0"/>
    <x v="2"/>
    <x v="3"/>
    <x v="2"/>
    <x v="24"/>
    <x v="3"/>
    <x v="1"/>
  </r>
  <r>
    <n v="23333"/>
    <x v="0"/>
    <x v="1"/>
    <x v="0"/>
    <x v="3"/>
    <x v="1"/>
    <s v="Skilled Manual"/>
    <x v="1"/>
    <x v="2"/>
    <x v="3"/>
    <x v="2"/>
    <x v="25"/>
    <x v="4"/>
    <x v="0"/>
  </r>
  <r>
    <n v="21660"/>
    <x v="0"/>
    <x v="0"/>
    <x v="10"/>
    <x v="1"/>
    <x v="4"/>
    <s v="Professional"/>
    <x v="0"/>
    <x v="0"/>
    <x v="1"/>
    <x v="2"/>
    <x v="1"/>
    <x v="0"/>
    <x v="1"/>
  </r>
  <r>
    <n v="17012"/>
    <x v="0"/>
    <x v="0"/>
    <x v="10"/>
    <x v="1"/>
    <x v="4"/>
    <s v="Professional"/>
    <x v="0"/>
    <x v="0"/>
    <x v="1"/>
    <x v="2"/>
    <x v="0"/>
    <x v="0"/>
    <x v="1"/>
  </r>
  <r>
    <n v="24514"/>
    <x v="0"/>
    <x v="1"/>
    <x v="0"/>
    <x v="3"/>
    <x v="1"/>
    <s v="Skilled Manual"/>
    <x v="0"/>
    <x v="1"/>
    <x v="2"/>
    <x v="2"/>
    <x v="25"/>
    <x v="4"/>
    <x v="0"/>
  </r>
  <r>
    <n v="27505"/>
    <x v="1"/>
    <x v="0"/>
    <x v="0"/>
    <x v="3"/>
    <x v="2"/>
    <s v="Skilled Manual"/>
    <x v="0"/>
    <x v="2"/>
    <x v="2"/>
    <x v="2"/>
    <x v="25"/>
    <x v="4"/>
    <x v="0"/>
  </r>
  <r>
    <n v="29243"/>
    <x v="1"/>
    <x v="1"/>
    <x v="15"/>
    <x v="0"/>
    <x v="0"/>
    <s v="Management"/>
    <x v="0"/>
    <x v="1"/>
    <x v="2"/>
    <x v="2"/>
    <x v="1"/>
    <x v="0"/>
    <x v="0"/>
  </r>
  <r>
    <n v="26582"/>
    <x v="0"/>
    <x v="1"/>
    <x v="10"/>
    <x v="3"/>
    <x v="1"/>
    <s v="Skilled Manual"/>
    <x v="0"/>
    <x v="2"/>
    <x v="2"/>
    <x v="2"/>
    <x v="6"/>
    <x v="2"/>
    <x v="1"/>
  </r>
  <r>
    <n v="14271"/>
    <x v="0"/>
    <x v="1"/>
    <x v="1"/>
    <x v="3"/>
    <x v="2"/>
    <s v="Skilled Manual"/>
    <x v="0"/>
    <x v="2"/>
    <x v="2"/>
    <x v="2"/>
    <x v="21"/>
    <x v="2"/>
    <x v="0"/>
  </r>
  <r>
    <n v="23041"/>
    <x v="1"/>
    <x v="0"/>
    <x v="3"/>
    <x v="5"/>
    <x v="2"/>
    <s v="Professional"/>
    <x v="0"/>
    <x v="0"/>
    <x v="2"/>
    <x v="2"/>
    <x v="5"/>
    <x v="0"/>
    <x v="1"/>
  </r>
  <r>
    <n v="29048"/>
    <x v="1"/>
    <x v="1"/>
    <x v="15"/>
    <x v="4"/>
    <x v="0"/>
    <s v="Management"/>
    <x v="1"/>
    <x v="4"/>
    <x v="0"/>
    <x v="2"/>
    <x v="34"/>
    <x v="2"/>
    <x v="1"/>
  </r>
  <r>
    <n v="24433"/>
    <x v="0"/>
    <x v="1"/>
    <x v="3"/>
    <x v="1"/>
    <x v="2"/>
    <s v="Professional"/>
    <x v="1"/>
    <x v="1"/>
    <x v="3"/>
    <x v="2"/>
    <x v="31"/>
    <x v="1"/>
    <x v="1"/>
  </r>
  <r>
    <n v="15501"/>
    <x v="0"/>
    <x v="1"/>
    <x v="3"/>
    <x v="5"/>
    <x v="4"/>
    <s v="Professional"/>
    <x v="0"/>
    <x v="0"/>
    <x v="1"/>
    <x v="2"/>
    <x v="4"/>
    <x v="2"/>
    <x v="1"/>
  </r>
  <r>
    <n v="13911"/>
    <x v="1"/>
    <x v="0"/>
    <x v="2"/>
    <x v="1"/>
    <x v="0"/>
    <s v="Skilled Manual"/>
    <x v="0"/>
    <x v="2"/>
    <x v="1"/>
    <x v="2"/>
    <x v="3"/>
    <x v="0"/>
    <x v="1"/>
  </r>
  <r>
    <n v="20421"/>
    <x v="1"/>
    <x v="0"/>
    <x v="0"/>
    <x v="3"/>
    <x v="3"/>
    <s v="Clerical"/>
    <x v="0"/>
    <x v="2"/>
    <x v="2"/>
    <x v="2"/>
    <x v="22"/>
    <x v="4"/>
    <x v="0"/>
  </r>
  <r>
    <n v="16009"/>
    <x v="1"/>
    <x v="1"/>
    <x v="9"/>
    <x v="0"/>
    <x v="4"/>
    <s v="Management"/>
    <x v="1"/>
    <x v="3"/>
    <x v="0"/>
    <x v="2"/>
    <x v="29"/>
    <x v="3"/>
    <x v="0"/>
  </r>
  <r>
    <n v="18411"/>
    <x v="0"/>
    <x v="1"/>
    <x v="10"/>
    <x v="4"/>
    <x v="2"/>
    <s v="Professional"/>
    <x v="1"/>
    <x v="2"/>
    <x v="2"/>
    <x v="2"/>
    <x v="36"/>
    <x v="1"/>
    <x v="0"/>
  </r>
  <r>
    <n v="19163"/>
    <x v="0"/>
    <x v="0"/>
    <x v="3"/>
    <x v="5"/>
    <x v="0"/>
    <s v="Professional"/>
    <x v="0"/>
    <x v="2"/>
    <x v="0"/>
    <x v="2"/>
    <x v="1"/>
    <x v="0"/>
    <x v="1"/>
  </r>
  <r>
    <n v="18572"/>
    <x v="0"/>
    <x v="0"/>
    <x v="10"/>
    <x v="3"/>
    <x v="4"/>
    <s v="Professional"/>
    <x v="0"/>
    <x v="0"/>
    <x v="0"/>
    <x v="2"/>
    <x v="32"/>
    <x v="2"/>
    <x v="0"/>
  </r>
  <r>
    <n v="27540"/>
    <x v="1"/>
    <x v="0"/>
    <x v="3"/>
    <x v="3"/>
    <x v="0"/>
    <s v="Professional"/>
    <x v="1"/>
    <x v="1"/>
    <x v="0"/>
    <x v="2"/>
    <x v="34"/>
    <x v="2"/>
    <x v="1"/>
  </r>
  <r>
    <n v="19889"/>
    <x v="1"/>
    <x v="0"/>
    <x v="3"/>
    <x v="4"/>
    <x v="3"/>
    <s v="Skilled Manual"/>
    <x v="1"/>
    <x v="2"/>
    <x v="1"/>
    <x v="2"/>
    <x v="9"/>
    <x v="1"/>
    <x v="1"/>
  </r>
  <r>
    <n v="12922"/>
    <x v="1"/>
    <x v="0"/>
    <x v="10"/>
    <x v="1"/>
    <x v="0"/>
    <s v="Skilled Manual"/>
    <x v="0"/>
    <x v="0"/>
    <x v="1"/>
    <x v="2"/>
    <x v="8"/>
    <x v="2"/>
    <x v="1"/>
  </r>
  <r>
    <n v="18891"/>
    <x v="0"/>
    <x v="0"/>
    <x v="0"/>
    <x v="3"/>
    <x v="1"/>
    <s v="Skilled Manual"/>
    <x v="0"/>
    <x v="2"/>
    <x v="2"/>
    <x v="2"/>
    <x v="26"/>
    <x v="4"/>
    <x v="0"/>
  </r>
  <r>
    <n v="16773"/>
    <x v="0"/>
    <x v="1"/>
    <x v="10"/>
    <x v="0"/>
    <x v="4"/>
    <s v="Skilled Manual"/>
    <x v="0"/>
    <x v="0"/>
    <x v="0"/>
    <x v="2"/>
    <x v="6"/>
    <x v="2"/>
    <x v="0"/>
  </r>
  <r>
    <n v="19143"/>
    <x v="1"/>
    <x v="0"/>
    <x v="2"/>
    <x v="1"/>
    <x v="0"/>
    <s v="Skilled Manual"/>
    <x v="0"/>
    <x v="2"/>
    <x v="1"/>
    <x v="2"/>
    <x v="3"/>
    <x v="0"/>
    <x v="1"/>
  </r>
  <r>
    <n v="23882"/>
    <x v="1"/>
    <x v="0"/>
    <x v="2"/>
    <x v="1"/>
    <x v="4"/>
    <s v="Professional"/>
    <x v="0"/>
    <x v="0"/>
    <x v="0"/>
    <x v="2"/>
    <x v="34"/>
    <x v="2"/>
    <x v="1"/>
  </r>
  <r>
    <n v="11233"/>
    <x v="0"/>
    <x v="1"/>
    <x v="3"/>
    <x v="5"/>
    <x v="1"/>
    <s v="Professional"/>
    <x v="0"/>
    <x v="2"/>
    <x v="4"/>
    <x v="2"/>
    <x v="39"/>
    <x v="1"/>
    <x v="0"/>
  </r>
  <r>
    <n v="12056"/>
    <x v="0"/>
    <x v="1"/>
    <x v="7"/>
    <x v="4"/>
    <x v="4"/>
    <s v="Management"/>
    <x v="0"/>
    <x v="4"/>
    <x v="2"/>
    <x v="2"/>
    <x v="46"/>
    <x v="3"/>
    <x v="0"/>
  </r>
  <r>
    <n v="15555"/>
    <x v="0"/>
    <x v="0"/>
    <x v="10"/>
    <x v="0"/>
    <x v="1"/>
    <s v="Skilled Manual"/>
    <x v="0"/>
    <x v="1"/>
    <x v="1"/>
    <x v="2"/>
    <x v="12"/>
    <x v="0"/>
    <x v="1"/>
  </r>
  <r>
    <n v="18423"/>
    <x v="1"/>
    <x v="1"/>
    <x v="2"/>
    <x v="4"/>
    <x v="3"/>
    <s v="Skilled Manual"/>
    <x v="1"/>
    <x v="2"/>
    <x v="3"/>
    <x v="2"/>
    <x v="31"/>
    <x v="1"/>
    <x v="0"/>
  </r>
  <r>
    <n v="22743"/>
    <x v="0"/>
    <x v="0"/>
    <x v="0"/>
    <x v="2"/>
    <x v="2"/>
    <s v="Professional"/>
    <x v="0"/>
    <x v="2"/>
    <x v="4"/>
    <x v="2"/>
    <x v="2"/>
    <x v="1"/>
    <x v="0"/>
  </r>
  <r>
    <n v="25343"/>
    <x v="1"/>
    <x v="0"/>
    <x v="6"/>
    <x v="1"/>
    <x v="3"/>
    <s v="Clerical"/>
    <x v="0"/>
    <x v="2"/>
    <x v="3"/>
    <x v="2"/>
    <x v="5"/>
    <x v="0"/>
    <x v="0"/>
  </r>
  <r>
    <n v="13390"/>
    <x v="0"/>
    <x v="0"/>
    <x v="3"/>
    <x v="5"/>
    <x v="1"/>
    <s v="Professional"/>
    <x v="1"/>
    <x v="1"/>
    <x v="3"/>
    <x v="2"/>
    <x v="16"/>
    <x v="1"/>
    <x v="0"/>
  </r>
  <r>
    <n v="17482"/>
    <x v="1"/>
    <x v="0"/>
    <x v="0"/>
    <x v="3"/>
    <x v="3"/>
    <s v="Clerical"/>
    <x v="0"/>
    <x v="2"/>
    <x v="2"/>
    <x v="2"/>
    <x v="19"/>
    <x v="4"/>
    <x v="0"/>
  </r>
  <r>
    <n v="13176"/>
    <x v="1"/>
    <x v="1"/>
    <x v="12"/>
    <x v="3"/>
    <x v="4"/>
    <s v="Management"/>
    <x v="1"/>
    <x v="2"/>
    <x v="0"/>
    <x v="2"/>
    <x v="13"/>
    <x v="2"/>
    <x v="1"/>
  </r>
  <r>
    <n v="20504"/>
    <x v="0"/>
    <x v="0"/>
    <x v="0"/>
    <x v="2"/>
    <x v="2"/>
    <s v="Professional"/>
    <x v="1"/>
    <x v="2"/>
    <x v="1"/>
    <x v="2"/>
    <x v="2"/>
    <x v="1"/>
    <x v="0"/>
  </r>
  <r>
    <n v="12205"/>
    <x v="1"/>
    <x v="0"/>
    <x v="12"/>
    <x v="4"/>
    <x v="0"/>
    <s v="Management"/>
    <x v="1"/>
    <x v="3"/>
    <x v="0"/>
    <x v="2"/>
    <x v="41"/>
    <x v="3"/>
    <x v="0"/>
  </r>
  <r>
    <n v="16751"/>
    <x v="0"/>
    <x v="1"/>
    <x v="10"/>
    <x v="3"/>
    <x v="1"/>
    <s v="Skilled Manual"/>
    <x v="0"/>
    <x v="1"/>
    <x v="2"/>
    <x v="2"/>
    <x v="21"/>
    <x v="2"/>
    <x v="1"/>
  </r>
  <r>
    <n v="21613"/>
    <x v="1"/>
    <x v="1"/>
    <x v="14"/>
    <x v="4"/>
    <x v="0"/>
    <s v="Skilled Manual"/>
    <x v="1"/>
    <x v="1"/>
    <x v="0"/>
    <x v="2"/>
    <x v="32"/>
    <x v="2"/>
    <x v="1"/>
  </r>
  <r>
    <n v="24801"/>
    <x v="1"/>
    <x v="1"/>
    <x v="10"/>
    <x v="0"/>
    <x v="4"/>
    <s v="Professional"/>
    <x v="0"/>
    <x v="0"/>
    <x v="1"/>
    <x v="2"/>
    <x v="11"/>
    <x v="2"/>
    <x v="1"/>
  </r>
  <r>
    <n v="17519"/>
    <x v="0"/>
    <x v="0"/>
    <x v="10"/>
    <x v="3"/>
    <x v="1"/>
    <s v="Professional"/>
    <x v="0"/>
    <x v="2"/>
    <x v="2"/>
    <x v="2"/>
    <x v="21"/>
    <x v="2"/>
    <x v="0"/>
  </r>
  <r>
    <n v="18347"/>
    <x v="1"/>
    <x v="0"/>
    <x v="1"/>
    <x v="3"/>
    <x v="1"/>
    <s v="Skilled Manual"/>
    <x v="1"/>
    <x v="1"/>
    <x v="3"/>
    <x v="2"/>
    <x v="23"/>
    <x v="2"/>
    <x v="0"/>
  </r>
  <r>
    <n v="29052"/>
    <x v="1"/>
    <x v="1"/>
    <x v="0"/>
    <x v="3"/>
    <x v="1"/>
    <s v="Skilled Manual"/>
    <x v="0"/>
    <x v="1"/>
    <x v="2"/>
    <x v="2"/>
    <x v="40"/>
    <x v="4"/>
    <x v="0"/>
  </r>
  <r>
    <n v="11745"/>
    <x v="0"/>
    <x v="0"/>
    <x v="10"/>
    <x v="0"/>
    <x v="0"/>
    <s v="Professional"/>
    <x v="0"/>
    <x v="1"/>
    <x v="0"/>
    <x v="2"/>
    <x v="15"/>
    <x v="0"/>
    <x v="1"/>
  </r>
  <r>
    <n v="19147"/>
    <x v="0"/>
    <x v="1"/>
    <x v="0"/>
    <x v="3"/>
    <x v="0"/>
    <s v="Professional"/>
    <x v="1"/>
    <x v="1"/>
    <x v="0"/>
    <x v="2"/>
    <x v="0"/>
    <x v="0"/>
    <x v="0"/>
  </r>
  <r>
    <n v="19217"/>
    <x v="0"/>
    <x v="1"/>
    <x v="1"/>
    <x v="4"/>
    <x v="2"/>
    <s v="Skilled Manual"/>
    <x v="0"/>
    <x v="2"/>
    <x v="3"/>
    <x v="2"/>
    <x v="38"/>
    <x v="0"/>
    <x v="0"/>
  </r>
  <r>
    <n v="15839"/>
    <x v="1"/>
    <x v="1"/>
    <x v="1"/>
    <x v="3"/>
    <x v="1"/>
    <s v="Skilled Manual"/>
    <x v="0"/>
    <x v="1"/>
    <x v="2"/>
    <x v="2"/>
    <x v="21"/>
    <x v="2"/>
    <x v="0"/>
  </r>
  <r>
    <n v="13714"/>
    <x v="0"/>
    <x v="0"/>
    <x v="6"/>
    <x v="4"/>
    <x v="2"/>
    <s v="Manual"/>
    <x v="1"/>
    <x v="2"/>
    <x v="3"/>
    <x v="2"/>
    <x v="39"/>
    <x v="1"/>
    <x v="1"/>
  </r>
  <r>
    <n v="22330"/>
    <x v="0"/>
    <x v="1"/>
    <x v="14"/>
    <x v="3"/>
    <x v="4"/>
    <s v="Skilled Manual"/>
    <x v="0"/>
    <x v="0"/>
    <x v="3"/>
    <x v="2"/>
    <x v="21"/>
    <x v="2"/>
    <x v="1"/>
  </r>
  <r>
    <n v="18783"/>
    <x v="1"/>
    <x v="1"/>
    <x v="2"/>
    <x v="3"/>
    <x v="0"/>
    <s v="Management"/>
    <x v="1"/>
    <x v="1"/>
    <x v="0"/>
    <x v="2"/>
    <x v="13"/>
    <x v="2"/>
    <x v="1"/>
  </r>
  <r>
    <n v="25041"/>
    <x v="1"/>
    <x v="1"/>
    <x v="0"/>
    <x v="3"/>
    <x v="2"/>
    <s v="Skilled Manual"/>
    <x v="0"/>
    <x v="2"/>
    <x v="2"/>
    <x v="2"/>
    <x v="23"/>
    <x v="2"/>
    <x v="0"/>
  </r>
  <r>
    <n v="22046"/>
    <x v="1"/>
    <x v="0"/>
    <x v="2"/>
    <x v="3"/>
    <x v="0"/>
    <s v="Management"/>
    <x v="1"/>
    <x v="1"/>
    <x v="0"/>
    <x v="2"/>
    <x v="13"/>
    <x v="2"/>
    <x v="1"/>
  </r>
  <r>
    <n v="28052"/>
    <x v="0"/>
    <x v="1"/>
    <x v="10"/>
    <x v="4"/>
    <x v="2"/>
    <s v="Professional"/>
    <x v="0"/>
    <x v="2"/>
    <x v="4"/>
    <x v="2"/>
    <x v="10"/>
    <x v="1"/>
    <x v="0"/>
  </r>
  <r>
    <n v="26693"/>
    <x v="0"/>
    <x v="1"/>
    <x v="3"/>
    <x v="1"/>
    <x v="1"/>
    <s v="Professional"/>
    <x v="0"/>
    <x v="1"/>
    <x v="2"/>
    <x v="2"/>
    <x v="38"/>
    <x v="0"/>
    <x v="0"/>
  </r>
  <r>
    <n v="24955"/>
    <x v="1"/>
    <x v="1"/>
    <x v="1"/>
    <x v="2"/>
    <x v="3"/>
    <s v="Skilled Manual"/>
    <x v="0"/>
    <x v="4"/>
    <x v="4"/>
    <x v="2"/>
    <x v="2"/>
    <x v="1"/>
    <x v="1"/>
  </r>
  <r>
    <n v="26065"/>
    <x v="1"/>
    <x v="0"/>
    <x v="15"/>
    <x v="1"/>
    <x v="0"/>
    <s v="Management"/>
    <x v="1"/>
    <x v="3"/>
    <x v="3"/>
    <x v="2"/>
    <x v="0"/>
    <x v="0"/>
    <x v="0"/>
  </r>
  <r>
    <n v="13942"/>
    <x v="0"/>
    <x v="1"/>
    <x v="10"/>
    <x v="0"/>
    <x v="1"/>
    <s v="Skilled Manual"/>
    <x v="0"/>
    <x v="1"/>
    <x v="0"/>
    <x v="2"/>
    <x v="30"/>
    <x v="0"/>
    <x v="0"/>
  </r>
  <r>
    <n v="11219"/>
    <x v="0"/>
    <x v="1"/>
    <x v="10"/>
    <x v="4"/>
    <x v="2"/>
    <s v="Professional"/>
    <x v="0"/>
    <x v="2"/>
    <x v="4"/>
    <x v="2"/>
    <x v="10"/>
    <x v="1"/>
    <x v="0"/>
  </r>
  <r>
    <n v="22118"/>
    <x v="1"/>
    <x v="0"/>
    <x v="3"/>
    <x v="1"/>
    <x v="4"/>
    <s v="Management"/>
    <x v="0"/>
    <x v="2"/>
    <x v="2"/>
    <x v="2"/>
    <x v="39"/>
    <x v="1"/>
    <x v="1"/>
  </r>
  <r>
    <n v="23197"/>
    <x v="0"/>
    <x v="1"/>
    <x v="14"/>
    <x v="1"/>
    <x v="0"/>
    <s v="Skilled Manual"/>
    <x v="0"/>
    <x v="2"/>
    <x v="1"/>
    <x v="2"/>
    <x v="8"/>
    <x v="2"/>
    <x v="0"/>
  </r>
  <r>
    <n v="14883"/>
    <x v="0"/>
    <x v="0"/>
    <x v="1"/>
    <x v="0"/>
    <x v="0"/>
    <s v="Skilled Manual"/>
    <x v="0"/>
    <x v="1"/>
    <x v="2"/>
    <x v="2"/>
    <x v="39"/>
    <x v="1"/>
    <x v="1"/>
  </r>
  <r>
    <n v="27279"/>
    <x v="1"/>
    <x v="0"/>
    <x v="3"/>
    <x v="4"/>
    <x v="0"/>
    <s v="Skilled Manual"/>
    <x v="0"/>
    <x v="0"/>
    <x v="1"/>
    <x v="2"/>
    <x v="13"/>
    <x v="2"/>
    <x v="1"/>
  </r>
  <r>
    <n v="18322"/>
    <x v="1"/>
    <x v="1"/>
    <x v="1"/>
    <x v="3"/>
    <x v="3"/>
    <s v="Clerical"/>
    <x v="1"/>
    <x v="2"/>
    <x v="0"/>
    <x v="2"/>
    <x v="22"/>
    <x v="4"/>
    <x v="0"/>
  </r>
  <r>
    <n v="15879"/>
    <x v="0"/>
    <x v="1"/>
    <x v="3"/>
    <x v="2"/>
    <x v="0"/>
    <s v="Management"/>
    <x v="0"/>
    <x v="2"/>
    <x v="1"/>
    <x v="2"/>
    <x v="33"/>
    <x v="3"/>
    <x v="0"/>
  </r>
  <r>
    <n v="28278"/>
    <x v="0"/>
    <x v="1"/>
    <x v="14"/>
    <x v="4"/>
    <x v="4"/>
    <s v="Management"/>
    <x v="0"/>
    <x v="2"/>
    <x v="2"/>
    <x v="2"/>
    <x v="51"/>
    <x v="3"/>
    <x v="0"/>
  </r>
  <r>
    <n v="24416"/>
    <x v="0"/>
    <x v="1"/>
    <x v="8"/>
    <x v="5"/>
    <x v="2"/>
    <s v="Professional"/>
    <x v="0"/>
    <x v="2"/>
    <x v="3"/>
    <x v="2"/>
    <x v="12"/>
    <x v="0"/>
    <x v="0"/>
  </r>
  <r>
    <n v="28066"/>
    <x v="0"/>
    <x v="1"/>
    <x v="2"/>
    <x v="4"/>
    <x v="4"/>
    <s v="Professional"/>
    <x v="0"/>
    <x v="0"/>
    <x v="0"/>
    <x v="2"/>
    <x v="34"/>
    <x v="2"/>
    <x v="1"/>
  </r>
  <r>
    <n v="11275"/>
    <x v="0"/>
    <x v="0"/>
    <x v="2"/>
    <x v="5"/>
    <x v="4"/>
    <s v="Management"/>
    <x v="0"/>
    <x v="2"/>
    <x v="0"/>
    <x v="2"/>
    <x v="52"/>
    <x v="3"/>
    <x v="1"/>
  </r>
  <r>
    <n v="14872"/>
    <x v="0"/>
    <x v="1"/>
    <x v="1"/>
    <x v="3"/>
    <x v="4"/>
    <s v="Skilled Manual"/>
    <x v="0"/>
    <x v="0"/>
    <x v="0"/>
    <x v="2"/>
    <x v="21"/>
    <x v="2"/>
    <x v="0"/>
  </r>
  <r>
    <n v="16151"/>
    <x v="0"/>
    <x v="0"/>
    <x v="10"/>
    <x v="0"/>
    <x v="0"/>
    <s v="Professional"/>
    <x v="0"/>
    <x v="1"/>
    <x v="1"/>
    <x v="2"/>
    <x v="28"/>
    <x v="0"/>
    <x v="1"/>
  </r>
  <r>
    <n v="19731"/>
    <x v="0"/>
    <x v="1"/>
    <x v="2"/>
    <x v="5"/>
    <x v="4"/>
    <s v="Management"/>
    <x v="0"/>
    <x v="2"/>
    <x v="2"/>
    <x v="2"/>
    <x v="35"/>
    <x v="3"/>
    <x v="0"/>
  </r>
  <r>
    <n v="23801"/>
    <x v="0"/>
    <x v="0"/>
    <x v="6"/>
    <x v="4"/>
    <x v="3"/>
    <s v="Clerical"/>
    <x v="0"/>
    <x v="2"/>
    <x v="0"/>
    <x v="2"/>
    <x v="38"/>
    <x v="0"/>
    <x v="0"/>
  </r>
  <r>
    <n v="11807"/>
    <x v="0"/>
    <x v="1"/>
    <x v="3"/>
    <x v="1"/>
    <x v="4"/>
    <s v="Professional"/>
    <x v="0"/>
    <x v="0"/>
    <x v="1"/>
    <x v="2"/>
    <x v="17"/>
    <x v="2"/>
    <x v="0"/>
  </r>
  <r>
    <n v="11622"/>
    <x v="0"/>
    <x v="1"/>
    <x v="14"/>
    <x v="3"/>
    <x v="4"/>
    <s v="Skilled Manual"/>
    <x v="0"/>
    <x v="0"/>
    <x v="0"/>
    <x v="2"/>
    <x v="21"/>
    <x v="2"/>
    <x v="0"/>
  </r>
  <r>
    <n v="26597"/>
    <x v="1"/>
    <x v="0"/>
    <x v="10"/>
    <x v="5"/>
    <x v="0"/>
    <s v="Skilled Manual"/>
    <x v="1"/>
    <x v="2"/>
    <x v="0"/>
    <x v="2"/>
    <x v="0"/>
    <x v="0"/>
    <x v="0"/>
  </r>
  <r>
    <n v="27074"/>
    <x v="0"/>
    <x v="0"/>
    <x v="3"/>
    <x v="0"/>
    <x v="4"/>
    <s v="Skilled Manual"/>
    <x v="0"/>
    <x v="0"/>
    <x v="0"/>
    <x v="2"/>
    <x v="11"/>
    <x v="2"/>
    <x v="1"/>
  </r>
  <r>
    <n v="19228"/>
    <x v="0"/>
    <x v="0"/>
    <x v="0"/>
    <x v="4"/>
    <x v="1"/>
    <s v="Clerical"/>
    <x v="0"/>
    <x v="1"/>
    <x v="0"/>
    <x v="2"/>
    <x v="28"/>
    <x v="0"/>
    <x v="0"/>
  </r>
  <r>
    <n v="13415"/>
    <x v="1"/>
    <x v="1"/>
    <x v="11"/>
    <x v="0"/>
    <x v="4"/>
    <s v="Management"/>
    <x v="0"/>
    <x v="4"/>
    <x v="1"/>
    <x v="2"/>
    <x v="49"/>
    <x v="3"/>
    <x v="1"/>
  </r>
  <r>
    <n v="17000"/>
    <x v="1"/>
    <x v="0"/>
    <x v="3"/>
    <x v="5"/>
    <x v="0"/>
    <s v="Skilled Manual"/>
    <x v="0"/>
    <x v="2"/>
    <x v="1"/>
    <x v="2"/>
    <x v="1"/>
    <x v="0"/>
    <x v="1"/>
  </r>
  <r>
    <n v="14569"/>
    <x v="0"/>
    <x v="1"/>
    <x v="10"/>
    <x v="0"/>
    <x v="4"/>
    <s v="Professional"/>
    <x v="0"/>
    <x v="0"/>
    <x v="0"/>
    <x v="2"/>
    <x v="11"/>
    <x v="2"/>
    <x v="0"/>
  </r>
  <r>
    <n v="13873"/>
    <x v="0"/>
    <x v="1"/>
    <x v="3"/>
    <x v="1"/>
    <x v="4"/>
    <s v="Professional"/>
    <x v="0"/>
    <x v="0"/>
    <x v="0"/>
    <x v="2"/>
    <x v="11"/>
    <x v="2"/>
    <x v="1"/>
  </r>
  <r>
    <n v="20401"/>
    <x v="0"/>
    <x v="0"/>
    <x v="14"/>
    <x v="5"/>
    <x v="0"/>
    <s v="Management"/>
    <x v="0"/>
    <x v="2"/>
    <x v="3"/>
    <x v="2"/>
    <x v="46"/>
    <x v="3"/>
    <x v="1"/>
  </r>
  <r>
    <n v="21583"/>
    <x v="0"/>
    <x v="0"/>
    <x v="14"/>
    <x v="0"/>
    <x v="0"/>
    <s v="Skilled Manual"/>
    <x v="0"/>
    <x v="0"/>
    <x v="0"/>
    <x v="2"/>
    <x v="17"/>
    <x v="2"/>
    <x v="1"/>
  </r>
  <r>
    <n v="12029"/>
    <x v="0"/>
    <x v="1"/>
    <x v="1"/>
    <x v="3"/>
    <x v="3"/>
    <s v="Clerical"/>
    <x v="1"/>
    <x v="2"/>
    <x v="0"/>
    <x v="2"/>
    <x v="26"/>
    <x v="4"/>
    <x v="0"/>
  </r>
  <r>
    <n v="18066"/>
    <x v="1"/>
    <x v="1"/>
    <x v="3"/>
    <x v="2"/>
    <x v="0"/>
    <s v="Management"/>
    <x v="0"/>
    <x v="4"/>
    <x v="4"/>
    <x v="2"/>
    <x v="2"/>
    <x v="1"/>
    <x v="1"/>
  </r>
  <r>
    <n v="28192"/>
    <x v="0"/>
    <x v="0"/>
    <x v="3"/>
    <x v="2"/>
    <x v="4"/>
    <s v="Professional"/>
    <x v="0"/>
    <x v="4"/>
    <x v="4"/>
    <x v="2"/>
    <x v="30"/>
    <x v="0"/>
    <x v="0"/>
  </r>
  <r>
    <n v="16122"/>
    <x v="0"/>
    <x v="1"/>
    <x v="0"/>
    <x v="5"/>
    <x v="2"/>
    <s v="Skilled Manual"/>
    <x v="0"/>
    <x v="2"/>
    <x v="0"/>
    <x v="2"/>
    <x v="20"/>
    <x v="0"/>
    <x v="1"/>
  </r>
  <r>
    <n v="18607"/>
    <x v="1"/>
    <x v="0"/>
    <x v="10"/>
    <x v="5"/>
    <x v="0"/>
    <s v="Skilled Manual"/>
    <x v="0"/>
    <x v="2"/>
    <x v="1"/>
    <x v="2"/>
    <x v="0"/>
    <x v="0"/>
    <x v="1"/>
  </r>
  <r>
    <n v="28858"/>
    <x v="1"/>
    <x v="1"/>
    <x v="2"/>
    <x v="1"/>
    <x v="0"/>
    <s v="Skilled Manual"/>
    <x v="0"/>
    <x v="0"/>
    <x v="1"/>
    <x v="2"/>
    <x v="8"/>
    <x v="2"/>
    <x v="0"/>
  </r>
  <r>
    <n v="14432"/>
    <x v="1"/>
    <x v="1"/>
    <x v="8"/>
    <x v="5"/>
    <x v="4"/>
    <s v="Management"/>
    <x v="0"/>
    <x v="1"/>
    <x v="2"/>
    <x v="2"/>
    <x v="49"/>
    <x v="3"/>
    <x v="0"/>
  </r>
  <r>
    <n v="26305"/>
    <x v="1"/>
    <x v="0"/>
    <x v="10"/>
    <x v="4"/>
    <x v="0"/>
    <s v="Skilled Manual"/>
    <x v="1"/>
    <x v="0"/>
    <x v="0"/>
    <x v="2"/>
    <x v="4"/>
    <x v="2"/>
    <x v="1"/>
  </r>
  <r>
    <n v="22050"/>
    <x v="1"/>
    <x v="1"/>
    <x v="8"/>
    <x v="5"/>
    <x v="0"/>
    <s v="Management"/>
    <x v="0"/>
    <x v="1"/>
    <x v="3"/>
    <x v="2"/>
    <x v="13"/>
    <x v="2"/>
    <x v="1"/>
  </r>
  <r>
    <n v="25394"/>
    <x v="0"/>
    <x v="1"/>
    <x v="10"/>
    <x v="0"/>
    <x v="4"/>
    <s v="Professional"/>
    <x v="0"/>
    <x v="0"/>
    <x v="1"/>
    <x v="2"/>
    <x v="17"/>
    <x v="2"/>
    <x v="1"/>
  </r>
  <r>
    <n v="19747"/>
    <x v="0"/>
    <x v="1"/>
    <x v="14"/>
    <x v="5"/>
    <x v="0"/>
    <s v="Management"/>
    <x v="0"/>
    <x v="2"/>
    <x v="4"/>
    <x v="2"/>
    <x v="18"/>
    <x v="3"/>
    <x v="0"/>
  </r>
  <r>
    <n v="23195"/>
    <x v="1"/>
    <x v="1"/>
    <x v="14"/>
    <x v="1"/>
    <x v="0"/>
    <s v="Skilled Manual"/>
    <x v="0"/>
    <x v="2"/>
    <x v="1"/>
    <x v="2"/>
    <x v="3"/>
    <x v="0"/>
    <x v="1"/>
  </r>
  <r>
    <n v="21695"/>
    <x v="0"/>
    <x v="1"/>
    <x v="10"/>
    <x v="3"/>
    <x v="4"/>
    <s v="Skilled Manual"/>
    <x v="0"/>
    <x v="0"/>
    <x v="3"/>
    <x v="2"/>
    <x v="32"/>
    <x v="2"/>
    <x v="1"/>
  </r>
  <r>
    <n v="13934"/>
    <x v="0"/>
    <x v="1"/>
    <x v="0"/>
    <x v="5"/>
    <x v="2"/>
    <s v="Skilled Manual"/>
    <x v="0"/>
    <x v="2"/>
    <x v="1"/>
    <x v="2"/>
    <x v="30"/>
    <x v="0"/>
    <x v="0"/>
  </r>
  <r>
    <n v="13337"/>
    <x v="0"/>
    <x v="0"/>
    <x v="2"/>
    <x v="2"/>
    <x v="0"/>
    <s v="Management"/>
    <x v="0"/>
    <x v="2"/>
    <x v="2"/>
    <x v="2"/>
    <x v="46"/>
    <x v="3"/>
    <x v="0"/>
  </r>
  <r>
    <n v="27190"/>
    <x v="0"/>
    <x v="0"/>
    <x v="0"/>
    <x v="1"/>
    <x v="1"/>
    <s v="Clerical"/>
    <x v="0"/>
    <x v="1"/>
    <x v="3"/>
    <x v="2"/>
    <x v="21"/>
    <x v="2"/>
    <x v="0"/>
  </r>
  <r>
    <n v="28657"/>
    <x v="1"/>
    <x v="1"/>
    <x v="10"/>
    <x v="4"/>
    <x v="0"/>
    <s v="Skilled Manual"/>
    <x v="0"/>
    <x v="0"/>
    <x v="1"/>
    <x v="2"/>
    <x v="4"/>
    <x v="2"/>
    <x v="1"/>
  </r>
  <r>
    <n v="21713"/>
    <x v="1"/>
    <x v="1"/>
    <x v="2"/>
    <x v="2"/>
    <x v="4"/>
    <s v="Skilled Manual"/>
    <x v="1"/>
    <x v="0"/>
    <x v="0"/>
    <x v="2"/>
    <x v="15"/>
    <x v="0"/>
    <x v="0"/>
  </r>
  <r>
    <n v="21752"/>
    <x v="0"/>
    <x v="1"/>
    <x v="10"/>
    <x v="1"/>
    <x v="4"/>
    <s v="Management"/>
    <x v="0"/>
    <x v="2"/>
    <x v="4"/>
    <x v="2"/>
    <x v="46"/>
    <x v="3"/>
    <x v="0"/>
  </r>
  <r>
    <n v="27273"/>
    <x v="1"/>
    <x v="1"/>
    <x v="3"/>
    <x v="1"/>
    <x v="4"/>
    <s v="Professional"/>
    <x v="1"/>
    <x v="0"/>
    <x v="0"/>
    <x v="2"/>
    <x v="11"/>
    <x v="2"/>
    <x v="1"/>
  </r>
  <r>
    <n v="22719"/>
    <x v="1"/>
    <x v="1"/>
    <x v="15"/>
    <x v="1"/>
    <x v="0"/>
    <s v="Management"/>
    <x v="0"/>
    <x v="3"/>
    <x v="1"/>
    <x v="2"/>
    <x v="8"/>
    <x v="2"/>
    <x v="1"/>
  </r>
  <r>
    <n v="22042"/>
    <x v="0"/>
    <x v="0"/>
    <x v="3"/>
    <x v="3"/>
    <x v="1"/>
    <s v="Skilled Manual"/>
    <x v="0"/>
    <x v="2"/>
    <x v="2"/>
    <x v="2"/>
    <x v="17"/>
    <x v="2"/>
    <x v="1"/>
  </r>
  <r>
    <n v="21451"/>
    <x v="0"/>
    <x v="0"/>
    <x v="0"/>
    <x v="5"/>
    <x v="2"/>
    <s v="Professional"/>
    <x v="0"/>
    <x v="2"/>
    <x v="4"/>
    <x v="2"/>
    <x v="33"/>
    <x v="3"/>
    <x v="0"/>
  </r>
  <r>
    <n v="20754"/>
    <x v="0"/>
    <x v="1"/>
    <x v="1"/>
    <x v="4"/>
    <x v="2"/>
    <s v="Skilled Manual"/>
    <x v="0"/>
    <x v="2"/>
    <x v="3"/>
    <x v="2"/>
    <x v="36"/>
    <x v="1"/>
    <x v="0"/>
  </r>
  <r>
    <n v="12153"/>
    <x v="1"/>
    <x v="0"/>
    <x v="3"/>
    <x v="1"/>
    <x v="1"/>
    <s v="Professional"/>
    <x v="0"/>
    <x v="1"/>
    <x v="2"/>
    <x v="2"/>
    <x v="38"/>
    <x v="0"/>
    <x v="1"/>
  </r>
  <r>
    <n v="16895"/>
    <x v="0"/>
    <x v="0"/>
    <x v="0"/>
    <x v="1"/>
    <x v="1"/>
    <s v="Professional"/>
    <x v="1"/>
    <x v="2"/>
    <x v="3"/>
    <x v="2"/>
    <x v="9"/>
    <x v="1"/>
    <x v="1"/>
  </r>
  <r>
    <n v="26728"/>
    <x v="1"/>
    <x v="1"/>
    <x v="3"/>
    <x v="1"/>
    <x v="4"/>
    <s v="Management"/>
    <x v="1"/>
    <x v="2"/>
    <x v="3"/>
    <x v="2"/>
    <x v="39"/>
    <x v="1"/>
    <x v="1"/>
  </r>
  <r>
    <n v="11090"/>
    <x v="1"/>
    <x v="1"/>
    <x v="8"/>
    <x v="4"/>
    <x v="1"/>
    <s v="Professional"/>
    <x v="0"/>
    <x v="1"/>
    <x v="1"/>
    <x v="2"/>
    <x v="28"/>
    <x v="0"/>
    <x v="1"/>
  </r>
  <r>
    <n v="15862"/>
    <x v="1"/>
    <x v="0"/>
    <x v="14"/>
    <x v="3"/>
    <x v="4"/>
    <s v="Skilled Manual"/>
    <x v="0"/>
    <x v="0"/>
    <x v="3"/>
    <x v="2"/>
    <x v="6"/>
    <x v="2"/>
    <x v="1"/>
  </r>
  <r>
    <n v="26495"/>
    <x v="1"/>
    <x v="0"/>
    <x v="0"/>
    <x v="4"/>
    <x v="2"/>
    <s v="Professional"/>
    <x v="0"/>
    <x v="2"/>
    <x v="4"/>
    <x v="2"/>
    <x v="42"/>
    <x v="1"/>
    <x v="0"/>
  </r>
  <r>
    <n v="11823"/>
    <x v="0"/>
    <x v="0"/>
    <x v="3"/>
    <x v="3"/>
    <x v="4"/>
    <s v="Professional"/>
    <x v="0"/>
    <x v="0"/>
    <x v="1"/>
    <x v="2"/>
    <x v="32"/>
    <x v="2"/>
    <x v="0"/>
  </r>
  <r>
    <n v="23449"/>
    <x v="0"/>
    <x v="1"/>
    <x v="10"/>
    <x v="4"/>
    <x v="2"/>
    <s v="Professional"/>
    <x v="0"/>
    <x v="2"/>
    <x v="2"/>
    <x v="2"/>
    <x v="28"/>
    <x v="0"/>
    <x v="0"/>
  </r>
  <r>
    <n v="23459"/>
    <x v="0"/>
    <x v="1"/>
    <x v="10"/>
    <x v="4"/>
    <x v="2"/>
    <s v="Professional"/>
    <x v="0"/>
    <x v="2"/>
    <x v="2"/>
    <x v="2"/>
    <x v="5"/>
    <x v="0"/>
    <x v="0"/>
  </r>
  <r>
    <n v="19543"/>
    <x v="0"/>
    <x v="1"/>
    <x v="3"/>
    <x v="2"/>
    <x v="4"/>
    <s v="Professional"/>
    <x v="1"/>
    <x v="4"/>
    <x v="4"/>
    <x v="2"/>
    <x v="15"/>
    <x v="0"/>
    <x v="0"/>
  </r>
  <r>
    <n v="14914"/>
    <x v="0"/>
    <x v="0"/>
    <x v="0"/>
    <x v="0"/>
    <x v="1"/>
    <s v="Clerical"/>
    <x v="0"/>
    <x v="1"/>
    <x v="3"/>
    <x v="2"/>
    <x v="38"/>
    <x v="0"/>
    <x v="1"/>
  </r>
  <r>
    <n v="12033"/>
    <x v="1"/>
    <x v="0"/>
    <x v="0"/>
    <x v="3"/>
    <x v="2"/>
    <s v="Skilled Manual"/>
    <x v="1"/>
    <x v="2"/>
    <x v="0"/>
    <x v="2"/>
    <x v="40"/>
    <x v="4"/>
    <x v="1"/>
  </r>
  <r>
    <n v="11941"/>
    <x v="1"/>
    <x v="1"/>
    <x v="10"/>
    <x v="3"/>
    <x v="1"/>
    <s v="Skilled Manual"/>
    <x v="0"/>
    <x v="0"/>
    <x v="2"/>
    <x v="2"/>
    <x v="19"/>
    <x v="4"/>
    <x v="0"/>
  </r>
  <r>
    <n v="14389"/>
    <x v="0"/>
    <x v="1"/>
    <x v="10"/>
    <x v="4"/>
    <x v="0"/>
    <s v="Management"/>
    <x v="0"/>
    <x v="0"/>
    <x v="1"/>
    <x v="2"/>
    <x v="14"/>
    <x v="1"/>
    <x v="0"/>
  </r>
  <r>
    <n v="18050"/>
    <x v="0"/>
    <x v="0"/>
    <x v="10"/>
    <x v="0"/>
    <x v="1"/>
    <s v="Skilled Manual"/>
    <x v="0"/>
    <x v="1"/>
    <x v="0"/>
    <x v="2"/>
    <x v="12"/>
    <x v="0"/>
    <x v="1"/>
  </r>
  <r>
    <n v="19856"/>
    <x v="0"/>
    <x v="0"/>
    <x v="10"/>
    <x v="5"/>
    <x v="0"/>
    <s v="Management"/>
    <x v="0"/>
    <x v="2"/>
    <x v="1"/>
    <x v="2"/>
    <x v="2"/>
    <x v="1"/>
    <x v="0"/>
  </r>
  <r>
    <n v="11663"/>
    <x v="0"/>
    <x v="1"/>
    <x v="3"/>
    <x v="5"/>
    <x v="4"/>
    <s v="Professional"/>
    <x v="0"/>
    <x v="0"/>
    <x v="0"/>
    <x v="2"/>
    <x v="4"/>
    <x v="2"/>
    <x v="1"/>
  </r>
  <r>
    <n v="27740"/>
    <x v="0"/>
    <x v="0"/>
    <x v="0"/>
    <x v="3"/>
    <x v="2"/>
    <s v="Skilled Manual"/>
    <x v="0"/>
    <x v="2"/>
    <x v="2"/>
    <x v="2"/>
    <x v="40"/>
    <x v="4"/>
    <x v="0"/>
  </r>
  <r>
    <n v="23455"/>
    <x v="1"/>
    <x v="1"/>
    <x v="2"/>
    <x v="4"/>
    <x v="3"/>
    <s v="Skilled Manual"/>
    <x v="1"/>
    <x v="2"/>
    <x v="3"/>
    <x v="2"/>
    <x v="5"/>
    <x v="0"/>
    <x v="0"/>
  </r>
  <r>
    <n v="15292"/>
    <x v="1"/>
    <x v="0"/>
    <x v="10"/>
    <x v="0"/>
    <x v="4"/>
    <s v="Skilled Manual"/>
    <x v="0"/>
    <x v="0"/>
    <x v="3"/>
    <x v="2"/>
    <x v="11"/>
    <x v="2"/>
    <x v="0"/>
  </r>
  <r>
    <n v="21587"/>
    <x v="0"/>
    <x v="0"/>
    <x v="10"/>
    <x v="0"/>
    <x v="4"/>
    <s v="Skilled Manual"/>
    <x v="0"/>
    <x v="0"/>
    <x v="1"/>
    <x v="2"/>
    <x v="17"/>
    <x v="2"/>
    <x v="1"/>
  </r>
  <r>
    <n v="23513"/>
    <x v="0"/>
    <x v="0"/>
    <x v="0"/>
    <x v="1"/>
    <x v="1"/>
    <s v="Professional"/>
    <x v="0"/>
    <x v="2"/>
    <x v="2"/>
    <x v="2"/>
    <x v="9"/>
    <x v="1"/>
    <x v="0"/>
  </r>
  <r>
    <n v="24322"/>
    <x v="0"/>
    <x v="0"/>
    <x v="10"/>
    <x v="5"/>
    <x v="0"/>
    <s v="Skilled Manual"/>
    <x v="1"/>
    <x v="2"/>
    <x v="0"/>
    <x v="2"/>
    <x v="0"/>
    <x v="0"/>
    <x v="0"/>
  </r>
  <r>
    <n v="26298"/>
    <x v="0"/>
    <x v="0"/>
    <x v="14"/>
    <x v="0"/>
    <x v="0"/>
    <s v="Skilled Manual"/>
    <x v="0"/>
    <x v="0"/>
    <x v="1"/>
    <x v="2"/>
    <x v="17"/>
    <x v="2"/>
    <x v="1"/>
  </r>
  <r>
    <n v="25419"/>
    <x v="1"/>
    <x v="1"/>
    <x v="14"/>
    <x v="4"/>
    <x v="0"/>
    <s v="Skilled Manual"/>
    <x v="1"/>
    <x v="1"/>
    <x v="0"/>
    <x v="2"/>
    <x v="13"/>
    <x v="2"/>
    <x v="1"/>
  </r>
  <r>
    <n v="13343"/>
    <x v="0"/>
    <x v="0"/>
    <x v="8"/>
    <x v="2"/>
    <x v="0"/>
    <s v="Management"/>
    <x v="0"/>
    <x v="2"/>
    <x v="3"/>
    <x v="2"/>
    <x v="18"/>
    <x v="3"/>
    <x v="1"/>
  </r>
  <r>
    <n v="11303"/>
    <x v="1"/>
    <x v="0"/>
    <x v="8"/>
    <x v="5"/>
    <x v="2"/>
    <s v="Professional"/>
    <x v="1"/>
    <x v="4"/>
    <x v="3"/>
    <x v="2"/>
    <x v="12"/>
    <x v="0"/>
    <x v="1"/>
  </r>
  <r>
    <n v="21693"/>
    <x v="1"/>
    <x v="0"/>
    <x v="10"/>
    <x v="3"/>
    <x v="4"/>
    <s v="Skilled Manual"/>
    <x v="1"/>
    <x v="0"/>
    <x v="0"/>
    <x v="2"/>
    <x v="8"/>
    <x v="2"/>
    <x v="0"/>
  </r>
  <r>
    <n v="28056"/>
    <x v="0"/>
    <x v="1"/>
    <x v="3"/>
    <x v="4"/>
    <x v="3"/>
    <s v="Skilled Manual"/>
    <x v="0"/>
    <x v="2"/>
    <x v="4"/>
    <x v="2"/>
    <x v="39"/>
    <x v="1"/>
    <x v="0"/>
  </r>
  <r>
    <n v="11788"/>
    <x v="1"/>
    <x v="0"/>
    <x v="3"/>
    <x v="0"/>
    <x v="4"/>
    <s v="Professional"/>
    <x v="0"/>
    <x v="0"/>
    <x v="1"/>
    <x v="2"/>
    <x v="17"/>
    <x v="2"/>
    <x v="0"/>
  </r>
  <r>
    <n v="22296"/>
    <x v="0"/>
    <x v="1"/>
    <x v="3"/>
    <x v="3"/>
    <x v="0"/>
    <s v="Professional"/>
    <x v="1"/>
    <x v="1"/>
    <x v="0"/>
    <x v="2"/>
    <x v="13"/>
    <x v="2"/>
    <x v="0"/>
  </r>
  <r>
    <n v="15319"/>
    <x v="0"/>
    <x v="0"/>
    <x v="3"/>
    <x v="5"/>
    <x v="0"/>
    <s v="Management"/>
    <x v="1"/>
    <x v="1"/>
    <x v="3"/>
    <x v="2"/>
    <x v="14"/>
    <x v="1"/>
    <x v="0"/>
  </r>
  <r>
    <n v="17654"/>
    <x v="1"/>
    <x v="0"/>
    <x v="0"/>
    <x v="1"/>
    <x v="1"/>
    <s v="Clerical"/>
    <x v="0"/>
    <x v="1"/>
    <x v="3"/>
    <x v="2"/>
    <x v="25"/>
    <x v="4"/>
    <x v="1"/>
  </r>
  <r>
    <n v="14662"/>
    <x v="0"/>
    <x v="1"/>
    <x v="10"/>
    <x v="0"/>
    <x v="0"/>
    <s v="Professional"/>
    <x v="0"/>
    <x v="1"/>
    <x v="0"/>
    <x v="2"/>
    <x v="28"/>
    <x v="0"/>
    <x v="1"/>
  </r>
  <r>
    <n v="17541"/>
    <x v="0"/>
    <x v="0"/>
    <x v="0"/>
    <x v="5"/>
    <x v="2"/>
    <s v="Skilled Manual"/>
    <x v="0"/>
    <x v="2"/>
    <x v="1"/>
    <x v="2"/>
    <x v="1"/>
    <x v="0"/>
    <x v="0"/>
  </r>
  <r>
    <n v="13886"/>
    <x v="0"/>
    <x v="0"/>
    <x v="3"/>
    <x v="5"/>
    <x v="4"/>
    <s v="Professional"/>
    <x v="0"/>
    <x v="0"/>
    <x v="1"/>
    <x v="2"/>
    <x v="11"/>
    <x v="2"/>
    <x v="1"/>
  </r>
  <r>
    <n v="13073"/>
    <x v="0"/>
    <x v="0"/>
    <x v="10"/>
    <x v="3"/>
    <x v="1"/>
    <s v="Professional"/>
    <x v="0"/>
    <x v="2"/>
    <x v="2"/>
    <x v="2"/>
    <x v="25"/>
    <x v="4"/>
    <x v="0"/>
  </r>
  <r>
    <n v="21940"/>
    <x v="0"/>
    <x v="1"/>
    <x v="8"/>
    <x v="2"/>
    <x v="4"/>
    <s v="Professional"/>
    <x v="0"/>
    <x v="0"/>
    <x v="0"/>
    <x v="2"/>
    <x v="15"/>
    <x v="0"/>
    <x v="1"/>
  </r>
  <r>
    <n v="20196"/>
    <x v="0"/>
    <x v="1"/>
    <x v="10"/>
    <x v="0"/>
    <x v="1"/>
    <s v="Skilled Manual"/>
    <x v="0"/>
    <x v="1"/>
    <x v="1"/>
    <x v="2"/>
    <x v="12"/>
    <x v="0"/>
    <x v="1"/>
  </r>
  <r>
    <n v="23491"/>
    <x v="1"/>
    <x v="1"/>
    <x v="11"/>
    <x v="3"/>
    <x v="1"/>
    <s v="Professional"/>
    <x v="1"/>
    <x v="3"/>
    <x v="3"/>
    <x v="2"/>
    <x v="12"/>
    <x v="0"/>
    <x v="0"/>
  </r>
  <r>
    <n v="16651"/>
    <x v="0"/>
    <x v="0"/>
    <x v="7"/>
    <x v="4"/>
    <x v="0"/>
    <s v="Management"/>
    <x v="0"/>
    <x v="4"/>
    <x v="2"/>
    <x v="2"/>
    <x v="24"/>
    <x v="3"/>
    <x v="0"/>
  </r>
  <r>
    <n v="16813"/>
    <x v="0"/>
    <x v="1"/>
    <x v="10"/>
    <x v="4"/>
    <x v="1"/>
    <s v="Professional"/>
    <x v="0"/>
    <x v="2"/>
    <x v="4"/>
    <x v="2"/>
    <x v="10"/>
    <x v="1"/>
    <x v="0"/>
  </r>
  <r>
    <n v="16007"/>
    <x v="0"/>
    <x v="0"/>
    <x v="8"/>
    <x v="2"/>
    <x v="0"/>
    <s v="Management"/>
    <x v="0"/>
    <x v="2"/>
    <x v="3"/>
    <x v="2"/>
    <x v="29"/>
    <x v="3"/>
    <x v="1"/>
  </r>
  <r>
    <n v="27434"/>
    <x v="1"/>
    <x v="1"/>
    <x v="3"/>
    <x v="5"/>
    <x v="1"/>
    <s v="Professional"/>
    <x v="0"/>
    <x v="1"/>
    <x v="4"/>
    <x v="2"/>
    <x v="16"/>
    <x v="1"/>
    <x v="0"/>
  </r>
  <r>
    <n v="27756"/>
    <x v="1"/>
    <x v="0"/>
    <x v="14"/>
    <x v="1"/>
    <x v="0"/>
    <s v="Skilled Manual"/>
    <x v="1"/>
    <x v="1"/>
    <x v="0"/>
    <x v="2"/>
    <x v="8"/>
    <x v="2"/>
    <x v="0"/>
  </r>
  <r>
    <n v="23818"/>
    <x v="0"/>
    <x v="0"/>
    <x v="14"/>
    <x v="3"/>
    <x v="4"/>
    <s v="Skilled Manual"/>
    <x v="0"/>
    <x v="0"/>
    <x v="3"/>
    <x v="2"/>
    <x v="6"/>
    <x v="2"/>
    <x v="1"/>
  </r>
  <r>
    <n v="19012"/>
    <x v="0"/>
    <x v="1"/>
    <x v="2"/>
    <x v="1"/>
    <x v="0"/>
    <s v="Management"/>
    <x v="0"/>
    <x v="1"/>
    <x v="3"/>
    <x v="2"/>
    <x v="16"/>
    <x v="1"/>
    <x v="0"/>
  </r>
  <r>
    <n v="18329"/>
    <x v="1"/>
    <x v="1"/>
    <x v="1"/>
    <x v="3"/>
    <x v="3"/>
    <s v="Clerical"/>
    <x v="1"/>
    <x v="2"/>
    <x v="2"/>
    <x v="2"/>
    <x v="40"/>
    <x v="4"/>
    <x v="0"/>
  </r>
  <r>
    <n v="29037"/>
    <x v="0"/>
    <x v="1"/>
    <x v="10"/>
    <x v="3"/>
    <x v="4"/>
    <s v="Professional"/>
    <x v="1"/>
    <x v="0"/>
    <x v="0"/>
    <x v="2"/>
    <x v="32"/>
    <x v="2"/>
    <x v="0"/>
  </r>
  <r>
    <n v="26576"/>
    <x v="0"/>
    <x v="0"/>
    <x v="10"/>
    <x v="3"/>
    <x v="1"/>
    <s v="Skilled Manual"/>
    <x v="0"/>
    <x v="2"/>
    <x v="2"/>
    <x v="2"/>
    <x v="23"/>
    <x v="2"/>
    <x v="0"/>
  </r>
  <r>
    <n v="12192"/>
    <x v="1"/>
    <x v="0"/>
    <x v="10"/>
    <x v="4"/>
    <x v="3"/>
    <s v="Skilled Manual"/>
    <x v="1"/>
    <x v="2"/>
    <x v="3"/>
    <x v="2"/>
    <x v="36"/>
    <x v="1"/>
    <x v="0"/>
  </r>
  <r>
    <n v="14887"/>
    <x v="0"/>
    <x v="0"/>
    <x v="1"/>
    <x v="0"/>
    <x v="2"/>
    <s v="Clerical"/>
    <x v="0"/>
    <x v="1"/>
    <x v="2"/>
    <x v="2"/>
    <x v="31"/>
    <x v="1"/>
    <x v="0"/>
  </r>
  <r>
    <n v="11734"/>
    <x v="0"/>
    <x v="1"/>
    <x v="10"/>
    <x v="0"/>
    <x v="1"/>
    <s v="Skilled Manual"/>
    <x v="1"/>
    <x v="1"/>
    <x v="0"/>
    <x v="2"/>
    <x v="15"/>
    <x v="0"/>
    <x v="0"/>
  </r>
  <r>
    <n v="17462"/>
    <x v="0"/>
    <x v="1"/>
    <x v="3"/>
    <x v="1"/>
    <x v="4"/>
    <s v="Management"/>
    <x v="0"/>
    <x v="2"/>
    <x v="2"/>
    <x v="2"/>
    <x v="39"/>
    <x v="1"/>
    <x v="1"/>
  </r>
  <r>
    <n v="20659"/>
    <x v="0"/>
    <x v="1"/>
    <x v="3"/>
    <x v="1"/>
    <x v="4"/>
    <s v="Professional"/>
    <x v="0"/>
    <x v="0"/>
    <x v="0"/>
    <x v="2"/>
    <x v="11"/>
    <x v="2"/>
    <x v="1"/>
  </r>
  <r>
    <n v="28004"/>
    <x v="0"/>
    <x v="0"/>
    <x v="10"/>
    <x v="1"/>
    <x v="0"/>
    <s v="Management"/>
    <x v="0"/>
    <x v="2"/>
    <x v="4"/>
    <x v="2"/>
    <x v="29"/>
    <x v="3"/>
    <x v="0"/>
  </r>
  <r>
    <n v="19741"/>
    <x v="1"/>
    <x v="0"/>
    <x v="2"/>
    <x v="5"/>
    <x v="4"/>
    <s v="Management"/>
    <x v="0"/>
    <x v="2"/>
    <x v="2"/>
    <x v="2"/>
    <x v="27"/>
    <x v="3"/>
    <x v="0"/>
  </r>
  <r>
    <n v="17450"/>
    <x v="0"/>
    <x v="1"/>
    <x v="2"/>
    <x v="2"/>
    <x v="1"/>
    <s v="Professional"/>
    <x v="0"/>
    <x v="4"/>
    <x v="2"/>
    <x v="2"/>
    <x v="12"/>
    <x v="0"/>
    <x v="0"/>
  </r>
  <r>
    <n v="17337"/>
    <x v="1"/>
    <x v="1"/>
    <x v="0"/>
    <x v="3"/>
    <x v="2"/>
    <s v="Skilled Manual"/>
    <x v="0"/>
    <x v="1"/>
    <x v="2"/>
    <x v="2"/>
    <x v="23"/>
    <x v="2"/>
    <x v="0"/>
  </r>
  <r>
    <n v="18594"/>
    <x v="1"/>
    <x v="0"/>
    <x v="2"/>
    <x v="1"/>
    <x v="0"/>
    <s v="Skilled Manual"/>
    <x v="0"/>
    <x v="4"/>
    <x v="4"/>
    <x v="2"/>
    <x v="8"/>
    <x v="2"/>
    <x v="1"/>
  </r>
  <r>
    <n v="15982"/>
    <x v="0"/>
    <x v="1"/>
    <x v="15"/>
    <x v="2"/>
    <x v="1"/>
    <s v="Professional"/>
    <x v="0"/>
    <x v="3"/>
    <x v="1"/>
    <x v="2"/>
    <x v="30"/>
    <x v="0"/>
    <x v="0"/>
  </r>
  <r>
    <n v="28625"/>
    <x v="1"/>
    <x v="1"/>
    <x v="0"/>
    <x v="4"/>
    <x v="1"/>
    <s v="Clerical"/>
    <x v="1"/>
    <x v="1"/>
    <x v="3"/>
    <x v="2"/>
    <x v="15"/>
    <x v="0"/>
    <x v="1"/>
  </r>
  <r>
    <n v="11269"/>
    <x v="0"/>
    <x v="1"/>
    <x v="12"/>
    <x v="4"/>
    <x v="4"/>
    <s v="Management"/>
    <x v="0"/>
    <x v="2"/>
    <x v="0"/>
    <x v="2"/>
    <x v="3"/>
    <x v="0"/>
    <x v="0"/>
  </r>
  <r>
    <n v="25148"/>
    <x v="0"/>
    <x v="1"/>
    <x v="10"/>
    <x v="4"/>
    <x v="2"/>
    <s v="Professional"/>
    <x v="1"/>
    <x v="2"/>
    <x v="3"/>
    <x v="2"/>
    <x v="28"/>
    <x v="0"/>
    <x v="1"/>
  </r>
  <r>
    <n v="13920"/>
    <x v="1"/>
    <x v="0"/>
    <x v="14"/>
    <x v="5"/>
    <x v="0"/>
    <s v="Skilled Manual"/>
    <x v="0"/>
    <x v="2"/>
    <x v="0"/>
    <x v="2"/>
    <x v="0"/>
    <x v="0"/>
    <x v="0"/>
  </r>
  <r>
    <n v="23704"/>
    <x v="1"/>
    <x v="1"/>
    <x v="0"/>
    <x v="2"/>
    <x v="2"/>
    <s v="Professional"/>
    <x v="0"/>
    <x v="3"/>
    <x v="4"/>
    <x v="2"/>
    <x v="2"/>
    <x v="1"/>
    <x v="1"/>
  </r>
  <r>
    <n v="28972"/>
    <x v="1"/>
    <x v="0"/>
    <x v="10"/>
    <x v="1"/>
    <x v="4"/>
    <s v="Management"/>
    <x v="0"/>
    <x v="2"/>
    <x v="4"/>
    <x v="2"/>
    <x v="29"/>
    <x v="3"/>
    <x v="0"/>
  </r>
  <r>
    <n v="22730"/>
    <x v="0"/>
    <x v="1"/>
    <x v="3"/>
    <x v="2"/>
    <x v="0"/>
    <s v="Management"/>
    <x v="0"/>
    <x v="2"/>
    <x v="4"/>
    <x v="2"/>
    <x v="18"/>
    <x v="3"/>
    <x v="0"/>
  </r>
  <r>
    <n v="29134"/>
    <x v="0"/>
    <x v="1"/>
    <x v="10"/>
    <x v="5"/>
    <x v="0"/>
    <s v="Skilled Manual"/>
    <x v="1"/>
    <x v="4"/>
    <x v="4"/>
    <x v="2"/>
    <x v="0"/>
    <x v="0"/>
    <x v="0"/>
  </r>
  <r>
    <n v="14332"/>
    <x v="1"/>
    <x v="0"/>
    <x v="1"/>
    <x v="3"/>
    <x v="2"/>
    <s v="Skilled Manual"/>
    <x v="1"/>
    <x v="2"/>
    <x v="2"/>
    <x v="2"/>
    <x v="22"/>
    <x v="4"/>
    <x v="0"/>
  </r>
  <r>
    <n v="19117"/>
    <x v="1"/>
    <x v="0"/>
    <x v="10"/>
    <x v="0"/>
    <x v="4"/>
    <s v="Professional"/>
    <x v="0"/>
    <x v="0"/>
    <x v="1"/>
    <x v="2"/>
    <x v="4"/>
    <x v="2"/>
    <x v="1"/>
  </r>
  <r>
    <n v="22864"/>
    <x v="0"/>
    <x v="1"/>
    <x v="8"/>
    <x v="4"/>
    <x v="1"/>
    <s v="Professional"/>
    <x v="1"/>
    <x v="0"/>
    <x v="2"/>
    <x v="2"/>
    <x v="38"/>
    <x v="0"/>
    <x v="1"/>
  </r>
  <r>
    <n v="11292"/>
    <x v="1"/>
    <x v="1"/>
    <x v="13"/>
    <x v="0"/>
    <x v="1"/>
    <s v="Professional"/>
    <x v="1"/>
    <x v="4"/>
    <x v="0"/>
    <x v="2"/>
    <x v="20"/>
    <x v="0"/>
    <x v="1"/>
  </r>
  <r>
    <n v="13466"/>
    <x v="0"/>
    <x v="1"/>
    <x v="2"/>
    <x v="2"/>
    <x v="1"/>
    <s v="Professional"/>
    <x v="0"/>
    <x v="4"/>
    <x v="3"/>
    <x v="2"/>
    <x v="30"/>
    <x v="0"/>
    <x v="0"/>
  </r>
  <r>
    <n v="23731"/>
    <x v="0"/>
    <x v="1"/>
    <x v="10"/>
    <x v="4"/>
    <x v="2"/>
    <s v="Professional"/>
    <x v="0"/>
    <x v="2"/>
    <x v="1"/>
    <x v="2"/>
    <x v="9"/>
    <x v="1"/>
    <x v="1"/>
  </r>
  <r>
    <n v="28672"/>
    <x v="1"/>
    <x v="1"/>
    <x v="3"/>
    <x v="5"/>
    <x v="4"/>
    <s v="Professional"/>
    <x v="0"/>
    <x v="0"/>
    <x v="1"/>
    <x v="2"/>
    <x v="11"/>
    <x v="2"/>
    <x v="1"/>
  </r>
  <r>
    <n v="11809"/>
    <x v="0"/>
    <x v="1"/>
    <x v="10"/>
    <x v="4"/>
    <x v="0"/>
    <s v="Skilled Manual"/>
    <x v="0"/>
    <x v="0"/>
    <x v="0"/>
    <x v="2"/>
    <x v="13"/>
    <x v="2"/>
    <x v="1"/>
  </r>
  <r>
    <n v="19664"/>
    <x v="1"/>
    <x v="1"/>
    <x v="11"/>
    <x v="1"/>
    <x v="0"/>
    <s v="Management"/>
    <x v="1"/>
    <x v="4"/>
    <x v="3"/>
    <x v="2"/>
    <x v="13"/>
    <x v="2"/>
    <x v="0"/>
  </r>
  <r>
    <n v="12121"/>
    <x v="1"/>
    <x v="1"/>
    <x v="10"/>
    <x v="1"/>
    <x v="2"/>
    <s v="Professional"/>
    <x v="0"/>
    <x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48F560-0B01-40DE-8901-7A89EEF9AB83}"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137:L144" firstHeaderRow="1" firstDataRow="2" firstDataCol="1"/>
  <pivotFields count="14">
    <pivotField showAll="0"/>
    <pivotField showAll="0">
      <items count="3">
        <item x="0"/>
        <item x="1"/>
        <item t="default"/>
      </items>
    </pivotField>
    <pivotField axis="axisCol" showAll="0">
      <items count="3">
        <item x="0"/>
        <item x="1"/>
        <item t="default"/>
      </items>
    </pivotField>
    <pivotField numFmtId="1" showAll="0"/>
    <pivotField showAll="0"/>
    <pivotField showAll="0"/>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10">
        <item x="4"/>
        <item m="1" x="6"/>
        <item x="2"/>
        <item m="1" x="7"/>
        <item x="0"/>
        <item m="1" x="8"/>
        <item x="1"/>
        <item m="1" x="5"/>
        <item x="3"/>
        <item t="default"/>
      </items>
    </pivotField>
    <pivotField dataField="1" showAll="0"/>
  </pivotFields>
  <rowFields count="1">
    <field x="12"/>
  </rowFields>
  <rowItems count="6">
    <i>
      <x/>
    </i>
    <i>
      <x v="2"/>
    </i>
    <i>
      <x v="4"/>
    </i>
    <i>
      <x v="6"/>
    </i>
    <i>
      <x v="8"/>
    </i>
    <i t="grand">
      <x/>
    </i>
  </rowItems>
  <colFields count="1">
    <field x="2"/>
  </colFields>
  <colItems count="3">
    <i>
      <x/>
    </i>
    <i>
      <x v="1"/>
    </i>
    <i t="grand">
      <x/>
    </i>
  </colItems>
  <dataFields count="1">
    <dataField name="Count of Purchased_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54E0AE-2905-447C-81DA-FA6B56D5B73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2:E29" firstHeaderRow="1" firstDataRow="2" firstDataCol="1"/>
  <pivotFields count="14">
    <pivotField showAll="0"/>
    <pivotField showAll="0"/>
    <pivotField showAll="0"/>
    <pivotField dataField="1" numFmtId="1"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Average of Income" fld="3" subtotal="average" baseField="9" baseItem="0" numFmtId="1"/>
  </dataFields>
  <formats count="2">
    <format dxfId="1">
      <pivotArea collapsedLevelsAreSubtotals="1" fieldPosition="0">
        <references count="1">
          <reference field="9" count="0"/>
        </references>
      </pivotArea>
    </format>
    <format dxfId="0">
      <pivotArea outline="0" collapsedLevelsAreSubtotals="1" fieldPosition="0"/>
    </format>
  </formats>
  <chartFormats count="2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pivotArea type="data" outline="0" fieldPosition="0">
        <references count="3">
          <reference field="4294967294" count="1" selected="0">
            <x v="0"/>
          </reference>
          <reference field="9" count="1" selected="0">
            <x v="0"/>
          </reference>
          <reference field="13" count="1" selected="0">
            <x v="1"/>
          </reference>
        </references>
      </pivotArea>
    </chartFormat>
    <chartFormat chart="1" format="3">
      <pivotArea type="data" outline="0" fieldPosition="0">
        <references count="3">
          <reference field="4294967294" count="1" selected="0">
            <x v="0"/>
          </reference>
          <reference field="9" count="1" selected="0">
            <x v="1"/>
          </reference>
          <reference field="13" count="1" selected="0">
            <x v="1"/>
          </reference>
        </references>
      </pivotArea>
    </chartFormat>
    <chartFormat chart="1" format="4">
      <pivotArea type="data" outline="0" fieldPosition="0">
        <references count="3">
          <reference field="4294967294" count="1" selected="0">
            <x v="0"/>
          </reference>
          <reference field="9" count="1" selected="0">
            <x v="2"/>
          </reference>
          <reference field="13" count="1" selected="0">
            <x v="1"/>
          </reference>
        </references>
      </pivotArea>
    </chartFormat>
    <chartFormat chart="1" format="5">
      <pivotArea type="data" outline="0" fieldPosition="0">
        <references count="3">
          <reference field="4294967294" count="1" selected="0">
            <x v="0"/>
          </reference>
          <reference field="9" count="1" selected="0">
            <x v="3"/>
          </reference>
          <reference field="13" count="1" selected="0">
            <x v="1"/>
          </reference>
        </references>
      </pivotArea>
    </chartFormat>
    <chartFormat chart="1" format="6">
      <pivotArea type="data" outline="0" fieldPosition="0">
        <references count="3">
          <reference field="4294967294" count="1" selected="0">
            <x v="0"/>
          </reference>
          <reference field="9" count="1" selected="0">
            <x v="4"/>
          </reference>
          <reference field="13" count="1" selected="0">
            <x v="1"/>
          </reference>
        </references>
      </pivotArea>
    </chartFormat>
    <chartFormat chart="1" format="7">
      <pivotArea type="data" outline="0" fieldPosition="0">
        <references count="3">
          <reference field="4294967294" count="1" selected="0">
            <x v="0"/>
          </reference>
          <reference field="9" count="1" selected="0">
            <x v="3"/>
          </reference>
          <reference field="13" count="1" selected="0">
            <x v="0"/>
          </reference>
        </references>
      </pivotArea>
    </chartFormat>
    <chartFormat chart="1" format="8">
      <pivotArea type="data" outline="0" fieldPosition="0">
        <references count="3">
          <reference field="4294967294" count="1" selected="0">
            <x v="0"/>
          </reference>
          <reference field="9" count="1" selected="0">
            <x v="2"/>
          </reference>
          <reference field="13" count="1" selected="0">
            <x v="0"/>
          </reference>
        </references>
      </pivotArea>
    </chartFormat>
    <chartFormat chart="1" format="9">
      <pivotArea type="data" outline="0" fieldPosition="0">
        <references count="3">
          <reference field="4294967294" count="1" selected="0">
            <x v="0"/>
          </reference>
          <reference field="9" count="1" selected="0">
            <x v="1"/>
          </reference>
          <reference field="13" count="1" selected="0">
            <x v="0"/>
          </reference>
        </references>
      </pivotArea>
    </chartFormat>
    <chartFormat chart="1" format="10">
      <pivotArea type="data" outline="0" fieldPosition="0">
        <references count="3">
          <reference field="4294967294" count="1" selected="0">
            <x v="0"/>
          </reference>
          <reference field="9" count="1" selected="0">
            <x v="0"/>
          </reference>
          <reference field="13" count="1" selected="0">
            <x v="0"/>
          </reference>
        </references>
      </pivotArea>
    </chartFormat>
    <chartFormat chart="6" format="22" series="1">
      <pivotArea type="data" outline="0" fieldPosition="0">
        <references count="2">
          <reference field="4294967294" count="1" selected="0">
            <x v="0"/>
          </reference>
          <reference field="13" count="1" selected="0">
            <x v="0"/>
          </reference>
        </references>
      </pivotArea>
    </chartFormat>
    <chartFormat chart="6" format="23">
      <pivotArea type="data" outline="0" fieldPosition="0">
        <references count="3">
          <reference field="4294967294" count="1" selected="0">
            <x v="0"/>
          </reference>
          <reference field="9" count="1" selected="0">
            <x v="0"/>
          </reference>
          <reference field="13" count="1" selected="0">
            <x v="0"/>
          </reference>
        </references>
      </pivotArea>
    </chartFormat>
    <chartFormat chart="6" format="24">
      <pivotArea type="data" outline="0" fieldPosition="0">
        <references count="3">
          <reference field="4294967294" count="1" selected="0">
            <x v="0"/>
          </reference>
          <reference field="9" count="1" selected="0">
            <x v="1"/>
          </reference>
          <reference field="13" count="1" selected="0">
            <x v="0"/>
          </reference>
        </references>
      </pivotArea>
    </chartFormat>
    <chartFormat chart="6" format="25">
      <pivotArea type="data" outline="0" fieldPosition="0">
        <references count="3">
          <reference field="4294967294" count="1" selected="0">
            <x v="0"/>
          </reference>
          <reference field="9" count="1" selected="0">
            <x v="2"/>
          </reference>
          <reference field="13" count="1" selected="0">
            <x v="0"/>
          </reference>
        </references>
      </pivotArea>
    </chartFormat>
    <chartFormat chart="6" format="26">
      <pivotArea type="data" outline="0" fieldPosition="0">
        <references count="3">
          <reference field="4294967294" count="1" selected="0">
            <x v="0"/>
          </reference>
          <reference field="9" count="1" selected="0">
            <x v="3"/>
          </reference>
          <reference field="13" count="1" selected="0">
            <x v="0"/>
          </reference>
        </references>
      </pivotArea>
    </chartFormat>
    <chartFormat chart="6" format="27" series="1">
      <pivotArea type="data" outline="0" fieldPosition="0">
        <references count="2">
          <reference field="4294967294" count="1" selected="0">
            <x v="0"/>
          </reference>
          <reference field="13" count="1" selected="0">
            <x v="1"/>
          </reference>
        </references>
      </pivotArea>
    </chartFormat>
    <chartFormat chart="6" format="28">
      <pivotArea type="data" outline="0" fieldPosition="0">
        <references count="3">
          <reference field="4294967294" count="1" selected="0">
            <x v="0"/>
          </reference>
          <reference field="9" count="1" selected="0">
            <x v="0"/>
          </reference>
          <reference field="13" count="1" selected="0">
            <x v="1"/>
          </reference>
        </references>
      </pivotArea>
    </chartFormat>
    <chartFormat chart="6" format="29">
      <pivotArea type="data" outline="0" fieldPosition="0">
        <references count="3">
          <reference field="4294967294" count="1" selected="0">
            <x v="0"/>
          </reference>
          <reference field="9" count="1" selected="0">
            <x v="1"/>
          </reference>
          <reference field="13" count="1" selected="0">
            <x v="1"/>
          </reference>
        </references>
      </pivotArea>
    </chartFormat>
    <chartFormat chart="6" format="30">
      <pivotArea type="data" outline="0" fieldPosition="0">
        <references count="3">
          <reference field="4294967294" count="1" selected="0">
            <x v="0"/>
          </reference>
          <reference field="9" count="1" selected="0">
            <x v="2"/>
          </reference>
          <reference field="13" count="1" selected="0">
            <x v="1"/>
          </reference>
        </references>
      </pivotArea>
    </chartFormat>
    <chartFormat chart="6" format="31">
      <pivotArea type="data" outline="0" fieldPosition="0">
        <references count="3">
          <reference field="4294967294" count="1" selected="0">
            <x v="0"/>
          </reference>
          <reference field="9" count="1" selected="0">
            <x v="3"/>
          </reference>
          <reference field="13" count="1" selected="0">
            <x v="1"/>
          </reference>
        </references>
      </pivotArea>
    </chartFormat>
    <chartFormat chart="6" format="32">
      <pivotArea type="data" outline="0" fieldPosition="0">
        <references count="3">
          <reference field="4294967294" count="1" selected="0">
            <x v="0"/>
          </reference>
          <reference field="9"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3116AF-577A-4CF1-BC9A-643D5406AA5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63:G71" firstHeaderRow="1" firstDataRow="3"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items count="10">
        <item x="4"/>
        <item m="1" x="6"/>
        <item m="1" x="7"/>
        <item m="1" x="8"/>
        <item m="1" x="5"/>
        <item x="0"/>
        <item x="1"/>
        <item x="2"/>
        <item x="3"/>
        <item t="default"/>
      </items>
    </pivotField>
    <pivotField axis="axisCol" dataField="1" showAll="0">
      <items count="3">
        <item x="1"/>
        <item x="0"/>
        <item t="default"/>
      </items>
    </pivotField>
  </pivotFields>
  <rowFields count="1">
    <field x="8"/>
  </rowFields>
  <rowItems count="6">
    <i>
      <x/>
    </i>
    <i>
      <x v="1"/>
    </i>
    <i>
      <x v="2"/>
    </i>
    <i>
      <x v="3"/>
    </i>
    <i>
      <x v="4"/>
    </i>
    <i t="grand">
      <x/>
    </i>
  </rowItems>
  <colFields count="2">
    <field x="13"/>
    <field x="-2"/>
  </colFields>
  <colItems count="6">
    <i>
      <x/>
      <x/>
    </i>
    <i r="1" i="1">
      <x v="1"/>
    </i>
    <i>
      <x v="1"/>
      <x/>
    </i>
    <i r="1" i="1">
      <x v="1"/>
    </i>
    <i t="grand">
      <x/>
    </i>
    <i t="grand" i="1">
      <x/>
    </i>
  </colItems>
  <dataFields count="2">
    <dataField name="Count of Purchased_Bike" fld="13" subtotal="count" baseField="0" baseItem="0"/>
    <dataField name="Count of Purchased_Bike2" fld="13" subtotal="count" showDataAs="percentOfRow" baseField="12" baseItem="0" numFmtId="10"/>
  </dataFields>
  <chartFormats count="16">
    <chartFormat chart="1" format="0" series="1">
      <pivotArea type="data" outline="0" fieldPosition="0">
        <references count="2">
          <reference field="4294967294" count="1" selected="0">
            <x v="0"/>
          </reference>
          <reference field="13" count="1" selected="0">
            <x v="1"/>
          </reference>
        </references>
      </pivotArea>
    </chartFormat>
    <chartFormat chart="1" format="1" series="1">
      <pivotArea type="data" outline="0" fieldPosition="0">
        <references count="2">
          <reference field="4294967294" count="1" selected="0">
            <x v="0"/>
          </reference>
          <reference field="13" count="1" selected="0">
            <x v="0"/>
          </reference>
        </references>
      </pivotArea>
    </chartFormat>
    <chartFormat chart="1" format="2" series="1">
      <pivotArea type="data" outline="0" fieldPosition="0">
        <references count="2">
          <reference field="4294967294" count="1" selected="0">
            <x v="1"/>
          </reference>
          <reference field="13" count="1" selected="0">
            <x v="1"/>
          </reference>
        </references>
      </pivotArea>
    </chartFormat>
    <chartFormat chart="1" format="3" series="1">
      <pivotArea type="data" outline="0" fieldPosition="0">
        <references count="2">
          <reference field="4294967294" count="1" selected="0">
            <x v="1"/>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series="1">
      <pivotArea type="data" outline="0" fieldPosition="0">
        <references count="2">
          <reference field="4294967294" count="1" selected="0">
            <x v="1"/>
          </reference>
          <reference field="13" count="1" selected="0">
            <x v="0"/>
          </reference>
        </references>
      </pivotArea>
    </chartFormat>
    <chartFormat chart="2" format="12" series="1">
      <pivotArea type="data" outline="0" fieldPosition="0">
        <references count="2">
          <reference field="4294967294" count="1" selected="0">
            <x v="1"/>
          </reference>
          <reference field="13" count="1" selected="0">
            <x v="1"/>
          </reference>
        </references>
      </pivotArea>
    </chartFormat>
    <chartFormat chart="3" format="18" series="1">
      <pivotArea type="data" outline="0" fieldPosition="0">
        <references count="2">
          <reference field="4294967294" count="1" selected="0">
            <x v="0"/>
          </reference>
          <reference field="13" count="1" selected="0">
            <x v="0"/>
          </reference>
        </references>
      </pivotArea>
    </chartFormat>
    <chartFormat chart="3" format="19" series="1">
      <pivotArea type="data" outline="0" fieldPosition="0">
        <references count="2">
          <reference field="4294967294" count="1" selected="0">
            <x v="0"/>
          </reference>
          <reference field="13" count="1" selected="0">
            <x v="1"/>
          </reference>
        </references>
      </pivotArea>
    </chartFormat>
    <chartFormat chart="3" format="20" series="1">
      <pivotArea type="data" outline="0" fieldPosition="0">
        <references count="2">
          <reference field="4294967294" count="1" selected="0">
            <x v="1"/>
          </reference>
          <reference field="13" count="1" selected="0">
            <x v="0"/>
          </reference>
        </references>
      </pivotArea>
    </chartFormat>
    <chartFormat chart="3" format="21" series="1">
      <pivotArea type="data" outline="0" fieldPosition="0">
        <references count="2">
          <reference field="4294967294" count="1" selected="0">
            <x v="1"/>
          </reference>
          <reference field="13" count="1" selected="0">
            <x v="1"/>
          </reference>
        </references>
      </pivotArea>
    </chartFormat>
    <chartFormat chart="11" format="0" series="1">
      <pivotArea type="data" outline="0" fieldPosition="0">
        <references count="2">
          <reference field="4294967294" count="1" selected="0">
            <x v="0"/>
          </reference>
          <reference field="13" count="1" selected="0">
            <x v="0"/>
          </reference>
        </references>
      </pivotArea>
    </chartFormat>
    <chartFormat chart="11" format="1" series="1">
      <pivotArea type="data" outline="0" fieldPosition="0">
        <references count="2">
          <reference field="4294967294" count="1" selected="0">
            <x v="1"/>
          </reference>
          <reference field="13" count="1" selected="0">
            <x v="0"/>
          </reference>
        </references>
      </pivotArea>
    </chartFormat>
    <chartFormat chart="11" format="2" series="1">
      <pivotArea type="data" outline="0" fieldPosition="0">
        <references count="2">
          <reference field="4294967294" count="1" selected="0">
            <x v="0"/>
          </reference>
          <reference field="13" count="1" selected="0">
            <x v="1"/>
          </reference>
        </references>
      </pivotArea>
    </chartFormat>
    <chartFormat chart="11" format="3" series="1">
      <pivotArea type="data" outline="0" fieldPosition="0">
        <references count="2">
          <reference field="4294967294"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C5B965-8C1B-4C70-9315-964C3595CDE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14:D122" firstHeaderRow="1" firstDataRow="2" firstDataCol="1"/>
  <pivotFields count="14">
    <pivotField showAll="0"/>
    <pivotField showAll="0">
      <items count="3">
        <item x="0"/>
        <item x="1"/>
        <item t="default"/>
      </items>
    </pivotField>
    <pivotField showAll="0"/>
    <pivotField dataField="1" numFmtId="1" showAll="0">
      <items count="17">
        <item x="4"/>
        <item x="6"/>
        <item x="1"/>
        <item x="0"/>
        <item x="14"/>
        <item x="10"/>
        <item x="3"/>
        <item x="2"/>
        <item x="8"/>
        <item x="11"/>
        <item x="15"/>
        <item x="7"/>
        <item x="12"/>
        <item x="13"/>
        <item x="5"/>
        <item x="9"/>
        <item t="default"/>
      </items>
    </pivotField>
    <pivotField axis="axisRow"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4"/>
  </rowFields>
  <rowItems count="7">
    <i>
      <x/>
    </i>
    <i>
      <x v="1"/>
    </i>
    <i>
      <x v="2"/>
    </i>
    <i>
      <x v="3"/>
    </i>
    <i>
      <x v="4"/>
    </i>
    <i>
      <x v="5"/>
    </i>
    <i t="grand">
      <x/>
    </i>
  </rowItems>
  <colFields count="1">
    <field x="13"/>
  </colFields>
  <colItems count="3">
    <i>
      <x/>
    </i>
    <i>
      <x v="1"/>
    </i>
    <i t="grand">
      <x/>
    </i>
  </colItems>
  <dataFields count="1">
    <dataField name="Average of Income" fld="3" subtotal="average" baseField="4" baseItem="2"/>
  </dataFields>
  <formats count="1">
    <format dxfId="2">
      <pivotArea collapsedLevelsAreSubtotals="1" fieldPosition="0">
        <references count="1">
          <reference field="4" count="0"/>
        </references>
      </pivotArea>
    </format>
  </formats>
  <chartFormats count="27">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5" format="2">
      <pivotArea type="data" outline="0" fieldPosition="0">
        <references count="3">
          <reference field="4294967294" count="1" selected="0">
            <x v="0"/>
          </reference>
          <reference field="4" count="1" selected="0">
            <x v="1"/>
          </reference>
          <reference field="13" count="1" selected="0">
            <x v="0"/>
          </reference>
        </references>
      </pivotArea>
    </chartFormat>
    <chartFormat chart="5" format="3">
      <pivotArea type="data" outline="0" fieldPosition="0">
        <references count="3">
          <reference field="4294967294" count="1" selected="0">
            <x v="0"/>
          </reference>
          <reference field="4" count="1" selected="0">
            <x v="2"/>
          </reference>
          <reference field="13" count="1" selected="0">
            <x v="0"/>
          </reference>
        </references>
      </pivotArea>
    </chartFormat>
    <chartFormat chart="5" format="4">
      <pivotArea type="data" outline="0" fieldPosition="0">
        <references count="3">
          <reference field="4294967294" count="1" selected="0">
            <x v="0"/>
          </reference>
          <reference field="4" count="1" selected="0">
            <x v="3"/>
          </reference>
          <reference field="13" count="1" selected="0">
            <x v="0"/>
          </reference>
        </references>
      </pivotArea>
    </chartFormat>
    <chartFormat chart="5" format="5">
      <pivotArea type="data" outline="0" fieldPosition="0">
        <references count="3">
          <reference field="4294967294" count="1" selected="0">
            <x v="0"/>
          </reference>
          <reference field="4" count="1" selected="0">
            <x v="4"/>
          </reference>
          <reference field="13" count="1" selected="0">
            <x v="1"/>
          </reference>
        </references>
      </pivotArea>
    </chartFormat>
    <chartFormat chart="5" format="6">
      <pivotArea type="data" outline="0" fieldPosition="0">
        <references count="3">
          <reference field="4294967294" count="1" selected="0">
            <x v="0"/>
          </reference>
          <reference field="4" count="1" selected="0">
            <x v="5"/>
          </reference>
          <reference field="13" count="1" selected="0">
            <x v="1"/>
          </reference>
        </references>
      </pivotArea>
    </chartFormat>
    <chartFormat chart="5" format="7">
      <pivotArea type="data" outline="0" fieldPosition="0">
        <references count="3">
          <reference field="4294967294" count="1" selected="0">
            <x v="0"/>
          </reference>
          <reference field="4" count="1" selected="0">
            <x v="4"/>
          </reference>
          <reference field="13" count="1" selected="0">
            <x v="0"/>
          </reference>
        </references>
      </pivotArea>
    </chartFormat>
    <chartFormat chart="5" format="8">
      <pivotArea type="data" outline="0" fieldPosition="0">
        <references count="3">
          <reference field="4294967294" count="1" selected="0">
            <x v="0"/>
          </reference>
          <reference field="4" count="1" selected="0">
            <x v="5"/>
          </reference>
          <reference field="13" count="1" selected="0">
            <x v="0"/>
          </reference>
        </references>
      </pivotArea>
    </chartFormat>
    <chartFormat chart="5" format="9">
      <pivotArea type="data" outline="0" fieldPosition="0">
        <references count="3">
          <reference field="4294967294" count="1" selected="0">
            <x v="0"/>
          </reference>
          <reference field="4" count="1" selected="0">
            <x v="3"/>
          </reference>
          <reference field="13" count="1" selected="0">
            <x v="1"/>
          </reference>
        </references>
      </pivotArea>
    </chartFormat>
    <chartFormat chart="5" format="10">
      <pivotArea type="data" outline="0" fieldPosition="0">
        <references count="3">
          <reference field="4294967294" count="1" selected="0">
            <x v="0"/>
          </reference>
          <reference field="4" count="1" selected="0">
            <x v="2"/>
          </reference>
          <reference field="13" count="1" selected="0">
            <x v="1"/>
          </reference>
        </references>
      </pivotArea>
    </chartFormat>
    <chartFormat chart="5" format="11">
      <pivotArea type="data" outline="0" fieldPosition="0">
        <references count="3">
          <reference field="4294967294" count="1" selected="0">
            <x v="0"/>
          </reference>
          <reference field="4" count="1" selected="0">
            <x v="1"/>
          </reference>
          <reference field="13" count="1" selected="0">
            <x v="1"/>
          </reference>
        </references>
      </pivotArea>
    </chartFormat>
    <chartFormat chart="5" format="12">
      <pivotArea type="data" outline="0" fieldPosition="0">
        <references count="3">
          <reference field="4294967294" count="1" selected="0">
            <x v="0"/>
          </reference>
          <reference field="4" count="1" selected="0">
            <x v="0"/>
          </reference>
          <reference field="13" count="1" selected="0">
            <x v="1"/>
          </reference>
        </references>
      </pivotArea>
    </chartFormat>
    <chartFormat chart="7" format="26" series="1">
      <pivotArea type="data" outline="0" fieldPosition="0">
        <references count="2">
          <reference field="4294967294" count="1" selected="0">
            <x v="0"/>
          </reference>
          <reference field="13" count="1" selected="0">
            <x v="0"/>
          </reference>
        </references>
      </pivotArea>
    </chartFormat>
    <chartFormat chart="7" format="27">
      <pivotArea type="data" outline="0" fieldPosition="0">
        <references count="3">
          <reference field="4294967294" count="1" selected="0">
            <x v="0"/>
          </reference>
          <reference field="4" count="1" selected="0">
            <x v="1"/>
          </reference>
          <reference field="13" count="1" selected="0">
            <x v="0"/>
          </reference>
        </references>
      </pivotArea>
    </chartFormat>
    <chartFormat chart="7" format="28">
      <pivotArea type="data" outline="0" fieldPosition="0">
        <references count="3">
          <reference field="4294967294" count="1" selected="0">
            <x v="0"/>
          </reference>
          <reference field="4" count="1" selected="0">
            <x v="2"/>
          </reference>
          <reference field="13" count="1" selected="0">
            <x v="0"/>
          </reference>
        </references>
      </pivotArea>
    </chartFormat>
    <chartFormat chart="7" format="29">
      <pivotArea type="data" outline="0" fieldPosition="0">
        <references count="3">
          <reference field="4294967294" count="1" selected="0">
            <x v="0"/>
          </reference>
          <reference field="4" count="1" selected="0">
            <x v="3"/>
          </reference>
          <reference field="13" count="1" selected="0">
            <x v="0"/>
          </reference>
        </references>
      </pivotArea>
    </chartFormat>
    <chartFormat chart="7" format="30">
      <pivotArea type="data" outline="0" fieldPosition="0">
        <references count="3">
          <reference field="4294967294" count="1" selected="0">
            <x v="0"/>
          </reference>
          <reference field="4" count="1" selected="0">
            <x v="4"/>
          </reference>
          <reference field="13" count="1" selected="0">
            <x v="0"/>
          </reference>
        </references>
      </pivotArea>
    </chartFormat>
    <chartFormat chart="7" format="31">
      <pivotArea type="data" outline="0" fieldPosition="0">
        <references count="3">
          <reference field="4294967294" count="1" selected="0">
            <x v="0"/>
          </reference>
          <reference field="4" count="1" selected="0">
            <x v="5"/>
          </reference>
          <reference field="13" count="1" selected="0">
            <x v="0"/>
          </reference>
        </references>
      </pivotArea>
    </chartFormat>
    <chartFormat chart="7" format="32" series="1">
      <pivotArea type="data" outline="0" fieldPosition="0">
        <references count="2">
          <reference field="4294967294" count="1" selected="0">
            <x v="0"/>
          </reference>
          <reference field="13" count="1" selected="0">
            <x v="1"/>
          </reference>
        </references>
      </pivotArea>
    </chartFormat>
    <chartFormat chart="7" format="33">
      <pivotArea type="data" outline="0" fieldPosition="0">
        <references count="3">
          <reference field="4294967294" count="1" selected="0">
            <x v="0"/>
          </reference>
          <reference field="4" count="1" selected="0">
            <x v="0"/>
          </reference>
          <reference field="13" count="1" selected="0">
            <x v="1"/>
          </reference>
        </references>
      </pivotArea>
    </chartFormat>
    <chartFormat chart="7" format="34">
      <pivotArea type="data" outline="0" fieldPosition="0">
        <references count="3">
          <reference field="4294967294" count="1" selected="0">
            <x v="0"/>
          </reference>
          <reference field="4" count="1" selected="0">
            <x v="1"/>
          </reference>
          <reference field="13" count="1" selected="0">
            <x v="1"/>
          </reference>
        </references>
      </pivotArea>
    </chartFormat>
    <chartFormat chart="7" format="35">
      <pivotArea type="data" outline="0" fieldPosition="0">
        <references count="3">
          <reference field="4294967294" count="1" selected="0">
            <x v="0"/>
          </reference>
          <reference field="4" count="1" selected="0">
            <x v="2"/>
          </reference>
          <reference field="13" count="1" selected="0">
            <x v="1"/>
          </reference>
        </references>
      </pivotArea>
    </chartFormat>
    <chartFormat chart="7" format="36">
      <pivotArea type="data" outline="0" fieldPosition="0">
        <references count="3">
          <reference field="4294967294" count="1" selected="0">
            <x v="0"/>
          </reference>
          <reference field="4" count="1" selected="0">
            <x v="3"/>
          </reference>
          <reference field="13" count="1" selected="0">
            <x v="1"/>
          </reference>
        </references>
      </pivotArea>
    </chartFormat>
    <chartFormat chart="7" format="37">
      <pivotArea type="data" outline="0" fieldPosition="0">
        <references count="3">
          <reference field="4294967294" count="1" selected="0">
            <x v="0"/>
          </reference>
          <reference field="4" count="1" selected="0">
            <x v="4"/>
          </reference>
          <reference field="13" count="1" selected="0">
            <x v="1"/>
          </reference>
        </references>
      </pivotArea>
    </chartFormat>
    <chartFormat chart="7" format="38">
      <pivotArea type="data" outline="0" fieldPosition="0">
        <references count="3">
          <reference field="4294967294" count="1" selected="0">
            <x v="0"/>
          </reference>
          <reference field="4" count="1" selected="0">
            <x v="5"/>
          </reference>
          <reference field="13" count="1" selected="0">
            <x v="1"/>
          </reference>
        </references>
      </pivotArea>
    </chartFormat>
    <chartFormat chart="7" format="39">
      <pivotArea type="data" outline="0" fieldPosition="0">
        <references count="3">
          <reference field="4294967294" count="1" selected="0">
            <x v="0"/>
          </reference>
          <reference field="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EAD8F-E2FF-4416-9982-A18E23F2566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2:E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
      <pivotArea outline="0" collapsedLevelsAreSubtotals="1" fieldPosition="0"/>
    </format>
  </formats>
  <chartFormats count="12">
    <chartFormat chart="3" format="2" series="1">
      <pivotArea type="data" outline="0" fieldPosition="0">
        <references count="2">
          <reference field="4294967294" count="1" selected="0">
            <x v="0"/>
          </reference>
          <reference field="13" count="1" selected="0">
            <x v="1"/>
          </reference>
        </references>
      </pivotArea>
    </chartFormat>
    <chartFormat chart="3" format="3" series="1">
      <pivotArea type="data" outline="0" fieldPosition="0">
        <references count="2">
          <reference field="4294967294" count="1" selected="0">
            <x v="0"/>
          </reference>
          <reference field="13" count="1" selected="0">
            <x v="0"/>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7" format="10" series="1">
      <pivotArea type="data" outline="0" fieldPosition="0">
        <references count="2">
          <reference field="4294967294" count="1" selected="0">
            <x v="0"/>
          </reference>
          <reference field="2" count="1" selected="0">
            <x v="0"/>
          </reference>
        </references>
      </pivotArea>
    </chartFormat>
    <chartFormat chart="7" format="11" series="1">
      <pivotArea type="data" outline="0" fieldPosition="0">
        <references count="2">
          <reference field="4294967294" count="1" selected="0">
            <x v="0"/>
          </reference>
          <reference field="2" count="1" selected="0">
            <x v="1"/>
          </reference>
        </references>
      </pivotArea>
    </chartFormat>
    <chartFormat chart="9" format="10" series="1">
      <pivotArea type="data" outline="0" fieldPosition="0">
        <references count="2">
          <reference field="4294967294" count="1" selected="0">
            <x v="0"/>
          </reference>
          <reference field="2" count="1" selected="0">
            <x v="0"/>
          </reference>
        </references>
      </pivotArea>
    </chartFormat>
    <chartFormat chart="9" format="11" series="1">
      <pivotArea type="data" outline="0" fieldPosition="0">
        <references count="2">
          <reference field="4294967294" count="1" selected="0">
            <x v="0"/>
          </reference>
          <reference field="2" count="1" selected="0">
            <x v="1"/>
          </reference>
        </references>
      </pivotArea>
    </chartFormat>
    <chartFormat chart="9" format="12" series="1">
      <pivotArea type="data" outline="0" fieldPosition="0">
        <references count="2">
          <reference field="4294967294" count="1" selected="0">
            <x v="0"/>
          </reference>
          <reference field="13" count="1" selected="0">
            <x v="1"/>
          </reference>
        </references>
      </pivotArea>
    </chartFormat>
    <chartFormat chart="9" format="13" series="1">
      <pivotArea type="data" outline="0" fieldPosition="0">
        <references count="2">
          <reference field="4294967294" count="1" selected="0">
            <x v="0"/>
          </reference>
          <reference field="13" count="1" selected="0">
            <x v="0"/>
          </reference>
        </references>
      </pivotArea>
    </chartFormat>
    <chartFormat chart="7" format="12" series="1">
      <pivotArea type="data" outline="0" fieldPosition="0">
        <references count="2">
          <reference field="4294967294" count="1" selected="0">
            <x v="0"/>
          </reference>
          <reference field="13" count="1" selected="0">
            <x v="1"/>
          </reference>
        </references>
      </pivotArea>
    </chartFormat>
    <chartFormat chart="7" format="13"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25EA39-46BA-4E41-834A-5943CEBFE0B7}" name="Pivot_reg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0:G146" firstHeaderRow="1" firstDataRow="3"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4">
    <i>
      <x/>
    </i>
    <i>
      <x v="1"/>
    </i>
    <i>
      <x v="2"/>
    </i>
    <i t="grand">
      <x/>
    </i>
  </rowItems>
  <colFields count="2">
    <field x="13"/>
    <field x="-2"/>
  </colFields>
  <colItems count="6">
    <i>
      <x/>
      <x/>
    </i>
    <i r="1" i="1">
      <x v="1"/>
    </i>
    <i>
      <x v="1"/>
      <x/>
    </i>
    <i r="1" i="1">
      <x v="1"/>
    </i>
    <i t="grand">
      <x/>
    </i>
    <i t="grand" i="1">
      <x/>
    </i>
  </colItems>
  <dataFields count="2">
    <dataField name="Count of Purchased_Bike" fld="13" subtotal="count" baseField="0" baseItem="0"/>
    <dataField name="Count of Purchased_Bike2" fld="13" subtotal="count" showDataAs="percentOfRow"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8AC8F0-0F61-497F-B3C2-F6700367C18D}"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30:D135" firstHeaderRow="1" firstDataRow="2" firstDataCol="1"/>
  <pivotFields count="14">
    <pivotField showAll="0"/>
    <pivotField showAll="0">
      <items count="3">
        <item x="0"/>
        <item x="1"/>
        <item t="default"/>
      </items>
    </pivotField>
    <pivotField showAll="0"/>
    <pivotField dataField="1" numFmtId="1" showAll="0"/>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pivotField axis="axisCol"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Income" fld="3" subtotal="count" baseField="10" baseItem="1" numFmtId="1"/>
  </dataFields>
  <formats count="10">
    <format dxfId="13">
      <pivotArea type="all" dataOnly="0" outline="0" fieldPosition="0"/>
    </format>
    <format dxfId="12">
      <pivotArea outline="0" collapsedLevelsAreSubtotals="1" fieldPosition="0"/>
    </format>
    <format dxfId="11">
      <pivotArea type="origin" dataOnly="0" labelOnly="1" outline="0" fieldPosition="0"/>
    </format>
    <format dxfId="10">
      <pivotArea field="13" type="button" dataOnly="0" labelOnly="1" outline="0" axis="axisCol" fieldPosition="0"/>
    </format>
    <format dxfId="9">
      <pivotArea type="topRight" dataOnly="0" labelOnly="1" outline="0" fieldPosition="0"/>
    </format>
    <format dxfId="8">
      <pivotArea field="10" type="button" dataOnly="0" labelOnly="1" outline="0" axis="axisRow" fieldPosition="0"/>
    </format>
    <format dxfId="7">
      <pivotArea dataOnly="0" labelOnly="1" fieldPosition="0">
        <references count="1">
          <reference field="10" count="0"/>
        </references>
      </pivotArea>
    </format>
    <format dxfId="6">
      <pivotArea dataOnly="0" labelOnly="1" grandRow="1" outline="0" fieldPosition="0"/>
    </format>
    <format dxfId="5">
      <pivotArea dataOnly="0" labelOnly="1" fieldPosition="0">
        <references count="1">
          <reference field="13" count="0"/>
        </references>
      </pivotArea>
    </format>
    <format dxfId="4">
      <pivotArea dataOnly="0" labelOnly="1" grandCol="1" outline="0"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E9CA16-35F0-4D44-9534-E54F91CE826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02:D106" firstHeaderRow="1" firstDataRow="2" firstDataCol="1"/>
  <pivotFields count="14">
    <pivotField showAll="0"/>
    <pivotField showAll="0">
      <items count="3">
        <item x="0"/>
        <item x="1"/>
        <item t="default"/>
      </items>
    </pivotField>
    <pivotField showAll="0"/>
    <pivotField dataField="1" numFmtId="1" showAll="0"/>
    <pivotField showAll="0"/>
    <pivotField showAll="0">
      <items count="6">
        <item x="0"/>
        <item x="4"/>
        <item x="2"/>
        <item x="1"/>
        <item x="3"/>
        <item t="default"/>
      </items>
    </pivotField>
    <pivotField showAll="0"/>
    <pivotField axis="axisRow"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7"/>
  </rowFields>
  <rowItems count="3">
    <i>
      <x/>
    </i>
    <i>
      <x v="1"/>
    </i>
    <i t="grand">
      <x/>
    </i>
  </rowItems>
  <colFields count="1">
    <field x="13"/>
  </colFields>
  <colItems count="3">
    <i>
      <x/>
    </i>
    <i>
      <x v="1"/>
    </i>
    <i t="grand">
      <x/>
    </i>
  </colItems>
  <dataFields count="1">
    <dataField name="Average of Income" fld="3" subtotal="average" baseField="7" baseItem="0" numFmtId="1"/>
  </dataFields>
  <formats count="9">
    <format dxfId="22">
      <pivotArea type="all" dataOnly="0" outline="0" fieldPosition="0"/>
    </format>
    <format dxfId="21">
      <pivotArea type="origin" dataOnly="0" labelOnly="1" outline="0" fieldPosition="0"/>
    </format>
    <format dxfId="20">
      <pivotArea field="13" type="button" dataOnly="0" labelOnly="1" outline="0" axis="axisCol" fieldPosition="0"/>
    </format>
    <format dxfId="19">
      <pivotArea type="topRight" dataOnly="0" labelOnly="1" outline="0" fieldPosition="0"/>
    </format>
    <format dxfId="18">
      <pivotArea field="7" type="button" dataOnly="0" labelOnly="1" outline="0" axis="axisRow" fieldPosition="0"/>
    </format>
    <format dxfId="17">
      <pivotArea dataOnly="0" labelOnly="1" fieldPosition="0">
        <references count="1">
          <reference field="7" count="0"/>
        </references>
      </pivotArea>
    </format>
    <format dxfId="16">
      <pivotArea dataOnly="0" labelOnly="1" grandRow="1" outline="0" fieldPosition="0"/>
    </format>
    <format dxfId="15">
      <pivotArea dataOnly="0" labelOnly="1" grandCol="1" outline="0" fieldPosition="0"/>
    </format>
    <format dxfId="14">
      <pivotArea outline="0" collapsedLevelsAreSubtotals="1" fieldPosition="0"/>
    </format>
  </formats>
  <chartFormats count="6">
    <chartFormat chart="3" format="6" series="1">
      <pivotArea type="data" outline="0" fieldPosition="0">
        <references count="1">
          <reference field="13" count="1" selected="0">
            <x v="0"/>
          </reference>
        </references>
      </pivotArea>
    </chartFormat>
    <chartFormat chart="3" format="7" series="1">
      <pivotArea type="data" outline="0" fieldPosition="0">
        <references count="1">
          <reference field="13" count="1" selected="0">
            <x v="1"/>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pivotArea type="data" outline="0" fieldPosition="0">
        <references count="3">
          <reference field="4294967294" count="1" selected="0">
            <x v="0"/>
          </reference>
          <reference field="7" count="1" selected="0">
            <x v="0"/>
          </reference>
          <reference field="13" count="1" selected="0">
            <x v="0"/>
          </reference>
        </references>
      </pivotArea>
    </chartFormat>
    <chartFormat chart="3" format="11">
      <pivotArea type="data" outline="0" fieldPosition="0">
        <references count="3">
          <reference field="4294967294" count="1" selected="0">
            <x v="0"/>
          </reference>
          <reference field="7"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1D76B9-EA37-4CBA-AA90-F9A999BD899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7:H45" firstHeaderRow="1" firstDataRow="3"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10">
        <item x="4"/>
        <item m="1" x="6"/>
        <item m="1" x="7"/>
        <item m="1" x="8"/>
        <item m="1" x="5"/>
        <item x="0"/>
        <item x="1"/>
        <item x="2"/>
        <item x="3"/>
        <item t="default"/>
      </items>
    </pivotField>
    <pivotField axis="axisCol" dataField="1" showAll="0">
      <items count="3">
        <item x="1"/>
        <item x="0"/>
        <item t="default"/>
      </items>
    </pivotField>
  </pivotFields>
  <rowFields count="1">
    <field x="12"/>
  </rowFields>
  <rowItems count="6">
    <i>
      <x/>
    </i>
    <i>
      <x v="5"/>
    </i>
    <i>
      <x v="6"/>
    </i>
    <i>
      <x v="7"/>
    </i>
    <i>
      <x v="8"/>
    </i>
    <i t="grand">
      <x/>
    </i>
  </rowItems>
  <colFields count="2">
    <field x="13"/>
    <field x="-2"/>
  </colFields>
  <colItems count="6">
    <i>
      <x/>
      <x/>
    </i>
    <i r="1" i="1">
      <x v="1"/>
    </i>
    <i>
      <x v="1"/>
      <x/>
    </i>
    <i r="1" i="1">
      <x v="1"/>
    </i>
    <i t="grand">
      <x/>
    </i>
    <i t="grand" i="1">
      <x/>
    </i>
  </colItems>
  <dataFields count="2">
    <dataField name="Count of Purchased_Bike" fld="13" subtotal="count" baseField="0" baseItem="0"/>
    <dataField name="Count of Purchased_Bike2" fld="13" subtotal="count" showDataAs="percentOfRow" baseField="12" baseItem="0" numFmtId="10"/>
  </dataFields>
  <chartFormats count="36">
    <chartFormat chart="1" format="0" series="1">
      <pivotArea type="data" outline="0" fieldPosition="0">
        <references count="2">
          <reference field="4294967294" count="1" selected="0">
            <x v="0"/>
          </reference>
          <reference field="13" count="1" selected="0">
            <x v="1"/>
          </reference>
        </references>
      </pivotArea>
    </chartFormat>
    <chartFormat chart="1" format="1" series="1">
      <pivotArea type="data" outline="0" fieldPosition="0">
        <references count="2">
          <reference field="4294967294" count="1" selected="0">
            <x v="0"/>
          </reference>
          <reference field="13" count="1" selected="0">
            <x v="0"/>
          </reference>
        </references>
      </pivotArea>
    </chartFormat>
    <chartFormat chart="1" format="2" series="1">
      <pivotArea type="data" outline="0" fieldPosition="0">
        <references count="2">
          <reference field="4294967294" count="1" selected="0">
            <x v="1"/>
          </reference>
          <reference field="13" count="1" selected="0">
            <x v="1"/>
          </reference>
        </references>
      </pivotArea>
    </chartFormat>
    <chartFormat chart="1" format="3" series="1">
      <pivotArea type="data" outline="0" fieldPosition="0">
        <references count="2">
          <reference field="4294967294" count="1" selected="0">
            <x v="1"/>
          </reference>
          <reference field="13" count="1" selected="0">
            <x v="0"/>
          </reference>
        </references>
      </pivotArea>
    </chartFormat>
    <chartFormat chart="1" format="4">
      <pivotArea type="data" outline="0" fieldPosition="0">
        <references count="3">
          <reference field="4294967294" count="1" selected="0">
            <x v="1"/>
          </reference>
          <reference field="12" count="1" selected="0">
            <x v="3"/>
          </reference>
          <reference field="13" count="1" selected="0">
            <x v="1"/>
          </reference>
        </references>
      </pivotArea>
    </chartFormat>
    <chartFormat chart="1" format="5">
      <pivotArea type="data" outline="0" fieldPosition="0">
        <references count="3">
          <reference field="4294967294" count="1" selected="0">
            <x v="1"/>
          </reference>
          <reference field="12" count="1" selected="0">
            <x v="2"/>
          </reference>
          <reference field="13" count="1" selected="0">
            <x v="1"/>
          </reference>
        </references>
      </pivotArea>
    </chartFormat>
    <chartFormat chart="1" format="6">
      <pivotArea type="data" outline="0" fieldPosition="0">
        <references count="3">
          <reference field="4294967294" count="1" selected="0">
            <x v="1"/>
          </reference>
          <reference field="12" count="1" selected="0">
            <x v="1"/>
          </reference>
          <reference field="13" count="1" selected="0">
            <x v="1"/>
          </reference>
        </references>
      </pivotArea>
    </chartFormat>
    <chartFormat chart="1" format="7">
      <pivotArea type="data" outline="0" fieldPosition="0">
        <references count="3">
          <reference field="4294967294" count="1" selected="0">
            <x v="1"/>
          </reference>
          <reference field="12" count="1" selected="0">
            <x v="0"/>
          </reference>
          <reference field="13" count="1" selected="0">
            <x v="1"/>
          </reference>
        </references>
      </pivotArea>
    </chartFormat>
    <chartFormat chart="1" format="8">
      <pivotArea type="data" outline="0" fieldPosition="0">
        <references count="3">
          <reference field="4294967294" count="1" selected="0">
            <x v="1"/>
          </reference>
          <reference field="12" count="1" selected="0">
            <x v="4"/>
          </reference>
          <reference field="13" count="1" selected="0">
            <x v="1"/>
          </reference>
        </references>
      </pivotArea>
    </chartFormat>
    <chartFormat chart="2" format="9" series="1">
      <pivotArea type="data" outline="0" fieldPosition="0">
        <references count="2">
          <reference field="4294967294"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series="1">
      <pivotArea type="data" outline="0" fieldPosition="0">
        <references count="2">
          <reference field="4294967294" count="1" selected="0">
            <x v="1"/>
          </reference>
          <reference field="13" count="1" selected="0">
            <x v="0"/>
          </reference>
        </references>
      </pivotArea>
    </chartFormat>
    <chartFormat chart="2" format="12" series="1">
      <pivotArea type="data" outline="0" fieldPosition="0">
        <references count="2">
          <reference field="4294967294" count="1" selected="0">
            <x v="1"/>
          </reference>
          <reference field="13" count="1" selected="0">
            <x v="1"/>
          </reference>
        </references>
      </pivotArea>
    </chartFormat>
    <chartFormat chart="2" format="13">
      <pivotArea type="data" outline="0" fieldPosition="0">
        <references count="3">
          <reference field="4294967294" count="1" selected="0">
            <x v="1"/>
          </reference>
          <reference field="12" count="1" selected="0">
            <x v="0"/>
          </reference>
          <reference field="13" count="1" selected="0">
            <x v="1"/>
          </reference>
        </references>
      </pivotArea>
    </chartFormat>
    <chartFormat chart="2" format="14">
      <pivotArea type="data" outline="0" fieldPosition="0">
        <references count="3">
          <reference field="4294967294" count="1" selected="0">
            <x v="1"/>
          </reference>
          <reference field="12" count="1" selected="0">
            <x v="1"/>
          </reference>
          <reference field="13" count="1" selected="0">
            <x v="1"/>
          </reference>
        </references>
      </pivotArea>
    </chartFormat>
    <chartFormat chart="2" format="15">
      <pivotArea type="data" outline="0" fieldPosition="0">
        <references count="3">
          <reference field="4294967294" count="1" selected="0">
            <x v="1"/>
          </reference>
          <reference field="12" count="1" selected="0">
            <x v="2"/>
          </reference>
          <reference field="13" count="1" selected="0">
            <x v="1"/>
          </reference>
        </references>
      </pivotArea>
    </chartFormat>
    <chartFormat chart="2" format="16">
      <pivotArea type="data" outline="0" fieldPosition="0">
        <references count="3">
          <reference field="4294967294" count="1" selected="0">
            <x v="1"/>
          </reference>
          <reference field="12" count="1" selected="0">
            <x v="3"/>
          </reference>
          <reference field="13" count="1" selected="0">
            <x v="1"/>
          </reference>
        </references>
      </pivotArea>
    </chartFormat>
    <chartFormat chart="2" format="17">
      <pivotArea type="data" outline="0" fieldPosition="0">
        <references count="3">
          <reference field="4294967294" count="1" selected="0">
            <x v="1"/>
          </reference>
          <reference field="12" count="1" selected="0">
            <x v="4"/>
          </reference>
          <reference field="13" count="1" selected="0">
            <x v="1"/>
          </reference>
        </references>
      </pivotArea>
    </chartFormat>
    <chartFormat chart="3" format="18" series="1">
      <pivotArea type="data" outline="0" fieldPosition="0">
        <references count="2">
          <reference field="4294967294" count="1" selected="0">
            <x v="0"/>
          </reference>
          <reference field="13" count="1" selected="0">
            <x v="0"/>
          </reference>
        </references>
      </pivotArea>
    </chartFormat>
    <chartFormat chart="3" format="19" series="1">
      <pivotArea type="data" outline="0" fieldPosition="0">
        <references count="2">
          <reference field="4294967294" count="1" selected="0">
            <x v="0"/>
          </reference>
          <reference field="13" count="1" selected="0">
            <x v="1"/>
          </reference>
        </references>
      </pivotArea>
    </chartFormat>
    <chartFormat chart="3" format="20" series="1">
      <pivotArea type="data" outline="0" fieldPosition="0">
        <references count="2">
          <reference field="4294967294" count="1" selected="0">
            <x v="1"/>
          </reference>
          <reference field="13" count="1" selected="0">
            <x v="0"/>
          </reference>
        </references>
      </pivotArea>
    </chartFormat>
    <chartFormat chart="3" format="21" series="1">
      <pivotArea type="data" outline="0" fieldPosition="0">
        <references count="2">
          <reference field="4294967294" count="1" selected="0">
            <x v="1"/>
          </reference>
          <reference field="13" count="1" selected="0">
            <x v="1"/>
          </reference>
        </references>
      </pivotArea>
    </chartFormat>
    <chartFormat chart="3" format="22">
      <pivotArea type="data" outline="0" fieldPosition="0">
        <references count="3">
          <reference field="4294967294" count="1" selected="0">
            <x v="1"/>
          </reference>
          <reference field="12" count="1" selected="0">
            <x v="0"/>
          </reference>
          <reference field="13" count="1" selected="0">
            <x v="1"/>
          </reference>
        </references>
      </pivotArea>
    </chartFormat>
    <chartFormat chart="3" format="23">
      <pivotArea type="data" outline="0" fieldPosition="0">
        <references count="3">
          <reference field="4294967294" count="1" selected="0">
            <x v="1"/>
          </reference>
          <reference field="12" count="1" selected="0">
            <x v="1"/>
          </reference>
          <reference field="13" count="1" selected="0">
            <x v="1"/>
          </reference>
        </references>
      </pivotArea>
    </chartFormat>
    <chartFormat chart="3" format="24">
      <pivotArea type="data" outline="0" fieldPosition="0">
        <references count="3">
          <reference field="4294967294" count="1" selected="0">
            <x v="1"/>
          </reference>
          <reference field="12" count="1" selected="0">
            <x v="2"/>
          </reference>
          <reference field="13" count="1" selected="0">
            <x v="1"/>
          </reference>
        </references>
      </pivotArea>
    </chartFormat>
    <chartFormat chart="3" format="25">
      <pivotArea type="data" outline="0" fieldPosition="0">
        <references count="3">
          <reference field="4294967294" count="1" selected="0">
            <x v="1"/>
          </reference>
          <reference field="12" count="1" selected="0">
            <x v="3"/>
          </reference>
          <reference field="13" count="1" selected="0">
            <x v="1"/>
          </reference>
        </references>
      </pivotArea>
    </chartFormat>
    <chartFormat chart="3" format="26">
      <pivotArea type="data" outline="0" fieldPosition="0">
        <references count="3">
          <reference field="4294967294" count="1" selected="0">
            <x v="1"/>
          </reference>
          <reference field="12" count="1" selected="0">
            <x v="4"/>
          </reference>
          <reference field="13" count="1" selected="0">
            <x v="1"/>
          </reference>
        </references>
      </pivotArea>
    </chartFormat>
    <chartFormat chart="3" format="27">
      <pivotArea type="data" outline="0" fieldPosition="0">
        <references count="3">
          <reference field="4294967294" count="1" selected="0">
            <x v="1"/>
          </reference>
          <reference field="12" count="1" selected="0">
            <x v="3"/>
          </reference>
          <reference field="13" count="1" selected="0">
            <x v="0"/>
          </reference>
        </references>
      </pivotArea>
    </chartFormat>
    <chartFormat chart="3" format="28">
      <pivotArea type="data" outline="0" fieldPosition="0">
        <references count="3">
          <reference field="4294967294" count="1" selected="0">
            <x v="1"/>
          </reference>
          <reference field="12" count="1" selected="0">
            <x v="2"/>
          </reference>
          <reference field="13" count="1" selected="0">
            <x v="0"/>
          </reference>
        </references>
      </pivotArea>
    </chartFormat>
    <chartFormat chart="3" format="29">
      <pivotArea type="data" outline="0" fieldPosition="0">
        <references count="3">
          <reference field="4294967294" count="1" selected="0">
            <x v="1"/>
          </reference>
          <reference field="12" count="1" selected="0">
            <x v="1"/>
          </reference>
          <reference field="13" count="1" selected="0">
            <x v="0"/>
          </reference>
        </references>
      </pivotArea>
    </chartFormat>
    <chartFormat chart="3" format="30">
      <pivotArea type="data" outline="0" fieldPosition="0">
        <references count="3">
          <reference field="4294967294" count="1" selected="0">
            <x v="1"/>
          </reference>
          <reference field="12" count="1" selected="0">
            <x v="0"/>
          </reference>
          <reference field="13" count="1" selected="0">
            <x v="0"/>
          </reference>
        </references>
      </pivotArea>
    </chartFormat>
    <chartFormat chart="3" format="31">
      <pivotArea type="data" outline="0" fieldPosition="0">
        <references count="3">
          <reference field="4294967294" count="1" selected="0">
            <x v="1"/>
          </reference>
          <reference field="12" count="1" selected="0">
            <x v="4"/>
          </reference>
          <reference field="13" count="1" selected="0">
            <x v="0"/>
          </reference>
        </references>
      </pivotArea>
    </chartFormat>
    <chartFormat chart="3" format="32">
      <pivotArea type="data" outline="0" fieldPosition="0">
        <references count="3">
          <reference field="4294967294" count="1" selected="0">
            <x v="1"/>
          </reference>
          <reference field="12" count="1" selected="0">
            <x v="6"/>
          </reference>
          <reference field="13" count="1" selected="0">
            <x v="0"/>
          </reference>
        </references>
      </pivotArea>
    </chartFormat>
    <chartFormat chart="3" format="33">
      <pivotArea type="data" outline="0" fieldPosition="0">
        <references count="3">
          <reference field="4294967294" count="1" selected="0">
            <x v="1"/>
          </reference>
          <reference field="12" count="1" selected="0">
            <x v="5"/>
          </reference>
          <reference field="13" count="1" selected="0">
            <x v="0"/>
          </reference>
        </references>
      </pivotArea>
    </chartFormat>
    <chartFormat chart="3" format="34">
      <pivotArea type="data" outline="0" fieldPosition="0">
        <references count="3">
          <reference field="4294967294" count="1" selected="0">
            <x v="1"/>
          </reference>
          <reference field="12" count="1" selected="0">
            <x v="7"/>
          </reference>
          <reference field="13" count="1" selected="0">
            <x v="0"/>
          </reference>
        </references>
      </pivotArea>
    </chartFormat>
    <chartFormat chart="3" format="35">
      <pivotArea type="data" outline="0" fieldPosition="0">
        <references count="3">
          <reference field="4294967294" count="1" selected="0">
            <x v="1"/>
          </reference>
          <reference field="12" count="1" selected="0">
            <x v="8"/>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A8DD0C5-75B8-4D56-895A-2DC91F40EED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1:D98" firstHeaderRow="1" firstDataRow="2" firstDataCol="1"/>
  <pivotFields count="14">
    <pivotField showAll="0"/>
    <pivotField showAll="0">
      <items count="3">
        <item x="0"/>
        <item x="1"/>
        <item t="default"/>
      </items>
    </pivotField>
    <pivotField showAll="0"/>
    <pivotField numFmtId="1" showAll="0"/>
    <pivotField showAll="0"/>
    <pivotField axis="axisRow" showAll="0">
      <items count="6">
        <item x="3"/>
        <item x="2"/>
        <item x="1"/>
        <item x="0"/>
        <item x="4"/>
        <item t="default"/>
      </items>
    </pivotField>
    <pivotField showAll="0"/>
    <pivotField showAll="0"/>
    <pivotField dataField="1"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Average of Cars" fld="8" subtotal="average" baseField="5" baseItem="3" numFmtId="2"/>
  </dataFields>
  <formats count="3">
    <format dxfId="25">
      <pivotArea dataOnly="0" labelOnly="1" outline="0" axis="axisValues" fieldPosition="0"/>
    </format>
    <format dxfId="24">
      <pivotArea outline="0" collapsedLevelsAreSubtotals="1" fieldPosition="0"/>
    </format>
    <format dxfId="2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4ABBAB-61D3-45BA-9180-DC1BFECD29E6}" sourceName="Region">
  <pivotTables>
    <pivotTable tabId="3" name="PivotTable12"/>
    <pivotTable tabId="3" name="PivotTable11"/>
    <pivotTable tabId="3" name="PivotTable16"/>
    <pivotTable tabId="3" name="PivotTable2"/>
    <pivotTable tabId="3" name="PivotTable3"/>
    <pivotTable tabId="3" name="PivotTable6"/>
    <pivotTable tabId="3" name="PivotTable7"/>
    <pivotTable tabId="3" name="PivotTable8"/>
    <pivotTable tabId="3" name="PivotTable1"/>
  </pivotTables>
  <data>
    <tabular pivotCacheId="1742581988">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C3CEA60-74C0-4293-A437-1EED295867BD}" sourceName="Marital_Status">
  <pivotTables>
    <pivotTable tabId="3" name="PivotTable12"/>
    <pivotTable tabId="3" name="PivotTable1"/>
    <pivotTable tabId="3" name="PivotTable11"/>
    <pivotTable tabId="3" name="PivotTable16"/>
    <pivotTable tabId="3" name="PivotTable3"/>
    <pivotTable tabId="3" name="PivotTable6"/>
    <pivotTable tabId="3" name="PivotTable7"/>
    <pivotTable tabId="3" name="PivotTable8"/>
    <pivotTable tabId="3" name="Pivot_region"/>
  </pivotTables>
  <data>
    <tabular pivotCacheId="174258198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C628DB8-885B-4F60-9C8E-56F6B7A7C24D}" sourceName="Education">
  <pivotTables>
    <pivotTable tabId="3" name="PivotTable3"/>
    <pivotTable tabId="3" name="Pivot_region"/>
    <pivotTable tabId="3" name="PivotTable1"/>
    <pivotTable tabId="3" name="PivotTable11"/>
    <pivotTable tabId="3" name="PivotTable12"/>
    <pivotTable tabId="3" name="PivotTable6"/>
    <pivotTable tabId="3" name="PivotTable7"/>
    <pivotTable tabId="3" name="PivotTable8"/>
  </pivotTables>
  <data>
    <tabular pivotCacheId="174258198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77D4F3E-340A-422B-9C14-B8CC81D03ED1}" cache="Slicer_Region" caption="Region" style="SlicerStyleLight1 2" rowHeight="180000"/>
  <slicer name="Marital_Status" xr10:uid="{FD0D8D18-7016-43A9-B576-73A7F423B68D}" cache="Slicer_Marital_Status" caption="Marital_Status" style="SlicerStyleLight1 2" rowHeight="234950"/>
  <slicer name="Education" xr10:uid="{D05A95B5-33B4-4FF9-B347-3B5538F6D2AC}" cache="Slicer_Education" caption="Education" style="SlicerStyleLight1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9A1F0D-0162-48D3-8DF8-4E78BD4EEE85}" name="Rawdata" displayName="Rawdata" ref="A3:M1029" totalsRowShown="0">
  <autoFilter ref="A3:M1029" xr:uid="{FA9A1F0D-0162-48D3-8DF8-4E78BD4EEE85}"/>
  <tableColumns count="13">
    <tableColumn id="1" xr3:uid="{869B2CD2-330C-4595-AB2C-5F8411EDA113}" name="ID"/>
    <tableColumn id="2" xr3:uid="{07A75142-2011-45F9-AFDB-83DCA8359431}" name="Marital Status"/>
    <tableColumn id="3" xr3:uid="{CA93F952-5156-4EFF-A4F4-3EB6A51911F9}" name="Gender"/>
    <tableColumn id="4" xr3:uid="{D3184641-74EA-438D-90C6-CBACB874ADD9}" name="Income" dataDxfId="41"/>
    <tableColumn id="5" xr3:uid="{5D16F7BD-DBBE-4B1D-BEA8-AF9918179C31}" name="Children"/>
    <tableColumn id="6" xr3:uid="{DC8EA44B-DECD-4A7F-8B26-FE75A3CE9E87}" name="Education"/>
    <tableColumn id="7" xr3:uid="{E4D6E41C-D4B1-446E-8D72-C680E5BF4FC9}" name="Occupation"/>
    <tableColumn id="8" xr3:uid="{4F398953-CE12-4E7C-B501-5842AB0D31BB}" name="Home Owner"/>
    <tableColumn id="9" xr3:uid="{97E204B1-FAE0-40F4-AEDC-30DD15D1460D}" name="Cars"/>
    <tableColumn id="10" xr3:uid="{7EC20D37-0548-4605-B7A5-1BD95AEAF228}" name="Commute Distance"/>
    <tableColumn id="11" xr3:uid="{0E354085-1CD5-450E-AAFE-0E80C2D61760}" name="Region"/>
    <tableColumn id="12" xr3:uid="{4A72153E-9636-4F6C-A125-30CC271799A5}" name="Age"/>
    <tableColumn id="13" xr3:uid="{98E2DD89-864A-4DC3-9AB3-9626299F1FF4}" name="Purchased Bike"/>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4EA979-8EB4-47BC-AD01-76213381E746}" name="tbl" displayName="tbl" ref="A3:O1003" totalsRowShown="0" headerRowDxfId="40" headerRowBorderDxfId="39" tableBorderDxfId="38">
  <autoFilter ref="A3:O1003" xr:uid="{504EA979-8EB4-47BC-AD01-76213381E746}"/>
  <tableColumns count="15">
    <tableColumn id="1" xr3:uid="{9296045D-09FF-431D-BFC7-4745E0C31F6C}" name="ID" dataDxfId="37">
      <calculatedColumnFormula>Rawdata[[#This Row],[ID]]</calculatedColumnFormula>
    </tableColumn>
    <tableColumn id="2" xr3:uid="{FE63FC27-498D-4B8F-A7A0-1FB6BA991ACF}" name="Marital_Status" dataDxfId="36">
      <calculatedColumnFormula>IF(Rawdata[[#This Row],[Marital Status]]="M","Married","Single")</calculatedColumnFormula>
    </tableColumn>
    <tableColumn id="3" xr3:uid="{317FA073-5EB1-421C-BF87-13E4AE770A1D}" name="Gender" dataDxfId="35">
      <calculatedColumnFormula>IF(Rawdata[[#This Row],[Gender]]="M","Male","Female")</calculatedColumnFormula>
    </tableColumn>
    <tableColumn id="4" xr3:uid="{9B0C7DAB-5DDC-4A66-915B-AD044BDE4B61}" name="Income" dataDxfId="34">
      <calculatedColumnFormula>Rawdata[[#This Row],[Income]]</calculatedColumnFormula>
    </tableColumn>
    <tableColumn id="5" xr3:uid="{8FE1CA1E-4E61-4CE8-A968-1EDD8361EFAD}" name="Children" dataDxfId="33">
      <calculatedColumnFormula>Rawdata[[#This Row],[Children]]</calculatedColumnFormula>
    </tableColumn>
    <tableColumn id="6" xr3:uid="{3373F134-AA9C-4D84-8392-F92E2383F5A2}" name="Education" dataDxfId="32">
      <calculatedColumnFormula>Rawdata[[#This Row],[Education]]</calculatedColumnFormula>
    </tableColumn>
    <tableColumn id="15" xr3:uid="{F2E66703-CB58-49F3-A74F-1EFCAD58F70B}" name="Education_no" dataDxfId="31">
      <calculatedColumnFormula>VLOOKUP(tbl[[#This Row],[Education]],lk_education[],G$2,FALSE)</calculatedColumnFormula>
    </tableColumn>
    <tableColumn id="7" xr3:uid="{02E4218D-E12F-46ED-9458-A0B1519B8876}" name="Occupation" dataDxfId="30">
      <calculatedColumnFormula>Rawdata[[#This Row],[Occupation]]</calculatedColumnFormula>
    </tableColumn>
    <tableColumn id="8" xr3:uid="{60C1DDCF-E6DC-471D-B746-EE0B29349B6C}" name="Home_Owner" dataDxfId="29">
      <calculatedColumnFormula>Rawdata[[#This Row],[Home Owner]]</calculatedColumnFormula>
    </tableColumn>
    <tableColumn id="9" xr3:uid="{D2A035AC-D857-4AE3-BE70-2CCCDFE5A464}" name="Cars" dataDxfId="28">
      <calculatedColumnFormula>Rawdata[[#This Row],[Cars]]</calculatedColumnFormula>
    </tableColumn>
    <tableColumn id="10" xr3:uid="{FAFB1CDF-402B-4C20-8C27-F11D53F38571}" name="Commute_Distance" dataDxfId="27">
      <calculatedColumnFormula>Rawdata[[#This Row],[Commute Distance]]</calculatedColumnFormula>
    </tableColumn>
    <tableColumn id="11" xr3:uid="{96BF76F2-1366-403E-9C5F-5814F8E7A674}" name="Region">
      <calculatedColumnFormula>Rawdata[[#This Row],[Region]]</calculatedColumnFormula>
    </tableColumn>
    <tableColumn id="12" xr3:uid="{8E60FED4-0E5C-488A-A11E-25318942F53B}" name="Age">
      <calculatedColumnFormula>Rawdata[[#This Row],[Age]]</calculatedColumnFormula>
    </tableColumn>
    <tableColumn id="14" xr3:uid="{8B32CB72-1BDF-4847-BD97-88A630CA64C8}" name="Age_brackets" dataDxfId="26">
      <calculatedColumnFormula>VLOOKUP(tbl[[#This Row],[Age]],lk_age_brackets[],N$2,TRUE)</calculatedColumnFormula>
    </tableColumn>
    <tableColumn id="13" xr3:uid="{4AB51DAB-7048-430E-B83F-C55D72C4F589}" name="Purchased_Bike">
      <calculatedColumnFormula>Rawdata[[#This Row],[Purchased Bike]]</calculatedColumnFormula>
    </tableColumn>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ED5F8A-E05F-4D12-876D-734034D23270}" name="lk_age_brackets" displayName="lk_age_brackets" ref="A2:B7" totalsRowShown="0">
  <autoFilter ref="A2:B7" xr:uid="{A6ED5F8A-E05F-4D12-876D-734034D23270}"/>
  <tableColumns count="2">
    <tableColumn id="1" xr3:uid="{39983F05-9986-4026-8859-7B43FD371478}" name="Age"/>
    <tableColumn id="2" xr3:uid="{18278D29-AAE9-4252-8B54-420CA57F772B}" name="Age_Bracket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49C5A04-DEB1-440A-9FA6-C84268CFF336}" name="lk_education" displayName="lk_education" ref="D2:E7" totalsRowShown="0">
  <autoFilter ref="D2:E7" xr:uid="{949C5A04-DEB1-440A-9FA6-C84268CFF336}"/>
  <tableColumns count="2">
    <tableColumn id="1" xr3:uid="{C5503E9E-523D-4B3B-89FC-93180B343B93}" name="Education"/>
    <tableColumn id="2" xr3:uid="{B5F96EC3-692F-414E-A10B-95155DE56555}" name="Education_no"/>
  </tableColumns>
  <tableStyleInfo name="TableStyleMedium2"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3.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7D3A7-E697-43F1-B7EB-E4594872BFEA}">
  <dimension ref="A1"/>
  <sheetViews>
    <sheetView workbookViewId="0">
      <selection activeCell="F15" sqref="F15"/>
    </sheetView>
  </sheetViews>
  <sheetFormatPr defaultRowHeight="13.8"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1029"/>
  <sheetViews>
    <sheetView topLeftCell="A13" workbookViewId="0">
      <selection activeCell="B1015" sqref="B1015"/>
    </sheetView>
  </sheetViews>
  <sheetFormatPr defaultColWidth="11.796875" defaultRowHeight="13.8" x14ac:dyDescent="0.25"/>
  <cols>
    <col min="2" max="2" width="14.5" customWidth="1"/>
    <col min="7" max="7" width="12.5" customWidth="1"/>
    <col min="8" max="8" width="13.796875" customWidth="1"/>
    <col min="10" max="10" width="18.69921875" customWidth="1"/>
    <col min="13" max="13" width="15.59765625" customWidth="1"/>
  </cols>
  <sheetData>
    <row r="3" spans="1:13" x14ac:dyDescent="0.25">
      <c r="A3" t="s">
        <v>0</v>
      </c>
      <c r="B3" t="s">
        <v>1</v>
      </c>
      <c r="C3" t="s">
        <v>2</v>
      </c>
      <c r="D3" t="s">
        <v>3</v>
      </c>
      <c r="E3" t="s">
        <v>4</v>
      </c>
      <c r="F3" t="s">
        <v>5</v>
      </c>
      <c r="G3" t="s">
        <v>6</v>
      </c>
      <c r="H3" t="s">
        <v>7</v>
      </c>
      <c r="I3" t="s">
        <v>8</v>
      </c>
      <c r="J3" t="s">
        <v>9</v>
      </c>
      <c r="K3" t="s">
        <v>10</v>
      </c>
      <c r="L3" t="s">
        <v>11</v>
      </c>
      <c r="M3" t="s">
        <v>12</v>
      </c>
    </row>
    <row r="4" spans="1:13" x14ac:dyDescent="0.25">
      <c r="A4">
        <v>12496</v>
      </c>
      <c r="B4" t="s">
        <v>34</v>
      </c>
      <c r="C4" t="s">
        <v>33</v>
      </c>
      <c r="D4" s="1">
        <v>40000</v>
      </c>
      <c r="E4">
        <v>1</v>
      </c>
      <c r="F4" t="s">
        <v>13</v>
      </c>
      <c r="G4" t="s">
        <v>14</v>
      </c>
      <c r="H4" t="s">
        <v>15</v>
      </c>
      <c r="I4">
        <v>0</v>
      </c>
      <c r="J4" t="s">
        <v>16</v>
      </c>
      <c r="K4" t="s">
        <v>17</v>
      </c>
      <c r="L4">
        <v>42</v>
      </c>
      <c r="M4" t="s">
        <v>18</v>
      </c>
    </row>
    <row r="5" spans="1:13" x14ac:dyDescent="0.25">
      <c r="A5">
        <v>24107</v>
      </c>
      <c r="B5" t="s">
        <v>34</v>
      </c>
      <c r="C5" t="s">
        <v>34</v>
      </c>
      <c r="D5" s="1">
        <v>30000</v>
      </c>
      <c r="E5">
        <v>3</v>
      </c>
      <c r="F5" t="s">
        <v>19</v>
      </c>
      <c r="G5" t="s">
        <v>20</v>
      </c>
      <c r="H5" t="s">
        <v>15</v>
      </c>
      <c r="I5">
        <v>1</v>
      </c>
      <c r="J5" t="s">
        <v>16</v>
      </c>
      <c r="K5" t="s">
        <v>17</v>
      </c>
      <c r="L5">
        <v>43</v>
      </c>
      <c r="M5" t="s">
        <v>18</v>
      </c>
    </row>
    <row r="6" spans="1:13" x14ac:dyDescent="0.25">
      <c r="A6">
        <v>14177</v>
      </c>
      <c r="B6" t="s">
        <v>34</v>
      </c>
      <c r="C6" t="s">
        <v>34</v>
      </c>
      <c r="D6" s="1">
        <v>80000</v>
      </c>
      <c r="E6">
        <v>5</v>
      </c>
      <c r="F6" t="s">
        <v>19</v>
      </c>
      <c r="G6" t="s">
        <v>21</v>
      </c>
      <c r="H6" t="s">
        <v>18</v>
      </c>
      <c r="I6">
        <v>2</v>
      </c>
      <c r="J6" t="s">
        <v>22</v>
      </c>
      <c r="K6" t="s">
        <v>17</v>
      </c>
      <c r="L6">
        <v>60</v>
      </c>
      <c r="M6" t="s">
        <v>18</v>
      </c>
    </row>
    <row r="7" spans="1:13" x14ac:dyDescent="0.25">
      <c r="A7">
        <v>24381</v>
      </c>
      <c r="B7" t="s">
        <v>35</v>
      </c>
      <c r="C7" t="s">
        <v>34</v>
      </c>
      <c r="D7" s="1">
        <v>70000</v>
      </c>
      <c r="E7">
        <v>0</v>
      </c>
      <c r="F7" t="s">
        <v>13</v>
      </c>
      <c r="G7" t="s">
        <v>21</v>
      </c>
      <c r="H7" t="s">
        <v>15</v>
      </c>
      <c r="I7">
        <v>1</v>
      </c>
      <c r="J7" t="s">
        <v>23</v>
      </c>
      <c r="K7" t="s">
        <v>24</v>
      </c>
      <c r="L7">
        <v>41</v>
      </c>
      <c r="M7" t="s">
        <v>15</v>
      </c>
    </row>
    <row r="8" spans="1:13" x14ac:dyDescent="0.25">
      <c r="A8">
        <v>25597</v>
      </c>
      <c r="B8" t="s">
        <v>35</v>
      </c>
      <c r="C8" t="s">
        <v>34</v>
      </c>
      <c r="D8" s="1">
        <v>30000</v>
      </c>
      <c r="E8">
        <v>0</v>
      </c>
      <c r="F8" t="s">
        <v>13</v>
      </c>
      <c r="G8" t="s">
        <v>20</v>
      </c>
      <c r="H8" t="s">
        <v>18</v>
      </c>
      <c r="I8">
        <v>0</v>
      </c>
      <c r="J8" t="s">
        <v>16</v>
      </c>
      <c r="K8" t="s">
        <v>17</v>
      </c>
      <c r="L8">
        <v>36</v>
      </c>
      <c r="M8" t="s">
        <v>15</v>
      </c>
    </row>
    <row r="9" spans="1:13" x14ac:dyDescent="0.25">
      <c r="A9">
        <v>13507</v>
      </c>
      <c r="B9" t="s">
        <v>34</v>
      </c>
      <c r="C9" t="s">
        <v>33</v>
      </c>
      <c r="D9" s="1">
        <v>10000</v>
      </c>
      <c r="E9">
        <v>2</v>
      </c>
      <c r="F9" t="s">
        <v>19</v>
      </c>
      <c r="G9" t="s">
        <v>25</v>
      </c>
      <c r="H9" t="s">
        <v>15</v>
      </c>
      <c r="I9">
        <v>0</v>
      </c>
      <c r="J9" t="s">
        <v>26</v>
      </c>
      <c r="K9" t="s">
        <v>17</v>
      </c>
      <c r="L9">
        <v>50</v>
      </c>
      <c r="M9" t="s">
        <v>18</v>
      </c>
    </row>
    <row r="10" spans="1:13" x14ac:dyDescent="0.25">
      <c r="A10">
        <v>27974</v>
      </c>
      <c r="B10" t="s">
        <v>35</v>
      </c>
      <c r="C10" t="s">
        <v>34</v>
      </c>
      <c r="D10" s="1">
        <v>160000</v>
      </c>
      <c r="E10">
        <v>2</v>
      </c>
      <c r="F10" t="s">
        <v>27</v>
      </c>
      <c r="G10" t="s">
        <v>28</v>
      </c>
      <c r="H10" t="s">
        <v>15</v>
      </c>
      <c r="I10">
        <v>4</v>
      </c>
      <c r="J10" t="s">
        <v>16</v>
      </c>
      <c r="K10" t="s">
        <v>24</v>
      </c>
      <c r="L10">
        <v>33</v>
      </c>
      <c r="M10" t="s">
        <v>15</v>
      </c>
    </row>
    <row r="11" spans="1:13" x14ac:dyDescent="0.25">
      <c r="A11">
        <v>19364</v>
      </c>
      <c r="B11" t="s">
        <v>34</v>
      </c>
      <c r="C11" t="s">
        <v>34</v>
      </c>
      <c r="D11" s="1">
        <v>40000</v>
      </c>
      <c r="E11">
        <v>1</v>
      </c>
      <c r="F11" t="s">
        <v>13</v>
      </c>
      <c r="G11" t="s">
        <v>14</v>
      </c>
      <c r="H11" t="s">
        <v>15</v>
      </c>
      <c r="I11">
        <v>0</v>
      </c>
      <c r="J11" t="s">
        <v>16</v>
      </c>
      <c r="K11" t="s">
        <v>17</v>
      </c>
      <c r="L11">
        <v>43</v>
      </c>
      <c r="M11" t="s">
        <v>15</v>
      </c>
    </row>
    <row r="12" spans="1:13" x14ac:dyDescent="0.25">
      <c r="A12">
        <v>22155</v>
      </c>
      <c r="B12" t="s">
        <v>34</v>
      </c>
      <c r="C12" t="s">
        <v>34</v>
      </c>
      <c r="D12" s="1">
        <v>20000</v>
      </c>
      <c r="E12">
        <v>2</v>
      </c>
      <c r="F12" t="s">
        <v>29</v>
      </c>
      <c r="G12" t="s">
        <v>20</v>
      </c>
      <c r="H12" t="s">
        <v>15</v>
      </c>
      <c r="I12">
        <v>2</v>
      </c>
      <c r="J12" t="s">
        <v>23</v>
      </c>
      <c r="K12" t="s">
        <v>24</v>
      </c>
      <c r="L12">
        <v>58</v>
      </c>
      <c r="M12" t="s">
        <v>18</v>
      </c>
    </row>
    <row r="13" spans="1:13" x14ac:dyDescent="0.25">
      <c r="A13">
        <v>19280</v>
      </c>
      <c r="B13" t="s">
        <v>34</v>
      </c>
      <c r="C13" t="s">
        <v>34</v>
      </c>
      <c r="D13" s="1">
        <v>120000</v>
      </c>
      <c r="E13">
        <v>2</v>
      </c>
      <c r="F13" t="s">
        <v>19</v>
      </c>
      <c r="G13" t="s">
        <v>25</v>
      </c>
      <c r="H13" t="s">
        <v>15</v>
      </c>
      <c r="I13">
        <v>1</v>
      </c>
      <c r="J13" t="s">
        <v>16</v>
      </c>
      <c r="K13" t="s">
        <v>17</v>
      </c>
      <c r="L13">
        <v>40</v>
      </c>
      <c r="M13" t="s">
        <v>15</v>
      </c>
    </row>
    <row r="14" spans="1:13" x14ac:dyDescent="0.25">
      <c r="A14">
        <v>22173</v>
      </c>
      <c r="B14" t="s">
        <v>34</v>
      </c>
      <c r="C14" t="s">
        <v>33</v>
      </c>
      <c r="D14" s="1">
        <v>30000</v>
      </c>
      <c r="E14">
        <v>3</v>
      </c>
      <c r="F14" t="s">
        <v>27</v>
      </c>
      <c r="G14" t="s">
        <v>14</v>
      </c>
      <c r="H14" t="s">
        <v>18</v>
      </c>
      <c r="I14">
        <v>2</v>
      </c>
      <c r="J14" t="s">
        <v>26</v>
      </c>
      <c r="K14" t="s">
        <v>24</v>
      </c>
      <c r="L14">
        <v>54</v>
      </c>
      <c r="M14" t="s">
        <v>15</v>
      </c>
    </row>
    <row r="15" spans="1:13" x14ac:dyDescent="0.25">
      <c r="A15">
        <v>12697</v>
      </c>
      <c r="B15" t="s">
        <v>35</v>
      </c>
      <c r="C15" t="s">
        <v>33</v>
      </c>
      <c r="D15" s="1">
        <v>90000</v>
      </c>
      <c r="E15">
        <v>0</v>
      </c>
      <c r="F15" t="s">
        <v>13</v>
      </c>
      <c r="G15" t="s">
        <v>21</v>
      </c>
      <c r="H15" t="s">
        <v>18</v>
      </c>
      <c r="I15">
        <v>4</v>
      </c>
      <c r="J15" t="s">
        <v>30</v>
      </c>
      <c r="K15" t="s">
        <v>24</v>
      </c>
      <c r="L15">
        <v>36</v>
      </c>
      <c r="M15" t="s">
        <v>18</v>
      </c>
    </row>
    <row r="16" spans="1:13" x14ac:dyDescent="0.25">
      <c r="A16">
        <v>11434</v>
      </c>
      <c r="B16" t="s">
        <v>34</v>
      </c>
      <c r="C16" t="s">
        <v>34</v>
      </c>
      <c r="D16" s="1">
        <v>170000</v>
      </c>
      <c r="E16">
        <v>5</v>
      </c>
      <c r="F16" t="s">
        <v>19</v>
      </c>
      <c r="G16" t="s">
        <v>21</v>
      </c>
      <c r="H16" t="s">
        <v>15</v>
      </c>
      <c r="I16">
        <v>0</v>
      </c>
      <c r="J16" t="s">
        <v>16</v>
      </c>
      <c r="K16" t="s">
        <v>17</v>
      </c>
      <c r="L16">
        <v>55</v>
      </c>
      <c r="M16" t="s">
        <v>18</v>
      </c>
    </row>
    <row r="17" spans="1:13" x14ac:dyDescent="0.25">
      <c r="A17">
        <v>25323</v>
      </c>
      <c r="B17" t="s">
        <v>34</v>
      </c>
      <c r="C17" t="s">
        <v>34</v>
      </c>
      <c r="D17" s="1">
        <v>40000</v>
      </c>
      <c r="E17">
        <v>2</v>
      </c>
      <c r="F17" t="s">
        <v>19</v>
      </c>
      <c r="G17" t="s">
        <v>20</v>
      </c>
      <c r="H17" t="s">
        <v>15</v>
      </c>
      <c r="I17">
        <v>1</v>
      </c>
      <c r="J17" t="s">
        <v>26</v>
      </c>
      <c r="K17" t="s">
        <v>17</v>
      </c>
      <c r="L17">
        <v>35</v>
      </c>
      <c r="M17" t="s">
        <v>15</v>
      </c>
    </row>
    <row r="18" spans="1:13" x14ac:dyDescent="0.25">
      <c r="A18">
        <v>23542</v>
      </c>
      <c r="B18" t="s">
        <v>35</v>
      </c>
      <c r="C18" t="s">
        <v>34</v>
      </c>
      <c r="D18" s="1">
        <v>60000</v>
      </c>
      <c r="E18">
        <v>1</v>
      </c>
      <c r="F18" t="s">
        <v>19</v>
      </c>
      <c r="G18" t="s">
        <v>14</v>
      </c>
      <c r="H18" t="s">
        <v>18</v>
      </c>
      <c r="I18">
        <v>1</v>
      </c>
      <c r="J18" t="s">
        <v>16</v>
      </c>
      <c r="K18" t="s">
        <v>24</v>
      </c>
      <c r="L18">
        <v>45</v>
      </c>
      <c r="M18" t="s">
        <v>15</v>
      </c>
    </row>
    <row r="19" spans="1:13" x14ac:dyDescent="0.25">
      <c r="A19">
        <v>20870</v>
      </c>
      <c r="B19" t="s">
        <v>35</v>
      </c>
      <c r="C19" t="s">
        <v>33</v>
      </c>
      <c r="D19" s="1">
        <v>10000</v>
      </c>
      <c r="E19">
        <v>2</v>
      </c>
      <c r="F19" t="s">
        <v>27</v>
      </c>
      <c r="G19" t="s">
        <v>25</v>
      </c>
      <c r="H19" t="s">
        <v>15</v>
      </c>
      <c r="I19">
        <v>1</v>
      </c>
      <c r="J19" t="s">
        <v>16</v>
      </c>
      <c r="K19" t="s">
        <v>17</v>
      </c>
      <c r="L19">
        <v>38</v>
      </c>
      <c r="M19" t="s">
        <v>15</v>
      </c>
    </row>
    <row r="20" spans="1:13" x14ac:dyDescent="0.25">
      <c r="A20">
        <v>23316</v>
      </c>
      <c r="B20" t="s">
        <v>35</v>
      </c>
      <c r="C20" t="s">
        <v>34</v>
      </c>
      <c r="D20" s="1">
        <v>30000</v>
      </c>
      <c r="E20">
        <v>3</v>
      </c>
      <c r="F20" t="s">
        <v>19</v>
      </c>
      <c r="G20" t="s">
        <v>20</v>
      </c>
      <c r="H20" t="s">
        <v>18</v>
      </c>
      <c r="I20">
        <v>2</v>
      </c>
      <c r="J20" t="s">
        <v>26</v>
      </c>
      <c r="K20" t="s">
        <v>24</v>
      </c>
      <c r="L20">
        <v>59</v>
      </c>
      <c r="M20" t="s">
        <v>15</v>
      </c>
    </row>
    <row r="21" spans="1:13" x14ac:dyDescent="0.25">
      <c r="A21">
        <v>12610</v>
      </c>
      <c r="B21" t="s">
        <v>34</v>
      </c>
      <c r="C21" t="s">
        <v>33</v>
      </c>
      <c r="D21" s="1">
        <v>30000</v>
      </c>
      <c r="E21">
        <v>1</v>
      </c>
      <c r="F21" t="s">
        <v>13</v>
      </c>
      <c r="G21" t="s">
        <v>20</v>
      </c>
      <c r="H21" t="s">
        <v>15</v>
      </c>
      <c r="I21">
        <v>0</v>
      </c>
      <c r="J21" t="s">
        <v>16</v>
      </c>
      <c r="K21" t="s">
        <v>17</v>
      </c>
      <c r="L21">
        <v>47</v>
      </c>
      <c r="M21" t="s">
        <v>18</v>
      </c>
    </row>
    <row r="22" spans="1:13" x14ac:dyDescent="0.25">
      <c r="A22">
        <v>27183</v>
      </c>
      <c r="B22" t="s">
        <v>35</v>
      </c>
      <c r="C22" t="s">
        <v>34</v>
      </c>
      <c r="D22" s="1">
        <v>40000</v>
      </c>
      <c r="E22">
        <v>2</v>
      </c>
      <c r="F22" t="s">
        <v>19</v>
      </c>
      <c r="G22" t="s">
        <v>20</v>
      </c>
      <c r="H22" t="s">
        <v>15</v>
      </c>
      <c r="I22">
        <v>1</v>
      </c>
      <c r="J22" t="s">
        <v>26</v>
      </c>
      <c r="K22" t="s">
        <v>17</v>
      </c>
      <c r="L22">
        <v>35</v>
      </c>
      <c r="M22" t="s">
        <v>15</v>
      </c>
    </row>
    <row r="23" spans="1:13" x14ac:dyDescent="0.25">
      <c r="A23">
        <v>25940</v>
      </c>
      <c r="B23" t="s">
        <v>35</v>
      </c>
      <c r="C23" t="s">
        <v>34</v>
      </c>
      <c r="D23" s="1">
        <v>20000</v>
      </c>
      <c r="E23">
        <v>2</v>
      </c>
      <c r="F23" t="s">
        <v>29</v>
      </c>
      <c r="G23" t="s">
        <v>20</v>
      </c>
      <c r="H23" t="s">
        <v>15</v>
      </c>
      <c r="I23">
        <v>2</v>
      </c>
      <c r="J23" t="s">
        <v>23</v>
      </c>
      <c r="K23" t="s">
        <v>24</v>
      </c>
      <c r="L23">
        <v>55</v>
      </c>
      <c r="M23" t="s">
        <v>15</v>
      </c>
    </row>
    <row r="24" spans="1:13" x14ac:dyDescent="0.25">
      <c r="A24">
        <v>25598</v>
      </c>
      <c r="B24" t="s">
        <v>34</v>
      </c>
      <c r="C24" t="s">
        <v>33</v>
      </c>
      <c r="D24" s="1">
        <v>40000</v>
      </c>
      <c r="E24">
        <v>0</v>
      </c>
      <c r="F24" t="s">
        <v>31</v>
      </c>
      <c r="G24" t="s">
        <v>20</v>
      </c>
      <c r="H24" t="s">
        <v>15</v>
      </c>
      <c r="I24">
        <v>0</v>
      </c>
      <c r="J24" t="s">
        <v>16</v>
      </c>
      <c r="K24" t="s">
        <v>17</v>
      </c>
      <c r="L24">
        <v>36</v>
      </c>
      <c r="M24" t="s">
        <v>15</v>
      </c>
    </row>
    <row r="25" spans="1:13" x14ac:dyDescent="0.25">
      <c r="A25">
        <v>21564</v>
      </c>
      <c r="B25" t="s">
        <v>35</v>
      </c>
      <c r="C25" t="s">
        <v>33</v>
      </c>
      <c r="D25" s="1">
        <v>80000</v>
      </c>
      <c r="E25">
        <v>0</v>
      </c>
      <c r="F25" t="s">
        <v>13</v>
      </c>
      <c r="G25" t="s">
        <v>21</v>
      </c>
      <c r="H25" t="s">
        <v>15</v>
      </c>
      <c r="I25">
        <v>4</v>
      </c>
      <c r="J25" t="s">
        <v>30</v>
      </c>
      <c r="K25" t="s">
        <v>24</v>
      </c>
      <c r="L25">
        <v>35</v>
      </c>
      <c r="M25" t="s">
        <v>18</v>
      </c>
    </row>
    <row r="26" spans="1:13" x14ac:dyDescent="0.25">
      <c r="A26">
        <v>19193</v>
      </c>
      <c r="B26" t="s">
        <v>35</v>
      </c>
      <c r="C26" t="s">
        <v>34</v>
      </c>
      <c r="D26" s="1">
        <v>40000</v>
      </c>
      <c r="E26">
        <v>2</v>
      </c>
      <c r="F26" t="s">
        <v>19</v>
      </c>
      <c r="G26" t="s">
        <v>20</v>
      </c>
      <c r="H26" t="s">
        <v>15</v>
      </c>
      <c r="I26">
        <v>0</v>
      </c>
      <c r="J26" t="s">
        <v>26</v>
      </c>
      <c r="K26" t="s">
        <v>17</v>
      </c>
      <c r="L26">
        <v>35</v>
      </c>
      <c r="M26" t="s">
        <v>15</v>
      </c>
    </row>
    <row r="27" spans="1:13" x14ac:dyDescent="0.25">
      <c r="A27">
        <v>26412</v>
      </c>
      <c r="B27" t="s">
        <v>34</v>
      </c>
      <c r="C27" t="s">
        <v>33</v>
      </c>
      <c r="D27" s="1">
        <v>80000</v>
      </c>
      <c r="E27">
        <v>5</v>
      </c>
      <c r="F27" t="s">
        <v>27</v>
      </c>
      <c r="G27" t="s">
        <v>28</v>
      </c>
      <c r="H27" t="s">
        <v>18</v>
      </c>
      <c r="I27">
        <v>3</v>
      </c>
      <c r="J27" t="s">
        <v>23</v>
      </c>
      <c r="K27" t="s">
        <v>17</v>
      </c>
      <c r="L27">
        <v>56</v>
      </c>
      <c r="M27" t="s">
        <v>18</v>
      </c>
    </row>
    <row r="28" spans="1:13" x14ac:dyDescent="0.25">
      <c r="A28">
        <v>27184</v>
      </c>
      <c r="B28" t="s">
        <v>35</v>
      </c>
      <c r="C28" t="s">
        <v>34</v>
      </c>
      <c r="D28" s="1">
        <v>40000</v>
      </c>
      <c r="E28">
        <v>2</v>
      </c>
      <c r="F28" t="s">
        <v>19</v>
      </c>
      <c r="G28" t="s">
        <v>20</v>
      </c>
      <c r="H28" t="s">
        <v>18</v>
      </c>
      <c r="I28">
        <v>1</v>
      </c>
      <c r="J28" t="s">
        <v>16</v>
      </c>
      <c r="K28" t="s">
        <v>17</v>
      </c>
      <c r="L28">
        <v>34</v>
      </c>
      <c r="M28" t="s">
        <v>18</v>
      </c>
    </row>
    <row r="29" spans="1:13" x14ac:dyDescent="0.25">
      <c r="A29">
        <v>12590</v>
      </c>
      <c r="B29" t="s">
        <v>35</v>
      </c>
      <c r="C29" t="s">
        <v>34</v>
      </c>
      <c r="D29" s="1">
        <v>30000</v>
      </c>
      <c r="E29">
        <v>1</v>
      </c>
      <c r="F29" t="s">
        <v>13</v>
      </c>
      <c r="G29" t="s">
        <v>20</v>
      </c>
      <c r="H29" t="s">
        <v>15</v>
      </c>
      <c r="I29">
        <v>0</v>
      </c>
      <c r="J29" t="s">
        <v>16</v>
      </c>
      <c r="K29" t="s">
        <v>17</v>
      </c>
      <c r="L29">
        <v>63</v>
      </c>
      <c r="M29" t="s">
        <v>18</v>
      </c>
    </row>
    <row r="30" spans="1:13" x14ac:dyDescent="0.25">
      <c r="A30">
        <v>17841</v>
      </c>
      <c r="B30" t="s">
        <v>35</v>
      </c>
      <c r="C30" t="s">
        <v>34</v>
      </c>
      <c r="D30" s="1">
        <v>30000</v>
      </c>
      <c r="E30">
        <v>0</v>
      </c>
      <c r="F30" t="s">
        <v>19</v>
      </c>
      <c r="G30" t="s">
        <v>20</v>
      </c>
      <c r="H30" t="s">
        <v>18</v>
      </c>
      <c r="I30">
        <v>1</v>
      </c>
      <c r="J30" t="s">
        <v>16</v>
      </c>
      <c r="K30" t="s">
        <v>17</v>
      </c>
      <c r="L30">
        <v>29</v>
      </c>
      <c r="M30" t="s">
        <v>15</v>
      </c>
    </row>
    <row r="31" spans="1:13" x14ac:dyDescent="0.25">
      <c r="A31">
        <v>18283</v>
      </c>
      <c r="B31" t="s">
        <v>35</v>
      </c>
      <c r="C31" t="s">
        <v>33</v>
      </c>
      <c r="D31" s="1">
        <v>100000</v>
      </c>
      <c r="E31">
        <v>0</v>
      </c>
      <c r="F31" t="s">
        <v>13</v>
      </c>
      <c r="G31" t="s">
        <v>21</v>
      </c>
      <c r="H31" t="s">
        <v>18</v>
      </c>
      <c r="I31">
        <v>1</v>
      </c>
      <c r="J31" t="s">
        <v>23</v>
      </c>
      <c r="K31" t="s">
        <v>24</v>
      </c>
      <c r="L31">
        <v>40</v>
      </c>
      <c r="M31" t="s">
        <v>18</v>
      </c>
    </row>
    <row r="32" spans="1:13" x14ac:dyDescent="0.25">
      <c r="A32">
        <v>18299</v>
      </c>
      <c r="B32" t="s">
        <v>34</v>
      </c>
      <c r="C32" t="s">
        <v>34</v>
      </c>
      <c r="D32" s="1">
        <v>70000</v>
      </c>
      <c r="E32">
        <v>5</v>
      </c>
      <c r="F32" t="s">
        <v>19</v>
      </c>
      <c r="G32" t="s">
        <v>14</v>
      </c>
      <c r="H32" t="s">
        <v>15</v>
      </c>
      <c r="I32">
        <v>2</v>
      </c>
      <c r="J32" t="s">
        <v>23</v>
      </c>
      <c r="K32" t="s">
        <v>24</v>
      </c>
      <c r="L32">
        <v>44</v>
      </c>
      <c r="M32" t="s">
        <v>18</v>
      </c>
    </row>
    <row r="33" spans="1:13" x14ac:dyDescent="0.25">
      <c r="A33">
        <v>16466</v>
      </c>
      <c r="B33" t="s">
        <v>35</v>
      </c>
      <c r="C33" t="s">
        <v>33</v>
      </c>
      <c r="D33" s="1">
        <v>20000</v>
      </c>
      <c r="E33">
        <v>0</v>
      </c>
      <c r="F33" t="s">
        <v>29</v>
      </c>
      <c r="G33" t="s">
        <v>25</v>
      </c>
      <c r="H33" t="s">
        <v>18</v>
      </c>
      <c r="I33">
        <v>2</v>
      </c>
      <c r="J33" t="s">
        <v>16</v>
      </c>
      <c r="K33" t="s">
        <v>17</v>
      </c>
      <c r="L33">
        <v>32</v>
      </c>
      <c r="M33" t="s">
        <v>15</v>
      </c>
    </row>
    <row r="34" spans="1:13" x14ac:dyDescent="0.25">
      <c r="A34">
        <v>19273</v>
      </c>
      <c r="B34" t="s">
        <v>34</v>
      </c>
      <c r="C34" t="s">
        <v>33</v>
      </c>
      <c r="D34" s="1">
        <v>20000</v>
      </c>
      <c r="E34">
        <v>2</v>
      </c>
      <c r="F34" t="s">
        <v>19</v>
      </c>
      <c r="G34" t="s">
        <v>25</v>
      </c>
      <c r="H34" t="s">
        <v>15</v>
      </c>
      <c r="I34">
        <v>0</v>
      </c>
      <c r="J34" t="s">
        <v>16</v>
      </c>
      <c r="K34" t="s">
        <v>17</v>
      </c>
      <c r="L34">
        <v>63</v>
      </c>
      <c r="M34" t="s">
        <v>18</v>
      </c>
    </row>
    <row r="35" spans="1:13" x14ac:dyDescent="0.25">
      <c r="A35">
        <v>22400</v>
      </c>
      <c r="B35" t="s">
        <v>34</v>
      </c>
      <c r="C35" t="s">
        <v>34</v>
      </c>
      <c r="D35" s="1">
        <v>10000</v>
      </c>
      <c r="E35">
        <v>0</v>
      </c>
      <c r="F35" t="s">
        <v>19</v>
      </c>
      <c r="G35" t="s">
        <v>25</v>
      </c>
      <c r="H35" t="s">
        <v>18</v>
      </c>
      <c r="I35">
        <v>1</v>
      </c>
      <c r="J35" t="s">
        <v>16</v>
      </c>
      <c r="K35" t="s">
        <v>24</v>
      </c>
      <c r="L35">
        <v>26</v>
      </c>
      <c r="M35" t="s">
        <v>15</v>
      </c>
    </row>
    <row r="36" spans="1:13" x14ac:dyDescent="0.25">
      <c r="A36">
        <v>20942</v>
      </c>
      <c r="B36" t="s">
        <v>35</v>
      </c>
      <c r="C36" t="s">
        <v>33</v>
      </c>
      <c r="D36" s="1">
        <v>20000</v>
      </c>
      <c r="E36">
        <v>0</v>
      </c>
      <c r="F36" t="s">
        <v>27</v>
      </c>
      <c r="G36" t="s">
        <v>25</v>
      </c>
      <c r="H36" t="s">
        <v>18</v>
      </c>
      <c r="I36">
        <v>1</v>
      </c>
      <c r="J36" t="s">
        <v>23</v>
      </c>
      <c r="K36" t="s">
        <v>17</v>
      </c>
      <c r="L36">
        <v>31</v>
      </c>
      <c r="M36" t="s">
        <v>18</v>
      </c>
    </row>
    <row r="37" spans="1:13" x14ac:dyDescent="0.25">
      <c r="A37">
        <v>18484</v>
      </c>
      <c r="B37" t="s">
        <v>35</v>
      </c>
      <c r="C37" t="s">
        <v>34</v>
      </c>
      <c r="D37" s="1">
        <v>80000</v>
      </c>
      <c r="E37">
        <v>2</v>
      </c>
      <c r="F37" t="s">
        <v>27</v>
      </c>
      <c r="G37" t="s">
        <v>14</v>
      </c>
      <c r="H37" t="s">
        <v>18</v>
      </c>
      <c r="I37">
        <v>2</v>
      </c>
      <c r="J37" t="s">
        <v>26</v>
      </c>
      <c r="K37" t="s">
        <v>24</v>
      </c>
      <c r="L37">
        <v>50</v>
      </c>
      <c r="M37" t="s">
        <v>15</v>
      </c>
    </row>
    <row r="38" spans="1:13" x14ac:dyDescent="0.25">
      <c r="A38">
        <v>12291</v>
      </c>
      <c r="B38" t="s">
        <v>35</v>
      </c>
      <c r="C38" t="s">
        <v>34</v>
      </c>
      <c r="D38" s="1">
        <v>90000</v>
      </c>
      <c r="E38">
        <v>5</v>
      </c>
      <c r="F38" t="s">
        <v>19</v>
      </c>
      <c r="G38" t="s">
        <v>21</v>
      </c>
      <c r="H38" t="s">
        <v>18</v>
      </c>
      <c r="I38">
        <v>2</v>
      </c>
      <c r="J38" t="s">
        <v>22</v>
      </c>
      <c r="K38" t="s">
        <v>17</v>
      </c>
      <c r="L38">
        <v>62</v>
      </c>
      <c r="M38" t="s">
        <v>15</v>
      </c>
    </row>
    <row r="39" spans="1:13" x14ac:dyDescent="0.25">
      <c r="A39">
        <v>28380</v>
      </c>
      <c r="B39" t="s">
        <v>35</v>
      </c>
      <c r="C39" t="s">
        <v>33</v>
      </c>
      <c r="D39" s="1">
        <v>10000</v>
      </c>
      <c r="E39">
        <v>5</v>
      </c>
      <c r="F39" t="s">
        <v>29</v>
      </c>
      <c r="G39" t="s">
        <v>25</v>
      </c>
      <c r="H39" t="s">
        <v>18</v>
      </c>
      <c r="I39">
        <v>2</v>
      </c>
      <c r="J39" t="s">
        <v>16</v>
      </c>
      <c r="K39" t="s">
        <v>17</v>
      </c>
      <c r="L39">
        <v>41</v>
      </c>
      <c r="M39" t="s">
        <v>18</v>
      </c>
    </row>
    <row r="40" spans="1:13" x14ac:dyDescent="0.25">
      <c r="A40">
        <v>17891</v>
      </c>
      <c r="B40" t="s">
        <v>34</v>
      </c>
      <c r="C40" t="s">
        <v>33</v>
      </c>
      <c r="D40" s="1">
        <v>10000</v>
      </c>
      <c r="E40">
        <v>2</v>
      </c>
      <c r="F40" t="s">
        <v>19</v>
      </c>
      <c r="G40" t="s">
        <v>25</v>
      </c>
      <c r="H40" t="s">
        <v>15</v>
      </c>
      <c r="I40">
        <v>1</v>
      </c>
      <c r="J40" t="s">
        <v>16</v>
      </c>
      <c r="K40" t="s">
        <v>17</v>
      </c>
      <c r="L40">
        <v>50</v>
      </c>
      <c r="M40" t="s">
        <v>15</v>
      </c>
    </row>
    <row r="41" spans="1:13" x14ac:dyDescent="0.25">
      <c r="A41">
        <v>27832</v>
      </c>
      <c r="B41" t="s">
        <v>35</v>
      </c>
      <c r="C41" t="s">
        <v>33</v>
      </c>
      <c r="D41" s="1">
        <v>30000</v>
      </c>
      <c r="E41">
        <v>0</v>
      </c>
      <c r="F41" t="s">
        <v>19</v>
      </c>
      <c r="G41" t="s">
        <v>20</v>
      </c>
      <c r="H41" t="s">
        <v>18</v>
      </c>
      <c r="I41">
        <v>1</v>
      </c>
      <c r="J41" t="s">
        <v>22</v>
      </c>
      <c r="K41" t="s">
        <v>17</v>
      </c>
      <c r="L41">
        <v>30</v>
      </c>
      <c r="M41" t="s">
        <v>18</v>
      </c>
    </row>
    <row r="42" spans="1:13" x14ac:dyDescent="0.25">
      <c r="A42">
        <v>26863</v>
      </c>
      <c r="B42" t="s">
        <v>35</v>
      </c>
      <c r="C42" t="s">
        <v>34</v>
      </c>
      <c r="D42" s="1">
        <v>20000</v>
      </c>
      <c r="E42">
        <v>0</v>
      </c>
      <c r="F42" t="s">
        <v>27</v>
      </c>
      <c r="G42" t="s">
        <v>25</v>
      </c>
      <c r="H42" t="s">
        <v>18</v>
      </c>
      <c r="I42">
        <v>1</v>
      </c>
      <c r="J42" t="s">
        <v>22</v>
      </c>
      <c r="K42" t="s">
        <v>17</v>
      </c>
      <c r="L42">
        <v>28</v>
      </c>
      <c r="M42" t="s">
        <v>18</v>
      </c>
    </row>
    <row r="43" spans="1:13" x14ac:dyDescent="0.25">
      <c r="A43">
        <v>16259</v>
      </c>
      <c r="B43" t="s">
        <v>35</v>
      </c>
      <c r="C43" t="s">
        <v>33</v>
      </c>
      <c r="D43" s="1">
        <v>10000</v>
      </c>
      <c r="E43">
        <v>4</v>
      </c>
      <c r="F43" t="s">
        <v>29</v>
      </c>
      <c r="G43" t="s">
        <v>25</v>
      </c>
      <c r="H43" t="s">
        <v>15</v>
      </c>
      <c r="I43">
        <v>2</v>
      </c>
      <c r="J43" t="s">
        <v>16</v>
      </c>
      <c r="K43" t="s">
        <v>17</v>
      </c>
      <c r="L43">
        <v>40</v>
      </c>
      <c r="M43" t="s">
        <v>15</v>
      </c>
    </row>
    <row r="44" spans="1:13" x14ac:dyDescent="0.25">
      <c r="A44">
        <v>27803</v>
      </c>
      <c r="B44" t="s">
        <v>35</v>
      </c>
      <c r="C44" t="s">
        <v>33</v>
      </c>
      <c r="D44" s="1">
        <v>30000</v>
      </c>
      <c r="E44">
        <v>2</v>
      </c>
      <c r="F44" t="s">
        <v>19</v>
      </c>
      <c r="G44" t="s">
        <v>20</v>
      </c>
      <c r="H44" t="s">
        <v>18</v>
      </c>
      <c r="I44">
        <v>0</v>
      </c>
      <c r="J44" t="s">
        <v>16</v>
      </c>
      <c r="K44" t="s">
        <v>17</v>
      </c>
      <c r="L44">
        <v>43</v>
      </c>
      <c r="M44" t="s">
        <v>18</v>
      </c>
    </row>
    <row r="45" spans="1:13" x14ac:dyDescent="0.25">
      <c r="A45">
        <v>14347</v>
      </c>
      <c r="B45" t="s">
        <v>35</v>
      </c>
      <c r="C45" t="s">
        <v>33</v>
      </c>
      <c r="D45" s="1">
        <v>40000</v>
      </c>
      <c r="E45">
        <v>2</v>
      </c>
      <c r="F45" t="s">
        <v>13</v>
      </c>
      <c r="G45" t="s">
        <v>28</v>
      </c>
      <c r="H45" t="s">
        <v>15</v>
      </c>
      <c r="I45">
        <v>2</v>
      </c>
      <c r="J45" t="s">
        <v>23</v>
      </c>
      <c r="K45" t="s">
        <v>24</v>
      </c>
      <c r="L45">
        <v>65</v>
      </c>
      <c r="M45" t="s">
        <v>15</v>
      </c>
    </row>
    <row r="46" spans="1:13" x14ac:dyDescent="0.25">
      <c r="A46">
        <v>17703</v>
      </c>
      <c r="B46" t="s">
        <v>34</v>
      </c>
      <c r="C46" t="s">
        <v>33</v>
      </c>
      <c r="D46" s="1">
        <v>10000</v>
      </c>
      <c r="E46">
        <v>1</v>
      </c>
      <c r="F46" t="s">
        <v>31</v>
      </c>
      <c r="G46" t="s">
        <v>25</v>
      </c>
      <c r="H46" t="s">
        <v>15</v>
      </c>
      <c r="I46">
        <v>0</v>
      </c>
      <c r="J46" t="s">
        <v>16</v>
      </c>
      <c r="K46" t="s">
        <v>17</v>
      </c>
      <c r="L46">
        <v>40</v>
      </c>
      <c r="M46" t="s">
        <v>18</v>
      </c>
    </row>
    <row r="47" spans="1:13" x14ac:dyDescent="0.25">
      <c r="A47">
        <v>17185</v>
      </c>
      <c r="B47" t="s">
        <v>34</v>
      </c>
      <c r="C47" t="s">
        <v>33</v>
      </c>
      <c r="D47" s="1">
        <v>170000</v>
      </c>
      <c r="E47">
        <v>4</v>
      </c>
      <c r="F47" t="s">
        <v>19</v>
      </c>
      <c r="G47" t="s">
        <v>21</v>
      </c>
      <c r="H47" t="s">
        <v>18</v>
      </c>
      <c r="I47">
        <v>3</v>
      </c>
      <c r="J47" t="s">
        <v>23</v>
      </c>
      <c r="K47" t="s">
        <v>17</v>
      </c>
      <c r="L47">
        <v>48</v>
      </c>
      <c r="M47" t="s">
        <v>15</v>
      </c>
    </row>
    <row r="48" spans="1:13" x14ac:dyDescent="0.25">
      <c r="A48">
        <v>29380</v>
      </c>
      <c r="B48" t="s">
        <v>34</v>
      </c>
      <c r="C48" t="s">
        <v>33</v>
      </c>
      <c r="D48" s="1">
        <v>20000</v>
      </c>
      <c r="E48">
        <v>3</v>
      </c>
      <c r="F48" t="s">
        <v>27</v>
      </c>
      <c r="G48" t="s">
        <v>25</v>
      </c>
      <c r="H48" t="s">
        <v>15</v>
      </c>
      <c r="I48">
        <v>0</v>
      </c>
      <c r="J48" t="s">
        <v>16</v>
      </c>
      <c r="K48" t="s">
        <v>17</v>
      </c>
      <c r="L48">
        <v>41</v>
      </c>
      <c r="M48" t="s">
        <v>15</v>
      </c>
    </row>
    <row r="49" spans="1:13" x14ac:dyDescent="0.25">
      <c r="A49">
        <v>23986</v>
      </c>
      <c r="B49" t="s">
        <v>34</v>
      </c>
      <c r="C49" t="s">
        <v>33</v>
      </c>
      <c r="D49" s="1">
        <v>20000</v>
      </c>
      <c r="E49">
        <v>1</v>
      </c>
      <c r="F49" t="s">
        <v>13</v>
      </c>
      <c r="G49" t="s">
        <v>20</v>
      </c>
      <c r="H49" t="s">
        <v>15</v>
      </c>
      <c r="I49">
        <v>0</v>
      </c>
      <c r="J49" t="s">
        <v>16</v>
      </c>
      <c r="K49" t="s">
        <v>17</v>
      </c>
      <c r="L49">
        <v>66</v>
      </c>
      <c r="M49" t="s">
        <v>15</v>
      </c>
    </row>
    <row r="50" spans="1:13" x14ac:dyDescent="0.25">
      <c r="A50">
        <v>24466</v>
      </c>
      <c r="B50" t="s">
        <v>34</v>
      </c>
      <c r="C50" t="s">
        <v>33</v>
      </c>
      <c r="D50" s="1">
        <v>60000</v>
      </c>
      <c r="E50">
        <v>1</v>
      </c>
      <c r="F50" t="s">
        <v>19</v>
      </c>
      <c r="G50" t="s">
        <v>14</v>
      </c>
      <c r="H50" t="s">
        <v>15</v>
      </c>
      <c r="I50">
        <v>1</v>
      </c>
      <c r="J50" t="s">
        <v>23</v>
      </c>
      <c r="K50" t="s">
        <v>24</v>
      </c>
      <c r="L50">
        <v>46</v>
      </c>
      <c r="M50" t="s">
        <v>15</v>
      </c>
    </row>
    <row r="51" spans="1:13" x14ac:dyDescent="0.25">
      <c r="A51">
        <v>29097</v>
      </c>
      <c r="B51" t="s">
        <v>35</v>
      </c>
      <c r="C51" t="s">
        <v>33</v>
      </c>
      <c r="D51" s="1">
        <v>40000</v>
      </c>
      <c r="E51">
        <v>2</v>
      </c>
      <c r="F51" t="s">
        <v>19</v>
      </c>
      <c r="G51" t="s">
        <v>14</v>
      </c>
      <c r="H51" t="s">
        <v>15</v>
      </c>
      <c r="I51">
        <v>2</v>
      </c>
      <c r="J51" t="s">
        <v>23</v>
      </c>
      <c r="K51" t="s">
        <v>24</v>
      </c>
      <c r="L51">
        <v>52</v>
      </c>
      <c r="M51" t="s">
        <v>15</v>
      </c>
    </row>
    <row r="52" spans="1:13" x14ac:dyDescent="0.25">
      <c r="A52">
        <v>19487</v>
      </c>
      <c r="B52" t="s">
        <v>34</v>
      </c>
      <c r="C52" t="s">
        <v>34</v>
      </c>
      <c r="D52" s="1">
        <v>30000</v>
      </c>
      <c r="E52">
        <v>2</v>
      </c>
      <c r="F52" t="s">
        <v>19</v>
      </c>
      <c r="G52" t="s">
        <v>20</v>
      </c>
      <c r="H52" t="s">
        <v>18</v>
      </c>
      <c r="I52">
        <v>2</v>
      </c>
      <c r="J52" t="s">
        <v>16</v>
      </c>
      <c r="K52" t="s">
        <v>17</v>
      </c>
      <c r="L52">
        <v>42</v>
      </c>
      <c r="M52" t="s">
        <v>18</v>
      </c>
    </row>
    <row r="53" spans="1:13" x14ac:dyDescent="0.25">
      <c r="A53">
        <v>14939</v>
      </c>
      <c r="B53" t="s">
        <v>35</v>
      </c>
      <c r="C53" t="s">
        <v>34</v>
      </c>
      <c r="D53" s="1">
        <v>40000</v>
      </c>
      <c r="E53">
        <v>0</v>
      </c>
      <c r="F53" t="s">
        <v>13</v>
      </c>
      <c r="G53" t="s">
        <v>20</v>
      </c>
      <c r="H53" t="s">
        <v>15</v>
      </c>
      <c r="I53">
        <v>0</v>
      </c>
      <c r="J53" t="s">
        <v>16</v>
      </c>
      <c r="K53" t="s">
        <v>17</v>
      </c>
      <c r="L53">
        <v>39</v>
      </c>
      <c r="M53" t="s">
        <v>15</v>
      </c>
    </row>
    <row r="54" spans="1:13" x14ac:dyDescent="0.25">
      <c r="A54">
        <v>13826</v>
      </c>
      <c r="B54" t="s">
        <v>35</v>
      </c>
      <c r="C54" t="s">
        <v>33</v>
      </c>
      <c r="D54" s="1">
        <v>30000</v>
      </c>
      <c r="E54">
        <v>0</v>
      </c>
      <c r="F54" t="s">
        <v>19</v>
      </c>
      <c r="G54" t="s">
        <v>20</v>
      </c>
      <c r="H54" t="s">
        <v>18</v>
      </c>
      <c r="I54">
        <v>1</v>
      </c>
      <c r="J54" t="s">
        <v>16</v>
      </c>
      <c r="K54" t="s">
        <v>17</v>
      </c>
      <c r="L54">
        <v>28</v>
      </c>
      <c r="M54" t="s">
        <v>18</v>
      </c>
    </row>
    <row r="55" spans="1:13" x14ac:dyDescent="0.25">
      <c r="A55">
        <v>20619</v>
      </c>
      <c r="B55" t="s">
        <v>35</v>
      </c>
      <c r="C55" t="s">
        <v>34</v>
      </c>
      <c r="D55" s="1">
        <v>80000</v>
      </c>
      <c r="E55">
        <v>0</v>
      </c>
      <c r="F55" t="s">
        <v>13</v>
      </c>
      <c r="G55" t="s">
        <v>21</v>
      </c>
      <c r="H55" t="s">
        <v>18</v>
      </c>
      <c r="I55">
        <v>4</v>
      </c>
      <c r="J55" t="s">
        <v>30</v>
      </c>
      <c r="K55" t="s">
        <v>24</v>
      </c>
      <c r="L55">
        <v>35</v>
      </c>
      <c r="M55" t="s">
        <v>18</v>
      </c>
    </row>
    <row r="56" spans="1:13" x14ac:dyDescent="0.25">
      <c r="A56">
        <v>12558</v>
      </c>
      <c r="B56" t="s">
        <v>34</v>
      </c>
      <c r="C56" t="s">
        <v>33</v>
      </c>
      <c r="D56" s="1">
        <v>20000</v>
      </c>
      <c r="E56">
        <v>1</v>
      </c>
      <c r="F56" t="s">
        <v>13</v>
      </c>
      <c r="G56" t="s">
        <v>20</v>
      </c>
      <c r="H56" t="s">
        <v>15</v>
      </c>
      <c r="I56">
        <v>0</v>
      </c>
      <c r="J56" t="s">
        <v>16</v>
      </c>
      <c r="K56" t="s">
        <v>17</v>
      </c>
      <c r="L56">
        <v>65</v>
      </c>
      <c r="M56" t="s">
        <v>18</v>
      </c>
    </row>
    <row r="57" spans="1:13" x14ac:dyDescent="0.25">
      <c r="A57">
        <v>24871</v>
      </c>
      <c r="B57" t="s">
        <v>35</v>
      </c>
      <c r="C57" t="s">
        <v>33</v>
      </c>
      <c r="D57" s="1">
        <v>90000</v>
      </c>
      <c r="E57">
        <v>4</v>
      </c>
      <c r="F57" t="s">
        <v>27</v>
      </c>
      <c r="G57" t="s">
        <v>28</v>
      </c>
      <c r="H57" t="s">
        <v>18</v>
      </c>
      <c r="I57">
        <v>3</v>
      </c>
      <c r="J57" t="s">
        <v>23</v>
      </c>
      <c r="K57" t="s">
        <v>17</v>
      </c>
      <c r="L57">
        <v>56</v>
      </c>
      <c r="M57" t="s">
        <v>18</v>
      </c>
    </row>
    <row r="58" spans="1:13" x14ac:dyDescent="0.25">
      <c r="A58">
        <v>17319</v>
      </c>
      <c r="B58" t="s">
        <v>35</v>
      </c>
      <c r="C58" t="s">
        <v>33</v>
      </c>
      <c r="D58" s="1">
        <v>70000</v>
      </c>
      <c r="E58">
        <v>0</v>
      </c>
      <c r="F58" t="s">
        <v>13</v>
      </c>
      <c r="G58" t="s">
        <v>21</v>
      </c>
      <c r="H58" t="s">
        <v>18</v>
      </c>
      <c r="I58">
        <v>1</v>
      </c>
      <c r="J58" t="s">
        <v>23</v>
      </c>
      <c r="K58" t="s">
        <v>24</v>
      </c>
      <c r="L58">
        <v>42</v>
      </c>
      <c r="M58" t="s">
        <v>18</v>
      </c>
    </row>
    <row r="59" spans="1:13" x14ac:dyDescent="0.25">
      <c r="A59">
        <v>28906</v>
      </c>
      <c r="B59" t="s">
        <v>34</v>
      </c>
      <c r="C59" t="s">
        <v>34</v>
      </c>
      <c r="D59" s="1">
        <v>80000</v>
      </c>
      <c r="E59">
        <v>4</v>
      </c>
      <c r="F59" t="s">
        <v>27</v>
      </c>
      <c r="G59" t="s">
        <v>21</v>
      </c>
      <c r="H59" t="s">
        <v>15</v>
      </c>
      <c r="I59">
        <v>2</v>
      </c>
      <c r="J59" t="s">
        <v>30</v>
      </c>
      <c r="K59" t="s">
        <v>17</v>
      </c>
      <c r="L59">
        <v>54</v>
      </c>
      <c r="M59" t="s">
        <v>18</v>
      </c>
    </row>
    <row r="60" spans="1:13" x14ac:dyDescent="0.25">
      <c r="A60">
        <v>12808</v>
      </c>
      <c r="B60" t="s">
        <v>34</v>
      </c>
      <c r="C60" t="s">
        <v>34</v>
      </c>
      <c r="D60" s="1">
        <v>40000</v>
      </c>
      <c r="E60">
        <v>0</v>
      </c>
      <c r="F60" t="s">
        <v>13</v>
      </c>
      <c r="G60" t="s">
        <v>20</v>
      </c>
      <c r="H60" t="s">
        <v>15</v>
      </c>
      <c r="I60">
        <v>0</v>
      </c>
      <c r="J60" t="s">
        <v>16</v>
      </c>
      <c r="K60" t="s">
        <v>17</v>
      </c>
      <c r="L60">
        <v>38</v>
      </c>
      <c r="M60" t="s">
        <v>15</v>
      </c>
    </row>
    <row r="61" spans="1:13" x14ac:dyDescent="0.25">
      <c r="A61">
        <v>20567</v>
      </c>
      <c r="B61" t="s">
        <v>34</v>
      </c>
      <c r="C61" t="s">
        <v>34</v>
      </c>
      <c r="D61" s="1">
        <v>130000</v>
      </c>
      <c r="E61">
        <v>4</v>
      </c>
      <c r="F61" t="s">
        <v>19</v>
      </c>
      <c r="G61" t="s">
        <v>21</v>
      </c>
      <c r="H61" t="s">
        <v>18</v>
      </c>
      <c r="I61">
        <v>4</v>
      </c>
      <c r="J61" t="s">
        <v>23</v>
      </c>
      <c r="K61" t="s">
        <v>17</v>
      </c>
      <c r="L61">
        <v>61</v>
      </c>
      <c r="M61" t="s">
        <v>15</v>
      </c>
    </row>
    <row r="62" spans="1:13" x14ac:dyDescent="0.25">
      <c r="A62">
        <v>25502</v>
      </c>
      <c r="B62" t="s">
        <v>34</v>
      </c>
      <c r="C62" t="s">
        <v>33</v>
      </c>
      <c r="D62" s="1">
        <v>40000</v>
      </c>
      <c r="E62">
        <v>1</v>
      </c>
      <c r="F62" t="s">
        <v>13</v>
      </c>
      <c r="G62" t="s">
        <v>14</v>
      </c>
      <c r="H62" t="s">
        <v>15</v>
      </c>
      <c r="I62">
        <v>0</v>
      </c>
      <c r="J62" t="s">
        <v>16</v>
      </c>
      <c r="K62" t="s">
        <v>17</v>
      </c>
      <c r="L62">
        <v>43</v>
      </c>
      <c r="M62" t="s">
        <v>15</v>
      </c>
    </row>
    <row r="63" spans="1:13" x14ac:dyDescent="0.25">
      <c r="A63">
        <v>15580</v>
      </c>
      <c r="B63" t="s">
        <v>34</v>
      </c>
      <c r="C63" t="s">
        <v>34</v>
      </c>
      <c r="D63" s="1">
        <v>60000</v>
      </c>
      <c r="E63">
        <v>2</v>
      </c>
      <c r="F63" t="s">
        <v>13</v>
      </c>
      <c r="G63" t="s">
        <v>21</v>
      </c>
      <c r="H63" t="s">
        <v>15</v>
      </c>
      <c r="I63">
        <v>1</v>
      </c>
      <c r="J63" t="s">
        <v>22</v>
      </c>
      <c r="K63" t="s">
        <v>24</v>
      </c>
      <c r="L63">
        <v>38</v>
      </c>
      <c r="M63" t="s">
        <v>15</v>
      </c>
    </row>
    <row r="64" spans="1:13" x14ac:dyDescent="0.25">
      <c r="A64">
        <v>24185</v>
      </c>
      <c r="B64" t="s">
        <v>35</v>
      </c>
      <c r="C64" t="s">
        <v>33</v>
      </c>
      <c r="D64" s="1">
        <v>10000</v>
      </c>
      <c r="E64">
        <v>1</v>
      </c>
      <c r="F64" t="s">
        <v>27</v>
      </c>
      <c r="G64" t="s">
        <v>25</v>
      </c>
      <c r="H64" t="s">
        <v>18</v>
      </c>
      <c r="I64">
        <v>1</v>
      </c>
      <c r="J64" t="s">
        <v>26</v>
      </c>
      <c r="K64" t="s">
        <v>17</v>
      </c>
      <c r="L64">
        <v>45</v>
      </c>
      <c r="M64" t="s">
        <v>18</v>
      </c>
    </row>
    <row r="65" spans="1:13" x14ac:dyDescent="0.25">
      <c r="A65">
        <v>19291</v>
      </c>
      <c r="B65" t="s">
        <v>35</v>
      </c>
      <c r="C65" t="s">
        <v>33</v>
      </c>
      <c r="D65" s="1">
        <v>10000</v>
      </c>
      <c r="E65">
        <v>2</v>
      </c>
      <c r="F65" t="s">
        <v>27</v>
      </c>
      <c r="G65" t="s">
        <v>25</v>
      </c>
      <c r="H65" t="s">
        <v>15</v>
      </c>
      <c r="I65">
        <v>0</v>
      </c>
      <c r="J65" t="s">
        <v>16</v>
      </c>
      <c r="K65" t="s">
        <v>17</v>
      </c>
      <c r="L65">
        <v>35</v>
      </c>
      <c r="M65" t="s">
        <v>18</v>
      </c>
    </row>
    <row r="66" spans="1:13" x14ac:dyDescent="0.25">
      <c r="A66">
        <v>16713</v>
      </c>
      <c r="B66" t="s">
        <v>34</v>
      </c>
      <c r="C66" t="s">
        <v>34</v>
      </c>
      <c r="D66" s="1">
        <v>40000</v>
      </c>
      <c r="E66">
        <v>2</v>
      </c>
      <c r="F66" t="s">
        <v>13</v>
      </c>
      <c r="G66" t="s">
        <v>28</v>
      </c>
      <c r="H66" t="s">
        <v>15</v>
      </c>
      <c r="I66">
        <v>1</v>
      </c>
      <c r="J66" t="s">
        <v>16</v>
      </c>
      <c r="K66" t="s">
        <v>24</v>
      </c>
      <c r="L66">
        <v>52</v>
      </c>
      <c r="M66" t="s">
        <v>15</v>
      </c>
    </row>
    <row r="67" spans="1:13" x14ac:dyDescent="0.25">
      <c r="A67">
        <v>16185</v>
      </c>
      <c r="B67" t="s">
        <v>35</v>
      </c>
      <c r="C67" t="s">
        <v>34</v>
      </c>
      <c r="D67" s="1">
        <v>60000</v>
      </c>
      <c r="E67">
        <v>4</v>
      </c>
      <c r="F67" t="s">
        <v>13</v>
      </c>
      <c r="G67" t="s">
        <v>21</v>
      </c>
      <c r="H67" t="s">
        <v>15</v>
      </c>
      <c r="I67">
        <v>3</v>
      </c>
      <c r="J67" t="s">
        <v>30</v>
      </c>
      <c r="K67" t="s">
        <v>24</v>
      </c>
      <c r="L67">
        <v>41</v>
      </c>
      <c r="M67" t="s">
        <v>18</v>
      </c>
    </row>
    <row r="68" spans="1:13" x14ac:dyDescent="0.25">
      <c r="A68">
        <v>14927</v>
      </c>
      <c r="B68" t="s">
        <v>34</v>
      </c>
      <c r="C68" t="s">
        <v>33</v>
      </c>
      <c r="D68" s="1">
        <v>30000</v>
      </c>
      <c r="E68">
        <v>1</v>
      </c>
      <c r="F68" t="s">
        <v>13</v>
      </c>
      <c r="G68" t="s">
        <v>20</v>
      </c>
      <c r="H68" t="s">
        <v>15</v>
      </c>
      <c r="I68">
        <v>0</v>
      </c>
      <c r="J68" t="s">
        <v>16</v>
      </c>
      <c r="K68" t="s">
        <v>17</v>
      </c>
      <c r="L68">
        <v>37</v>
      </c>
      <c r="M68" t="s">
        <v>15</v>
      </c>
    </row>
    <row r="69" spans="1:13" x14ac:dyDescent="0.25">
      <c r="A69">
        <v>29337</v>
      </c>
      <c r="B69" t="s">
        <v>35</v>
      </c>
      <c r="C69" t="s">
        <v>34</v>
      </c>
      <c r="D69" s="1">
        <v>30000</v>
      </c>
      <c r="E69">
        <v>2</v>
      </c>
      <c r="F69" t="s">
        <v>19</v>
      </c>
      <c r="G69" t="s">
        <v>20</v>
      </c>
      <c r="H69" t="s">
        <v>15</v>
      </c>
      <c r="I69">
        <v>2</v>
      </c>
      <c r="J69" t="s">
        <v>23</v>
      </c>
      <c r="K69" t="s">
        <v>24</v>
      </c>
      <c r="L69">
        <v>68</v>
      </c>
      <c r="M69" t="s">
        <v>18</v>
      </c>
    </row>
    <row r="70" spans="1:13" x14ac:dyDescent="0.25">
      <c r="A70">
        <v>29355</v>
      </c>
      <c r="B70" t="s">
        <v>34</v>
      </c>
      <c r="C70" t="s">
        <v>33</v>
      </c>
      <c r="D70" s="1">
        <v>40000</v>
      </c>
      <c r="E70">
        <v>0</v>
      </c>
      <c r="F70" t="s">
        <v>31</v>
      </c>
      <c r="G70" t="s">
        <v>20</v>
      </c>
      <c r="H70" t="s">
        <v>15</v>
      </c>
      <c r="I70">
        <v>0</v>
      </c>
      <c r="J70" t="s">
        <v>16</v>
      </c>
      <c r="K70" t="s">
        <v>17</v>
      </c>
      <c r="L70">
        <v>37</v>
      </c>
      <c r="M70" t="s">
        <v>15</v>
      </c>
    </row>
    <row r="71" spans="1:13" x14ac:dyDescent="0.25">
      <c r="A71">
        <v>25303</v>
      </c>
      <c r="B71" t="s">
        <v>35</v>
      </c>
      <c r="C71" t="s">
        <v>34</v>
      </c>
      <c r="D71" s="1">
        <v>30000</v>
      </c>
      <c r="E71">
        <v>0</v>
      </c>
      <c r="F71" t="s">
        <v>27</v>
      </c>
      <c r="G71" t="s">
        <v>25</v>
      </c>
      <c r="H71" t="s">
        <v>15</v>
      </c>
      <c r="I71">
        <v>1</v>
      </c>
      <c r="J71" t="s">
        <v>22</v>
      </c>
      <c r="K71" t="s">
        <v>17</v>
      </c>
      <c r="L71">
        <v>33</v>
      </c>
      <c r="M71" t="s">
        <v>15</v>
      </c>
    </row>
    <row r="72" spans="1:13" x14ac:dyDescent="0.25">
      <c r="A72">
        <v>14813</v>
      </c>
      <c r="B72" t="s">
        <v>35</v>
      </c>
      <c r="C72" t="s">
        <v>33</v>
      </c>
      <c r="D72" s="1">
        <v>20000</v>
      </c>
      <c r="E72">
        <v>4</v>
      </c>
      <c r="F72" t="s">
        <v>27</v>
      </c>
      <c r="G72" t="s">
        <v>25</v>
      </c>
      <c r="H72" t="s">
        <v>15</v>
      </c>
      <c r="I72">
        <v>1</v>
      </c>
      <c r="J72" t="s">
        <v>16</v>
      </c>
      <c r="K72" t="s">
        <v>17</v>
      </c>
      <c r="L72">
        <v>43</v>
      </c>
      <c r="M72" t="s">
        <v>15</v>
      </c>
    </row>
    <row r="73" spans="1:13" x14ac:dyDescent="0.25">
      <c r="A73">
        <v>16438</v>
      </c>
      <c r="B73" t="s">
        <v>34</v>
      </c>
      <c r="C73" t="s">
        <v>33</v>
      </c>
      <c r="D73" s="1">
        <v>10000</v>
      </c>
      <c r="E73">
        <v>0</v>
      </c>
      <c r="F73" t="s">
        <v>29</v>
      </c>
      <c r="G73" t="s">
        <v>25</v>
      </c>
      <c r="H73" t="s">
        <v>18</v>
      </c>
      <c r="I73">
        <v>2</v>
      </c>
      <c r="J73" t="s">
        <v>16</v>
      </c>
      <c r="K73" t="s">
        <v>17</v>
      </c>
      <c r="L73">
        <v>30</v>
      </c>
      <c r="M73" t="s">
        <v>18</v>
      </c>
    </row>
    <row r="74" spans="1:13" x14ac:dyDescent="0.25">
      <c r="A74">
        <v>14238</v>
      </c>
      <c r="B74" t="s">
        <v>34</v>
      </c>
      <c r="C74" t="s">
        <v>34</v>
      </c>
      <c r="D74" s="1">
        <v>120000</v>
      </c>
      <c r="E74">
        <v>0</v>
      </c>
      <c r="F74" t="s">
        <v>29</v>
      </c>
      <c r="G74" t="s">
        <v>21</v>
      </c>
      <c r="H74" t="s">
        <v>15</v>
      </c>
      <c r="I74">
        <v>4</v>
      </c>
      <c r="J74" t="s">
        <v>30</v>
      </c>
      <c r="K74" t="s">
        <v>24</v>
      </c>
      <c r="L74">
        <v>36</v>
      </c>
      <c r="M74" t="s">
        <v>15</v>
      </c>
    </row>
    <row r="75" spans="1:13" x14ac:dyDescent="0.25">
      <c r="A75">
        <v>16200</v>
      </c>
      <c r="B75" t="s">
        <v>35</v>
      </c>
      <c r="C75" t="s">
        <v>33</v>
      </c>
      <c r="D75" s="1">
        <v>10000</v>
      </c>
      <c r="E75">
        <v>0</v>
      </c>
      <c r="F75" t="s">
        <v>29</v>
      </c>
      <c r="G75" t="s">
        <v>25</v>
      </c>
      <c r="H75" t="s">
        <v>18</v>
      </c>
      <c r="I75">
        <v>2</v>
      </c>
      <c r="J75" t="s">
        <v>16</v>
      </c>
      <c r="K75" t="s">
        <v>17</v>
      </c>
      <c r="L75">
        <v>35</v>
      </c>
      <c r="M75" t="s">
        <v>18</v>
      </c>
    </row>
    <row r="76" spans="1:13" x14ac:dyDescent="0.25">
      <c r="A76">
        <v>24857</v>
      </c>
      <c r="B76" t="s">
        <v>34</v>
      </c>
      <c r="C76" t="s">
        <v>33</v>
      </c>
      <c r="D76" s="1">
        <v>130000</v>
      </c>
      <c r="E76">
        <v>3</v>
      </c>
      <c r="F76" t="s">
        <v>27</v>
      </c>
      <c r="G76" t="s">
        <v>21</v>
      </c>
      <c r="H76" t="s">
        <v>15</v>
      </c>
      <c r="I76">
        <v>4</v>
      </c>
      <c r="J76" t="s">
        <v>16</v>
      </c>
      <c r="K76" t="s">
        <v>17</v>
      </c>
      <c r="L76">
        <v>52</v>
      </c>
      <c r="M76" t="s">
        <v>18</v>
      </c>
    </row>
    <row r="77" spans="1:13" x14ac:dyDescent="0.25">
      <c r="A77">
        <v>26956</v>
      </c>
      <c r="B77" t="s">
        <v>35</v>
      </c>
      <c r="C77" t="s">
        <v>33</v>
      </c>
      <c r="D77" s="1">
        <v>20000</v>
      </c>
      <c r="E77">
        <v>0</v>
      </c>
      <c r="F77" t="s">
        <v>19</v>
      </c>
      <c r="G77" t="s">
        <v>25</v>
      </c>
      <c r="H77" t="s">
        <v>18</v>
      </c>
      <c r="I77">
        <v>1</v>
      </c>
      <c r="J77" t="s">
        <v>22</v>
      </c>
      <c r="K77" t="s">
        <v>17</v>
      </c>
      <c r="L77">
        <v>36</v>
      </c>
      <c r="M77" t="s">
        <v>15</v>
      </c>
    </row>
    <row r="78" spans="1:13" x14ac:dyDescent="0.25">
      <c r="A78">
        <v>14517</v>
      </c>
      <c r="B78" t="s">
        <v>34</v>
      </c>
      <c r="C78" t="s">
        <v>33</v>
      </c>
      <c r="D78" s="1">
        <v>20000</v>
      </c>
      <c r="E78">
        <v>3</v>
      </c>
      <c r="F78" t="s">
        <v>27</v>
      </c>
      <c r="G78" t="s">
        <v>14</v>
      </c>
      <c r="H78" t="s">
        <v>18</v>
      </c>
      <c r="I78">
        <v>2</v>
      </c>
      <c r="J78" t="s">
        <v>26</v>
      </c>
      <c r="K78" t="s">
        <v>24</v>
      </c>
      <c r="L78">
        <v>62</v>
      </c>
      <c r="M78" t="s">
        <v>18</v>
      </c>
    </row>
    <row r="79" spans="1:13" x14ac:dyDescent="0.25">
      <c r="A79">
        <v>12678</v>
      </c>
      <c r="B79" t="s">
        <v>35</v>
      </c>
      <c r="C79" t="s">
        <v>33</v>
      </c>
      <c r="D79" s="1">
        <v>130000</v>
      </c>
      <c r="E79">
        <v>4</v>
      </c>
      <c r="F79" t="s">
        <v>27</v>
      </c>
      <c r="G79" t="s">
        <v>28</v>
      </c>
      <c r="H79" t="s">
        <v>15</v>
      </c>
      <c r="I79">
        <v>4</v>
      </c>
      <c r="J79" t="s">
        <v>16</v>
      </c>
      <c r="K79" t="s">
        <v>24</v>
      </c>
      <c r="L79">
        <v>31</v>
      </c>
      <c r="M79" t="s">
        <v>18</v>
      </c>
    </row>
    <row r="80" spans="1:13" x14ac:dyDescent="0.25">
      <c r="A80">
        <v>16188</v>
      </c>
      <c r="B80" t="s">
        <v>35</v>
      </c>
      <c r="C80" t="s">
        <v>33</v>
      </c>
      <c r="D80" s="1">
        <v>20000</v>
      </c>
      <c r="E80">
        <v>0</v>
      </c>
      <c r="F80" t="s">
        <v>29</v>
      </c>
      <c r="G80" t="s">
        <v>25</v>
      </c>
      <c r="H80" t="s">
        <v>18</v>
      </c>
      <c r="I80">
        <v>2</v>
      </c>
      <c r="J80" t="s">
        <v>26</v>
      </c>
      <c r="K80" t="s">
        <v>17</v>
      </c>
      <c r="L80">
        <v>26</v>
      </c>
      <c r="M80" t="s">
        <v>18</v>
      </c>
    </row>
    <row r="81" spans="1:13" x14ac:dyDescent="0.25">
      <c r="A81">
        <v>27969</v>
      </c>
      <c r="B81" t="s">
        <v>34</v>
      </c>
      <c r="C81" t="s">
        <v>34</v>
      </c>
      <c r="D81" s="1">
        <v>80000</v>
      </c>
      <c r="E81">
        <v>0</v>
      </c>
      <c r="F81" t="s">
        <v>13</v>
      </c>
      <c r="G81" t="s">
        <v>21</v>
      </c>
      <c r="H81" t="s">
        <v>15</v>
      </c>
      <c r="I81">
        <v>2</v>
      </c>
      <c r="J81" t="s">
        <v>30</v>
      </c>
      <c r="K81" t="s">
        <v>24</v>
      </c>
      <c r="L81">
        <v>29</v>
      </c>
      <c r="M81" t="s">
        <v>15</v>
      </c>
    </row>
    <row r="82" spans="1:13" x14ac:dyDescent="0.25">
      <c r="A82">
        <v>15752</v>
      </c>
      <c r="B82" t="s">
        <v>34</v>
      </c>
      <c r="C82" t="s">
        <v>34</v>
      </c>
      <c r="D82" s="1">
        <v>80000</v>
      </c>
      <c r="E82">
        <v>2</v>
      </c>
      <c r="F82" t="s">
        <v>27</v>
      </c>
      <c r="G82" t="s">
        <v>14</v>
      </c>
      <c r="H82" t="s">
        <v>18</v>
      </c>
      <c r="I82">
        <v>2</v>
      </c>
      <c r="J82" t="s">
        <v>26</v>
      </c>
      <c r="K82" t="s">
        <v>24</v>
      </c>
      <c r="L82">
        <v>50</v>
      </c>
      <c r="M82" t="s">
        <v>15</v>
      </c>
    </row>
    <row r="83" spans="1:13" x14ac:dyDescent="0.25">
      <c r="A83">
        <v>27745</v>
      </c>
      <c r="B83" t="s">
        <v>35</v>
      </c>
      <c r="C83" t="s">
        <v>34</v>
      </c>
      <c r="D83" s="1">
        <v>40000</v>
      </c>
      <c r="E83">
        <v>2</v>
      </c>
      <c r="F83" t="s">
        <v>13</v>
      </c>
      <c r="G83" t="s">
        <v>28</v>
      </c>
      <c r="H83" t="s">
        <v>15</v>
      </c>
      <c r="I83">
        <v>2</v>
      </c>
      <c r="J83" t="s">
        <v>23</v>
      </c>
      <c r="K83" t="s">
        <v>24</v>
      </c>
      <c r="L83">
        <v>63</v>
      </c>
      <c r="M83" t="s">
        <v>15</v>
      </c>
    </row>
    <row r="84" spans="1:13" x14ac:dyDescent="0.25">
      <c r="A84">
        <v>20828</v>
      </c>
      <c r="B84" t="s">
        <v>34</v>
      </c>
      <c r="C84" t="s">
        <v>33</v>
      </c>
      <c r="D84" s="1">
        <v>30000</v>
      </c>
      <c r="E84">
        <v>4</v>
      </c>
      <c r="F84" t="s">
        <v>31</v>
      </c>
      <c r="G84" t="s">
        <v>20</v>
      </c>
      <c r="H84" t="s">
        <v>15</v>
      </c>
      <c r="I84">
        <v>0</v>
      </c>
      <c r="J84" t="s">
        <v>16</v>
      </c>
      <c r="K84" t="s">
        <v>17</v>
      </c>
      <c r="L84">
        <v>45</v>
      </c>
      <c r="M84" t="s">
        <v>15</v>
      </c>
    </row>
    <row r="85" spans="1:13" x14ac:dyDescent="0.25">
      <c r="A85">
        <v>19461</v>
      </c>
      <c r="B85" t="s">
        <v>35</v>
      </c>
      <c r="C85" t="s">
        <v>33</v>
      </c>
      <c r="D85" s="1">
        <v>10000</v>
      </c>
      <c r="E85">
        <v>4</v>
      </c>
      <c r="F85" t="s">
        <v>29</v>
      </c>
      <c r="G85" t="s">
        <v>25</v>
      </c>
      <c r="H85" t="s">
        <v>15</v>
      </c>
      <c r="I85">
        <v>2</v>
      </c>
      <c r="J85" t="s">
        <v>16</v>
      </c>
      <c r="K85" t="s">
        <v>17</v>
      </c>
      <c r="L85">
        <v>40</v>
      </c>
      <c r="M85" t="s">
        <v>18</v>
      </c>
    </row>
    <row r="86" spans="1:13" x14ac:dyDescent="0.25">
      <c r="A86">
        <v>26941</v>
      </c>
      <c r="B86" t="s">
        <v>34</v>
      </c>
      <c r="C86" t="s">
        <v>34</v>
      </c>
      <c r="D86" s="1">
        <v>30000</v>
      </c>
      <c r="E86">
        <v>0</v>
      </c>
      <c r="F86" t="s">
        <v>13</v>
      </c>
      <c r="G86" t="s">
        <v>20</v>
      </c>
      <c r="H86" t="s">
        <v>15</v>
      </c>
      <c r="I86">
        <v>0</v>
      </c>
      <c r="J86" t="s">
        <v>16</v>
      </c>
      <c r="K86" t="s">
        <v>17</v>
      </c>
      <c r="L86">
        <v>47</v>
      </c>
      <c r="M86" t="s">
        <v>15</v>
      </c>
    </row>
    <row r="87" spans="1:13" x14ac:dyDescent="0.25">
      <c r="A87">
        <v>28412</v>
      </c>
      <c r="B87" t="s">
        <v>35</v>
      </c>
      <c r="C87" t="s">
        <v>34</v>
      </c>
      <c r="D87" s="1">
        <v>20000</v>
      </c>
      <c r="E87">
        <v>0</v>
      </c>
      <c r="F87" t="s">
        <v>27</v>
      </c>
      <c r="G87" t="s">
        <v>25</v>
      </c>
      <c r="H87" t="s">
        <v>18</v>
      </c>
      <c r="I87">
        <v>1</v>
      </c>
      <c r="J87" t="s">
        <v>22</v>
      </c>
      <c r="K87" t="s">
        <v>17</v>
      </c>
      <c r="L87">
        <v>29</v>
      </c>
      <c r="M87" t="s">
        <v>18</v>
      </c>
    </row>
    <row r="88" spans="1:13" x14ac:dyDescent="0.25">
      <c r="A88">
        <v>24485</v>
      </c>
      <c r="B88" t="s">
        <v>35</v>
      </c>
      <c r="C88" t="s">
        <v>34</v>
      </c>
      <c r="D88" s="1">
        <v>40000</v>
      </c>
      <c r="E88">
        <v>2</v>
      </c>
      <c r="F88" t="s">
        <v>13</v>
      </c>
      <c r="G88" t="s">
        <v>28</v>
      </c>
      <c r="H88" t="s">
        <v>18</v>
      </c>
      <c r="I88">
        <v>1</v>
      </c>
      <c r="J88" t="s">
        <v>23</v>
      </c>
      <c r="K88" t="s">
        <v>24</v>
      </c>
      <c r="L88">
        <v>52</v>
      </c>
      <c r="M88" t="s">
        <v>15</v>
      </c>
    </row>
    <row r="89" spans="1:13" x14ac:dyDescent="0.25">
      <c r="A89">
        <v>16514</v>
      </c>
      <c r="B89" t="s">
        <v>35</v>
      </c>
      <c r="C89" t="s">
        <v>34</v>
      </c>
      <c r="D89" s="1">
        <v>10000</v>
      </c>
      <c r="E89">
        <v>0</v>
      </c>
      <c r="F89" t="s">
        <v>19</v>
      </c>
      <c r="G89" t="s">
        <v>25</v>
      </c>
      <c r="H89" t="s">
        <v>15</v>
      </c>
      <c r="I89">
        <v>1</v>
      </c>
      <c r="J89" t="s">
        <v>26</v>
      </c>
      <c r="K89" t="s">
        <v>24</v>
      </c>
      <c r="L89">
        <v>26</v>
      </c>
      <c r="M89" t="s">
        <v>15</v>
      </c>
    </row>
    <row r="90" spans="1:13" x14ac:dyDescent="0.25">
      <c r="A90">
        <v>17191</v>
      </c>
      <c r="B90" t="s">
        <v>35</v>
      </c>
      <c r="C90" t="s">
        <v>34</v>
      </c>
      <c r="D90" s="1">
        <v>130000</v>
      </c>
      <c r="E90">
        <v>3</v>
      </c>
      <c r="F90" t="s">
        <v>19</v>
      </c>
      <c r="G90" t="s">
        <v>21</v>
      </c>
      <c r="H90" t="s">
        <v>18</v>
      </c>
      <c r="I90">
        <v>3</v>
      </c>
      <c r="J90" t="s">
        <v>16</v>
      </c>
      <c r="K90" t="s">
        <v>17</v>
      </c>
      <c r="L90">
        <v>51</v>
      </c>
      <c r="M90" t="s">
        <v>15</v>
      </c>
    </row>
    <row r="91" spans="1:13" x14ac:dyDescent="0.25">
      <c r="A91">
        <v>19608</v>
      </c>
      <c r="B91" t="s">
        <v>34</v>
      </c>
      <c r="C91" t="s">
        <v>34</v>
      </c>
      <c r="D91" s="1">
        <v>80000</v>
      </c>
      <c r="E91">
        <v>5</v>
      </c>
      <c r="F91" t="s">
        <v>13</v>
      </c>
      <c r="G91" t="s">
        <v>21</v>
      </c>
      <c r="H91" t="s">
        <v>15</v>
      </c>
      <c r="I91">
        <v>4</v>
      </c>
      <c r="J91" t="s">
        <v>26</v>
      </c>
      <c r="K91" t="s">
        <v>24</v>
      </c>
      <c r="L91">
        <v>40</v>
      </c>
      <c r="M91" t="s">
        <v>18</v>
      </c>
    </row>
    <row r="92" spans="1:13" x14ac:dyDescent="0.25">
      <c r="A92">
        <v>24119</v>
      </c>
      <c r="B92" t="s">
        <v>35</v>
      </c>
      <c r="C92" t="s">
        <v>34</v>
      </c>
      <c r="D92" s="1">
        <v>30000</v>
      </c>
      <c r="E92">
        <v>0</v>
      </c>
      <c r="F92" t="s">
        <v>19</v>
      </c>
      <c r="G92" t="s">
        <v>20</v>
      </c>
      <c r="H92" t="s">
        <v>18</v>
      </c>
      <c r="I92">
        <v>1</v>
      </c>
      <c r="J92" t="s">
        <v>22</v>
      </c>
      <c r="K92" t="s">
        <v>17</v>
      </c>
      <c r="L92">
        <v>29</v>
      </c>
      <c r="M92" t="s">
        <v>18</v>
      </c>
    </row>
    <row r="93" spans="1:13" x14ac:dyDescent="0.25">
      <c r="A93">
        <v>25458</v>
      </c>
      <c r="B93" t="s">
        <v>34</v>
      </c>
      <c r="C93" t="s">
        <v>34</v>
      </c>
      <c r="D93" s="1">
        <v>20000</v>
      </c>
      <c r="E93">
        <v>1</v>
      </c>
      <c r="F93" t="s">
        <v>27</v>
      </c>
      <c r="G93" t="s">
        <v>25</v>
      </c>
      <c r="H93" t="s">
        <v>18</v>
      </c>
      <c r="I93">
        <v>1</v>
      </c>
      <c r="J93" t="s">
        <v>26</v>
      </c>
      <c r="K93" t="s">
        <v>17</v>
      </c>
      <c r="L93">
        <v>40</v>
      </c>
      <c r="M93" t="s">
        <v>15</v>
      </c>
    </row>
    <row r="94" spans="1:13" x14ac:dyDescent="0.25">
      <c r="A94">
        <v>26886</v>
      </c>
      <c r="B94" t="s">
        <v>35</v>
      </c>
      <c r="C94" t="s">
        <v>33</v>
      </c>
      <c r="D94" s="1">
        <v>30000</v>
      </c>
      <c r="E94">
        <v>0</v>
      </c>
      <c r="F94" t="s">
        <v>19</v>
      </c>
      <c r="G94" t="s">
        <v>20</v>
      </c>
      <c r="H94" t="s">
        <v>18</v>
      </c>
      <c r="I94">
        <v>1</v>
      </c>
      <c r="J94" t="s">
        <v>16</v>
      </c>
      <c r="K94" t="s">
        <v>17</v>
      </c>
      <c r="L94">
        <v>29</v>
      </c>
      <c r="M94" t="s">
        <v>15</v>
      </c>
    </row>
    <row r="95" spans="1:13" x14ac:dyDescent="0.25">
      <c r="A95">
        <v>28436</v>
      </c>
      <c r="B95" t="s">
        <v>35</v>
      </c>
      <c r="C95" t="s">
        <v>34</v>
      </c>
      <c r="D95" s="1">
        <v>30000</v>
      </c>
      <c r="E95">
        <v>0</v>
      </c>
      <c r="F95" t="s">
        <v>19</v>
      </c>
      <c r="G95" t="s">
        <v>20</v>
      </c>
      <c r="H95" t="s">
        <v>18</v>
      </c>
      <c r="I95">
        <v>1</v>
      </c>
      <c r="J95" t="s">
        <v>16</v>
      </c>
      <c r="K95" t="s">
        <v>17</v>
      </c>
      <c r="L95">
        <v>30</v>
      </c>
      <c r="M95" t="s">
        <v>15</v>
      </c>
    </row>
    <row r="96" spans="1:13" x14ac:dyDescent="0.25">
      <c r="A96">
        <v>19562</v>
      </c>
      <c r="B96" t="s">
        <v>35</v>
      </c>
      <c r="C96" t="s">
        <v>33</v>
      </c>
      <c r="D96" s="1">
        <v>60000</v>
      </c>
      <c r="E96">
        <v>2</v>
      </c>
      <c r="F96" t="s">
        <v>13</v>
      </c>
      <c r="G96" t="s">
        <v>21</v>
      </c>
      <c r="H96" t="s">
        <v>15</v>
      </c>
      <c r="I96">
        <v>1</v>
      </c>
      <c r="J96" t="s">
        <v>22</v>
      </c>
      <c r="K96" t="s">
        <v>24</v>
      </c>
      <c r="L96">
        <v>37</v>
      </c>
      <c r="M96" t="s">
        <v>15</v>
      </c>
    </row>
    <row r="97" spans="1:13" x14ac:dyDescent="0.25">
      <c r="A97">
        <v>15608</v>
      </c>
      <c r="B97" t="s">
        <v>35</v>
      </c>
      <c r="C97" t="s">
        <v>33</v>
      </c>
      <c r="D97" s="1">
        <v>30000</v>
      </c>
      <c r="E97">
        <v>0</v>
      </c>
      <c r="F97" t="s">
        <v>19</v>
      </c>
      <c r="G97" t="s">
        <v>20</v>
      </c>
      <c r="H97" t="s">
        <v>18</v>
      </c>
      <c r="I97">
        <v>1</v>
      </c>
      <c r="J97" t="s">
        <v>22</v>
      </c>
      <c r="K97" t="s">
        <v>17</v>
      </c>
      <c r="L97">
        <v>33</v>
      </c>
      <c r="M97" t="s">
        <v>18</v>
      </c>
    </row>
    <row r="98" spans="1:13" x14ac:dyDescent="0.25">
      <c r="A98">
        <v>16487</v>
      </c>
      <c r="B98" t="s">
        <v>35</v>
      </c>
      <c r="C98" t="s">
        <v>33</v>
      </c>
      <c r="D98" s="1">
        <v>30000</v>
      </c>
      <c r="E98">
        <v>3</v>
      </c>
      <c r="F98" t="s">
        <v>27</v>
      </c>
      <c r="G98" t="s">
        <v>14</v>
      </c>
      <c r="H98" t="s">
        <v>15</v>
      </c>
      <c r="I98">
        <v>2</v>
      </c>
      <c r="J98" t="s">
        <v>23</v>
      </c>
      <c r="K98" t="s">
        <v>24</v>
      </c>
      <c r="L98">
        <v>55</v>
      </c>
      <c r="M98" t="s">
        <v>18</v>
      </c>
    </row>
    <row r="99" spans="1:13" x14ac:dyDescent="0.25">
      <c r="A99">
        <v>17197</v>
      </c>
      <c r="B99" t="s">
        <v>35</v>
      </c>
      <c r="C99" t="s">
        <v>33</v>
      </c>
      <c r="D99" s="1">
        <v>90000</v>
      </c>
      <c r="E99">
        <v>5</v>
      </c>
      <c r="F99" t="s">
        <v>19</v>
      </c>
      <c r="G99" t="s">
        <v>21</v>
      </c>
      <c r="H99" t="s">
        <v>15</v>
      </c>
      <c r="I99">
        <v>2</v>
      </c>
      <c r="J99" t="s">
        <v>30</v>
      </c>
      <c r="K99" t="s">
        <v>17</v>
      </c>
      <c r="L99">
        <v>62</v>
      </c>
      <c r="M99" t="s">
        <v>18</v>
      </c>
    </row>
    <row r="100" spans="1:13" x14ac:dyDescent="0.25">
      <c r="A100">
        <v>12507</v>
      </c>
      <c r="B100" t="s">
        <v>34</v>
      </c>
      <c r="C100" t="s">
        <v>34</v>
      </c>
      <c r="D100" s="1">
        <v>30000</v>
      </c>
      <c r="E100">
        <v>1</v>
      </c>
      <c r="F100" t="s">
        <v>19</v>
      </c>
      <c r="G100" t="s">
        <v>20</v>
      </c>
      <c r="H100" t="s">
        <v>15</v>
      </c>
      <c r="I100">
        <v>1</v>
      </c>
      <c r="J100" t="s">
        <v>16</v>
      </c>
      <c r="K100" t="s">
        <v>17</v>
      </c>
      <c r="L100">
        <v>43</v>
      </c>
      <c r="M100" t="s">
        <v>18</v>
      </c>
    </row>
    <row r="101" spans="1:13" x14ac:dyDescent="0.25">
      <c r="A101">
        <v>23940</v>
      </c>
      <c r="B101" t="s">
        <v>34</v>
      </c>
      <c r="C101" t="s">
        <v>34</v>
      </c>
      <c r="D101" s="1">
        <v>40000</v>
      </c>
      <c r="E101">
        <v>1</v>
      </c>
      <c r="F101" t="s">
        <v>13</v>
      </c>
      <c r="G101" t="s">
        <v>14</v>
      </c>
      <c r="H101" t="s">
        <v>15</v>
      </c>
      <c r="I101">
        <v>1</v>
      </c>
      <c r="J101" t="s">
        <v>16</v>
      </c>
      <c r="K101" t="s">
        <v>17</v>
      </c>
      <c r="L101">
        <v>44</v>
      </c>
      <c r="M101" t="s">
        <v>15</v>
      </c>
    </row>
    <row r="102" spans="1:13" x14ac:dyDescent="0.25">
      <c r="A102">
        <v>19441</v>
      </c>
      <c r="B102" t="s">
        <v>34</v>
      </c>
      <c r="C102" t="s">
        <v>34</v>
      </c>
      <c r="D102" s="1">
        <v>40000</v>
      </c>
      <c r="E102">
        <v>0</v>
      </c>
      <c r="F102" t="s">
        <v>31</v>
      </c>
      <c r="G102" t="s">
        <v>20</v>
      </c>
      <c r="H102" t="s">
        <v>15</v>
      </c>
      <c r="I102">
        <v>0</v>
      </c>
      <c r="J102" t="s">
        <v>16</v>
      </c>
      <c r="K102" t="s">
        <v>17</v>
      </c>
      <c r="L102">
        <v>25</v>
      </c>
      <c r="M102" t="s">
        <v>15</v>
      </c>
    </row>
    <row r="103" spans="1:13" x14ac:dyDescent="0.25">
      <c r="A103">
        <v>26852</v>
      </c>
      <c r="B103" t="s">
        <v>34</v>
      </c>
      <c r="C103" t="s">
        <v>33</v>
      </c>
      <c r="D103" s="1">
        <v>20000</v>
      </c>
      <c r="E103">
        <v>3</v>
      </c>
      <c r="F103" t="s">
        <v>27</v>
      </c>
      <c r="G103" t="s">
        <v>25</v>
      </c>
      <c r="H103" t="s">
        <v>15</v>
      </c>
      <c r="I103">
        <v>2</v>
      </c>
      <c r="J103" t="s">
        <v>16</v>
      </c>
      <c r="K103" t="s">
        <v>17</v>
      </c>
      <c r="L103">
        <v>43</v>
      </c>
      <c r="M103" t="s">
        <v>18</v>
      </c>
    </row>
    <row r="104" spans="1:13" x14ac:dyDescent="0.25">
      <c r="A104">
        <v>12274</v>
      </c>
      <c r="B104" t="s">
        <v>35</v>
      </c>
      <c r="C104" t="s">
        <v>34</v>
      </c>
      <c r="D104" s="1">
        <v>10000</v>
      </c>
      <c r="E104">
        <v>2</v>
      </c>
      <c r="F104" t="s">
        <v>27</v>
      </c>
      <c r="G104" t="s">
        <v>25</v>
      </c>
      <c r="H104" t="s">
        <v>15</v>
      </c>
      <c r="I104">
        <v>0</v>
      </c>
      <c r="J104" t="s">
        <v>16</v>
      </c>
      <c r="K104" t="s">
        <v>17</v>
      </c>
      <c r="L104">
        <v>35</v>
      </c>
      <c r="M104" t="s">
        <v>18</v>
      </c>
    </row>
    <row r="105" spans="1:13" x14ac:dyDescent="0.25">
      <c r="A105">
        <v>20236</v>
      </c>
      <c r="B105" t="s">
        <v>35</v>
      </c>
      <c r="C105" t="s">
        <v>34</v>
      </c>
      <c r="D105" s="1">
        <v>60000</v>
      </c>
      <c r="E105">
        <v>3</v>
      </c>
      <c r="F105" t="s">
        <v>13</v>
      </c>
      <c r="G105" t="s">
        <v>21</v>
      </c>
      <c r="H105" t="s">
        <v>18</v>
      </c>
      <c r="I105">
        <v>2</v>
      </c>
      <c r="J105" t="s">
        <v>16</v>
      </c>
      <c r="K105" t="s">
        <v>24</v>
      </c>
      <c r="L105">
        <v>43</v>
      </c>
      <c r="M105" t="s">
        <v>15</v>
      </c>
    </row>
    <row r="106" spans="1:13" x14ac:dyDescent="0.25">
      <c r="A106">
        <v>24149</v>
      </c>
      <c r="B106" t="s">
        <v>34</v>
      </c>
      <c r="C106" t="s">
        <v>34</v>
      </c>
      <c r="D106" s="1">
        <v>10000</v>
      </c>
      <c r="E106">
        <v>2</v>
      </c>
      <c r="F106" t="s">
        <v>19</v>
      </c>
      <c r="G106" t="s">
        <v>25</v>
      </c>
      <c r="H106" t="s">
        <v>15</v>
      </c>
      <c r="I106">
        <v>0</v>
      </c>
      <c r="J106" t="s">
        <v>26</v>
      </c>
      <c r="K106" t="s">
        <v>17</v>
      </c>
      <c r="L106">
        <v>49</v>
      </c>
      <c r="M106" t="s">
        <v>18</v>
      </c>
    </row>
    <row r="107" spans="1:13" x14ac:dyDescent="0.25">
      <c r="A107">
        <v>26139</v>
      </c>
      <c r="B107" t="s">
        <v>35</v>
      </c>
      <c r="C107" t="s">
        <v>34</v>
      </c>
      <c r="D107" s="1">
        <v>60000</v>
      </c>
      <c r="E107">
        <v>1</v>
      </c>
      <c r="F107" t="s">
        <v>19</v>
      </c>
      <c r="G107" t="s">
        <v>14</v>
      </c>
      <c r="H107" t="s">
        <v>15</v>
      </c>
      <c r="I107">
        <v>1</v>
      </c>
      <c r="J107" t="s">
        <v>23</v>
      </c>
      <c r="K107" t="s">
        <v>24</v>
      </c>
      <c r="L107">
        <v>45</v>
      </c>
      <c r="M107" t="s">
        <v>18</v>
      </c>
    </row>
    <row r="108" spans="1:13" x14ac:dyDescent="0.25">
      <c r="A108">
        <v>18491</v>
      </c>
      <c r="B108" t="s">
        <v>35</v>
      </c>
      <c r="C108" t="s">
        <v>33</v>
      </c>
      <c r="D108" s="1">
        <v>70000</v>
      </c>
      <c r="E108">
        <v>2</v>
      </c>
      <c r="F108" t="s">
        <v>27</v>
      </c>
      <c r="G108" t="s">
        <v>21</v>
      </c>
      <c r="H108" t="s">
        <v>15</v>
      </c>
      <c r="I108">
        <v>2</v>
      </c>
      <c r="J108" t="s">
        <v>23</v>
      </c>
      <c r="K108" t="s">
        <v>24</v>
      </c>
      <c r="L108">
        <v>49</v>
      </c>
      <c r="M108" t="s">
        <v>15</v>
      </c>
    </row>
    <row r="109" spans="1:13" x14ac:dyDescent="0.25">
      <c r="A109">
        <v>22707</v>
      </c>
      <c r="B109" t="s">
        <v>35</v>
      </c>
      <c r="C109" t="s">
        <v>33</v>
      </c>
      <c r="D109" s="1">
        <v>30000</v>
      </c>
      <c r="E109">
        <v>0</v>
      </c>
      <c r="F109" t="s">
        <v>19</v>
      </c>
      <c r="G109" t="s">
        <v>20</v>
      </c>
      <c r="H109" t="s">
        <v>18</v>
      </c>
      <c r="I109">
        <v>1</v>
      </c>
      <c r="J109" t="s">
        <v>22</v>
      </c>
      <c r="K109" t="s">
        <v>17</v>
      </c>
      <c r="L109">
        <v>30</v>
      </c>
      <c r="M109" t="s">
        <v>18</v>
      </c>
    </row>
    <row r="110" spans="1:13" x14ac:dyDescent="0.25">
      <c r="A110">
        <v>20430</v>
      </c>
      <c r="B110" t="s">
        <v>34</v>
      </c>
      <c r="C110" t="s">
        <v>34</v>
      </c>
      <c r="D110" s="1">
        <v>70000</v>
      </c>
      <c r="E110">
        <v>2</v>
      </c>
      <c r="F110" t="s">
        <v>19</v>
      </c>
      <c r="G110" t="s">
        <v>14</v>
      </c>
      <c r="H110" t="s">
        <v>15</v>
      </c>
      <c r="I110">
        <v>2</v>
      </c>
      <c r="J110" t="s">
        <v>23</v>
      </c>
      <c r="K110" t="s">
        <v>24</v>
      </c>
      <c r="L110">
        <v>52</v>
      </c>
      <c r="M110" t="s">
        <v>15</v>
      </c>
    </row>
    <row r="111" spans="1:13" x14ac:dyDescent="0.25">
      <c r="A111">
        <v>27494</v>
      </c>
      <c r="B111" t="s">
        <v>35</v>
      </c>
      <c r="C111" t="s">
        <v>33</v>
      </c>
      <c r="D111" s="1">
        <v>40000</v>
      </c>
      <c r="E111">
        <v>2</v>
      </c>
      <c r="F111" t="s">
        <v>19</v>
      </c>
      <c r="G111" t="s">
        <v>14</v>
      </c>
      <c r="H111" t="s">
        <v>18</v>
      </c>
      <c r="I111">
        <v>2</v>
      </c>
      <c r="J111" t="s">
        <v>26</v>
      </c>
      <c r="K111" t="s">
        <v>24</v>
      </c>
      <c r="L111">
        <v>53</v>
      </c>
      <c r="M111" t="s">
        <v>15</v>
      </c>
    </row>
    <row r="112" spans="1:13" x14ac:dyDescent="0.25">
      <c r="A112">
        <v>26829</v>
      </c>
      <c r="B112" t="s">
        <v>34</v>
      </c>
      <c r="C112" t="s">
        <v>33</v>
      </c>
      <c r="D112" s="1">
        <v>40000</v>
      </c>
      <c r="E112">
        <v>0</v>
      </c>
      <c r="F112" t="s">
        <v>13</v>
      </c>
      <c r="G112" t="s">
        <v>20</v>
      </c>
      <c r="H112" t="s">
        <v>15</v>
      </c>
      <c r="I112">
        <v>0</v>
      </c>
      <c r="J112" t="s">
        <v>16</v>
      </c>
      <c r="K112" t="s">
        <v>17</v>
      </c>
      <c r="L112">
        <v>38</v>
      </c>
      <c r="M112" t="s">
        <v>15</v>
      </c>
    </row>
    <row r="113" spans="1:13" x14ac:dyDescent="0.25">
      <c r="A113">
        <v>28395</v>
      </c>
      <c r="B113" t="s">
        <v>35</v>
      </c>
      <c r="C113" t="s">
        <v>34</v>
      </c>
      <c r="D113" s="1">
        <v>40000</v>
      </c>
      <c r="E113">
        <v>0</v>
      </c>
      <c r="F113" t="s">
        <v>13</v>
      </c>
      <c r="G113" t="s">
        <v>21</v>
      </c>
      <c r="H113" t="s">
        <v>18</v>
      </c>
      <c r="I113">
        <v>0</v>
      </c>
      <c r="J113" t="s">
        <v>16</v>
      </c>
      <c r="K113" t="s">
        <v>17</v>
      </c>
      <c r="L113">
        <v>39</v>
      </c>
      <c r="M113" t="s">
        <v>15</v>
      </c>
    </row>
    <row r="114" spans="1:13" x14ac:dyDescent="0.25">
      <c r="A114">
        <v>21006</v>
      </c>
      <c r="B114" t="s">
        <v>35</v>
      </c>
      <c r="C114" t="s">
        <v>33</v>
      </c>
      <c r="D114" s="1">
        <v>30000</v>
      </c>
      <c r="E114">
        <v>1</v>
      </c>
      <c r="F114" t="s">
        <v>19</v>
      </c>
      <c r="G114" t="s">
        <v>25</v>
      </c>
      <c r="H114" t="s">
        <v>18</v>
      </c>
      <c r="I114">
        <v>0</v>
      </c>
      <c r="J114" t="s">
        <v>16</v>
      </c>
      <c r="K114" t="s">
        <v>17</v>
      </c>
      <c r="L114">
        <v>46</v>
      </c>
      <c r="M114" t="s">
        <v>15</v>
      </c>
    </row>
    <row r="115" spans="1:13" x14ac:dyDescent="0.25">
      <c r="A115">
        <v>14682</v>
      </c>
      <c r="B115" t="s">
        <v>35</v>
      </c>
      <c r="C115" t="s">
        <v>33</v>
      </c>
      <c r="D115" s="1">
        <v>70000</v>
      </c>
      <c r="E115">
        <v>0</v>
      </c>
      <c r="F115" t="s">
        <v>13</v>
      </c>
      <c r="G115" t="s">
        <v>21</v>
      </c>
      <c r="H115" t="s">
        <v>18</v>
      </c>
      <c r="I115">
        <v>1</v>
      </c>
      <c r="J115" t="s">
        <v>23</v>
      </c>
      <c r="K115" t="s">
        <v>24</v>
      </c>
      <c r="L115">
        <v>38</v>
      </c>
      <c r="M115" t="s">
        <v>18</v>
      </c>
    </row>
    <row r="116" spans="1:13" x14ac:dyDescent="0.25">
      <c r="A116">
        <v>17650</v>
      </c>
      <c r="B116" t="s">
        <v>35</v>
      </c>
      <c r="C116" t="s">
        <v>33</v>
      </c>
      <c r="D116" s="1">
        <v>40000</v>
      </c>
      <c r="E116">
        <v>2</v>
      </c>
      <c r="F116" t="s">
        <v>19</v>
      </c>
      <c r="G116" t="s">
        <v>20</v>
      </c>
      <c r="H116" t="s">
        <v>15</v>
      </c>
      <c r="I116">
        <v>2</v>
      </c>
      <c r="J116" t="s">
        <v>26</v>
      </c>
      <c r="K116" t="s">
        <v>17</v>
      </c>
      <c r="L116">
        <v>35</v>
      </c>
      <c r="M116" t="s">
        <v>18</v>
      </c>
    </row>
    <row r="117" spans="1:13" x14ac:dyDescent="0.25">
      <c r="A117">
        <v>29191</v>
      </c>
      <c r="B117" t="s">
        <v>35</v>
      </c>
      <c r="C117" t="s">
        <v>33</v>
      </c>
      <c r="D117" s="1">
        <v>130000</v>
      </c>
      <c r="E117">
        <v>1</v>
      </c>
      <c r="F117" t="s">
        <v>31</v>
      </c>
      <c r="G117" t="s">
        <v>28</v>
      </c>
      <c r="H117" t="s">
        <v>18</v>
      </c>
      <c r="I117">
        <v>1</v>
      </c>
      <c r="J117" t="s">
        <v>16</v>
      </c>
      <c r="K117" t="s">
        <v>24</v>
      </c>
      <c r="L117">
        <v>36</v>
      </c>
      <c r="M117" t="s">
        <v>15</v>
      </c>
    </row>
    <row r="118" spans="1:13" x14ac:dyDescent="0.25">
      <c r="A118">
        <v>15030</v>
      </c>
      <c r="B118" t="s">
        <v>34</v>
      </c>
      <c r="C118" t="s">
        <v>34</v>
      </c>
      <c r="D118" s="1">
        <v>20000</v>
      </c>
      <c r="E118">
        <v>0</v>
      </c>
      <c r="F118" t="s">
        <v>13</v>
      </c>
      <c r="G118" t="s">
        <v>20</v>
      </c>
      <c r="H118" t="s">
        <v>15</v>
      </c>
      <c r="I118">
        <v>0</v>
      </c>
      <c r="J118" t="s">
        <v>16</v>
      </c>
      <c r="K118" t="s">
        <v>24</v>
      </c>
      <c r="L118">
        <v>26</v>
      </c>
      <c r="M118" t="s">
        <v>15</v>
      </c>
    </row>
    <row r="119" spans="1:13" x14ac:dyDescent="0.25">
      <c r="A119">
        <v>24140</v>
      </c>
      <c r="B119" t="s">
        <v>35</v>
      </c>
      <c r="C119" t="s">
        <v>34</v>
      </c>
      <c r="D119" s="1">
        <v>10000</v>
      </c>
      <c r="E119">
        <v>0</v>
      </c>
      <c r="F119" t="s">
        <v>31</v>
      </c>
      <c r="G119" t="s">
        <v>25</v>
      </c>
      <c r="H119" t="s">
        <v>18</v>
      </c>
      <c r="I119">
        <v>0</v>
      </c>
      <c r="J119" t="s">
        <v>16</v>
      </c>
      <c r="K119" t="s">
        <v>17</v>
      </c>
      <c r="L119">
        <v>30</v>
      </c>
      <c r="M119" t="s">
        <v>15</v>
      </c>
    </row>
    <row r="120" spans="1:13" x14ac:dyDescent="0.25">
      <c r="A120">
        <v>22496</v>
      </c>
      <c r="B120" t="s">
        <v>34</v>
      </c>
      <c r="C120" t="s">
        <v>33</v>
      </c>
      <c r="D120" s="1">
        <v>30000</v>
      </c>
      <c r="E120">
        <v>1</v>
      </c>
      <c r="F120" t="s">
        <v>13</v>
      </c>
      <c r="G120" t="s">
        <v>14</v>
      </c>
      <c r="H120" t="s">
        <v>15</v>
      </c>
      <c r="I120">
        <v>2</v>
      </c>
      <c r="J120" t="s">
        <v>16</v>
      </c>
      <c r="K120" t="s">
        <v>17</v>
      </c>
      <c r="L120">
        <v>42</v>
      </c>
      <c r="M120" t="s">
        <v>18</v>
      </c>
    </row>
    <row r="121" spans="1:13" x14ac:dyDescent="0.25">
      <c r="A121">
        <v>24065</v>
      </c>
      <c r="B121" t="s">
        <v>35</v>
      </c>
      <c r="C121" t="s">
        <v>33</v>
      </c>
      <c r="D121" s="1">
        <v>20000</v>
      </c>
      <c r="E121">
        <v>0</v>
      </c>
      <c r="F121" t="s">
        <v>27</v>
      </c>
      <c r="G121" t="s">
        <v>25</v>
      </c>
      <c r="H121" t="s">
        <v>15</v>
      </c>
      <c r="I121">
        <v>0</v>
      </c>
      <c r="J121" t="s">
        <v>16</v>
      </c>
      <c r="K121" t="s">
        <v>17</v>
      </c>
      <c r="L121">
        <v>40</v>
      </c>
      <c r="M121" t="s">
        <v>15</v>
      </c>
    </row>
    <row r="122" spans="1:13" x14ac:dyDescent="0.25">
      <c r="A122">
        <v>19914</v>
      </c>
      <c r="B122" t="s">
        <v>34</v>
      </c>
      <c r="C122" t="s">
        <v>34</v>
      </c>
      <c r="D122" s="1">
        <v>80000</v>
      </c>
      <c r="E122">
        <v>5</v>
      </c>
      <c r="F122" t="s">
        <v>13</v>
      </c>
      <c r="G122" t="s">
        <v>28</v>
      </c>
      <c r="H122" t="s">
        <v>15</v>
      </c>
      <c r="I122">
        <v>2</v>
      </c>
      <c r="J122" t="s">
        <v>22</v>
      </c>
      <c r="K122" t="s">
        <v>17</v>
      </c>
      <c r="L122">
        <v>62</v>
      </c>
      <c r="M122" t="s">
        <v>18</v>
      </c>
    </row>
    <row r="123" spans="1:13" x14ac:dyDescent="0.25">
      <c r="A123">
        <v>12871</v>
      </c>
      <c r="B123" t="s">
        <v>35</v>
      </c>
      <c r="C123" t="s">
        <v>33</v>
      </c>
      <c r="D123" s="1">
        <v>30000</v>
      </c>
      <c r="E123">
        <v>0</v>
      </c>
      <c r="F123" t="s">
        <v>19</v>
      </c>
      <c r="G123" t="s">
        <v>20</v>
      </c>
      <c r="H123" t="s">
        <v>18</v>
      </c>
      <c r="I123">
        <v>1</v>
      </c>
      <c r="J123" t="s">
        <v>22</v>
      </c>
      <c r="K123" t="s">
        <v>17</v>
      </c>
      <c r="L123">
        <v>29</v>
      </c>
      <c r="M123" t="s">
        <v>18</v>
      </c>
    </row>
    <row r="124" spans="1:13" x14ac:dyDescent="0.25">
      <c r="A124">
        <v>22988</v>
      </c>
      <c r="B124" t="s">
        <v>34</v>
      </c>
      <c r="C124" t="s">
        <v>33</v>
      </c>
      <c r="D124" s="1">
        <v>40000</v>
      </c>
      <c r="E124">
        <v>2</v>
      </c>
      <c r="F124" t="s">
        <v>13</v>
      </c>
      <c r="G124" t="s">
        <v>28</v>
      </c>
      <c r="H124" t="s">
        <v>15</v>
      </c>
      <c r="I124">
        <v>2</v>
      </c>
      <c r="J124" t="s">
        <v>23</v>
      </c>
      <c r="K124" t="s">
        <v>24</v>
      </c>
      <c r="L124">
        <v>66</v>
      </c>
      <c r="M124" t="s">
        <v>15</v>
      </c>
    </row>
    <row r="125" spans="1:13" x14ac:dyDescent="0.25">
      <c r="A125">
        <v>15922</v>
      </c>
      <c r="B125" t="s">
        <v>34</v>
      </c>
      <c r="C125" t="s">
        <v>34</v>
      </c>
      <c r="D125" s="1">
        <v>150000</v>
      </c>
      <c r="E125">
        <v>2</v>
      </c>
      <c r="F125" t="s">
        <v>27</v>
      </c>
      <c r="G125" t="s">
        <v>21</v>
      </c>
      <c r="H125" t="s">
        <v>15</v>
      </c>
      <c r="I125">
        <v>4</v>
      </c>
      <c r="J125" t="s">
        <v>16</v>
      </c>
      <c r="K125" t="s">
        <v>17</v>
      </c>
      <c r="L125">
        <v>48</v>
      </c>
      <c r="M125" t="s">
        <v>18</v>
      </c>
    </row>
    <row r="126" spans="1:13" x14ac:dyDescent="0.25">
      <c r="A126">
        <v>12344</v>
      </c>
      <c r="B126" t="s">
        <v>35</v>
      </c>
      <c r="C126" t="s">
        <v>33</v>
      </c>
      <c r="D126" s="1">
        <v>80000</v>
      </c>
      <c r="E126">
        <v>0</v>
      </c>
      <c r="F126" t="s">
        <v>13</v>
      </c>
      <c r="G126" t="s">
        <v>21</v>
      </c>
      <c r="H126" t="s">
        <v>18</v>
      </c>
      <c r="I126">
        <v>3</v>
      </c>
      <c r="J126" t="s">
        <v>30</v>
      </c>
      <c r="K126" t="s">
        <v>24</v>
      </c>
      <c r="L126">
        <v>31</v>
      </c>
      <c r="M126" t="s">
        <v>18</v>
      </c>
    </row>
    <row r="127" spans="1:13" x14ac:dyDescent="0.25">
      <c r="A127">
        <v>23627</v>
      </c>
      <c r="B127" t="s">
        <v>35</v>
      </c>
      <c r="C127" t="s">
        <v>33</v>
      </c>
      <c r="D127" s="1">
        <v>100000</v>
      </c>
      <c r="E127">
        <v>3</v>
      </c>
      <c r="F127" t="s">
        <v>19</v>
      </c>
      <c r="G127" t="s">
        <v>28</v>
      </c>
      <c r="H127" t="s">
        <v>18</v>
      </c>
      <c r="I127">
        <v>4</v>
      </c>
      <c r="J127" t="s">
        <v>23</v>
      </c>
      <c r="K127" t="s">
        <v>17</v>
      </c>
      <c r="L127">
        <v>56</v>
      </c>
      <c r="M127" t="s">
        <v>18</v>
      </c>
    </row>
    <row r="128" spans="1:13" x14ac:dyDescent="0.25">
      <c r="A128">
        <v>27775</v>
      </c>
      <c r="B128" t="s">
        <v>35</v>
      </c>
      <c r="C128" t="s">
        <v>33</v>
      </c>
      <c r="D128" s="1">
        <v>40000</v>
      </c>
      <c r="E128">
        <v>0</v>
      </c>
      <c r="F128" t="s">
        <v>13</v>
      </c>
      <c r="G128" t="s">
        <v>20</v>
      </c>
      <c r="H128" t="s">
        <v>18</v>
      </c>
      <c r="I128">
        <v>0</v>
      </c>
      <c r="J128" t="s">
        <v>16</v>
      </c>
      <c r="K128" t="s">
        <v>17</v>
      </c>
      <c r="L128">
        <v>38</v>
      </c>
      <c r="M128" t="s">
        <v>15</v>
      </c>
    </row>
    <row r="129" spans="1:13" x14ac:dyDescent="0.25">
      <c r="A129">
        <v>29301</v>
      </c>
      <c r="B129" t="s">
        <v>34</v>
      </c>
      <c r="C129" t="s">
        <v>34</v>
      </c>
      <c r="D129" s="1">
        <v>80000</v>
      </c>
      <c r="E129">
        <v>5</v>
      </c>
      <c r="F129" t="s">
        <v>13</v>
      </c>
      <c r="G129" t="s">
        <v>21</v>
      </c>
      <c r="H129" t="s">
        <v>15</v>
      </c>
      <c r="I129">
        <v>4</v>
      </c>
      <c r="J129" t="s">
        <v>26</v>
      </c>
      <c r="K129" t="s">
        <v>24</v>
      </c>
      <c r="L129">
        <v>40</v>
      </c>
      <c r="M129" t="s">
        <v>18</v>
      </c>
    </row>
    <row r="130" spans="1:13" x14ac:dyDescent="0.25">
      <c r="A130">
        <v>12716</v>
      </c>
      <c r="B130" t="s">
        <v>35</v>
      </c>
      <c r="C130" t="s">
        <v>34</v>
      </c>
      <c r="D130" s="1">
        <v>30000</v>
      </c>
      <c r="E130">
        <v>0</v>
      </c>
      <c r="F130" t="s">
        <v>19</v>
      </c>
      <c r="G130" t="s">
        <v>20</v>
      </c>
      <c r="H130" t="s">
        <v>15</v>
      </c>
      <c r="I130">
        <v>1</v>
      </c>
      <c r="J130" t="s">
        <v>22</v>
      </c>
      <c r="K130" t="s">
        <v>17</v>
      </c>
      <c r="L130">
        <v>32</v>
      </c>
      <c r="M130" t="s">
        <v>18</v>
      </c>
    </row>
    <row r="131" spans="1:13" x14ac:dyDescent="0.25">
      <c r="A131">
        <v>12472</v>
      </c>
      <c r="B131" t="s">
        <v>34</v>
      </c>
      <c r="C131" t="s">
        <v>34</v>
      </c>
      <c r="D131" s="1">
        <v>30000</v>
      </c>
      <c r="E131">
        <v>1</v>
      </c>
      <c r="F131" t="s">
        <v>13</v>
      </c>
      <c r="G131" t="s">
        <v>20</v>
      </c>
      <c r="H131" t="s">
        <v>15</v>
      </c>
      <c r="I131">
        <v>1</v>
      </c>
      <c r="J131" t="s">
        <v>22</v>
      </c>
      <c r="K131" t="s">
        <v>17</v>
      </c>
      <c r="L131">
        <v>39</v>
      </c>
      <c r="M131" t="s">
        <v>18</v>
      </c>
    </row>
    <row r="132" spans="1:13" x14ac:dyDescent="0.25">
      <c r="A132">
        <v>20970</v>
      </c>
      <c r="B132" t="s">
        <v>35</v>
      </c>
      <c r="C132" t="s">
        <v>34</v>
      </c>
      <c r="D132" s="1">
        <v>10000</v>
      </c>
      <c r="E132">
        <v>2</v>
      </c>
      <c r="F132" t="s">
        <v>19</v>
      </c>
      <c r="G132" t="s">
        <v>25</v>
      </c>
      <c r="H132" t="s">
        <v>15</v>
      </c>
      <c r="I132">
        <v>1</v>
      </c>
      <c r="J132" t="s">
        <v>16</v>
      </c>
      <c r="K132" t="s">
        <v>17</v>
      </c>
      <c r="L132">
        <v>52</v>
      </c>
      <c r="M132" t="s">
        <v>15</v>
      </c>
    </row>
    <row r="133" spans="1:13" x14ac:dyDescent="0.25">
      <c r="A133">
        <v>26818</v>
      </c>
      <c r="B133" t="s">
        <v>35</v>
      </c>
      <c r="C133" t="s">
        <v>34</v>
      </c>
      <c r="D133" s="1">
        <v>10000</v>
      </c>
      <c r="E133">
        <v>3</v>
      </c>
      <c r="F133" t="s">
        <v>27</v>
      </c>
      <c r="G133" t="s">
        <v>25</v>
      </c>
      <c r="H133" t="s">
        <v>15</v>
      </c>
      <c r="I133">
        <v>1</v>
      </c>
      <c r="J133" t="s">
        <v>16</v>
      </c>
      <c r="K133" t="s">
        <v>17</v>
      </c>
      <c r="L133">
        <v>39</v>
      </c>
      <c r="M133" t="s">
        <v>15</v>
      </c>
    </row>
    <row r="134" spans="1:13" x14ac:dyDescent="0.25">
      <c r="A134">
        <v>12993</v>
      </c>
      <c r="B134" t="s">
        <v>34</v>
      </c>
      <c r="C134" t="s">
        <v>34</v>
      </c>
      <c r="D134" s="1">
        <v>60000</v>
      </c>
      <c r="E134">
        <v>2</v>
      </c>
      <c r="F134" t="s">
        <v>13</v>
      </c>
      <c r="G134" t="s">
        <v>21</v>
      </c>
      <c r="H134" t="s">
        <v>15</v>
      </c>
      <c r="I134">
        <v>1</v>
      </c>
      <c r="J134" t="s">
        <v>22</v>
      </c>
      <c r="K134" t="s">
        <v>24</v>
      </c>
      <c r="L134">
        <v>37</v>
      </c>
      <c r="M134" t="s">
        <v>18</v>
      </c>
    </row>
    <row r="135" spans="1:13" x14ac:dyDescent="0.25">
      <c r="A135">
        <v>14192</v>
      </c>
      <c r="B135" t="s">
        <v>34</v>
      </c>
      <c r="C135" t="s">
        <v>34</v>
      </c>
      <c r="D135" s="1">
        <v>90000</v>
      </c>
      <c r="E135">
        <v>4</v>
      </c>
      <c r="F135" t="s">
        <v>27</v>
      </c>
      <c r="G135" t="s">
        <v>28</v>
      </c>
      <c r="H135" t="s">
        <v>15</v>
      </c>
      <c r="I135">
        <v>3</v>
      </c>
      <c r="J135" t="s">
        <v>23</v>
      </c>
      <c r="K135" t="s">
        <v>17</v>
      </c>
      <c r="L135">
        <v>56</v>
      </c>
      <c r="M135" t="s">
        <v>15</v>
      </c>
    </row>
    <row r="136" spans="1:13" x14ac:dyDescent="0.25">
      <c r="A136">
        <v>19477</v>
      </c>
      <c r="B136" t="s">
        <v>34</v>
      </c>
      <c r="C136" t="s">
        <v>34</v>
      </c>
      <c r="D136" s="1">
        <v>40000</v>
      </c>
      <c r="E136">
        <v>0</v>
      </c>
      <c r="F136" t="s">
        <v>13</v>
      </c>
      <c r="G136" t="s">
        <v>21</v>
      </c>
      <c r="H136" t="s">
        <v>15</v>
      </c>
      <c r="I136">
        <v>0</v>
      </c>
      <c r="J136" t="s">
        <v>16</v>
      </c>
      <c r="K136" t="s">
        <v>17</v>
      </c>
      <c r="L136">
        <v>40</v>
      </c>
      <c r="M136" t="s">
        <v>15</v>
      </c>
    </row>
    <row r="137" spans="1:13" x14ac:dyDescent="0.25">
      <c r="A137">
        <v>26796</v>
      </c>
      <c r="B137" t="s">
        <v>35</v>
      </c>
      <c r="C137" t="s">
        <v>34</v>
      </c>
      <c r="D137" s="1">
        <v>40000</v>
      </c>
      <c r="E137">
        <v>2</v>
      </c>
      <c r="F137" t="s">
        <v>13</v>
      </c>
      <c r="G137" t="s">
        <v>28</v>
      </c>
      <c r="H137" t="s">
        <v>15</v>
      </c>
      <c r="I137">
        <v>2</v>
      </c>
      <c r="J137" t="s">
        <v>23</v>
      </c>
      <c r="K137" t="s">
        <v>24</v>
      </c>
      <c r="L137">
        <v>65</v>
      </c>
      <c r="M137" t="s">
        <v>15</v>
      </c>
    </row>
    <row r="138" spans="1:13" x14ac:dyDescent="0.25">
      <c r="A138">
        <v>21094</v>
      </c>
      <c r="B138" t="s">
        <v>35</v>
      </c>
      <c r="C138" t="s">
        <v>33</v>
      </c>
      <c r="D138" s="1">
        <v>30000</v>
      </c>
      <c r="E138">
        <v>2</v>
      </c>
      <c r="F138" t="s">
        <v>19</v>
      </c>
      <c r="G138" t="s">
        <v>20</v>
      </c>
      <c r="H138" t="s">
        <v>15</v>
      </c>
      <c r="I138">
        <v>2</v>
      </c>
      <c r="J138" t="s">
        <v>16</v>
      </c>
      <c r="K138" t="s">
        <v>17</v>
      </c>
      <c r="L138">
        <v>42</v>
      </c>
      <c r="M138" t="s">
        <v>18</v>
      </c>
    </row>
    <row r="139" spans="1:13" x14ac:dyDescent="0.25">
      <c r="A139">
        <v>12234</v>
      </c>
      <c r="B139" t="s">
        <v>34</v>
      </c>
      <c r="C139" t="s">
        <v>34</v>
      </c>
      <c r="D139" s="1">
        <v>10000</v>
      </c>
      <c r="E139">
        <v>2</v>
      </c>
      <c r="F139" t="s">
        <v>19</v>
      </c>
      <c r="G139" t="s">
        <v>25</v>
      </c>
      <c r="H139" t="s">
        <v>15</v>
      </c>
      <c r="I139">
        <v>1</v>
      </c>
      <c r="J139" t="s">
        <v>22</v>
      </c>
      <c r="K139" t="s">
        <v>17</v>
      </c>
      <c r="L139">
        <v>52</v>
      </c>
      <c r="M139" t="s">
        <v>18</v>
      </c>
    </row>
    <row r="140" spans="1:13" x14ac:dyDescent="0.25">
      <c r="A140">
        <v>28683</v>
      </c>
      <c r="B140" t="s">
        <v>35</v>
      </c>
      <c r="C140" t="s">
        <v>33</v>
      </c>
      <c r="D140" s="1">
        <v>10000</v>
      </c>
      <c r="E140">
        <v>1</v>
      </c>
      <c r="F140" t="s">
        <v>27</v>
      </c>
      <c r="G140" t="s">
        <v>25</v>
      </c>
      <c r="H140" t="s">
        <v>18</v>
      </c>
      <c r="I140">
        <v>1</v>
      </c>
      <c r="J140" t="s">
        <v>23</v>
      </c>
      <c r="K140" t="s">
        <v>17</v>
      </c>
      <c r="L140">
        <v>35</v>
      </c>
      <c r="M140" t="s">
        <v>15</v>
      </c>
    </row>
    <row r="141" spans="1:13" x14ac:dyDescent="0.25">
      <c r="A141">
        <v>17994</v>
      </c>
      <c r="B141" t="s">
        <v>35</v>
      </c>
      <c r="C141" t="s">
        <v>34</v>
      </c>
      <c r="D141" s="1">
        <v>20000</v>
      </c>
      <c r="E141">
        <v>2</v>
      </c>
      <c r="F141" t="s">
        <v>27</v>
      </c>
      <c r="G141" t="s">
        <v>25</v>
      </c>
      <c r="H141" t="s">
        <v>15</v>
      </c>
      <c r="I141">
        <v>2</v>
      </c>
      <c r="J141" t="s">
        <v>16</v>
      </c>
      <c r="K141" t="s">
        <v>17</v>
      </c>
      <c r="L141">
        <v>42</v>
      </c>
      <c r="M141" t="s">
        <v>18</v>
      </c>
    </row>
    <row r="142" spans="1:13" x14ac:dyDescent="0.25">
      <c r="A142">
        <v>24273</v>
      </c>
      <c r="B142" t="s">
        <v>34</v>
      </c>
      <c r="C142" t="s">
        <v>33</v>
      </c>
      <c r="D142" s="1">
        <v>20000</v>
      </c>
      <c r="E142">
        <v>2</v>
      </c>
      <c r="F142" t="s">
        <v>29</v>
      </c>
      <c r="G142" t="s">
        <v>20</v>
      </c>
      <c r="H142" t="s">
        <v>15</v>
      </c>
      <c r="I142">
        <v>2</v>
      </c>
      <c r="J142" t="s">
        <v>23</v>
      </c>
      <c r="K142" t="s">
        <v>24</v>
      </c>
      <c r="L142">
        <v>55</v>
      </c>
      <c r="M142" t="s">
        <v>15</v>
      </c>
    </row>
    <row r="143" spans="1:13" x14ac:dyDescent="0.25">
      <c r="A143">
        <v>26547</v>
      </c>
      <c r="B143" t="s">
        <v>35</v>
      </c>
      <c r="C143" t="s">
        <v>33</v>
      </c>
      <c r="D143" s="1">
        <v>30000</v>
      </c>
      <c r="E143">
        <v>2</v>
      </c>
      <c r="F143" t="s">
        <v>19</v>
      </c>
      <c r="G143" t="s">
        <v>20</v>
      </c>
      <c r="H143" t="s">
        <v>18</v>
      </c>
      <c r="I143">
        <v>2</v>
      </c>
      <c r="J143" t="s">
        <v>23</v>
      </c>
      <c r="K143" t="s">
        <v>24</v>
      </c>
      <c r="L143">
        <v>60</v>
      </c>
      <c r="M143" t="s">
        <v>15</v>
      </c>
    </row>
    <row r="144" spans="1:13" x14ac:dyDescent="0.25">
      <c r="A144">
        <v>22500</v>
      </c>
      <c r="B144" t="s">
        <v>35</v>
      </c>
      <c r="C144" t="s">
        <v>34</v>
      </c>
      <c r="D144" s="1">
        <v>40000</v>
      </c>
      <c r="E144">
        <v>0</v>
      </c>
      <c r="F144" t="s">
        <v>13</v>
      </c>
      <c r="G144" t="s">
        <v>21</v>
      </c>
      <c r="H144" t="s">
        <v>18</v>
      </c>
      <c r="I144">
        <v>0</v>
      </c>
      <c r="J144" t="s">
        <v>16</v>
      </c>
      <c r="K144" t="s">
        <v>17</v>
      </c>
      <c r="L144">
        <v>40</v>
      </c>
      <c r="M144" t="s">
        <v>15</v>
      </c>
    </row>
    <row r="145" spans="1:13" x14ac:dyDescent="0.25">
      <c r="A145">
        <v>23993</v>
      </c>
      <c r="B145" t="s">
        <v>35</v>
      </c>
      <c r="C145" t="s">
        <v>33</v>
      </c>
      <c r="D145" s="1">
        <v>10000</v>
      </c>
      <c r="E145">
        <v>0</v>
      </c>
      <c r="F145" t="s">
        <v>19</v>
      </c>
      <c r="G145" t="s">
        <v>25</v>
      </c>
      <c r="H145" t="s">
        <v>18</v>
      </c>
      <c r="I145">
        <v>1</v>
      </c>
      <c r="J145" t="s">
        <v>16</v>
      </c>
      <c r="K145" t="s">
        <v>24</v>
      </c>
      <c r="L145">
        <v>26</v>
      </c>
      <c r="M145" t="s">
        <v>15</v>
      </c>
    </row>
    <row r="146" spans="1:13" x14ac:dyDescent="0.25">
      <c r="A146">
        <v>14832</v>
      </c>
      <c r="B146" t="s">
        <v>34</v>
      </c>
      <c r="C146" t="s">
        <v>34</v>
      </c>
      <c r="D146" s="1">
        <v>40000</v>
      </c>
      <c r="E146">
        <v>1</v>
      </c>
      <c r="F146" t="s">
        <v>13</v>
      </c>
      <c r="G146" t="s">
        <v>14</v>
      </c>
      <c r="H146" t="s">
        <v>15</v>
      </c>
      <c r="I146">
        <v>0</v>
      </c>
      <c r="J146" t="s">
        <v>16</v>
      </c>
      <c r="K146" t="s">
        <v>17</v>
      </c>
      <c r="L146">
        <v>42</v>
      </c>
      <c r="M146" t="s">
        <v>15</v>
      </c>
    </row>
    <row r="147" spans="1:13" x14ac:dyDescent="0.25">
      <c r="A147">
        <v>16614</v>
      </c>
      <c r="B147" t="s">
        <v>34</v>
      </c>
      <c r="C147" t="s">
        <v>33</v>
      </c>
      <c r="D147" s="1">
        <v>80000</v>
      </c>
      <c r="E147">
        <v>0</v>
      </c>
      <c r="F147" t="s">
        <v>13</v>
      </c>
      <c r="G147" t="s">
        <v>21</v>
      </c>
      <c r="H147" t="s">
        <v>15</v>
      </c>
      <c r="I147">
        <v>3</v>
      </c>
      <c r="J147" t="s">
        <v>30</v>
      </c>
      <c r="K147" t="s">
        <v>24</v>
      </c>
      <c r="L147">
        <v>32</v>
      </c>
      <c r="M147" t="s">
        <v>18</v>
      </c>
    </row>
    <row r="148" spans="1:13" x14ac:dyDescent="0.25">
      <c r="A148">
        <v>20877</v>
      </c>
      <c r="B148" t="s">
        <v>35</v>
      </c>
      <c r="C148" t="s">
        <v>34</v>
      </c>
      <c r="D148" s="1">
        <v>30000</v>
      </c>
      <c r="E148">
        <v>1</v>
      </c>
      <c r="F148" t="s">
        <v>13</v>
      </c>
      <c r="G148" t="s">
        <v>20</v>
      </c>
      <c r="H148" t="s">
        <v>15</v>
      </c>
      <c r="I148">
        <v>0</v>
      </c>
      <c r="J148" t="s">
        <v>26</v>
      </c>
      <c r="K148" t="s">
        <v>17</v>
      </c>
      <c r="L148">
        <v>37</v>
      </c>
      <c r="M148" t="s">
        <v>15</v>
      </c>
    </row>
    <row r="149" spans="1:13" x14ac:dyDescent="0.25">
      <c r="A149">
        <v>20729</v>
      </c>
      <c r="B149" t="s">
        <v>34</v>
      </c>
      <c r="C149" t="s">
        <v>33</v>
      </c>
      <c r="D149" s="1">
        <v>40000</v>
      </c>
      <c r="E149">
        <v>2</v>
      </c>
      <c r="F149" t="s">
        <v>19</v>
      </c>
      <c r="G149" t="s">
        <v>20</v>
      </c>
      <c r="H149" t="s">
        <v>18</v>
      </c>
      <c r="I149">
        <v>1</v>
      </c>
      <c r="J149" t="s">
        <v>16</v>
      </c>
      <c r="K149" t="s">
        <v>17</v>
      </c>
      <c r="L149">
        <v>34</v>
      </c>
      <c r="M149" t="s">
        <v>18</v>
      </c>
    </row>
    <row r="150" spans="1:13" x14ac:dyDescent="0.25">
      <c r="A150">
        <v>22464</v>
      </c>
      <c r="B150" t="s">
        <v>34</v>
      </c>
      <c r="C150" t="s">
        <v>34</v>
      </c>
      <c r="D150" s="1">
        <v>40000</v>
      </c>
      <c r="E150">
        <v>0</v>
      </c>
      <c r="F150" t="s">
        <v>31</v>
      </c>
      <c r="G150" t="s">
        <v>20</v>
      </c>
      <c r="H150" t="s">
        <v>15</v>
      </c>
      <c r="I150">
        <v>0</v>
      </c>
      <c r="J150" t="s">
        <v>16</v>
      </c>
      <c r="K150" t="s">
        <v>17</v>
      </c>
      <c r="L150">
        <v>37</v>
      </c>
      <c r="M150" t="s">
        <v>15</v>
      </c>
    </row>
    <row r="151" spans="1:13" x14ac:dyDescent="0.25">
      <c r="A151">
        <v>19475</v>
      </c>
      <c r="B151" t="s">
        <v>34</v>
      </c>
      <c r="C151" t="s">
        <v>33</v>
      </c>
      <c r="D151" s="1">
        <v>40000</v>
      </c>
      <c r="E151">
        <v>0</v>
      </c>
      <c r="F151" t="s">
        <v>13</v>
      </c>
      <c r="G151" t="s">
        <v>21</v>
      </c>
      <c r="H151" t="s">
        <v>18</v>
      </c>
      <c r="I151">
        <v>0</v>
      </c>
      <c r="J151" t="s">
        <v>16</v>
      </c>
      <c r="K151" t="s">
        <v>17</v>
      </c>
      <c r="L151">
        <v>40</v>
      </c>
      <c r="M151" t="s">
        <v>15</v>
      </c>
    </row>
    <row r="152" spans="1:13" x14ac:dyDescent="0.25">
      <c r="A152">
        <v>19675</v>
      </c>
      <c r="B152" t="s">
        <v>34</v>
      </c>
      <c r="C152" t="s">
        <v>34</v>
      </c>
      <c r="D152" s="1">
        <v>20000</v>
      </c>
      <c r="E152">
        <v>4</v>
      </c>
      <c r="F152" t="s">
        <v>27</v>
      </c>
      <c r="G152" t="s">
        <v>14</v>
      </c>
      <c r="H152" t="s">
        <v>15</v>
      </c>
      <c r="I152">
        <v>2</v>
      </c>
      <c r="J152" t="s">
        <v>23</v>
      </c>
      <c r="K152" t="s">
        <v>24</v>
      </c>
      <c r="L152">
        <v>60</v>
      </c>
      <c r="M152" t="s">
        <v>18</v>
      </c>
    </row>
    <row r="153" spans="1:13" x14ac:dyDescent="0.25">
      <c r="A153">
        <v>12728</v>
      </c>
      <c r="B153" t="s">
        <v>35</v>
      </c>
      <c r="C153" t="s">
        <v>34</v>
      </c>
      <c r="D153" s="1">
        <v>30000</v>
      </c>
      <c r="E153">
        <v>0</v>
      </c>
      <c r="F153" t="s">
        <v>19</v>
      </c>
      <c r="G153" t="s">
        <v>20</v>
      </c>
      <c r="H153" t="s">
        <v>18</v>
      </c>
      <c r="I153">
        <v>1</v>
      </c>
      <c r="J153" t="s">
        <v>26</v>
      </c>
      <c r="K153" t="s">
        <v>17</v>
      </c>
      <c r="L153">
        <v>27</v>
      </c>
      <c r="M153" t="s">
        <v>18</v>
      </c>
    </row>
    <row r="154" spans="1:13" x14ac:dyDescent="0.25">
      <c r="A154">
        <v>26154</v>
      </c>
      <c r="B154" t="s">
        <v>34</v>
      </c>
      <c r="C154" t="s">
        <v>34</v>
      </c>
      <c r="D154" s="1">
        <v>60000</v>
      </c>
      <c r="E154">
        <v>1</v>
      </c>
      <c r="F154" t="s">
        <v>19</v>
      </c>
      <c r="G154" t="s">
        <v>14</v>
      </c>
      <c r="H154" t="s">
        <v>15</v>
      </c>
      <c r="I154">
        <v>1</v>
      </c>
      <c r="J154" t="s">
        <v>23</v>
      </c>
      <c r="K154" t="s">
        <v>24</v>
      </c>
      <c r="L154">
        <v>43</v>
      </c>
      <c r="M154" t="s">
        <v>15</v>
      </c>
    </row>
    <row r="155" spans="1:13" x14ac:dyDescent="0.25">
      <c r="A155">
        <v>29117</v>
      </c>
      <c r="B155" t="s">
        <v>35</v>
      </c>
      <c r="C155" t="s">
        <v>34</v>
      </c>
      <c r="D155" s="1">
        <v>100000</v>
      </c>
      <c r="E155">
        <v>1</v>
      </c>
      <c r="F155" t="s">
        <v>13</v>
      </c>
      <c r="G155" t="s">
        <v>28</v>
      </c>
      <c r="H155" t="s">
        <v>18</v>
      </c>
      <c r="I155">
        <v>3</v>
      </c>
      <c r="J155" t="s">
        <v>16</v>
      </c>
      <c r="K155" t="s">
        <v>24</v>
      </c>
      <c r="L155">
        <v>48</v>
      </c>
      <c r="M155" t="s">
        <v>18</v>
      </c>
    </row>
    <row r="156" spans="1:13" x14ac:dyDescent="0.25">
      <c r="A156">
        <v>17845</v>
      </c>
      <c r="B156" t="s">
        <v>35</v>
      </c>
      <c r="C156" t="s">
        <v>33</v>
      </c>
      <c r="D156" s="1">
        <v>20000</v>
      </c>
      <c r="E156">
        <v>0</v>
      </c>
      <c r="F156" t="s">
        <v>29</v>
      </c>
      <c r="G156" t="s">
        <v>25</v>
      </c>
      <c r="H156" t="s">
        <v>18</v>
      </c>
      <c r="I156">
        <v>2</v>
      </c>
      <c r="J156" t="s">
        <v>26</v>
      </c>
      <c r="K156" t="s">
        <v>17</v>
      </c>
      <c r="L156">
        <v>32</v>
      </c>
      <c r="M156" t="s">
        <v>18</v>
      </c>
    </row>
    <row r="157" spans="1:13" x14ac:dyDescent="0.25">
      <c r="A157">
        <v>25058</v>
      </c>
      <c r="B157" t="s">
        <v>34</v>
      </c>
      <c r="C157" t="s">
        <v>34</v>
      </c>
      <c r="D157" s="1">
        <v>100000</v>
      </c>
      <c r="E157">
        <v>1</v>
      </c>
      <c r="F157" t="s">
        <v>13</v>
      </c>
      <c r="G157" t="s">
        <v>28</v>
      </c>
      <c r="H157" t="s">
        <v>15</v>
      </c>
      <c r="I157">
        <v>3</v>
      </c>
      <c r="J157" t="s">
        <v>22</v>
      </c>
      <c r="K157" t="s">
        <v>24</v>
      </c>
      <c r="L157">
        <v>47</v>
      </c>
      <c r="M157" t="s">
        <v>18</v>
      </c>
    </row>
    <row r="158" spans="1:13" x14ac:dyDescent="0.25">
      <c r="A158">
        <v>23426</v>
      </c>
      <c r="B158" t="s">
        <v>35</v>
      </c>
      <c r="C158" t="s">
        <v>34</v>
      </c>
      <c r="D158" s="1">
        <v>80000</v>
      </c>
      <c r="E158">
        <v>5</v>
      </c>
      <c r="F158" t="s">
        <v>31</v>
      </c>
      <c r="G158" t="s">
        <v>28</v>
      </c>
      <c r="H158" t="s">
        <v>15</v>
      </c>
      <c r="I158">
        <v>3</v>
      </c>
      <c r="J158" t="s">
        <v>16</v>
      </c>
      <c r="K158" t="s">
        <v>24</v>
      </c>
      <c r="L158">
        <v>40</v>
      </c>
      <c r="M158" t="s">
        <v>18</v>
      </c>
    </row>
    <row r="159" spans="1:13" x14ac:dyDescent="0.25">
      <c r="A159">
        <v>14798</v>
      </c>
      <c r="B159" t="s">
        <v>35</v>
      </c>
      <c r="C159" t="s">
        <v>33</v>
      </c>
      <c r="D159" s="1">
        <v>10000</v>
      </c>
      <c r="E159">
        <v>4</v>
      </c>
      <c r="F159" t="s">
        <v>29</v>
      </c>
      <c r="G159" t="s">
        <v>25</v>
      </c>
      <c r="H159" t="s">
        <v>15</v>
      </c>
      <c r="I159">
        <v>2</v>
      </c>
      <c r="J159" t="s">
        <v>16</v>
      </c>
      <c r="K159" t="s">
        <v>17</v>
      </c>
      <c r="L159">
        <v>41</v>
      </c>
      <c r="M159" t="s">
        <v>15</v>
      </c>
    </row>
    <row r="160" spans="1:13" x14ac:dyDescent="0.25">
      <c r="A160">
        <v>12664</v>
      </c>
      <c r="B160" t="s">
        <v>34</v>
      </c>
      <c r="C160" t="s">
        <v>33</v>
      </c>
      <c r="D160" s="1">
        <v>130000</v>
      </c>
      <c r="E160">
        <v>5</v>
      </c>
      <c r="F160" t="s">
        <v>19</v>
      </c>
      <c r="G160" t="s">
        <v>21</v>
      </c>
      <c r="H160" t="s">
        <v>15</v>
      </c>
      <c r="I160">
        <v>4</v>
      </c>
      <c r="J160" t="s">
        <v>16</v>
      </c>
      <c r="K160" t="s">
        <v>17</v>
      </c>
      <c r="L160">
        <v>59</v>
      </c>
      <c r="M160" t="s">
        <v>18</v>
      </c>
    </row>
    <row r="161" spans="1:13" x14ac:dyDescent="0.25">
      <c r="A161">
        <v>23979</v>
      </c>
      <c r="B161" t="s">
        <v>35</v>
      </c>
      <c r="C161" t="s">
        <v>34</v>
      </c>
      <c r="D161" s="1">
        <v>10000</v>
      </c>
      <c r="E161">
        <v>2</v>
      </c>
      <c r="F161" t="s">
        <v>19</v>
      </c>
      <c r="G161" t="s">
        <v>25</v>
      </c>
      <c r="H161" t="s">
        <v>18</v>
      </c>
      <c r="I161">
        <v>0</v>
      </c>
      <c r="J161" t="s">
        <v>16</v>
      </c>
      <c r="K161" t="s">
        <v>17</v>
      </c>
      <c r="L161">
        <v>50</v>
      </c>
      <c r="M161" t="s">
        <v>18</v>
      </c>
    </row>
    <row r="162" spans="1:13" x14ac:dyDescent="0.25">
      <c r="A162">
        <v>25605</v>
      </c>
      <c r="B162" t="s">
        <v>35</v>
      </c>
      <c r="C162" t="s">
        <v>33</v>
      </c>
      <c r="D162" s="1">
        <v>20000</v>
      </c>
      <c r="E162">
        <v>2</v>
      </c>
      <c r="F162" t="s">
        <v>19</v>
      </c>
      <c r="G162" t="s">
        <v>25</v>
      </c>
      <c r="H162" t="s">
        <v>18</v>
      </c>
      <c r="I162">
        <v>1</v>
      </c>
      <c r="J162" t="s">
        <v>16</v>
      </c>
      <c r="K162" t="s">
        <v>17</v>
      </c>
      <c r="L162">
        <v>54</v>
      </c>
      <c r="M162" t="s">
        <v>15</v>
      </c>
    </row>
    <row r="163" spans="1:13" x14ac:dyDescent="0.25">
      <c r="A163">
        <v>20797</v>
      </c>
      <c r="B163" t="s">
        <v>34</v>
      </c>
      <c r="C163" t="s">
        <v>33</v>
      </c>
      <c r="D163" s="1">
        <v>10000</v>
      </c>
      <c r="E163">
        <v>1</v>
      </c>
      <c r="F163" t="s">
        <v>13</v>
      </c>
      <c r="G163" t="s">
        <v>25</v>
      </c>
      <c r="H163" t="s">
        <v>15</v>
      </c>
      <c r="I163">
        <v>0</v>
      </c>
      <c r="J163" t="s">
        <v>16</v>
      </c>
      <c r="K163" t="s">
        <v>17</v>
      </c>
      <c r="L163">
        <v>48</v>
      </c>
      <c r="M163" t="s">
        <v>18</v>
      </c>
    </row>
    <row r="164" spans="1:13" x14ac:dyDescent="0.25">
      <c r="A164">
        <v>21980</v>
      </c>
      <c r="B164" t="s">
        <v>35</v>
      </c>
      <c r="C164" t="s">
        <v>33</v>
      </c>
      <c r="D164" s="1">
        <v>60000</v>
      </c>
      <c r="E164">
        <v>1</v>
      </c>
      <c r="F164" t="s">
        <v>13</v>
      </c>
      <c r="G164" t="s">
        <v>21</v>
      </c>
      <c r="H164" t="s">
        <v>15</v>
      </c>
      <c r="I164">
        <v>1</v>
      </c>
      <c r="J164" t="s">
        <v>23</v>
      </c>
      <c r="K164" t="s">
        <v>24</v>
      </c>
      <c r="L164">
        <v>44</v>
      </c>
      <c r="M164" t="s">
        <v>15</v>
      </c>
    </row>
    <row r="165" spans="1:13" x14ac:dyDescent="0.25">
      <c r="A165">
        <v>25460</v>
      </c>
      <c r="B165" t="s">
        <v>34</v>
      </c>
      <c r="C165" t="s">
        <v>33</v>
      </c>
      <c r="D165" s="1">
        <v>20000</v>
      </c>
      <c r="E165">
        <v>2</v>
      </c>
      <c r="F165" t="s">
        <v>27</v>
      </c>
      <c r="G165" t="s">
        <v>25</v>
      </c>
      <c r="H165" t="s">
        <v>15</v>
      </c>
      <c r="I165">
        <v>0</v>
      </c>
      <c r="J165" t="s">
        <v>16</v>
      </c>
      <c r="K165" t="s">
        <v>17</v>
      </c>
      <c r="L165">
        <v>40</v>
      </c>
      <c r="M165" t="s">
        <v>15</v>
      </c>
    </row>
    <row r="166" spans="1:13" x14ac:dyDescent="0.25">
      <c r="A166">
        <v>29181</v>
      </c>
      <c r="B166" t="s">
        <v>35</v>
      </c>
      <c r="C166" t="s">
        <v>33</v>
      </c>
      <c r="D166" s="1">
        <v>60000</v>
      </c>
      <c r="E166">
        <v>2</v>
      </c>
      <c r="F166" t="s">
        <v>13</v>
      </c>
      <c r="G166" t="s">
        <v>21</v>
      </c>
      <c r="H166" t="s">
        <v>18</v>
      </c>
      <c r="I166">
        <v>1</v>
      </c>
      <c r="J166" t="s">
        <v>16</v>
      </c>
      <c r="K166" t="s">
        <v>24</v>
      </c>
      <c r="L166">
        <v>38</v>
      </c>
      <c r="M166" t="s">
        <v>15</v>
      </c>
    </row>
    <row r="167" spans="1:13" x14ac:dyDescent="0.25">
      <c r="A167">
        <v>24279</v>
      </c>
      <c r="B167" t="s">
        <v>35</v>
      </c>
      <c r="C167" t="s">
        <v>34</v>
      </c>
      <c r="D167" s="1">
        <v>40000</v>
      </c>
      <c r="E167">
        <v>2</v>
      </c>
      <c r="F167" t="s">
        <v>19</v>
      </c>
      <c r="G167" t="s">
        <v>14</v>
      </c>
      <c r="H167" t="s">
        <v>18</v>
      </c>
      <c r="I167">
        <v>2</v>
      </c>
      <c r="J167" t="s">
        <v>26</v>
      </c>
      <c r="K167" t="s">
        <v>24</v>
      </c>
      <c r="L167">
        <v>52</v>
      </c>
      <c r="M167" t="s">
        <v>18</v>
      </c>
    </row>
    <row r="168" spans="1:13" x14ac:dyDescent="0.25">
      <c r="A168">
        <v>22402</v>
      </c>
      <c r="B168" t="s">
        <v>34</v>
      </c>
      <c r="C168" t="s">
        <v>34</v>
      </c>
      <c r="D168" s="1">
        <v>10000</v>
      </c>
      <c r="E168">
        <v>0</v>
      </c>
      <c r="F168" t="s">
        <v>19</v>
      </c>
      <c r="G168" t="s">
        <v>25</v>
      </c>
      <c r="H168" t="s">
        <v>15</v>
      </c>
      <c r="I168">
        <v>1</v>
      </c>
      <c r="J168" t="s">
        <v>22</v>
      </c>
      <c r="K168" t="s">
        <v>24</v>
      </c>
      <c r="L168">
        <v>25</v>
      </c>
      <c r="M168" t="s">
        <v>15</v>
      </c>
    </row>
    <row r="169" spans="1:13" x14ac:dyDescent="0.25">
      <c r="A169">
        <v>15465</v>
      </c>
      <c r="B169" t="s">
        <v>34</v>
      </c>
      <c r="C169" t="s">
        <v>33</v>
      </c>
      <c r="D169" s="1">
        <v>10000</v>
      </c>
      <c r="E169">
        <v>0</v>
      </c>
      <c r="F169" t="s">
        <v>19</v>
      </c>
      <c r="G169" t="s">
        <v>25</v>
      </c>
      <c r="H169" t="s">
        <v>18</v>
      </c>
      <c r="I169">
        <v>1</v>
      </c>
      <c r="J169" t="s">
        <v>16</v>
      </c>
      <c r="K169" t="s">
        <v>24</v>
      </c>
      <c r="L169">
        <v>25</v>
      </c>
      <c r="M169" t="s">
        <v>18</v>
      </c>
    </row>
    <row r="170" spans="1:13" x14ac:dyDescent="0.25">
      <c r="A170">
        <v>26757</v>
      </c>
      <c r="B170" t="s">
        <v>35</v>
      </c>
      <c r="C170" t="s">
        <v>34</v>
      </c>
      <c r="D170" s="1">
        <v>90000</v>
      </c>
      <c r="E170">
        <v>1</v>
      </c>
      <c r="F170" t="s">
        <v>13</v>
      </c>
      <c r="G170" t="s">
        <v>21</v>
      </c>
      <c r="H170" t="s">
        <v>15</v>
      </c>
      <c r="I170">
        <v>1</v>
      </c>
      <c r="J170" t="s">
        <v>22</v>
      </c>
      <c r="K170" t="s">
        <v>24</v>
      </c>
      <c r="L170">
        <v>47</v>
      </c>
      <c r="M170" t="s">
        <v>15</v>
      </c>
    </row>
    <row r="171" spans="1:13" x14ac:dyDescent="0.25">
      <c r="A171">
        <v>14233</v>
      </c>
      <c r="B171" t="s">
        <v>35</v>
      </c>
      <c r="C171" t="s">
        <v>34</v>
      </c>
      <c r="D171" s="1">
        <v>100000</v>
      </c>
      <c r="E171">
        <v>0</v>
      </c>
      <c r="F171" t="s">
        <v>27</v>
      </c>
      <c r="G171" t="s">
        <v>28</v>
      </c>
      <c r="H171" t="s">
        <v>15</v>
      </c>
      <c r="I171">
        <v>3</v>
      </c>
      <c r="J171" t="s">
        <v>30</v>
      </c>
      <c r="K171" t="s">
        <v>24</v>
      </c>
      <c r="L171">
        <v>35</v>
      </c>
      <c r="M171" t="s">
        <v>18</v>
      </c>
    </row>
    <row r="172" spans="1:13" x14ac:dyDescent="0.25">
      <c r="A172">
        <v>14058</v>
      </c>
      <c r="B172" t="s">
        <v>35</v>
      </c>
      <c r="C172" t="s">
        <v>34</v>
      </c>
      <c r="D172" s="1">
        <v>70000</v>
      </c>
      <c r="E172">
        <v>0</v>
      </c>
      <c r="F172" t="s">
        <v>13</v>
      </c>
      <c r="G172" t="s">
        <v>21</v>
      </c>
      <c r="H172" t="s">
        <v>18</v>
      </c>
      <c r="I172">
        <v>1</v>
      </c>
      <c r="J172" t="s">
        <v>23</v>
      </c>
      <c r="K172" t="s">
        <v>24</v>
      </c>
      <c r="L172">
        <v>41</v>
      </c>
      <c r="M172" t="s">
        <v>15</v>
      </c>
    </row>
    <row r="173" spans="1:13" x14ac:dyDescent="0.25">
      <c r="A173">
        <v>12273</v>
      </c>
      <c r="B173" t="s">
        <v>34</v>
      </c>
      <c r="C173" t="s">
        <v>34</v>
      </c>
      <c r="D173" s="1">
        <v>30000</v>
      </c>
      <c r="E173">
        <v>1</v>
      </c>
      <c r="F173" t="s">
        <v>13</v>
      </c>
      <c r="G173" t="s">
        <v>20</v>
      </c>
      <c r="H173" t="s">
        <v>15</v>
      </c>
      <c r="I173">
        <v>0</v>
      </c>
      <c r="J173" t="s">
        <v>16</v>
      </c>
      <c r="K173" t="s">
        <v>17</v>
      </c>
      <c r="L173">
        <v>47</v>
      </c>
      <c r="M173" t="s">
        <v>18</v>
      </c>
    </row>
    <row r="174" spans="1:13" x14ac:dyDescent="0.25">
      <c r="A174">
        <v>17203</v>
      </c>
      <c r="B174" t="s">
        <v>34</v>
      </c>
      <c r="C174" t="s">
        <v>33</v>
      </c>
      <c r="D174" s="1">
        <v>130000</v>
      </c>
      <c r="E174">
        <v>4</v>
      </c>
      <c r="F174" t="s">
        <v>19</v>
      </c>
      <c r="G174" t="s">
        <v>21</v>
      </c>
      <c r="H174" t="s">
        <v>15</v>
      </c>
      <c r="I174">
        <v>4</v>
      </c>
      <c r="J174" t="s">
        <v>23</v>
      </c>
      <c r="K174" t="s">
        <v>17</v>
      </c>
      <c r="L174">
        <v>61</v>
      </c>
      <c r="M174" t="s">
        <v>15</v>
      </c>
    </row>
    <row r="175" spans="1:13" x14ac:dyDescent="0.25">
      <c r="A175">
        <v>18144</v>
      </c>
      <c r="B175" t="s">
        <v>34</v>
      </c>
      <c r="C175" t="s">
        <v>33</v>
      </c>
      <c r="D175" s="1">
        <v>80000</v>
      </c>
      <c r="E175">
        <v>5</v>
      </c>
      <c r="F175" t="s">
        <v>13</v>
      </c>
      <c r="G175" t="s">
        <v>28</v>
      </c>
      <c r="H175" t="s">
        <v>15</v>
      </c>
      <c r="I175">
        <v>2</v>
      </c>
      <c r="J175" t="s">
        <v>22</v>
      </c>
      <c r="K175" t="s">
        <v>17</v>
      </c>
      <c r="L175">
        <v>61</v>
      </c>
      <c r="M175" t="s">
        <v>18</v>
      </c>
    </row>
    <row r="176" spans="1:13" x14ac:dyDescent="0.25">
      <c r="A176">
        <v>23963</v>
      </c>
      <c r="B176" t="s">
        <v>34</v>
      </c>
      <c r="C176" t="s">
        <v>34</v>
      </c>
      <c r="D176" s="1">
        <v>10000</v>
      </c>
      <c r="E176">
        <v>0</v>
      </c>
      <c r="F176" t="s">
        <v>29</v>
      </c>
      <c r="G176" t="s">
        <v>25</v>
      </c>
      <c r="H176" t="s">
        <v>18</v>
      </c>
      <c r="I176">
        <v>2</v>
      </c>
      <c r="J176" t="s">
        <v>16</v>
      </c>
      <c r="K176" t="s">
        <v>17</v>
      </c>
      <c r="L176">
        <v>33</v>
      </c>
      <c r="M176" t="s">
        <v>18</v>
      </c>
    </row>
    <row r="177" spans="1:13" x14ac:dyDescent="0.25">
      <c r="A177">
        <v>17907</v>
      </c>
      <c r="B177" t="s">
        <v>34</v>
      </c>
      <c r="C177" t="s">
        <v>33</v>
      </c>
      <c r="D177" s="1">
        <v>10000</v>
      </c>
      <c r="E177">
        <v>0</v>
      </c>
      <c r="F177" t="s">
        <v>19</v>
      </c>
      <c r="G177" t="s">
        <v>25</v>
      </c>
      <c r="H177" t="s">
        <v>15</v>
      </c>
      <c r="I177">
        <v>1</v>
      </c>
      <c r="J177" t="s">
        <v>22</v>
      </c>
      <c r="K177" t="s">
        <v>24</v>
      </c>
      <c r="L177">
        <v>27</v>
      </c>
      <c r="M177" t="s">
        <v>18</v>
      </c>
    </row>
    <row r="178" spans="1:13" x14ac:dyDescent="0.25">
      <c r="A178">
        <v>19442</v>
      </c>
      <c r="B178" t="s">
        <v>35</v>
      </c>
      <c r="C178" t="s">
        <v>34</v>
      </c>
      <c r="D178" s="1">
        <v>50000</v>
      </c>
      <c r="E178">
        <v>0</v>
      </c>
      <c r="F178" t="s">
        <v>31</v>
      </c>
      <c r="G178" t="s">
        <v>14</v>
      </c>
      <c r="H178" t="s">
        <v>15</v>
      </c>
      <c r="I178">
        <v>0</v>
      </c>
      <c r="J178" t="s">
        <v>16</v>
      </c>
      <c r="K178" t="s">
        <v>17</v>
      </c>
      <c r="L178">
        <v>37</v>
      </c>
      <c r="M178" t="s">
        <v>15</v>
      </c>
    </row>
    <row r="179" spans="1:13" x14ac:dyDescent="0.25">
      <c r="A179">
        <v>17504</v>
      </c>
      <c r="B179" t="s">
        <v>35</v>
      </c>
      <c r="C179" t="s">
        <v>33</v>
      </c>
      <c r="D179" s="1">
        <v>80000</v>
      </c>
      <c r="E179">
        <v>2</v>
      </c>
      <c r="F179" t="s">
        <v>19</v>
      </c>
      <c r="G179" t="s">
        <v>14</v>
      </c>
      <c r="H179" t="s">
        <v>15</v>
      </c>
      <c r="I179">
        <v>2</v>
      </c>
      <c r="J179" t="s">
        <v>23</v>
      </c>
      <c r="K179" t="s">
        <v>24</v>
      </c>
      <c r="L179">
        <v>52</v>
      </c>
      <c r="M179" t="s">
        <v>15</v>
      </c>
    </row>
    <row r="180" spans="1:13" x14ac:dyDescent="0.25">
      <c r="A180">
        <v>12253</v>
      </c>
      <c r="B180" t="s">
        <v>35</v>
      </c>
      <c r="C180" t="s">
        <v>33</v>
      </c>
      <c r="D180" s="1">
        <v>20000</v>
      </c>
      <c r="E180">
        <v>0</v>
      </c>
      <c r="F180" t="s">
        <v>19</v>
      </c>
      <c r="G180" t="s">
        <v>25</v>
      </c>
      <c r="H180" t="s">
        <v>15</v>
      </c>
      <c r="I180">
        <v>0</v>
      </c>
      <c r="J180" t="s">
        <v>16</v>
      </c>
      <c r="K180" t="s">
        <v>24</v>
      </c>
      <c r="L180">
        <v>29</v>
      </c>
      <c r="M180" t="s">
        <v>15</v>
      </c>
    </row>
    <row r="181" spans="1:13" x14ac:dyDescent="0.25">
      <c r="A181">
        <v>27304</v>
      </c>
      <c r="B181" t="s">
        <v>35</v>
      </c>
      <c r="C181" t="s">
        <v>33</v>
      </c>
      <c r="D181" s="1">
        <v>110000</v>
      </c>
      <c r="E181">
        <v>2</v>
      </c>
      <c r="F181" t="s">
        <v>19</v>
      </c>
      <c r="G181" t="s">
        <v>21</v>
      </c>
      <c r="H181" t="s">
        <v>18</v>
      </c>
      <c r="I181">
        <v>3</v>
      </c>
      <c r="J181" t="s">
        <v>23</v>
      </c>
      <c r="K181" t="s">
        <v>17</v>
      </c>
      <c r="L181">
        <v>48</v>
      </c>
      <c r="M181" t="s">
        <v>18</v>
      </c>
    </row>
    <row r="182" spans="1:13" x14ac:dyDescent="0.25">
      <c r="A182">
        <v>14191</v>
      </c>
      <c r="B182" t="s">
        <v>34</v>
      </c>
      <c r="C182" t="s">
        <v>34</v>
      </c>
      <c r="D182" s="1">
        <v>160000</v>
      </c>
      <c r="E182">
        <v>4</v>
      </c>
      <c r="F182" t="s">
        <v>19</v>
      </c>
      <c r="G182" t="s">
        <v>21</v>
      </c>
      <c r="H182" t="s">
        <v>18</v>
      </c>
      <c r="I182">
        <v>2</v>
      </c>
      <c r="J182" t="s">
        <v>30</v>
      </c>
      <c r="K182" t="s">
        <v>17</v>
      </c>
      <c r="L182">
        <v>55</v>
      </c>
      <c r="M182" t="s">
        <v>15</v>
      </c>
    </row>
    <row r="183" spans="1:13" x14ac:dyDescent="0.25">
      <c r="A183">
        <v>12212</v>
      </c>
      <c r="B183" t="s">
        <v>34</v>
      </c>
      <c r="C183" t="s">
        <v>33</v>
      </c>
      <c r="D183" s="1">
        <v>10000</v>
      </c>
      <c r="E183">
        <v>0</v>
      </c>
      <c r="F183" t="s">
        <v>31</v>
      </c>
      <c r="G183" t="s">
        <v>25</v>
      </c>
      <c r="H183" t="s">
        <v>15</v>
      </c>
      <c r="I183">
        <v>0</v>
      </c>
      <c r="J183" t="s">
        <v>16</v>
      </c>
      <c r="K183" t="s">
        <v>17</v>
      </c>
      <c r="L183">
        <v>37</v>
      </c>
      <c r="M183" t="s">
        <v>15</v>
      </c>
    </row>
    <row r="184" spans="1:13" x14ac:dyDescent="0.25">
      <c r="A184">
        <v>25529</v>
      </c>
      <c r="B184" t="s">
        <v>35</v>
      </c>
      <c r="C184" t="s">
        <v>34</v>
      </c>
      <c r="D184" s="1">
        <v>10000</v>
      </c>
      <c r="E184">
        <v>1</v>
      </c>
      <c r="F184" t="s">
        <v>31</v>
      </c>
      <c r="G184" t="s">
        <v>25</v>
      </c>
      <c r="H184" t="s">
        <v>15</v>
      </c>
      <c r="I184">
        <v>0</v>
      </c>
      <c r="J184" t="s">
        <v>16</v>
      </c>
      <c r="K184" t="s">
        <v>17</v>
      </c>
      <c r="L184">
        <v>44</v>
      </c>
      <c r="M184" t="s">
        <v>18</v>
      </c>
    </row>
    <row r="185" spans="1:13" x14ac:dyDescent="0.25">
      <c r="A185">
        <v>22170</v>
      </c>
      <c r="B185" t="s">
        <v>34</v>
      </c>
      <c r="C185" t="s">
        <v>33</v>
      </c>
      <c r="D185" s="1">
        <v>30000</v>
      </c>
      <c r="E185">
        <v>3</v>
      </c>
      <c r="F185" t="s">
        <v>19</v>
      </c>
      <c r="G185" t="s">
        <v>20</v>
      </c>
      <c r="H185" t="s">
        <v>18</v>
      </c>
      <c r="I185">
        <v>2</v>
      </c>
      <c r="J185" t="s">
        <v>26</v>
      </c>
      <c r="K185" t="s">
        <v>24</v>
      </c>
      <c r="L185">
        <v>55</v>
      </c>
      <c r="M185" t="s">
        <v>15</v>
      </c>
    </row>
    <row r="186" spans="1:13" x14ac:dyDescent="0.25">
      <c r="A186">
        <v>19445</v>
      </c>
      <c r="B186" t="s">
        <v>34</v>
      </c>
      <c r="C186" t="s">
        <v>33</v>
      </c>
      <c r="D186" s="1">
        <v>10000</v>
      </c>
      <c r="E186">
        <v>2</v>
      </c>
      <c r="F186" t="s">
        <v>27</v>
      </c>
      <c r="G186" t="s">
        <v>25</v>
      </c>
      <c r="H186" t="s">
        <v>18</v>
      </c>
      <c r="I186">
        <v>1</v>
      </c>
      <c r="J186" t="s">
        <v>16</v>
      </c>
      <c r="K186" t="s">
        <v>17</v>
      </c>
      <c r="L186">
        <v>38</v>
      </c>
      <c r="M186" t="s">
        <v>18</v>
      </c>
    </row>
    <row r="187" spans="1:13" x14ac:dyDescent="0.25">
      <c r="A187">
        <v>15265</v>
      </c>
      <c r="B187" t="s">
        <v>35</v>
      </c>
      <c r="C187" t="s">
        <v>34</v>
      </c>
      <c r="D187" s="1">
        <v>40000</v>
      </c>
      <c r="E187">
        <v>2</v>
      </c>
      <c r="F187" t="s">
        <v>13</v>
      </c>
      <c r="G187" t="s">
        <v>28</v>
      </c>
      <c r="H187" t="s">
        <v>15</v>
      </c>
      <c r="I187">
        <v>2</v>
      </c>
      <c r="J187" t="s">
        <v>23</v>
      </c>
      <c r="K187" t="s">
        <v>24</v>
      </c>
      <c r="L187">
        <v>66</v>
      </c>
      <c r="M187" t="s">
        <v>15</v>
      </c>
    </row>
    <row r="188" spans="1:13" x14ac:dyDescent="0.25">
      <c r="A188">
        <v>28918</v>
      </c>
      <c r="B188" t="s">
        <v>34</v>
      </c>
      <c r="C188" t="s">
        <v>33</v>
      </c>
      <c r="D188" s="1">
        <v>130000</v>
      </c>
      <c r="E188">
        <v>4</v>
      </c>
      <c r="F188" t="s">
        <v>27</v>
      </c>
      <c r="G188" t="s">
        <v>28</v>
      </c>
      <c r="H188" t="s">
        <v>18</v>
      </c>
      <c r="I188">
        <v>4</v>
      </c>
      <c r="J188" t="s">
        <v>30</v>
      </c>
      <c r="K188" t="s">
        <v>17</v>
      </c>
      <c r="L188">
        <v>58</v>
      </c>
      <c r="M188" t="s">
        <v>18</v>
      </c>
    </row>
    <row r="189" spans="1:13" x14ac:dyDescent="0.25">
      <c r="A189">
        <v>15799</v>
      </c>
      <c r="B189" t="s">
        <v>34</v>
      </c>
      <c r="C189" t="s">
        <v>33</v>
      </c>
      <c r="D189" s="1">
        <v>90000</v>
      </c>
      <c r="E189">
        <v>1</v>
      </c>
      <c r="F189" t="s">
        <v>13</v>
      </c>
      <c r="G189" t="s">
        <v>21</v>
      </c>
      <c r="H189" t="s">
        <v>15</v>
      </c>
      <c r="I189">
        <v>1</v>
      </c>
      <c r="J189" t="s">
        <v>22</v>
      </c>
      <c r="K189" t="s">
        <v>24</v>
      </c>
      <c r="L189">
        <v>47</v>
      </c>
      <c r="M189" t="s">
        <v>15</v>
      </c>
    </row>
    <row r="190" spans="1:13" x14ac:dyDescent="0.25">
      <c r="A190">
        <v>11047</v>
      </c>
      <c r="B190" t="s">
        <v>34</v>
      </c>
      <c r="C190" t="s">
        <v>33</v>
      </c>
      <c r="D190" s="1">
        <v>30000</v>
      </c>
      <c r="E190">
        <v>3</v>
      </c>
      <c r="F190" t="s">
        <v>27</v>
      </c>
      <c r="G190" t="s">
        <v>14</v>
      </c>
      <c r="H190" t="s">
        <v>18</v>
      </c>
      <c r="I190">
        <v>2</v>
      </c>
      <c r="J190" t="s">
        <v>26</v>
      </c>
      <c r="K190" t="s">
        <v>24</v>
      </c>
      <c r="L190">
        <v>56</v>
      </c>
      <c r="M190" t="s">
        <v>15</v>
      </c>
    </row>
    <row r="191" spans="1:13" x14ac:dyDescent="0.25">
      <c r="A191">
        <v>18151</v>
      </c>
      <c r="B191" t="s">
        <v>35</v>
      </c>
      <c r="C191" t="s">
        <v>34</v>
      </c>
      <c r="D191" s="1">
        <v>80000</v>
      </c>
      <c r="E191">
        <v>5</v>
      </c>
      <c r="F191" t="s">
        <v>19</v>
      </c>
      <c r="G191" t="s">
        <v>21</v>
      </c>
      <c r="H191" t="s">
        <v>18</v>
      </c>
      <c r="I191">
        <v>2</v>
      </c>
      <c r="J191" t="s">
        <v>30</v>
      </c>
      <c r="K191" t="s">
        <v>17</v>
      </c>
      <c r="L191">
        <v>59</v>
      </c>
      <c r="M191" t="s">
        <v>18</v>
      </c>
    </row>
    <row r="192" spans="1:13" x14ac:dyDescent="0.25">
      <c r="A192">
        <v>20606</v>
      </c>
      <c r="B192" t="s">
        <v>34</v>
      </c>
      <c r="C192" t="s">
        <v>33</v>
      </c>
      <c r="D192" s="1">
        <v>70000</v>
      </c>
      <c r="E192">
        <v>0</v>
      </c>
      <c r="F192" t="s">
        <v>13</v>
      </c>
      <c r="G192" t="s">
        <v>21</v>
      </c>
      <c r="H192" t="s">
        <v>15</v>
      </c>
      <c r="I192">
        <v>4</v>
      </c>
      <c r="J192" t="s">
        <v>30</v>
      </c>
      <c r="K192" t="s">
        <v>24</v>
      </c>
      <c r="L192">
        <v>32</v>
      </c>
      <c r="M192" t="s">
        <v>15</v>
      </c>
    </row>
    <row r="193" spans="1:13" x14ac:dyDescent="0.25">
      <c r="A193">
        <v>19482</v>
      </c>
      <c r="B193" t="s">
        <v>34</v>
      </c>
      <c r="C193" t="s">
        <v>34</v>
      </c>
      <c r="D193" s="1">
        <v>30000</v>
      </c>
      <c r="E193">
        <v>1</v>
      </c>
      <c r="F193" t="s">
        <v>19</v>
      </c>
      <c r="G193" t="s">
        <v>20</v>
      </c>
      <c r="H193" t="s">
        <v>15</v>
      </c>
      <c r="I193">
        <v>1</v>
      </c>
      <c r="J193" t="s">
        <v>16</v>
      </c>
      <c r="K193" t="s">
        <v>17</v>
      </c>
      <c r="L193">
        <v>44</v>
      </c>
      <c r="M193" t="s">
        <v>15</v>
      </c>
    </row>
    <row r="194" spans="1:13" x14ac:dyDescent="0.25">
      <c r="A194">
        <v>16489</v>
      </c>
      <c r="B194" t="s">
        <v>34</v>
      </c>
      <c r="C194" t="s">
        <v>34</v>
      </c>
      <c r="D194" s="1">
        <v>30000</v>
      </c>
      <c r="E194">
        <v>3</v>
      </c>
      <c r="F194" t="s">
        <v>27</v>
      </c>
      <c r="G194" t="s">
        <v>14</v>
      </c>
      <c r="H194" t="s">
        <v>15</v>
      </c>
      <c r="I194">
        <v>2</v>
      </c>
      <c r="J194" t="s">
        <v>23</v>
      </c>
      <c r="K194" t="s">
        <v>24</v>
      </c>
      <c r="L194">
        <v>55</v>
      </c>
      <c r="M194" t="s">
        <v>18</v>
      </c>
    </row>
    <row r="195" spans="1:13" x14ac:dyDescent="0.25">
      <c r="A195">
        <v>26944</v>
      </c>
      <c r="B195" t="s">
        <v>35</v>
      </c>
      <c r="C195" t="s">
        <v>34</v>
      </c>
      <c r="D195" s="1">
        <v>90000</v>
      </c>
      <c r="E195">
        <v>2</v>
      </c>
      <c r="F195" t="s">
        <v>27</v>
      </c>
      <c r="G195" t="s">
        <v>25</v>
      </c>
      <c r="H195" t="s">
        <v>15</v>
      </c>
      <c r="I195">
        <v>0</v>
      </c>
      <c r="J195" t="s">
        <v>16</v>
      </c>
      <c r="K195" t="s">
        <v>17</v>
      </c>
      <c r="L195">
        <v>36</v>
      </c>
      <c r="M195" t="s">
        <v>15</v>
      </c>
    </row>
    <row r="196" spans="1:13" x14ac:dyDescent="0.25">
      <c r="A196">
        <v>15682</v>
      </c>
      <c r="B196" t="s">
        <v>35</v>
      </c>
      <c r="C196" t="s">
        <v>33</v>
      </c>
      <c r="D196" s="1">
        <v>80000</v>
      </c>
      <c r="E196">
        <v>5</v>
      </c>
      <c r="F196" t="s">
        <v>13</v>
      </c>
      <c r="G196" t="s">
        <v>28</v>
      </c>
      <c r="H196" t="s">
        <v>15</v>
      </c>
      <c r="I196">
        <v>2</v>
      </c>
      <c r="J196" t="s">
        <v>30</v>
      </c>
      <c r="K196" t="s">
        <v>17</v>
      </c>
      <c r="L196">
        <v>62</v>
      </c>
      <c r="M196" t="s">
        <v>18</v>
      </c>
    </row>
    <row r="197" spans="1:13" x14ac:dyDescent="0.25">
      <c r="A197">
        <v>26032</v>
      </c>
      <c r="B197" t="s">
        <v>34</v>
      </c>
      <c r="C197" t="s">
        <v>33</v>
      </c>
      <c r="D197" s="1">
        <v>70000</v>
      </c>
      <c r="E197">
        <v>5</v>
      </c>
      <c r="F197" t="s">
        <v>13</v>
      </c>
      <c r="G197" t="s">
        <v>21</v>
      </c>
      <c r="H197" t="s">
        <v>15</v>
      </c>
      <c r="I197">
        <v>4</v>
      </c>
      <c r="J197" t="s">
        <v>30</v>
      </c>
      <c r="K197" t="s">
        <v>24</v>
      </c>
      <c r="L197">
        <v>41</v>
      </c>
      <c r="M197" t="s">
        <v>18</v>
      </c>
    </row>
    <row r="198" spans="1:13" x14ac:dyDescent="0.25">
      <c r="A198">
        <v>17843</v>
      </c>
      <c r="B198" t="s">
        <v>35</v>
      </c>
      <c r="C198" t="s">
        <v>33</v>
      </c>
      <c r="D198" s="1">
        <v>10000</v>
      </c>
      <c r="E198">
        <v>0</v>
      </c>
      <c r="F198" t="s">
        <v>29</v>
      </c>
      <c r="G198" t="s">
        <v>25</v>
      </c>
      <c r="H198" t="s">
        <v>18</v>
      </c>
      <c r="I198">
        <v>2</v>
      </c>
      <c r="J198" t="s">
        <v>16</v>
      </c>
      <c r="K198" t="s">
        <v>17</v>
      </c>
      <c r="L198">
        <v>32</v>
      </c>
      <c r="M198" t="s">
        <v>18</v>
      </c>
    </row>
    <row r="199" spans="1:13" x14ac:dyDescent="0.25">
      <c r="A199">
        <v>25559</v>
      </c>
      <c r="B199" t="s">
        <v>35</v>
      </c>
      <c r="C199" t="s">
        <v>34</v>
      </c>
      <c r="D199" s="1">
        <v>20000</v>
      </c>
      <c r="E199">
        <v>0</v>
      </c>
      <c r="F199" t="s">
        <v>13</v>
      </c>
      <c r="G199" t="s">
        <v>20</v>
      </c>
      <c r="H199" t="s">
        <v>15</v>
      </c>
      <c r="I199">
        <v>0</v>
      </c>
      <c r="J199" t="s">
        <v>16</v>
      </c>
      <c r="K199" t="s">
        <v>24</v>
      </c>
      <c r="L199">
        <v>25</v>
      </c>
      <c r="M199" t="s">
        <v>15</v>
      </c>
    </row>
    <row r="200" spans="1:13" x14ac:dyDescent="0.25">
      <c r="A200">
        <v>16209</v>
      </c>
      <c r="B200" t="s">
        <v>35</v>
      </c>
      <c r="C200" t="s">
        <v>33</v>
      </c>
      <c r="D200" s="1">
        <v>50000</v>
      </c>
      <c r="E200">
        <v>0</v>
      </c>
      <c r="F200" t="s">
        <v>31</v>
      </c>
      <c r="G200" t="s">
        <v>14</v>
      </c>
      <c r="H200" t="s">
        <v>15</v>
      </c>
      <c r="I200">
        <v>0</v>
      </c>
      <c r="J200" t="s">
        <v>26</v>
      </c>
      <c r="K200" t="s">
        <v>17</v>
      </c>
      <c r="L200">
        <v>36</v>
      </c>
      <c r="M200" t="s">
        <v>18</v>
      </c>
    </row>
    <row r="201" spans="1:13" x14ac:dyDescent="0.25">
      <c r="A201">
        <v>11147</v>
      </c>
      <c r="B201" t="s">
        <v>34</v>
      </c>
      <c r="C201" t="s">
        <v>34</v>
      </c>
      <c r="D201" s="1">
        <v>60000</v>
      </c>
      <c r="E201">
        <v>2</v>
      </c>
      <c r="F201" t="s">
        <v>31</v>
      </c>
      <c r="G201" t="s">
        <v>28</v>
      </c>
      <c r="H201" t="s">
        <v>15</v>
      </c>
      <c r="I201">
        <v>1</v>
      </c>
      <c r="J201" t="s">
        <v>16</v>
      </c>
      <c r="K201" t="s">
        <v>24</v>
      </c>
      <c r="L201">
        <v>67</v>
      </c>
      <c r="M201" t="s">
        <v>15</v>
      </c>
    </row>
    <row r="202" spans="1:13" x14ac:dyDescent="0.25">
      <c r="A202">
        <v>15214</v>
      </c>
      <c r="B202" t="s">
        <v>35</v>
      </c>
      <c r="C202" t="s">
        <v>33</v>
      </c>
      <c r="D202" s="1">
        <v>100000</v>
      </c>
      <c r="E202">
        <v>0</v>
      </c>
      <c r="F202" t="s">
        <v>31</v>
      </c>
      <c r="G202" t="s">
        <v>28</v>
      </c>
      <c r="H202" t="s">
        <v>18</v>
      </c>
      <c r="I202">
        <v>1</v>
      </c>
      <c r="J202" t="s">
        <v>26</v>
      </c>
      <c r="K202" t="s">
        <v>24</v>
      </c>
      <c r="L202">
        <v>39</v>
      </c>
      <c r="M202" t="s">
        <v>15</v>
      </c>
    </row>
    <row r="203" spans="1:13" x14ac:dyDescent="0.25">
      <c r="A203">
        <v>11453</v>
      </c>
      <c r="B203" t="s">
        <v>35</v>
      </c>
      <c r="C203" t="s">
        <v>34</v>
      </c>
      <c r="D203" s="1">
        <v>80000</v>
      </c>
      <c r="E203">
        <v>0</v>
      </c>
      <c r="F203" t="s">
        <v>13</v>
      </c>
      <c r="G203" t="s">
        <v>21</v>
      </c>
      <c r="H203" t="s">
        <v>18</v>
      </c>
      <c r="I203">
        <v>3</v>
      </c>
      <c r="J203" t="s">
        <v>30</v>
      </c>
      <c r="K203" t="s">
        <v>24</v>
      </c>
      <c r="L203">
        <v>33</v>
      </c>
      <c r="M203" t="s">
        <v>15</v>
      </c>
    </row>
    <row r="204" spans="1:13" x14ac:dyDescent="0.25">
      <c r="A204">
        <v>24584</v>
      </c>
      <c r="B204" t="s">
        <v>35</v>
      </c>
      <c r="C204" t="s">
        <v>34</v>
      </c>
      <c r="D204" s="1">
        <v>60000</v>
      </c>
      <c r="E204">
        <v>0</v>
      </c>
      <c r="F204" t="s">
        <v>13</v>
      </c>
      <c r="G204" t="s">
        <v>21</v>
      </c>
      <c r="H204" t="s">
        <v>18</v>
      </c>
      <c r="I204">
        <v>3</v>
      </c>
      <c r="J204" t="s">
        <v>22</v>
      </c>
      <c r="K204" t="s">
        <v>24</v>
      </c>
      <c r="L204">
        <v>31</v>
      </c>
      <c r="M204" t="s">
        <v>18</v>
      </c>
    </row>
    <row r="205" spans="1:13" x14ac:dyDescent="0.25">
      <c r="A205">
        <v>12585</v>
      </c>
      <c r="B205" t="s">
        <v>34</v>
      </c>
      <c r="C205" t="s">
        <v>34</v>
      </c>
      <c r="D205" s="1">
        <v>10000</v>
      </c>
      <c r="E205">
        <v>1</v>
      </c>
      <c r="F205" t="s">
        <v>27</v>
      </c>
      <c r="G205" t="s">
        <v>25</v>
      </c>
      <c r="H205" t="s">
        <v>15</v>
      </c>
      <c r="I205">
        <v>0</v>
      </c>
      <c r="J205" t="s">
        <v>22</v>
      </c>
      <c r="K205" t="s">
        <v>24</v>
      </c>
      <c r="L205">
        <v>27</v>
      </c>
      <c r="M205" t="s">
        <v>15</v>
      </c>
    </row>
    <row r="206" spans="1:13" x14ac:dyDescent="0.25">
      <c r="A206">
        <v>18626</v>
      </c>
      <c r="B206" t="s">
        <v>35</v>
      </c>
      <c r="C206" t="s">
        <v>34</v>
      </c>
      <c r="D206" s="1">
        <v>40000</v>
      </c>
      <c r="E206">
        <v>2</v>
      </c>
      <c r="F206" t="s">
        <v>19</v>
      </c>
      <c r="G206" t="s">
        <v>20</v>
      </c>
      <c r="H206" t="s">
        <v>15</v>
      </c>
      <c r="I206">
        <v>0</v>
      </c>
      <c r="J206" t="s">
        <v>26</v>
      </c>
      <c r="K206" t="s">
        <v>17</v>
      </c>
      <c r="L206">
        <v>33</v>
      </c>
      <c r="M206" t="s">
        <v>15</v>
      </c>
    </row>
    <row r="207" spans="1:13" x14ac:dyDescent="0.25">
      <c r="A207">
        <v>29298</v>
      </c>
      <c r="B207" t="s">
        <v>35</v>
      </c>
      <c r="C207" t="s">
        <v>33</v>
      </c>
      <c r="D207" s="1">
        <v>60000</v>
      </c>
      <c r="E207">
        <v>1</v>
      </c>
      <c r="F207" t="s">
        <v>19</v>
      </c>
      <c r="G207" t="s">
        <v>14</v>
      </c>
      <c r="H207" t="s">
        <v>15</v>
      </c>
      <c r="I207">
        <v>1</v>
      </c>
      <c r="J207" t="s">
        <v>23</v>
      </c>
      <c r="K207" t="s">
        <v>24</v>
      </c>
      <c r="L207">
        <v>46</v>
      </c>
      <c r="M207" t="s">
        <v>15</v>
      </c>
    </row>
    <row r="208" spans="1:13" x14ac:dyDescent="0.25">
      <c r="A208">
        <v>24842</v>
      </c>
      <c r="B208" t="s">
        <v>35</v>
      </c>
      <c r="C208" t="s">
        <v>33</v>
      </c>
      <c r="D208" s="1">
        <v>90000</v>
      </c>
      <c r="E208">
        <v>3</v>
      </c>
      <c r="F208" t="s">
        <v>27</v>
      </c>
      <c r="G208" t="s">
        <v>21</v>
      </c>
      <c r="H208" t="s">
        <v>18</v>
      </c>
      <c r="I208">
        <v>1</v>
      </c>
      <c r="J208" t="s">
        <v>22</v>
      </c>
      <c r="K208" t="s">
        <v>17</v>
      </c>
      <c r="L208">
        <v>51</v>
      </c>
      <c r="M208" t="s">
        <v>18</v>
      </c>
    </row>
    <row r="209" spans="1:13" x14ac:dyDescent="0.25">
      <c r="A209">
        <v>15657</v>
      </c>
      <c r="B209" t="s">
        <v>34</v>
      </c>
      <c r="C209" t="s">
        <v>34</v>
      </c>
      <c r="D209" s="1">
        <v>30000</v>
      </c>
      <c r="E209">
        <v>3</v>
      </c>
      <c r="F209" t="s">
        <v>31</v>
      </c>
      <c r="G209" t="s">
        <v>20</v>
      </c>
      <c r="H209" t="s">
        <v>15</v>
      </c>
      <c r="I209">
        <v>0</v>
      </c>
      <c r="J209" t="s">
        <v>16</v>
      </c>
      <c r="K209" t="s">
        <v>17</v>
      </c>
      <c r="L209">
        <v>46</v>
      </c>
      <c r="M209" t="s">
        <v>15</v>
      </c>
    </row>
    <row r="210" spans="1:13" x14ac:dyDescent="0.25">
      <c r="A210">
        <v>11415</v>
      </c>
      <c r="B210" t="s">
        <v>35</v>
      </c>
      <c r="C210" t="s">
        <v>34</v>
      </c>
      <c r="D210" s="1">
        <v>90000</v>
      </c>
      <c r="E210">
        <v>5</v>
      </c>
      <c r="F210" t="s">
        <v>19</v>
      </c>
      <c r="G210" t="s">
        <v>21</v>
      </c>
      <c r="H210" t="s">
        <v>18</v>
      </c>
      <c r="I210">
        <v>2</v>
      </c>
      <c r="J210" t="s">
        <v>30</v>
      </c>
      <c r="K210" t="s">
        <v>17</v>
      </c>
      <c r="L210">
        <v>62</v>
      </c>
      <c r="M210" t="s">
        <v>18</v>
      </c>
    </row>
    <row r="211" spans="1:13" x14ac:dyDescent="0.25">
      <c r="A211">
        <v>28729</v>
      </c>
      <c r="B211" t="s">
        <v>35</v>
      </c>
      <c r="C211" t="s">
        <v>33</v>
      </c>
      <c r="D211" s="1">
        <v>20000</v>
      </c>
      <c r="E211">
        <v>0</v>
      </c>
      <c r="F211" t="s">
        <v>29</v>
      </c>
      <c r="G211" t="s">
        <v>25</v>
      </c>
      <c r="H211" t="s">
        <v>15</v>
      </c>
      <c r="I211">
        <v>2</v>
      </c>
      <c r="J211" t="s">
        <v>26</v>
      </c>
      <c r="K211" t="s">
        <v>17</v>
      </c>
      <c r="L211">
        <v>26</v>
      </c>
      <c r="M211" t="s">
        <v>15</v>
      </c>
    </row>
    <row r="212" spans="1:13" x14ac:dyDescent="0.25">
      <c r="A212">
        <v>22633</v>
      </c>
      <c r="B212" t="s">
        <v>35</v>
      </c>
      <c r="C212" t="s">
        <v>33</v>
      </c>
      <c r="D212" s="1">
        <v>40000</v>
      </c>
      <c r="E212">
        <v>0</v>
      </c>
      <c r="F212" t="s">
        <v>31</v>
      </c>
      <c r="G212" t="s">
        <v>20</v>
      </c>
      <c r="H212" t="s">
        <v>15</v>
      </c>
      <c r="I212">
        <v>0</v>
      </c>
      <c r="J212" t="s">
        <v>16</v>
      </c>
      <c r="K212" t="s">
        <v>17</v>
      </c>
      <c r="L212">
        <v>37</v>
      </c>
      <c r="M212" t="s">
        <v>15</v>
      </c>
    </row>
    <row r="213" spans="1:13" x14ac:dyDescent="0.25">
      <c r="A213">
        <v>25649</v>
      </c>
      <c r="B213" t="s">
        <v>35</v>
      </c>
      <c r="C213" t="s">
        <v>33</v>
      </c>
      <c r="D213" s="1">
        <v>30000</v>
      </c>
      <c r="E213">
        <v>3</v>
      </c>
      <c r="F213" t="s">
        <v>19</v>
      </c>
      <c r="G213" t="s">
        <v>20</v>
      </c>
      <c r="H213" t="s">
        <v>15</v>
      </c>
      <c r="I213">
        <v>0</v>
      </c>
      <c r="J213" t="s">
        <v>16</v>
      </c>
      <c r="K213" t="s">
        <v>17</v>
      </c>
      <c r="L213">
        <v>42</v>
      </c>
      <c r="M213" t="s">
        <v>15</v>
      </c>
    </row>
    <row r="214" spans="1:13" x14ac:dyDescent="0.25">
      <c r="A214">
        <v>14669</v>
      </c>
      <c r="B214" t="s">
        <v>34</v>
      </c>
      <c r="C214" t="s">
        <v>33</v>
      </c>
      <c r="D214" s="1">
        <v>80000</v>
      </c>
      <c r="E214">
        <v>4</v>
      </c>
      <c r="F214" t="s">
        <v>31</v>
      </c>
      <c r="G214" t="s">
        <v>28</v>
      </c>
      <c r="H214" t="s">
        <v>15</v>
      </c>
      <c r="I214">
        <v>1</v>
      </c>
      <c r="J214" t="s">
        <v>16</v>
      </c>
      <c r="K214" t="s">
        <v>24</v>
      </c>
      <c r="L214">
        <v>36</v>
      </c>
      <c r="M214" t="s">
        <v>18</v>
      </c>
    </row>
    <row r="215" spans="1:13" x14ac:dyDescent="0.25">
      <c r="A215">
        <v>19299</v>
      </c>
      <c r="B215" t="s">
        <v>34</v>
      </c>
      <c r="C215" t="s">
        <v>33</v>
      </c>
      <c r="D215" s="1">
        <v>50000</v>
      </c>
      <c r="E215">
        <v>0</v>
      </c>
      <c r="F215" t="s">
        <v>31</v>
      </c>
      <c r="G215" t="s">
        <v>14</v>
      </c>
      <c r="H215" t="s">
        <v>15</v>
      </c>
      <c r="I215">
        <v>0</v>
      </c>
      <c r="J215" t="s">
        <v>16</v>
      </c>
      <c r="K215" t="s">
        <v>17</v>
      </c>
      <c r="L215">
        <v>36</v>
      </c>
      <c r="M215" t="s">
        <v>15</v>
      </c>
    </row>
    <row r="216" spans="1:13" x14ac:dyDescent="0.25">
      <c r="A216">
        <v>20946</v>
      </c>
      <c r="B216" t="s">
        <v>35</v>
      </c>
      <c r="C216" t="s">
        <v>33</v>
      </c>
      <c r="D216" s="1">
        <v>30000</v>
      </c>
      <c r="E216">
        <v>0</v>
      </c>
      <c r="F216" t="s">
        <v>19</v>
      </c>
      <c r="G216" t="s">
        <v>20</v>
      </c>
      <c r="H216" t="s">
        <v>18</v>
      </c>
      <c r="I216">
        <v>1</v>
      </c>
      <c r="J216" t="s">
        <v>22</v>
      </c>
      <c r="K216" t="s">
        <v>17</v>
      </c>
      <c r="L216">
        <v>30</v>
      </c>
      <c r="M216" t="s">
        <v>18</v>
      </c>
    </row>
    <row r="217" spans="1:13" x14ac:dyDescent="0.25">
      <c r="A217">
        <v>11451</v>
      </c>
      <c r="B217" t="s">
        <v>35</v>
      </c>
      <c r="C217" t="s">
        <v>34</v>
      </c>
      <c r="D217" s="1">
        <v>70000</v>
      </c>
      <c r="E217">
        <v>0</v>
      </c>
      <c r="F217" t="s">
        <v>13</v>
      </c>
      <c r="G217" t="s">
        <v>21</v>
      </c>
      <c r="H217" t="s">
        <v>18</v>
      </c>
      <c r="I217">
        <v>4</v>
      </c>
      <c r="J217" t="s">
        <v>30</v>
      </c>
      <c r="K217" t="s">
        <v>24</v>
      </c>
      <c r="L217">
        <v>31</v>
      </c>
      <c r="M217" t="s">
        <v>15</v>
      </c>
    </row>
    <row r="218" spans="1:13" x14ac:dyDescent="0.25">
      <c r="A218">
        <v>25553</v>
      </c>
      <c r="B218" t="s">
        <v>34</v>
      </c>
      <c r="C218" t="s">
        <v>34</v>
      </c>
      <c r="D218" s="1">
        <v>30000</v>
      </c>
      <c r="E218">
        <v>1</v>
      </c>
      <c r="F218" t="s">
        <v>13</v>
      </c>
      <c r="G218" t="s">
        <v>20</v>
      </c>
      <c r="H218" t="s">
        <v>15</v>
      </c>
      <c r="I218">
        <v>0</v>
      </c>
      <c r="J218" t="s">
        <v>16</v>
      </c>
      <c r="K218" t="s">
        <v>17</v>
      </c>
      <c r="L218">
        <v>65</v>
      </c>
      <c r="M218" t="s">
        <v>15</v>
      </c>
    </row>
    <row r="219" spans="1:13" x14ac:dyDescent="0.25">
      <c r="A219">
        <v>27951</v>
      </c>
      <c r="B219" t="s">
        <v>35</v>
      </c>
      <c r="C219" t="s">
        <v>34</v>
      </c>
      <c r="D219" s="1">
        <v>80000</v>
      </c>
      <c r="E219">
        <v>4</v>
      </c>
      <c r="F219" t="s">
        <v>19</v>
      </c>
      <c r="G219" t="s">
        <v>21</v>
      </c>
      <c r="H219" t="s">
        <v>18</v>
      </c>
      <c r="I219">
        <v>2</v>
      </c>
      <c r="J219" t="s">
        <v>22</v>
      </c>
      <c r="K219" t="s">
        <v>17</v>
      </c>
      <c r="L219">
        <v>54</v>
      </c>
      <c r="M219" t="s">
        <v>15</v>
      </c>
    </row>
    <row r="220" spans="1:13" x14ac:dyDescent="0.25">
      <c r="A220">
        <v>25026</v>
      </c>
      <c r="B220" t="s">
        <v>34</v>
      </c>
      <c r="C220" t="s">
        <v>34</v>
      </c>
      <c r="D220" s="1">
        <v>20000</v>
      </c>
      <c r="E220">
        <v>2</v>
      </c>
      <c r="F220" t="s">
        <v>29</v>
      </c>
      <c r="G220" t="s">
        <v>20</v>
      </c>
      <c r="H220" t="s">
        <v>15</v>
      </c>
      <c r="I220">
        <v>3</v>
      </c>
      <c r="J220" t="s">
        <v>23</v>
      </c>
      <c r="K220" t="s">
        <v>24</v>
      </c>
      <c r="L220">
        <v>54</v>
      </c>
      <c r="M220" t="s">
        <v>18</v>
      </c>
    </row>
    <row r="221" spans="1:13" x14ac:dyDescent="0.25">
      <c r="A221">
        <v>13673</v>
      </c>
      <c r="B221" t="s">
        <v>35</v>
      </c>
      <c r="C221" t="s">
        <v>33</v>
      </c>
      <c r="D221" s="1">
        <v>20000</v>
      </c>
      <c r="E221">
        <v>0</v>
      </c>
      <c r="F221" t="s">
        <v>29</v>
      </c>
      <c r="G221" t="s">
        <v>25</v>
      </c>
      <c r="H221" t="s">
        <v>18</v>
      </c>
      <c r="I221">
        <v>2</v>
      </c>
      <c r="J221" t="s">
        <v>16</v>
      </c>
      <c r="K221" t="s">
        <v>17</v>
      </c>
      <c r="L221">
        <v>25</v>
      </c>
      <c r="M221" t="s">
        <v>18</v>
      </c>
    </row>
    <row r="222" spans="1:13" x14ac:dyDescent="0.25">
      <c r="A222">
        <v>16043</v>
      </c>
      <c r="B222" t="s">
        <v>35</v>
      </c>
      <c r="C222" t="s">
        <v>34</v>
      </c>
      <c r="D222" s="1">
        <v>10000</v>
      </c>
      <c r="E222">
        <v>1</v>
      </c>
      <c r="F222" t="s">
        <v>13</v>
      </c>
      <c r="G222" t="s">
        <v>25</v>
      </c>
      <c r="H222" t="s">
        <v>15</v>
      </c>
      <c r="I222">
        <v>0</v>
      </c>
      <c r="J222" t="s">
        <v>16</v>
      </c>
      <c r="K222" t="s">
        <v>17</v>
      </c>
      <c r="L222">
        <v>48</v>
      </c>
      <c r="M222" t="s">
        <v>18</v>
      </c>
    </row>
    <row r="223" spans="1:13" x14ac:dyDescent="0.25">
      <c r="A223">
        <v>22399</v>
      </c>
      <c r="B223" t="s">
        <v>35</v>
      </c>
      <c r="C223" t="s">
        <v>34</v>
      </c>
      <c r="D223" s="1">
        <v>10000</v>
      </c>
      <c r="E223">
        <v>0</v>
      </c>
      <c r="F223" t="s">
        <v>19</v>
      </c>
      <c r="G223" t="s">
        <v>25</v>
      </c>
      <c r="H223" t="s">
        <v>15</v>
      </c>
      <c r="I223">
        <v>1</v>
      </c>
      <c r="J223" t="s">
        <v>26</v>
      </c>
      <c r="K223" t="s">
        <v>24</v>
      </c>
      <c r="L223">
        <v>26</v>
      </c>
      <c r="M223" t="s">
        <v>15</v>
      </c>
    </row>
    <row r="224" spans="1:13" x14ac:dyDescent="0.25">
      <c r="A224">
        <v>27696</v>
      </c>
      <c r="B224" t="s">
        <v>34</v>
      </c>
      <c r="C224" t="s">
        <v>34</v>
      </c>
      <c r="D224" s="1">
        <v>60000</v>
      </c>
      <c r="E224">
        <v>1</v>
      </c>
      <c r="F224" t="s">
        <v>13</v>
      </c>
      <c r="G224" t="s">
        <v>21</v>
      </c>
      <c r="H224" t="s">
        <v>15</v>
      </c>
      <c r="I224">
        <v>1</v>
      </c>
      <c r="J224" t="s">
        <v>23</v>
      </c>
      <c r="K224" t="s">
        <v>24</v>
      </c>
      <c r="L224">
        <v>43</v>
      </c>
      <c r="M224" t="s">
        <v>15</v>
      </c>
    </row>
    <row r="225" spans="1:13" x14ac:dyDescent="0.25">
      <c r="A225">
        <v>25313</v>
      </c>
      <c r="B225" t="s">
        <v>35</v>
      </c>
      <c r="C225" t="s">
        <v>34</v>
      </c>
      <c r="D225" s="1">
        <v>10000</v>
      </c>
      <c r="E225">
        <v>0</v>
      </c>
      <c r="F225" t="s">
        <v>29</v>
      </c>
      <c r="G225" t="s">
        <v>25</v>
      </c>
      <c r="H225" t="s">
        <v>18</v>
      </c>
      <c r="I225">
        <v>2</v>
      </c>
      <c r="J225" t="s">
        <v>26</v>
      </c>
      <c r="K225" t="s">
        <v>17</v>
      </c>
      <c r="L225">
        <v>35</v>
      </c>
      <c r="M225" t="s">
        <v>18</v>
      </c>
    </row>
    <row r="226" spans="1:13" x14ac:dyDescent="0.25">
      <c r="A226">
        <v>13813</v>
      </c>
      <c r="B226" t="s">
        <v>34</v>
      </c>
      <c r="C226" t="s">
        <v>33</v>
      </c>
      <c r="D226" s="1">
        <v>30000</v>
      </c>
      <c r="E226">
        <v>3</v>
      </c>
      <c r="F226" t="s">
        <v>19</v>
      </c>
      <c r="G226" t="s">
        <v>20</v>
      </c>
      <c r="H226" t="s">
        <v>18</v>
      </c>
      <c r="I226">
        <v>0</v>
      </c>
      <c r="J226" t="s">
        <v>16</v>
      </c>
      <c r="K226" t="s">
        <v>17</v>
      </c>
      <c r="L226">
        <v>42</v>
      </c>
      <c r="M226" t="s">
        <v>18</v>
      </c>
    </row>
    <row r="227" spans="1:13" x14ac:dyDescent="0.25">
      <c r="A227">
        <v>18711</v>
      </c>
      <c r="B227" t="s">
        <v>35</v>
      </c>
      <c r="C227" t="s">
        <v>33</v>
      </c>
      <c r="D227" s="1">
        <v>70000</v>
      </c>
      <c r="E227">
        <v>5</v>
      </c>
      <c r="F227" t="s">
        <v>13</v>
      </c>
      <c r="G227" t="s">
        <v>21</v>
      </c>
      <c r="H227" t="s">
        <v>15</v>
      </c>
      <c r="I227">
        <v>4</v>
      </c>
      <c r="J227" t="s">
        <v>30</v>
      </c>
      <c r="K227" t="s">
        <v>24</v>
      </c>
      <c r="L227">
        <v>39</v>
      </c>
      <c r="M227" t="s">
        <v>18</v>
      </c>
    </row>
    <row r="228" spans="1:13" x14ac:dyDescent="0.25">
      <c r="A228">
        <v>19650</v>
      </c>
      <c r="B228" t="s">
        <v>34</v>
      </c>
      <c r="C228" t="s">
        <v>33</v>
      </c>
      <c r="D228" s="1">
        <v>30000</v>
      </c>
      <c r="E228">
        <v>2</v>
      </c>
      <c r="F228" t="s">
        <v>19</v>
      </c>
      <c r="G228" t="s">
        <v>20</v>
      </c>
      <c r="H228" t="s">
        <v>18</v>
      </c>
      <c r="I228">
        <v>2</v>
      </c>
      <c r="J228" t="s">
        <v>16</v>
      </c>
      <c r="K228" t="s">
        <v>24</v>
      </c>
      <c r="L228">
        <v>67</v>
      </c>
      <c r="M228" t="s">
        <v>18</v>
      </c>
    </row>
    <row r="229" spans="1:13" x14ac:dyDescent="0.25">
      <c r="A229">
        <v>14135</v>
      </c>
      <c r="B229" t="s">
        <v>34</v>
      </c>
      <c r="C229" t="s">
        <v>34</v>
      </c>
      <c r="D229" s="1">
        <v>20000</v>
      </c>
      <c r="E229">
        <v>1</v>
      </c>
      <c r="F229" t="s">
        <v>19</v>
      </c>
      <c r="G229" t="s">
        <v>25</v>
      </c>
      <c r="H229" t="s">
        <v>15</v>
      </c>
      <c r="I229">
        <v>0</v>
      </c>
      <c r="J229" t="s">
        <v>26</v>
      </c>
      <c r="K229" t="s">
        <v>17</v>
      </c>
      <c r="L229">
        <v>35</v>
      </c>
      <c r="M229" t="s">
        <v>18</v>
      </c>
    </row>
    <row r="230" spans="1:13" x14ac:dyDescent="0.25">
      <c r="A230">
        <v>12833</v>
      </c>
      <c r="B230" t="s">
        <v>35</v>
      </c>
      <c r="C230" t="s">
        <v>33</v>
      </c>
      <c r="D230" s="1">
        <v>20000</v>
      </c>
      <c r="E230">
        <v>3</v>
      </c>
      <c r="F230" t="s">
        <v>27</v>
      </c>
      <c r="G230" t="s">
        <v>25</v>
      </c>
      <c r="H230" t="s">
        <v>15</v>
      </c>
      <c r="I230">
        <v>1</v>
      </c>
      <c r="J230" t="s">
        <v>16</v>
      </c>
      <c r="K230" t="s">
        <v>17</v>
      </c>
      <c r="L230">
        <v>42</v>
      </c>
      <c r="M230" t="s">
        <v>15</v>
      </c>
    </row>
    <row r="231" spans="1:13" x14ac:dyDescent="0.25">
      <c r="A231">
        <v>26849</v>
      </c>
      <c r="B231" t="s">
        <v>34</v>
      </c>
      <c r="C231" t="s">
        <v>34</v>
      </c>
      <c r="D231" s="1">
        <v>10000</v>
      </c>
      <c r="E231">
        <v>3</v>
      </c>
      <c r="F231" t="s">
        <v>29</v>
      </c>
      <c r="G231" t="s">
        <v>25</v>
      </c>
      <c r="H231" t="s">
        <v>15</v>
      </c>
      <c r="I231">
        <v>2</v>
      </c>
      <c r="J231" t="s">
        <v>16</v>
      </c>
      <c r="K231" t="s">
        <v>17</v>
      </c>
      <c r="L231">
        <v>43</v>
      </c>
      <c r="M231" t="s">
        <v>18</v>
      </c>
    </row>
    <row r="232" spans="1:13" x14ac:dyDescent="0.25">
      <c r="A232">
        <v>20962</v>
      </c>
      <c r="B232" t="s">
        <v>34</v>
      </c>
      <c r="C232" t="s">
        <v>33</v>
      </c>
      <c r="D232" s="1">
        <v>20000</v>
      </c>
      <c r="E232">
        <v>1</v>
      </c>
      <c r="F232" t="s">
        <v>31</v>
      </c>
      <c r="G232" t="s">
        <v>20</v>
      </c>
      <c r="H232" t="s">
        <v>15</v>
      </c>
      <c r="I232">
        <v>0</v>
      </c>
      <c r="J232" t="s">
        <v>16</v>
      </c>
      <c r="K232" t="s">
        <v>17</v>
      </c>
      <c r="L232">
        <v>45</v>
      </c>
      <c r="M232" t="s">
        <v>18</v>
      </c>
    </row>
    <row r="233" spans="1:13" x14ac:dyDescent="0.25">
      <c r="A233">
        <v>28915</v>
      </c>
      <c r="B233" t="s">
        <v>35</v>
      </c>
      <c r="C233" t="s">
        <v>34</v>
      </c>
      <c r="D233" s="1">
        <v>80000</v>
      </c>
      <c r="E233">
        <v>5</v>
      </c>
      <c r="F233" t="s">
        <v>27</v>
      </c>
      <c r="G233" t="s">
        <v>28</v>
      </c>
      <c r="H233" t="s">
        <v>15</v>
      </c>
      <c r="I233">
        <v>3</v>
      </c>
      <c r="J233" t="s">
        <v>30</v>
      </c>
      <c r="K233" t="s">
        <v>17</v>
      </c>
      <c r="L233">
        <v>57</v>
      </c>
      <c r="M233" t="s">
        <v>18</v>
      </c>
    </row>
    <row r="234" spans="1:13" x14ac:dyDescent="0.25">
      <c r="A234">
        <v>22830</v>
      </c>
      <c r="B234" t="s">
        <v>34</v>
      </c>
      <c r="C234" t="s">
        <v>34</v>
      </c>
      <c r="D234" s="1">
        <v>120000</v>
      </c>
      <c r="E234">
        <v>4</v>
      </c>
      <c r="F234" t="s">
        <v>19</v>
      </c>
      <c r="G234" t="s">
        <v>28</v>
      </c>
      <c r="H234" t="s">
        <v>15</v>
      </c>
      <c r="I234">
        <v>3</v>
      </c>
      <c r="J234" t="s">
        <v>30</v>
      </c>
      <c r="K234" t="s">
        <v>17</v>
      </c>
      <c r="L234">
        <v>56</v>
      </c>
      <c r="M234" t="s">
        <v>18</v>
      </c>
    </row>
    <row r="235" spans="1:13" x14ac:dyDescent="0.25">
      <c r="A235">
        <v>14777</v>
      </c>
      <c r="B235" t="s">
        <v>34</v>
      </c>
      <c r="C235" t="s">
        <v>33</v>
      </c>
      <c r="D235" s="1">
        <v>40000</v>
      </c>
      <c r="E235">
        <v>0</v>
      </c>
      <c r="F235" t="s">
        <v>13</v>
      </c>
      <c r="G235" t="s">
        <v>20</v>
      </c>
      <c r="H235" t="s">
        <v>15</v>
      </c>
      <c r="I235">
        <v>0</v>
      </c>
      <c r="J235" t="s">
        <v>16</v>
      </c>
      <c r="K235" t="s">
        <v>17</v>
      </c>
      <c r="L235">
        <v>38</v>
      </c>
      <c r="M235" t="s">
        <v>15</v>
      </c>
    </row>
    <row r="236" spans="1:13" x14ac:dyDescent="0.25">
      <c r="A236">
        <v>12591</v>
      </c>
      <c r="B236" t="s">
        <v>34</v>
      </c>
      <c r="C236" t="s">
        <v>33</v>
      </c>
      <c r="D236" s="1">
        <v>30000</v>
      </c>
      <c r="E236">
        <v>4</v>
      </c>
      <c r="F236" t="s">
        <v>31</v>
      </c>
      <c r="G236" t="s">
        <v>20</v>
      </c>
      <c r="H236" t="s">
        <v>15</v>
      </c>
      <c r="I236">
        <v>0</v>
      </c>
      <c r="J236" t="s">
        <v>16</v>
      </c>
      <c r="K236" t="s">
        <v>17</v>
      </c>
      <c r="L236">
        <v>45</v>
      </c>
      <c r="M236" t="s">
        <v>18</v>
      </c>
    </row>
    <row r="237" spans="1:13" x14ac:dyDescent="0.25">
      <c r="A237">
        <v>24174</v>
      </c>
      <c r="B237" t="s">
        <v>34</v>
      </c>
      <c r="C237" t="s">
        <v>34</v>
      </c>
      <c r="D237" s="1">
        <v>20000</v>
      </c>
      <c r="E237">
        <v>0</v>
      </c>
      <c r="F237" t="s">
        <v>13</v>
      </c>
      <c r="G237" t="s">
        <v>20</v>
      </c>
      <c r="H237" t="s">
        <v>15</v>
      </c>
      <c r="I237">
        <v>0</v>
      </c>
      <c r="J237" t="s">
        <v>16</v>
      </c>
      <c r="K237" t="s">
        <v>24</v>
      </c>
      <c r="L237">
        <v>27</v>
      </c>
      <c r="M237" t="s">
        <v>15</v>
      </c>
    </row>
    <row r="238" spans="1:13" x14ac:dyDescent="0.25">
      <c r="A238">
        <v>24611</v>
      </c>
      <c r="B238" t="s">
        <v>35</v>
      </c>
      <c r="C238" t="s">
        <v>34</v>
      </c>
      <c r="D238" s="1">
        <v>90000</v>
      </c>
      <c r="E238">
        <v>0</v>
      </c>
      <c r="F238" t="s">
        <v>13</v>
      </c>
      <c r="G238" t="s">
        <v>21</v>
      </c>
      <c r="H238" t="s">
        <v>18</v>
      </c>
      <c r="I238">
        <v>4</v>
      </c>
      <c r="J238" t="s">
        <v>30</v>
      </c>
      <c r="K238" t="s">
        <v>24</v>
      </c>
      <c r="L238">
        <v>35</v>
      </c>
      <c r="M238" t="s">
        <v>15</v>
      </c>
    </row>
    <row r="239" spans="1:13" x14ac:dyDescent="0.25">
      <c r="A239">
        <v>11340</v>
      </c>
      <c r="B239" t="s">
        <v>34</v>
      </c>
      <c r="C239" t="s">
        <v>33</v>
      </c>
      <c r="D239" s="1">
        <v>10000</v>
      </c>
      <c r="E239">
        <v>1</v>
      </c>
      <c r="F239" t="s">
        <v>31</v>
      </c>
      <c r="G239" t="s">
        <v>20</v>
      </c>
      <c r="H239" t="s">
        <v>15</v>
      </c>
      <c r="I239">
        <v>0</v>
      </c>
      <c r="J239" t="s">
        <v>16</v>
      </c>
      <c r="K239" t="s">
        <v>17</v>
      </c>
      <c r="L239">
        <v>70</v>
      </c>
      <c r="M239" t="s">
        <v>15</v>
      </c>
    </row>
    <row r="240" spans="1:13" x14ac:dyDescent="0.25">
      <c r="A240">
        <v>25693</v>
      </c>
      <c r="B240" t="s">
        <v>35</v>
      </c>
      <c r="C240" t="s">
        <v>33</v>
      </c>
      <c r="D240" s="1">
        <v>30000</v>
      </c>
      <c r="E240">
        <v>5</v>
      </c>
      <c r="F240" t="s">
        <v>31</v>
      </c>
      <c r="G240" t="s">
        <v>20</v>
      </c>
      <c r="H240" t="s">
        <v>15</v>
      </c>
      <c r="I240">
        <v>0</v>
      </c>
      <c r="J240" t="s">
        <v>16</v>
      </c>
      <c r="K240" t="s">
        <v>17</v>
      </c>
      <c r="L240">
        <v>44</v>
      </c>
      <c r="M240" t="s">
        <v>15</v>
      </c>
    </row>
    <row r="241" spans="1:13" x14ac:dyDescent="0.25">
      <c r="A241">
        <v>25555</v>
      </c>
      <c r="B241" t="s">
        <v>34</v>
      </c>
      <c r="C241" t="s">
        <v>33</v>
      </c>
      <c r="D241" s="1">
        <v>10000</v>
      </c>
      <c r="E241">
        <v>0</v>
      </c>
      <c r="F241" t="s">
        <v>19</v>
      </c>
      <c r="G241" t="s">
        <v>25</v>
      </c>
      <c r="H241" t="s">
        <v>18</v>
      </c>
      <c r="I241">
        <v>1</v>
      </c>
      <c r="J241" t="s">
        <v>16</v>
      </c>
      <c r="K241" t="s">
        <v>24</v>
      </c>
      <c r="L241">
        <v>26</v>
      </c>
      <c r="M241" t="s">
        <v>15</v>
      </c>
    </row>
    <row r="242" spans="1:13" x14ac:dyDescent="0.25">
      <c r="A242">
        <v>22006</v>
      </c>
      <c r="B242" t="s">
        <v>34</v>
      </c>
      <c r="C242" t="s">
        <v>34</v>
      </c>
      <c r="D242" s="1">
        <v>70000</v>
      </c>
      <c r="E242">
        <v>5</v>
      </c>
      <c r="F242" t="s">
        <v>19</v>
      </c>
      <c r="G242" t="s">
        <v>14</v>
      </c>
      <c r="H242" t="s">
        <v>15</v>
      </c>
      <c r="I242">
        <v>3</v>
      </c>
      <c r="J242" t="s">
        <v>23</v>
      </c>
      <c r="K242" t="s">
        <v>24</v>
      </c>
      <c r="L242">
        <v>46</v>
      </c>
      <c r="M242" t="s">
        <v>18</v>
      </c>
    </row>
    <row r="243" spans="1:13" x14ac:dyDescent="0.25">
      <c r="A243">
        <v>20060</v>
      </c>
      <c r="B243" t="s">
        <v>35</v>
      </c>
      <c r="C243" t="s">
        <v>33</v>
      </c>
      <c r="D243" s="1">
        <v>30000</v>
      </c>
      <c r="E243">
        <v>0</v>
      </c>
      <c r="F243" t="s">
        <v>27</v>
      </c>
      <c r="G243" t="s">
        <v>25</v>
      </c>
      <c r="H243" t="s">
        <v>18</v>
      </c>
      <c r="I243">
        <v>1</v>
      </c>
      <c r="J243" t="s">
        <v>22</v>
      </c>
      <c r="K243" t="s">
        <v>17</v>
      </c>
      <c r="L243">
        <v>34</v>
      </c>
      <c r="M243" t="s">
        <v>15</v>
      </c>
    </row>
    <row r="244" spans="1:13" x14ac:dyDescent="0.25">
      <c r="A244">
        <v>17702</v>
      </c>
      <c r="B244" t="s">
        <v>34</v>
      </c>
      <c r="C244" t="s">
        <v>34</v>
      </c>
      <c r="D244" s="1">
        <v>10000</v>
      </c>
      <c r="E244">
        <v>1</v>
      </c>
      <c r="F244" t="s">
        <v>31</v>
      </c>
      <c r="G244" t="s">
        <v>25</v>
      </c>
      <c r="H244" t="s">
        <v>15</v>
      </c>
      <c r="I244">
        <v>0</v>
      </c>
      <c r="J244" t="s">
        <v>16</v>
      </c>
      <c r="K244" t="s">
        <v>17</v>
      </c>
      <c r="L244">
        <v>37</v>
      </c>
      <c r="M244" t="s">
        <v>18</v>
      </c>
    </row>
    <row r="245" spans="1:13" x14ac:dyDescent="0.25">
      <c r="A245">
        <v>12503</v>
      </c>
      <c r="B245" t="s">
        <v>35</v>
      </c>
      <c r="C245" t="s">
        <v>33</v>
      </c>
      <c r="D245" s="1">
        <v>30000</v>
      </c>
      <c r="E245">
        <v>3</v>
      </c>
      <c r="F245" t="s">
        <v>19</v>
      </c>
      <c r="G245" t="s">
        <v>20</v>
      </c>
      <c r="H245" t="s">
        <v>15</v>
      </c>
      <c r="I245">
        <v>2</v>
      </c>
      <c r="J245" t="s">
        <v>16</v>
      </c>
      <c r="K245" t="s">
        <v>17</v>
      </c>
      <c r="L245">
        <v>27</v>
      </c>
      <c r="M245" t="s">
        <v>18</v>
      </c>
    </row>
    <row r="246" spans="1:13" x14ac:dyDescent="0.25">
      <c r="A246">
        <v>23908</v>
      </c>
      <c r="B246" t="s">
        <v>35</v>
      </c>
      <c r="C246" t="s">
        <v>34</v>
      </c>
      <c r="D246" s="1">
        <v>30000</v>
      </c>
      <c r="E246">
        <v>1</v>
      </c>
      <c r="F246" t="s">
        <v>13</v>
      </c>
      <c r="G246" t="s">
        <v>20</v>
      </c>
      <c r="H246" t="s">
        <v>18</v>
      </c>
      <c r="I246">
        <v>1</v>
      </c>
      <c r="J246" t="s">
        <v>16</v>
      </c>
      <c r="K246" t="s">
        <v>17</v>
      </c>
      <c r="L246">
        <v>39</v>
      </c>
      <c r="M246" t="s">
        <v>15</v>
      </c>
    </row>
    <row r="247" spans="1:13" x14ac:dyDescent="0.25">
      <c r="A247">
        <v>22527</v>
      </c>
      <c r="B247" t="s">
        <v>35</v>
      </c>
      <c r="C247" t="s">
        <v>33</v>
      </c>
      <c r="D247" s="1">
        <v>20000</v>
      </c>
      <c r="E247">
        <v>0</v>
      </c>
      <c r="F247" t="s">
        <v>27</v>
      </c>
      <c r="G247" t="s">
        <v>25</v>
      </c>
      <c r="H247" t="s">
        <v>18</v>
      </c>
      <c r="I247">
        <v>1</v>
      </c>
      <c r="J247" t="s">
        <v>22</v>
      </c>
      <c r="K247" t="s">
        <v>17</v>
      </c>
      <c r="L247">
        <v>29</v>
      </c>
      <c r="M247" t="s">
        <v>18</v>
      </c>
    </row>
    <row r="248" spans="1:13" x14ac:dyDescent="0.25">
      <c r="A248">
        <v>19057</v>
      </c>
      <c r="B248" t="s">
        <v>34</v>
      </c>
      <c r="C248" t="s">
        <v>33</v>
      </c>
      <c r="D248" s="1">
        <v>120000</v>
      </c>
      <c r="E248">
        <v>3</v>
      </c>
      <c r="F248" t="s">
        <v>13</v>
      </c>
      <c r="G248" t="s">
        <v>28</v>
      </c>
      <c r="H248" t="s">
        <v>18</v>
      </c>
      <c r="I248">
        <v>2</v>
      </c>
      <c r="J248" t="s">
        <v>30</v>
      </c>
      <c r="K248" t="s">
        <v>17</v>
      </c>
      <c r="L248">
        <v>52</v>
      </c>
      <c r="M248" t="s">
        <v>15</v>
      </c>
    </row>
    <row r="249" spans="1:13" x14ac:dyDescent="0.25">
      <c r="A249">
        <v>18494</v>
      </c>
      <c r="B249" t="s">
        <v>34</v>
      </c>
      <c r="C249" t="s">
        <v>34</v>
      </c>
      <c r="D249" s="1">
        <v>110000</v>
      </c>
      <c r="E249">
        <v>5</v>
      </c>
      <c r="F249" t="s">
        <v>13</v>
      </c>
      <c r="G249" t="s">
        <v>28</v>
      </c>
      <c r="H249" t="s">
        <v>15</v>
      </c>
      <c r="I249">
        <v>4</v>
      </c>
      <c r="J249" t="s">
        <v>22</v>
      </c>
      <c r="K249" t="s">
        <v>24</v>
      </c>
      <c r="L249">
        <v>48</v>
      </c>
      <c r="M249" t="s">
        <v>15</v>
      </c>
    </row>
    <row r="250" spans="1:13" x14ac:dyDescent="0.25">
      <c r="A250">
        <v>11249</v>
      </c>
      <c r="B250" t="s">
        <v>34</v>
      </c>
      <c r="C250" t="s">
        <v>33</v>
      </c>
      <c r="D250" s="1">
        <v>130000</v>
      </c>
      <c r="E250">
        <v>3</v>
      </c>
      <c r="F250" t="s">
        <v>19</v>
      </c>
      <c r="G250" t="s">
        <v>21</v>
      </c>
      <c r="H250" t="s">
        <v>15</v>
      </c>
      <c r="I250">
        <v>3</v>
      </c>
      <c r="J250" t="s">
        <v>16</v>
      </c>
      <c r="K250" t="s">
        <v>17</v>
      </c>
      <c r="L250">
        <v>51</v>
      </c>
      <c r="M250" t="s">
        <v>15</v>
      </c>
    </row>
    <row r="251" spans="1:13" x14ac:dyDescent="0.25">
      <c r="A251">
        <v>21568</v>
      </c>
      <c r="B251" t="s">
        <v>34</v>
      </c>
      <c r="C251" t="s">
        <v>33</v>
      </c>
      <c r="D251" s="1">
        <v>100000</v>
      </c>
      <c r="E251">
        <v>0</v>
      </c>
      <c r="F251" t="s">
        <v>27</v>
      </c>
      <c r="G251" t="s">
        <v>28</v>
      </c>
      <c r="H251" t="s">
        <v>15</v>
      </c>
      <c r="I251">
        <v>4</v>
      </c>
      <c r="J251" t="s">
        <v>30</v>
      </c>
      <c r="K251" t="s">
        <v>24</v>
      </c>
      <c r="L251">
        <v>34</v>
      </c>
      <c r="M251" t="s">
        <v>15</v>
      </c>
    </row>
    <row r="252" spans="1:13" x14ac:dyDescent="0.25">
      <c r="A252">
        <v>13981</v>
      </c>
      <c r="B252" t="s">
        <v>34</v>
      </c>
      <c r="C252" t="s">
        <v>33</v>
      </c>
      <c r="D252" s="1">
        <v>10000</v>
      </c>
      <c r="E252">
        <v>5</v>
      </c>
      <c r="F252" t="s">
        <v>27</v>
      </c>
      <c r="G252" t="s">
        <v>14</v>
      </c>
      <c r="H252" t="s">
        <v>18</v>
      </c>
      <c r="I252">
        <v>3</v>
      </c>
      <c r="J252" t="s">
        <v>26</v>
      </c>
      <c r="K252" t="s">
        <v>24</v>
      </c>
      <c r="L252">
        <v>62</v>
      </c>
      <c r="M252" t="s">
        <v>18</v>
      </c>
    </row>
    <row r="253" spans="1:13" x14ac:dyDescent="0.25">
      <c r="A253">
        <v>23432</v>
      </c>
      <c r="B253" t="s">
        <v>35</v>
      </c>
      <c r="C253" t="s">
        <v>34</v>
      </c>
      <c r="D253" s="1">
        <v>70000</v>
      </c>
      <c r="E253">
        <v>0</v>
      </c>
      <c r="F253" t="s">
        <v>13</v>
      </c>
      <c r="G253" t="s">
        <v>21</v>
      </c>
      <c r="H253" t="s">
        <v>15</v>
      </c>
      <c r="I253">
        <v>1</v>
      </c>
      <c r="J253" t="s">
        <v>23</v>
      </c>
      <c r="K253" t="s">
        <v>24</v>
      </c>
      <c r="L253">
        <v>37</v>
      </c>
      <c r="M253" t="s">
        <v>15</v>
      </c>
    </row>
    <row r="254" spans="1:13" x14ac:dyDescent="0.25">
      <c r="A254">
        <v>22931</v>
      </c>
      <c r="B254" t="s">
        <v>34</v>
      </c>
      <c r="C254" t="s">
        <v>34</v>
      </c>
      <c r="D254" s="1">
        <v>100000</v>
      </c>
      <c r="E254">
        <v>5</v>
      </c>
      <c r="F254" t="s">
        <v>31</v>
      </c>
      <c r="G254" t="s">
        <v>28</v>
      </c>
      <c r="H254" t="s">
        <v>18</v>
      </c>
      <c r="I254">
        <v>1</v>
      </c>
      <c r="J254" t="s">
        <v>26</v>
      </c>
      <c r="K254" t="s">
        <v>24</v>
      </c>
      <c r="L254">
        <v>78</v>
      </c>
      <c r="M254" t="s">
        <v>15</v>
      </c>
    </row>
    <row r="255" spans="1:13" x14ac:dyDescent="0.25">
      <c r="A255">
        <v>18172</v>
      </c>
      <c r="B255" t="s">
        <v>34</v>
      </c>
      <c r="C255" t="s">
        <v>34</v>
      </c>
      <c r="D255" s="1">
        <v>130000</v>
      </c>
      <c r="E255">
        <v>4</v>
      </c>
      <c r="F255" t="s">
        <v>27</v>
      </c>
      <c r="G255" t="s">
        <v>21</v>
      </c>
      <c r="H255" t="s">
        <v>15</v>
      </c>
      <c r="I255">
        <v>3</v>
      </c>
      <c r="J255" t="s">
        <v>16</v>
      </c>
      <c r="K255" t="s">
        <v>17</v>
      </c>
      <c r="L255">
        <v>55</v>
      </c>
      <c r="M255" t="s">
        <v>18</v>
      </c>
    </row>
    <row r="256" spans="1:13" x14ac:dyDescent="0.25">
      <c r="A256">
        <v>12666</v>
      </c>
      <c r="B256" t="s">
        <v>35</v>
      </c>
      <c r="C256" t="s">
        <v>34</v>
      </c>
      <c r="D256" s="1">
        <v>60000</v>
      </c>
      <c r="E256">
        <v>0</v>
      </c>
      <c r="F256" t="s">
        <v>13</v>
      </c>
      <c r="G256" t="s">
        <v>21</v>
      </c>
      <c r="H256" t="s">
        <v>18</v>
      </c>
      <c r="I256">
        <v>4</v>
      </c>
      <c r="J256" t="s">
        <v>22</v>
      </c>
      <c r="K256" t="s">
        <v>24</v>
      </c>
      <c r="L256">
        <v>31</v>
      </c>
      <c r="M256" t="s">
        <v>18</v>
      </c>
    </row>
    <row r="257" spans="1:13" x14ac:dyDescent="0.25">
      <c r="A257">
        <v>20598</v>
      </c>
      <c r="B257" t="s">
        <v>34</v>
      </c>
      <c r="C257" t="s">
        <v>34</v>
      </c>
      <c r="D257" s="1">
        <v>100000</v>
      </c>
      <c r="E257">
        <v>3</v>
      </c>
      <c r="F257" t="s">
        <v>29</v>
      </c>
      <c r="G257" t="s">
        <v>21</v>
      </c>
      <c r="H257" t="s">
        <v>15</v>
      </c>
      <c r="I257">
        <v>0</v>
      </c>
      <c r="J257" t="s">
        <v>30</v>
      </c>
      <c r="K257" t="s">
        <v>17</v>
      </c>
      <c r="L257">
        <v>59</v>
      </c>
      <c r="M257" t="s">
        <v>15</v>
      </c>
    </row>
    <row r="258" spans="1:13" x14ac:dyDescent="0.25">
      <c r="A258">
        <v>21375</v>
      </c>
      <c r="B258" t="s">
        <v>35</v>
      </c>
      <c r="C258" t="s">
        <v>34</v>
      </c>
      <c r="D258" s="1">
        <v>20000</v>
      </c>
      <c r="E258">
        <v>2</v>
      </c>
      <c r="F258" t="s">
        <v>29</v>
      </c>
      <c r="G258" t="s">
        <v>20</v>
      </c>
      <c r="H258" t="s">
        <v>15</v>
      </c>
      <c r="I258">
        <v>2</v>
      </c>
      <c r="J258" t="s">
        <v>23</v>
      </c>
      <c r="K258" t="s">
        <v>24</v>
      </c>
      <c r="L258">
        <v>57</v>
      </c>
      <c r="M258" t="s">
        <v>18</v>
      </c>
    </row>
    <row r="259" spans="1:13" x14ac:dyDescent="0.25">
      <c r="A259">
        <v>20839</v>
      </c>
      <c r="B259" t="s">
        <v>35</v>
      </c>
      <c r="C259" t="s">
        <v>33</v>
      </c>
      <c r="D259" s="1">
        <v>30000</v>
      </c>
      <c r="E259">
        <v>3</v>
      </c>
      <c r="F259" t="s">
        <v>31</v>
      </c>
      <c r="G259" t="s">
        <v>20</v>
      </c>
      <c r="H259" t="s">
        <v>15</v>
      </c>
      <c r="I259">
        <v>0</v>
      </c>
      <c r="J259" t="s">
        <v>16</v>
      </c>
      <c r="K259" t="s">
        <v>17</v>
      </c>
      <c r="L259">
        <v>47</v>
      </c>
      <c r="M259" t="s">
        <v>15</v>
      </c>
    </row>
    <row r="260" spans="1:13" x14ac:dyDescent="0.25">
      <c r="A260">
        <v>21738</v>
      </c>
      <c r="B260" t="s">
        <v>34</v>
      </c>
      <c r="C260" t="s">
        <v>34</v>
      </c>
      <c r="D260" s="1">
        <v>20000</v>
      </c>
      <c r="E260">
        <v>1</v>
      </c>
      <c r="F260" t="s">
        <v>31</v>
      </c>
      <c r="G260" t="s">
        <v>20</v>
      </c>
      <c r="H260" t="s">
        <v>15</v>
      </c>
      <c r="I260">
        <v>0</v>
      </c>
      <c r="J260" t="s">
        <v>16</v>
      </c>
      <c r="K260" t="s">
        <v>17</v>
      </c>
      <c r="L260">
        <v>43</v>
      </c>
      <c r="M260" t="s">
        <v>18</v>
      </c>
    </row>
    <row r="261" spans="1:13" x14ac:dyDescent="0.25">
      <c r="A261">
        <v>14164</v>
      </c>
      <c r="B261" t="s">
        <v>35</v>
      </c>
      <c r="C261" t="s">
        <v>33</v>
      </c>
      <c r="D261" s="1">
        <v>50000</v>
      </c>
      <c r="E261">
        <v>0</v>
      </c>
      <c r="F261" t="s">
        <v>31</v>
      </c>
      <c r="G261" t="s">
        <v>14</v>
      </c>
      <c r="H261" t="s">
        <v>15</v>
      </c>
      <c r="I261">
        <v>0</v>
      </c>
      <c r="J261" t="s">
        <v>16</v>
      </c>
      <c r="K261" t="s">
        <v>17</v>
      </c>
      <c r="L261">
        <v>36</v>
      </c>
      <c r="M261" t="s">
        <v>15</v>
      </c>
    </row>
    <row r="262" spans="1:13" x14ac:dyDescent="0.25">
      <c r="A262">
        <v>14193</v>
      </c>
      <c r="B262" t="s">
        <v>35</v>
      </c>
      <c r="C262" t="s">
        <v>33</v>
      </c>
      <c r="D262" s="1">
        <v>100000</v>
      </c>
      <c r="E262">
        <v>3</v>
      </c>
      <c r="F262" t="s">
        <v>19</v>
      </c>
      <c r="G262" t="s">
        <v>28</v>
      </c>
      <c r="H262" t="s">
        <v>15</v>
      </c>
      <c r="I262">
        <v>4</v>
      </c>
      <c r="J262" t="s">
        <v>30</v>
      </c>
      <c r="K262" t="s">
        <v>17</v>
      </c>
      <c r="L262">
        <v>56</v>
      </c>
      <c r="M262" t="s">
        <v>18</v>
      </c>
    </row>
    <row r="263" spans="1:13" x14ac:dyDescent="0.25">
      <c r="A263">
        <v>12705</v>
      </c>
      <c r="B263" t="s">
        <v>34</v>
      </c>
      <c r="C263" t="s">
        <v>34</v>
      </c>
      <c r="D263" s="1">
        <v>150000</v>
      </c>
      <c r="E263">
        <v>0</v>
      </c>
      <c r="F263" t="s">
        <v>13</v>
      </c>
      <c r="G263" t="s">
        <v>28</v>
      </c>
      <c r="H263" t="s">
        <v>15</v>
      </c>
      <c r="I263">
        <v>4</v>
      </c>
      <c r="J263" t="s">
        <v>16</v>
      </c>
      <c r="K263" t="s">
        <v>24</v>
      </c>
      <c r="L263">
        <v>37</v>
      </c>
      <c r="M263" t="s">
        <v>15</v>
      </c>
    </row>
    <row r="264" spans="1:13" x14ac:dyDescent="0.25">
      <c r="A264">
        <v>22672</v>
      </c>
      <c r="B264" t="s">
        <v>35</v>
      </c>
      <c r="C264" t="s">
        <v>33</v>
      </c>
      <c r="D264" s="1">
        <v>30000</v>
      </c>
      <c r="E264">
        <v>2</v>
      </c>
      <c r="F264" t="s">
        <v>19</v>
      </c>
      <c r="G264" t="s">
        <v>20</v>
      </c>
      <c r="H264" t="s">
        <v>15</v>
      </c>
      <c r="I264">
        <v>0</v>
      </c>
      <c r="J264" t="s">
        <v>16</v>
      </c>
      <c r="K264" t="s">
        <v>17</v>
      </c>
      <c r="L264">
        <v>43</v>
      </c>
      <c r="M264" t="s">
        <v>18</v>
      </c>
    </row>
    <row r="265" spans="1:13" x14ac:dyDescent="0.25">
      <c r="A265">
        <v>26219</v>
      </c>
      <c r="B265" t="s">
        <v>34</v>
      </c>
      <c r="C265" t="s">
        <v>33</v>
      </c>
      <c r="D265" s="1">
        <v>40000</v>
      </c>
      <c r="E265">
        <v>1</v>
      </c>
      <c r="F265" t="s">
        <v>13</v>
      </c>
      <c r="G265" t="s">
        <v>14</v>
      </c>
      <c r="H265" t="s">
        <v>15</v>
      </c>
      <c r="I265">
        <v>1</v>
      </c>
      <c r="J265" t="s">
        <v>26</v>
      </c>
      <c r="K265" t="s">
        <v>17</v>
      </c>
      <c r="L265">
        <v>33</v>
      </c>
      <c r="M265" t="s">
        <v>15</v>
      </c>
    </row>
    <row r="266" spans="1:13" x14ac:dyDescent="0.25">
      <c r="A266">
        <v>28468</v>
      </c>
      <c r="B266" t="s">
        <v>34</v>
      </c>
      <c r="C266" t="s">
        <v>33</v>
      </c>
      <c r="D266" s="1">
        <v>10000</v>
      </c>
      <c r="E266">
        <v>2</v>
      </c>
      <c r="F266" t="s">
        <v>19</v>
      </c>
      <c r="G266" t="s">
        <v>25</v>
      </c>
      <c r="H266" t="s">
        <v>15</v>
      </c>
      <c r="I266">
        <v>0</v>
      </c>
      <c r="J266" t="s">
        <v>26</v>
      </c>
      <c r="K266" t="s">
        <v>17</v>
      </c>
      <c r="L266">
        <v>51</v>
      </c>
      <c r="M266" t="s">
        <v>18</v>
      </c>
    </row>
    <row r="267" spans="1:13" x14ac:dyDescent="0.25">
      <c r="A267">
        <v>23419</v>
      </c>
      <c r="B267" t="s">
        <v>35</v>
      </c>
      <c r="C267" t="s">
        <v>33</v>
      </c>
      <c r="D267" s="1">
        <v>70000</v>
      </c>
      <c r="E267">
        <v>5</v>
      </c>
      <c r="F267" t="s">
        <v>13</v>
      </c>
      <c r="G267" t="s">
        <v>21</v>
      </c>
      <c r="H267" t="s">
        <v>15</v>
      </c>
      <c r="I267">
        <v>3</v>
      </c>
      <c r="J267" t="s">
        <v>30</v>
      </c>
      <c r="K267" t="s">
        <v>24</v>
      </c>
      <c r="L267">
        <v>39</v>
      </c>
      <c r="M267" t="s">
        <v>18</v>
      </c>
    </row>
    <row r="268" spans="1:13" x14ac:dyDescent="0.25">
      <c r="A268">
        <v>17964</v>
      </c>
      <c r="B268" t="s">
        <v>34</v>
      </c>
      <c r="C268" t="s">
        <v>34</v>
      </c>
      <c r="D268" s="1">
        <v>40000</v>
      </c>
      <c r="E268">
        <v>0</v>
      </c>
      <c r="F268" t="s">
        <v>31</v>
      </c>
      <c r="G268" t="s">
        <v>20</v>
      </c>
      <c r="H268" t="s">
        <v>15</v>
      </c>
      <c r="I268">
        <v>0</v>
      </c>
      <c r="J268" t="s">
        <v>16</v>
      </c>
      <c r="K268" t="s">
        <v>17</v>
      </c>
      <c r="L268">
        <v>37</v>
      </c>
      <c r="M268" t="s">
        <v>15</v>
      </c>
    </row>
    <row r="269" spans="1:13" x14ac:dyDescent="0.25">
      <c r="A269">
        <v>20919</v>
      </c>
      <c r="B269" t="s">
        <v>35</v>
      </c>
      <c r="C269" t="s">
        <v>33</v>
      </c>
      <c r="D269" s="1">
        <v>30000</v>
      </c>
      <c r="E269">
        <v>2</v>
      </c>
      <c r="F269" t="s">
        <v>19</v>
      </c>
      <c r="G269" t="s">
        <v>20</v>
      </c>
      <c r="H269" t="s">
        <v>15</v>
      </c>
      <c r="I269">
        <v>2</v>
      </c>
      <c r="J269" t="s">
        <v>16</v>
      </c>
      <c r="K269" t="s">
        <v>17</v>
      </c>
      <c r="L269">
        <v>42</v>
      </c>
      <c r="M269" t="s">
        <v>18</v>
      </c>
    </row>
    <row r="270" spans="1:13" x14ac:dyDescent="0.25">
      <c r="A270">
        <v>20927</v>
      </c>
      <c r="B270" t="s">
        <v>35</v>
      </c>
      <c r="C270" t="s">
        <v>33</v>
      </c>
      <c r="D270" s="1">
        <v>20000</v>
      </c>
      <c r="E270">
        <v>5</v>
      </c>
      <c r="F270" t="s">
        <v>27</v>
      </c>
      <c r="G270" t="s">
        <v>25</v>
      </c>
      <c r="H270" t="s">
        <v>15</v>
      </c>
      <c r="I270">
        <v>2</v>
      </c>
      <c r="J270" t="s">
        <v>16</v>
      </c>
      <c r="K270" t="s">
        <v>17</v>
      </c>
      <c r="L270">
        <v>27</v>
      </c>
      <c r="M270" t="s">
        <v>18</v>
      </c>
    </row>
    <row r="271" spans="1:13" x14ac:dyDescent="0.25">
      <c r="A271">
        <v>13133</v>
      </c>
      <c r="B271" t="s">
        <v>35</v>
      </c>
      <c r="C271" t="s">
        <v>34</v>
      </c>
      <c r="D271" s="1">
        <v>100000</v>
      </c>
      <c r="E271">
        <v>5</v>
      </c>
      <c r="F271" t="s">
        <v>13</v>
      </c>
      <c r="G271" t="s">
        <v>21</v>
      </c>
      <c r="H271" t="s">
        <v>15</v>
      </c>
      <c r="I271">
        <v>1</v>
      </c>
      <c r="J271" t="s">
        <v>23</v>
      </c>
      <c r="K271" t="s">
        <v>24</v>
      </c>
      <c r="L271">
        <v>47</v>
      </c>
      <c r="M271" t="s">
        <v>15</v>
      </c>
    </row>
    <row r="272" spans="1:13" x14ac:dyDescent="0.25">
      <c r="A272">
        <v>19626</v>
      </c>
      <c r="B272" t="s">
        <v>34</v>
      </c>
      <c r="C272" t="s">
        <v>34</v>
      </c>
      <c r="D272" s="1">
        <v>70000</v>
      </c>
      <c r="E272">
        <v>5</v>
      </c>
      <c r="F272" t="s">
        <v>19</v>
      </c>
      <c r="G272" t="s">
        <v>14</v>
      </c>
      <c r="H272" t="s">
        <v>15</v>
      </c>
      <c r="I272">
        <v>3</v>
      </c>
      <c r="J272" t="s">
        <v>23</v>
      </c>
      <c r="K272" t="s">
        <v>24</v>
      </c>
      <c r="L272">
        <v>45</v>
      </c>
      <c r="M272" t="s">
        <v>18</v>
      </c>
    </row>
    <row r="273" spans="1:13" x14ac:dyDescent="0.25">
      <c r="A273">
        <v>21039</v>
      </c>
      <c r="B273" t="s">
        <v>35</v>
      </c>
      <c r="C273" t="s">
        <v>33</v>
      </c>
      <c r="D273" s="1">
        <v>50000</v>
      </c>
      <c r="E273">
        <v>0</v>
      </c>
      <c r="F273" t="s">
        <v>31</v>
      </c>
      <c r="G273" t="s">
        <v>14</v>
      </c>
      <c r="H273" t="s">
        <v>18</v>
      </c>
      <c r="I273">
        <v>0</v>
      </c>
      <c r="J273" t="s">
        <v>16</v>
      </c>
      <c r="K273" t="s">
        <v>17</v>
      </c>
      <c r="L273">
        <v>37</v>
      </c>
      <c r="M273" t="s">
        <v>15</v>
      </c>
    </row>
    <row r="274" spans="1:13" x14ac:dyDescent="0.25">
      <c r="A274">
        <v>12231</v>
      </c>
      <c r="B274" t="s">
        <v>35</v>
      </c>
      <c r="C274" t="s">
        <v>33</v>
      </c>
      <c r="D274" s="1">
        <v>10000</v>
      </c>
      <c r="E274">
        <v>2</v>
      </c>
      <c r="F274" t="s">
        <v>19</v>
      </c>
      <c r="G274" t="s">
        <v>25</v>
      </c>
      <c r="H274" t="s">
        <v>15</v>
      </c>
      <c r="I274">
        <v>0</v>
      </c>
      <c r="J274" t="s">
        <v>16</v>
      </c>
      <c r="K274" t="s">
        <v>17</v>
      </c>
      <c r="L274">
        <v>51</v>
      </c>
      <c r="M274" t="s">
        <v>15</v>
      </c>
    </row>
    <row r="275" spans="1:13" x14ac:dyDescent="0.25">
      <c r="A275">
        <v>25665</v>
      </c>
      <c r="B275" t="s">
        <v>35</v>
      </c>
      <c r="C275" t="s">
        <v>33</v>
      </c>
      <c r="D275" s="1">
        <v>20000</v>
      </c>
      <c r="E275">
        <v>0</v>
      </c>
      <c r="F275" t="s">
        <v>27</v>
      </c>
      <c r="G275" t="s">
        <v>25</v>
      </c>
      <c r="H275" t="s">
        <v>18</v>
      </c>
      <c r="I275">
        <v>1</v>
      </c>
      <c r="J275" t="s">
        <v>26</v>
      </c>
      <c r="K275" t="s">
        <v>17</v>
      </c>
      <c r="L275">
        <v>28</v>
      </c>
      <c r="M275" t="s">
        <v>18</v>
      </c>
    </row>
    <row r="276" spans="1:13" x14ac:dyDescent="0.25">
      <c r="A276">
        <v>24061</v>
      </c>
      <c r="B276" t="s">
        <v>34</v>
      </c>
      <c r="C276" t="s">
        <v>34</v>
      </c>
      <c r="D276" s="1">
        <v>10000</v>
      </c>
      <c r="E276">
        <v>4</v>
      </c>
      <c r="F276" t="s">
        <v>29</v>
      </c>
      <c r="G276" t="s">
        <v>25</v>
      </c>
      <c r="H276" t="s">
        <v>15</v>
      </c>
      <c r="I276">
        <v>1</v>
      </c>
      <c r="J276" t="s">
        <v>16</v>
      </c>
      <c r="K276" t="s">
        <v>17</v>
      </c>
      <c r="L276">
        <v>40</v>
      </c>
      <c r="M276" t="s">
        <v>15</v>
      </c>
    </row>
    <row r="277" spans="1:13" x14ac:dyDescent="0.25">
      <c r="A277">
        <v>26879</v>
      </c>
      <c r="B277" t="s">
        <v>35</v>
      </c>
      <c r="C277" t="s">
        <v>33</v>
      </c>
      <c r="D277" s="1">
        <v>20000</v>
      </c>
      <c r="E277">
        <v>0</v>
      </c>
      <c r="F277" t="s">
        <v>27</v>
      </c>
      <c r="G277" t="s">
        <v>25</v>
      </c>
      <c r="H277" t="s">
        <v>18</v>
      </c>
      <c r="I277">
        <v>1</v>
      </c>
      <c r="J277" t="s">
        <v>22</v>
      </c>
      <c r="K277" t="s">
        <v>17</v>
      </c>
      <c r="L277">
        <v>30</v>
      </c>
      <c r="M277" t="s">
        <v>18</v>
      </c>
    </row>
    <row r="278" spans="1:13" x14ac:dyDescent="0.25">
      <c r="A278">
        <v>12284</v>
      </c>
      <c r="B278" t="s">
        <v>34</v>
      </c>
      <c r="C278" t="s">
        <v>33</v>
      </c>
      <c r="D278" s="1">
        <v>30000</v>
      </c>
      <c r="E278">
        <v>0</v>
      </c>
      <c r="F278" t="s">
        <v>13</v>
      </c>
      <c r="G278" t="s">
        <v>20</v>
      </c>
      <c r="H278" t="s">
        <v>18</v>
      </c>
      <c r="I278">
        <v>0</v>
      </c>
      <c r="J278" t="s">
        <v>16</v>
      </c>
      <c r="K278" t="s">
        <v>17</v>
      </c>
      <c r="L278">
        <v>36</v>
      </c>
      <c r="M278" t="s">
        <v>15</v>
      </c>
    </row>
    <row r="279" spans="1:13" x14ac:dyDescent="0.25">
      <c r="A279">
        <v>26654</v>
      </c>
      <c r="B279" t="s">
        <v>34</v>
      </c>
      <c r="C279" t="s">
        <v>33</v>
      </c>
      <c r="D279" s="1">
        <v>90000</v>
      </c>
      <c r="E279">
        <v>1</v>
      </c>
      <c r="F279" t="s">
        <v>31</v>
      </c>
      <c r="G279" t="s">
        <v>28</v>
      </c>
      <c r="H279" t="s">
        <v>15</v>
      </c>
      <c r="I279">
        <v>0</v>
      </c>
      <c r="J279" t="s">
        <v>16</v>
      </c>
      <c r="K279" t="s">
        <v>24</v>
      </c>
      <c r="L279">
        <v>37</v>
      </c>
      <c r="M279" t="s">
        <v>15</v>
      </c>
    </row>
    <row r="280" spans="1:13" x14ac:dyDescent="0.25">
      <c r="A280">
        <v>14545</v>
      </c>
      <c r="B280" t="s">
        <v>34</v>
      </c>
      <c r="C280" t="s">
        <v>33</v>
      </c>
      <c r="D280" s="1">
        <v>10000</v>
      </c>
      <c r="E280">
        <v>2</v>
      </c>
      <c r="F280" t="s">
        <v>19</v>
      </c>
      <c r="G280" t="s">
        <v>25</v>
      </c>
      <c r="H280" t="s">
        <v>15</v>
      </c>
      <c r="I280">
        <v>0</v>
      </c>
      <c r="J280" t="s">
        <v>26</v>
      </c>
      <c r="K280" t="s">
        <v>17</v>
      </c>
      <c r="L280">
        <v>49</v>
      </c>
      <c r="M280" t="s">
        <v>18</v>
      </c>
    </row>
    <row r="281" spans="1:13" x14ac:dyDescent="0.25">
      <c r="A281">
        <v>24201</v>
      </c>
      <c r="B281" t="s">
        <v>34</v>
      </c>
      <c r="C281" t="s">
        <v>33</v>
      </c>
      <c r="D281" s="1">
        <v>10000</v>
      </c>
      <c r="E281">
        <v>2</v>
      </c>
      <c r="F281" t="s">
        <v>27</v>
      </c>
      <c r="G281" t="s">
        <v>25</v>
      </c>
      <c r="H281" t="s">
        <v>15</v>
      </c>
      <c r="I281">
        <v>0</v>
      </c>
      <c r="J281" t="s">
        <v>16</v>
      </c>
      <c r="K281" t="s">
        <v>17</v>
      </c>
      <c r="L281">
        <v>37</v>
      </c>
      <c r="M281" t="s">
        <v>15</v>
      </c>
    </row>
    <row r="282" spans="1:13" x14ac:dyDescent="0.25">
      <c r="A282">
        <v>20625</v>
      </c>
      <c r="B282" t="s">
        <v>34</v>
      </c>
      <c r="C282" t="s">
        <v>34</v>
      </c>
      <c r="D282" s="1">
        <v>100000</v>
      </c>
      <c r="E282">
        <v>0</v>
      </c>
      <c r="F282" t="s">
        <v>27</v>
      </c>
      <c r="G282" t="s">
        <v>28</v>
      </c>
      <c r="H282" t="s">
        <v>15</v>
      </c>
      <c r="I282">
        <v>3</v>
      </c>
      <c r="J282" t="s">
        <v>30</v>
      </c>
      <c r="K282" t="s">
        <v>24</v>
      </c>
      <c r="L282">
        <v>35</v>
      </c>
      <c r="M282" t="s">
        <v>15</v>
      </c>
    </row>
    <row r="283" spans="1:13" x14ac:dyDescent="0.25">
      <c r="A283">
        <v>16390</v>
      </c>
      <c r="B283" t="s">
        <v>35</v>
      </c>
      <c r="C283" t="s">
        <v>34</v>
      </c>
      <c r="D283" s="1">
        <v>30000</v>
      </c>
      <c r="E283">
        <v>1</v>
      </c>
      <c r="F283" t="s">
        <v>13</v>
      </c>
      <c r="G283" t="s">
        <v>20</v>
      </c>
      <c r="H283" t="s">
        <v>18</v>
      </c>
      <c r="I283">
        <v>0</v>
      </c>
      <c r="J283" t="s">
        <v>16</v>
      </c>
      <c r="K283" t="s">
        <v>17</v>
      </c>
      <c r="L283">
        <v>38</v>
      </c>
      <c r="M283" t="s">
        <v>15</v>
      </c>
    </row>
    <row r="284" spans="1:13" x14ac:dyDescent="0.25">
      <c r="A284">
        <v>14804</v>
      </c>
      <c r="B284" t="s">
        <v>35</v>
      </c>
      <c r="C284" t="s">
        <v>33</v>
      </c>
      <c r="D284" s="1">
        <v>10000</v>
      </c>
      <c r="E284">
        <v>3</v>
      </c>
      <c r="F284" t="s">
        <v>29</v>
      </c>
      <c r="G284" t="s">
        <v>25</v>
      </c>
      <c r="H284" t="s">
        <v>15</v>
      </c>
      <c r="I284">
        <v>2</v>
      </c>
      <c r="J284" t="s">
        <v>16</v>
      </c>
      <c r="K284" t="s">
        <v>17</v>
      </c>
      <c r="L284">
        <v>43</v>
      </c>
      <c r="M284" t="s">
        <v>18</v>
      </c>
    </row>
    <row r="285" spans="1:13" x14ac:dyDescent="0.25">
      <c r="A285">
        <v>12629</v>
      </c>
      <c r="B285" t="s">
        <v>35</v>
      </c>
      <c r="C285" t="s">
        <v>34</v>
      </c>
      <c r="D285" s="1">
        <v>20000</v>
      </c>
      <c r="E285">
        <v>1</v>
      </c>
      <c r="F285" t="s">
        <v>19</v>
      </c>
      <c r="G285" t="s">
        <v>25</v>
      </c>
      <c r="H285" t="s">
        <v>18</v>
      </c>
      <c r="I285">
        <v>0</v>
      </c>
      <c r="J285" t="s">
        <v>16</v>
      </c>
      <c r="K285" t="s">
        <v>17</v>
      </c>
      <c r="L285">
        <v>37</v>
      </c>
      <c r="M285" t="s">
        <v>18</v>
      </c>
    </row>
    <row r="286" spans="1:13" x14ac:dyDescent="0.25">
      <c r="A286">
        <v>14696</v>
      </c>
      <c r="B286" t="s">
        <v>35</v>
      </c>
      <c r="C286" t="s">
        <v>34</v>
      </c>
      <c r="D286" s="1">
        <v>10000</v>
      </c>
      <c r="E286">
        <v>0</v>
      </c>
      <c r="F286" t="s">
        <v>29</v>
      </c>
      <c r="G286" t="s">
        <v>25</v>
      </c>
      <c r="H286" t="s">
        <v>18</v>
      </c>
      <c r="I286">
        <v>2</v>
      </c>
      <c r="J286" t="s">
        <v>16</v>
      </c>
      <c r="K286" t="s">
        <v>17</v>
      </c>
      <c r="L286">
        <v>34</v>
      </c>
      <c r="M286" t="s">
        <v>18</v>
      </c>
    </row>
    <row r="287" spans="1:13" x14ac:dyDescent="0.25">
      <c r="A287">
        <v>22005</v>
      </c>
      <c r="B287" t="s">
        <v>34</v>
      </c>
      <c r="C287" t="s">
        <v>33</v>
      </c>
      <c r="D287" s="1">
        <v>70000</v>
      </c>
      <c r="E287">
        <v>5</v>
      </c>
      <c r="F287" t="s">
        <v>19</v>
      </c>
      <c r="G287" t="s">
        <v>14</v>
      </c>
      <c r="H287" t="s">
        <v>18</v>
      </c>
      <c r="I287">
        <v>3</v>
      </c>
      <c r="J287" t="s">
        <v>23</v>
      </c>
      <c r="K287" t="s">
        <v>24</v>
      </c>
      <c r="L287">
        <v>46</v>
      </c>
      <c r="M287" t="s">
        <v>18</v>
      </c>
    </row>
    <row r="288" spans="1:13" x14ac:dyDescent="0.25">
      <c r="A288">
        <v>14544</v>
      </c>
      <c r="B288" t="s">
        <v>35</v>
      </c>
      <c r="C288" t="s">
        <v>34</v>
      </c>
      <c r="D288" s="1">
        <v>10000</v>
      </c>
      <c r="E288">
        <v>1</v>
      </c>
      <c r="F288" t="s">
        <v>19</v>
      </c>
      <c r="G288" t="s">
        <v>25</v>
      </c>
      <c r="H288" t="s">
        <v>15</v>
      </c>
      <c r="I288">
        <v>0</v>
      </c>
      <c r="J288" t="s">
        <v>16</v>
      </c>
      <c r="K288" t="s">
        <v>17</v>
      </c>
      <c r="L288">
        <v>49</v>
      </c>
      <c r="M288" t="s">
        <v>18</v>
      </c>
    </row>
    <row r="289" spans="1:13" x14ac:dyDescent="0.25">
      <c r="A289">
        <v>14312</v>
      </c>
      <c r="B289" t="s">
        <v>34</v>
      </c>
      <c r="C289" t="s">
        <v>33</v>
      </c>
      <c r="D289" s="1">
        <v>60000</v>
      </c>
      <c r="E289">
        <v>1</v>
      </c>
      <c r="F289" t="s">
        <v>19</v>
      </c>
      <c r="G289" t="s">
        <v>14</v>
      </c>
      <c r="H289" t="s">
        <v>15</v>
      </c>
      <c r="I289">
        <v>1</v>
      </c>
      <c r="J289" t="s">
        <v>23</v>
      </c>
      <c r="K289" t="s">
        <v>24</v>
      </c>
      <c r="L289">
        <v>45</v>
      </c>
      <c r="M289" t="s">
        <v>18</v>
      </c>
    </row>
    <row r="290" spans="1:13" x14ac:dyDescent="0.25">
      <c r="A290">
        <v>29120</v>
      </c>
      <c r="B290" t="s">
        <v>35</v>
      </c>
      <c r="C290" t="s">
        <v>33</v>
      </c>
      <c r="D290" s="1">
        <v>100000</v>
      </c>
      <c r="E290">
        <v>1</v>
      </c>
      <c r="F290" t="s">
        <v>13</v>
      </c>
      <c r="G290" t="s">
        <v>28</v>
      </c>
      <c r="H290" t="s">
        <v>15</v>
      </c>
      <c r="I290">
        <v>4</v>
      </c>
      <c r="J290" t="s">
        <v>22</v>
      </c>
      <c r="K290" t="s">
        <v>24</v>
      </c>
      <c r="L290">
        <v>48</v>
      </c>
      <c r="M290" t="s">
        <v>18</v>
      </c>
    </row>
    <row r="291" spans="1:13" x14ac:dyDescent="0.25">
      <c r="A291">
        <v>24187</v>
      </c>
      <c r="B291" t="s">
        <v>35</v>
      </c>
      <c r="C291" t="s">
        <v>33</v>
      </c>
      <c r="D291" s="1">
        <v>30000</v>
      </c>
      <c r="E291">
        <v>3</v>
      </c>
      <c r="F291" t="s">
        <v>31</v>
      </c>
      <c r="G291" t="s">
        <v>20</v>
      </c>
      <c r="H291" t="s">
        <v>18</v>
      </c>
      <c r="I291">
        <v>0</v>
      </c>
      <c r="J291" t="s">
        <v>16</v>
      </c>
      <c r="K291" t="s">
        <v>17</v>
      </c>
      <c r="L291">
        <v>46</v>
      </c>
      <c r="M291" t="s">
        <v>15</v>
      </c>
    </row>
    <row r="292" spans="1:13" x14ac:dyDescent="0.25">
      <c r="A292">
        <v>15758</v>
      </c>
      <c r="B292" t="s">
        <v>34</v>
      </c>
      <c r="C292" t="s">
        <v>34</v>
      </c>
      <c r="D292" s="1">
        <v>130000</v>
      </c>
      <c r="E292">
        <v>0</v>
      </c>
      <c r="F292" t="s">
        <v>31</v>
      </c>
      <c r="G292" t="s">
        <v>28</v>
      </c>
      <c r="H292" t="s">
        <v>15</v>
      </c>
      <c r="I292">
        <v>0</v>
      </c>
      <c r="J292" t="s">
        <v>23</v>
      </c>
      <c r="K292" t="s">
        <v>24</v>
      </c>
      <c r="L292">
        <v>48</v>
      </c>
      <c r="M292" t="s">
        <v>18</v>
      </c>
    </row>
    <row r="293" spans="1:13" x14ac:dyDescent="0.25">
      <c r="A293">
        <v>29094</v>
      </c>
      <c r="B293" t="s">
        <v>34</v>
      </c>
      <c r="C293" t="s">
        <v>34</v>
      </c>
      <c r="D293" s="1">
        <v>30000</v>
      </c>
      <c r="E293">
        <v>3</v>
      </c>
      <c r="F293" t="s">
        <v>27</v>
      </c>
      <c r="G293" t="s">
        <v>14</v>
      </c>
      <c r="H293" t="s">
        <v>15</v>
      </c>
      <c r="I293">
        <v>2</v>
      </c>
      <c r="J293" t="s">
        <v>23</v>
      </c>
      <c r="K293" t="s">
        <v>24</v>
      </c>
      <c r="L293">
        <v>54</v>
      </c>
      <c r="M293" t="s">
        <v>15</v>
      </c>
    </row>
    <row r="294" spans="1:13" x14ac:dyDescent="0.25">
      <c r="A294">
        <v>28319</v>
      </c>
      <c r="B294" t="s">
        <v>35</v>
      </c>
      <c r="C294" t="s">
        <v>33</v>
      </c>
      <c r="D294" s="1">
        <v>60000</v>
      </c>
      <c r="E294">
        <v>1</v>
      </c>
      <c r="F294" t="s">
        <v>19</v>
      </c>
      <c r="G294" t="s">
        <v>14</v>
      </c>
      <c r="H294" t="s">
        <v>18</v>
      </c>
      <c r="I294">
        <v>1</v>
      </c>
      <c r="J294" t="s">
        <v>16</v>
      </c>
      <c r="K294" t="s">
        <v>24</v>
      </c>
      <c r="L294">
        <v>46</v>
      </c>
      <c r="M294" t="s">
        <v>15</v>
      </c>
    </row>
    <row r="295" spans="1:13" x14ac:dyDescent="0.25">
      <c r="A295">
        <v>16406</v>
      </c>
      <c r="B295" t="s">
        <v>34</v>
      </c>
      <c r="C295" t="s">
        <v>34</v>
      </c>
      <c r="D295" s="1">
        <v>40000</v>
      </c>
      <c r="E295">
        <v>0</v>
      </c>
      <c r="F295" t="s">
        <v>13</v>
      </c>
      <c r="G295" t="s">
        <v>20</v>
      </c>
      <c r="H295" t="s">
        <v>18</v>
      </c>
      <c r="I295">
        <v>0</v>
      </c>
      <c r="J295" t="s">
        <v>16</v>
      </c>
      <c r="K295" t="s">
        <v>17</v>
      </c>
      <c r="L295">
        <v>38</v>
      </c>
      <c r="M295" t="s">
        <v>15</v>
      </c>
    </row>
    <row r="296" spans="1:13" x14ac:dyDescent="0.25">
      <c r="A296">
        <v>20923</v>
      </c>
      <c r="B296" t="s">
        <v>34</v>
      </c>
      <c r="C296" t="s">
        <v>33</v>
      </c>
      <c r="D296" s="1">
        <v>40000</v>
      </c>
      <c r="E296">
        <v>1</v>
      </c>
      <c r="F296" t="s">
        <v>13</v>
      </c>
      <c r="G296" t="s">
        <v>14</v>
      </c>
      <c r="H296" t="s">
        <v>15</v>
      </c>
      <c r="I296">
        <v>0</v>
      </c>
      <c r="J296" t="s">
        <v>16</v>
      </c>
      <c r="K296" t="s">
        <v>17</v>
      </c>
      <c r="L296">
        <v>42</v>
      </c>
      <c r="M296" t="s">
        <v>15</v>
      </c>
    </row>
    <row r="297" spans="1:13" x14ac:dyDescent="0.25">
      <c r="A297">
        <v>11378</v>
      </c>
      <c r="B297" t="s">
        <v>35</v>
      </c>
      <c r="C297" t="s">
        <v>33</v>
      </c>
      <c r="D297" s="1">
        <v>10000</v>
      </c>
      <c r="E297">
        <v>1</v>
      </c>
      <c r="F297" t="s">
        <v>27</v>
      </c>
      <c r="G297" t="s">
        <v>25</v>
      </c>
      <c r="H297" t="s">
        <v>18</v>
      </c>
      <c r="I297">
        <v>1</v>
      </c>
      <c r="J297" t="s">
        <v>22</v>
      </c>
      <c r="K297" t="s">
        <v>17</v>
      </c>
      <c r="L297">
        <v>46</v>
      </c>
      <c r="M297" t="s">
        <v>15</v>
      </c>
    </row>
    <row r="298" spans="1:13" x14ac:dyDescent="0.25">
      <c r="A298">
        <v>20851</v>
      </c>
      <c r="B298" t="s">
        <v>35</v>
      </c>
      <c r="C298" t="s">
        <v>34</v>
      </c>
      <c r="D298" s="1">
        <v>20000</v>
      </c>
      <c r="E298">
        <v>0</v>
      </c>
      <c r="F298" t="s">
        <v>19</v>
      </c>
      <c r="G298" t="s">
        <v>25</v>
      </c>
      <c r="H298" t="s">
        <v>18</v>
      </c>
      <c r="I298">
        <v>1</v>
      </c>
      <c r="J298" t="s">
        <v>22</v>
      </c>
      <c r="K298" t="s">
        <v>17</v>
      </c>
      <c r="L298">
        <v>36</v>
      </c>
      <c r="M298" t="s">
        <v>15</v>
      </c>
    </row>
    <row r="299" spans="1:13" x14ac:dyDescent="0.25">
      <c r="A299">
        <v>21557</v>
      </c>
      <c r="B299" t="s">
        <v>35</v>
      </c>
      <c r="C299" t="s">
        <v>33</v>
      </c>
      <c r="D299" s="1">
        <v>110000</v>
      </c>
      <c r="E299">
        <v>0</v>
      </c>
      <c r="F299" t="s">
        <v>19</v>
      </c>
      <c r="G299" t="s">
        <v>28</v>
      </c>
      <c r="H299" t="s">
        <v>15</v>
      </c>
      <c r="I299">
        <v>3</v>
      </c>
      <c r="J299" t="s">
        <v>30</v>
      </c>
      <c r="K299" t="s">
        <v>24</v>
      </c>
      <c r="L299">
        <v>32</v>
      </c>
      <c r="M299" t="s">
        <v>15</v>
      </c>
    </row>
    <row r="300" spans="1:13" x14ac:dyDescent="0.25">
      <c r="A300">
        <v>26663</v>
      </c>
      <c r="B300" t="s">
        <v>35</v>
      </c>
      <c r="C300" t="s">
        <v>33</v>
      </c>
      <c r="D300" s="1">
        <v>60000</v>
      </c>
      <c r="E300">
        <v>2</v>
      </c>
      <c r="F300" t="s">
        <v>13</v>
      </c>
      <c r="G300" t="s">
        <v>21</v>
      </c>
      <c r="H300" t="s">
        <v>18</v>
      </c>
      <c r="I300">
        <v>1</v>
      </c>
      <c r="J300" t="s">
        <v>16</v>
      </c>
      <c r="K300" t="s">
        <v>24</v>
      </c>
      <c r="L300">
        <v>39</v>
      </c>
      <c r="M300" t="s">
        <v>15</v>
      </c>
    </row>
    <row r="301" spans="1:13" x14ac:dyDescent="0.25">
      <c r="A301">
        <v>11896</v>
      </c>
      <c r="B301" t="s">
        <v>34</v>
      </c>
      <c r="C301" t="s">
        <v>34</v>
      </c>
      <c r="D301" s="1">
        <v>100000</v>
      </c>
      <c r="E301">
        <v>1</v>
      </c>
      <c r="F301" t="s">
        <v>31</v>
      </c>
      <c r="G301" t="s">
        <v>28</v>
      </c>
      <c r="H301" t="s">
        <v>15</v>
      </c>
      <c r="I301">
        <v>0</v>
      </c>
      <c r="J301" t="s">
        <v>22</v>
      </c>
      <c r="K301" t="s">
        <v>24</v>
      </c>
      <c r="L301">
        <v>36</v>
      </c>
      <c r="M301" t="s">
        <v>15</v>
      </c>
    </row>
    <row r="302" spans="1:13" x14ac:dyDescent="0.25">
      <c r="A302">
        <v>14189</v>
      </c>
      <c r="B302" t="s">
        <v>34</v>
      </c>
      <c r="C302" t="s">
        <v>33</v>
      </c>
      <c r="D302" s="1">
        <v>90000</v>
      </c>
      <c r="E302">
        <v>4</v>
      </c>
      <c r="F302" t="s">
        <v>27</v>
      </c>
      <c r="G302" t="s">
        <v>21</v>
      </c>
      <c r="H302" t="s">
        <v>18</v>
      </c>
      <c r="I302">
        <v>2</v>
      </c>
      <c r="J302" t="s">
        <v>22</v>
      </c>
      <c r="K302" t="s">
        <v>17</v>
      </c>
      <c r="L302">
        <v>54</v>
      </c>
      <c r="M302" t="s">
        <v>15</v>
      </c>
    </row>
    <row r="303" spans="1:13" x14ac:dyDescent="0.25">
      <c r="A303">
        <v>13136</v>
      </c>
      <c r="B303" t="s">
        <v>34</v>
      </c>
      <c r="C303" t="s">
        <v>33</v>
      </c>
      <c r="D303" s="1">
        <v>30000</v>
      </c>
      <c r="E303">
        <v>2</v>
      </c>
      <c r="F303" t="s">
        <v>19</v>
      </c>
      <c r="G303" t="s">
        <v>20</v>
      </c>
      <c r="H303" t="s">
        <v>18</v>
      </c>
      <c r="I303">
        <v>2</v>
      </c>
      <c r="J303" t="s">
        <v>23</v>
      </c>
      <c r="K303" t="s">
        <v>24</v>
      </c>
      <c r="L303">
        <v>69</v>
      </c>
      <c r="M303" t="s">
        <v>18</v>
      </c>
    </row>
    <row r="304" spans="1:13" x14ac:dyDescent="0.25">
      <c r="A304">
        <v>25906</v>
      </c>
      <c r="B304" t="s">
        <v>35</v>
      </c>
      <c r="C304" t="s">
        <v>33</v>
      </c>
      <c r="D304" s="1">
        <v>10000</v>
      </c>
      <c r="E304">
        <v>5</v>
      </c>
      <c r="F304" t="s">
        <v>27</v>
      </c>
      <c r="G304" t="s">
        <v>14</v>
      </c>
      <c r="H304" t="s">
        <v>18</v>
      </c>
      <c r="I304">
        <v>2</v>
      </c>
      <c r="J304" t="s">
        <v>26</v>
      </c>
      <c r="K304" t="s">
        <v>24</v>
      </c>
      <c r="L304">
        <v>62</v>
      </c>
      <c r="M304" t="s">
        <v>18</v>
      </c>
    </row>
    <row r="305" spans="1:13" x14ac:dyDescent="0.25">
      <c r="A305">
        <v>17926</v>
      </c>
      <c r="B305" t="s">
        <v>35</v>
      </c>
      <c r="C305" t="s">
        <v>33</v>
      </c>
      <c r="D305" s="1">
        <v>40000</v>
      </c>
      <c r="E305">
        <v>0</v>
      </c>
      <c r="F305" t="s">
        <v>13</v>
      </c>
      <c r="G305" t="s">
        <v>20</v>
      </c>
      <c r="H305" t="s">
        <v>18</v>
      </c>
      <c r="I305">
        <v>0</v>
      </c>
      <c r="J305" t="s">
        <v>16</v>
      </c>
      <c r="K305" t="s">
        <v>24</v>
      </c>
      <c r="L305">
        <v>28</v>
      </c>
      <c r="M305" t="s">
        <v>15</v>
      </c>
    </row>
    <row r="306" spans="1:13" x14ac:dyDescent="0.25">
      <c r="A306">
        <v>26928</v>
      </c>
      <c r="B306" t="s">
        <v>35</v>
      </c>
      <c r="C306" t="s">
        <v>34</v>
      </c>
      <c r="D306" s="1">
        <v>30000</v>
      </c>
      <c r="E306">
        <v>1</v>
      </c>
      <c r="F306" t="s">
        <v>13</v>
      </c>
      <c r="G306" t="s">
        <v>20</v>
      </c>
      <c r="H306" t="s">
        <v>15</v>
      </c>
      <c r="I306">
        <v>0</v>
      </c>
      <c r="J306" t="s">
        <v>16</v>
      </c>
      <c r="K306" t="s">
        <v>17</v>
      </c>
      <c r="L306">
        <v>62</v>
      </c>
      <c r="M306" t="s">
        <v>15</v>
      </c>
    </row>
    <row r="307" spans="1:13" x14ac:dyDescent="0.25">
      <c r="A307">
        <v>20897</v>
      </c>
      <c r="B307" t="s">
        <v>34</v>
      </c>
      <c r="C307" t="s">
        <v>33</v>
      </c>
      <c r="D307" s="1">
        <v>30000</v>
      </c>
      <c r="E307">
        <v>1</v>
      </c>
      <c r="F307" t="s">
        <v>13</v>
      </c>
      <c r="G307" t="s">
        <v>14</v>
      </c>
      <c r="H307" t="s">
        <v>15</v>
      </c>
      <c r="I307">
        <v>2</v>
      </c>
      <c r="J307" t="s">
        <v>16</v>
      </c>
      <c r="K307" t="s">
        <v>17</v>
      </c>
      <c r="L307">
        <v>40</v>
      </c>
      <c r="M307" t="s">
        <v>18</v>
      </c>
    </row>
    <row r="308" spans="1:13" x14ac:dyDescent="0.25">
      <c r="A308">
        <v>28207</v>
      </c>
      <c r="B308" t="s">
        <v>34</v>
      </c>
      <c r="C308" t="s">
        <v>34</v>
      </c>
      <c r="D308" s="1">
        <v>80000</v>
      </c>
      <c r="E308">
        <v>4</v>
      </c>
      <c r="F308" t="s">
        <v>31</v>
      </c>
      <c r="G308" t="s">
        <v>28</v>
      </c>
      <c r="H308" t="s">
        <v>15</v>
      </c>
      <c r="I308">
        <v>1</v>
      </c>
      <c r="J308" t="s">
        <v>16</v>
      </c>
      <c r="K308" t="s">
        <v>24</v>
      </c>
      <c r="L308">
        <v>36</v>
      </c>
      <c r="M308" t="s">
        <v>15</v>
      </c>
    </row>
    <row r="309" spans="1:13" x14ac:dyDescent="0.25">
      <c r="A309">
        <v>25923</v>
      </c>
      <c r="B309" t="s">
        <v>35</v>
      </c>
      <c r="C309" t="s">
        <v>34</v>
      </c>
      <c r="D309" s="1">
        <v>10000</v>
      </c>
      <c r="E309">
        <v>2</v>
      </c>
      <c r="F309" t="s">
        <v>29</v>
      </c>
      <c r="G309" t="s">
        <v>20</v>
      </c>
      <c r="H309" t="s">
        <v>15</v>
      </c>
      <c r="I309">
        <v>2</v>
      </c>
      <c r="J309" t="s">
        <v>23</v>
      </c>
      <c r="K309" t="s">
        <v>24</v>
      </c>
      <c r="L309">
        <v>58</v>
      </c>
      <c r="M309" t="s">
        <v>18</v>
      </c>
    </row>
    <row r="310" spans="1:13" x14ac:dyDescent="0.25">
      <c r="A310">
        <v>11000</v>
      </c>
      <c r="B310" t="s">
        <v>34</v>
      </c>
      <c r="C310" t="s">
        <v>34</v>
      </c>
      <c r="D310" s="1">
        <v>90000</v>
      </c>
      <c r="E310">
        <v>2</v>
      </c>
      <c r="F310" t="s">
        <v>13</v>
      </c>
      <c r="G310" t="s">
        <v>21</v>
      </c>
      <c r="H310" t="s">
        <v>15</v>
      </c>
      <c r="I310">
        <v>0</v>
      </c>
      <c r="J310" t="s">
        <v>26</v>
      </c>
      <c r="K310" t="s">
        <v>24</v>
      </c>
      <c r="L310">
        <v>40</v>
      </c>
      <c r="M310" t="s">
        <v>15</v>
      </c>
    </row>
    <row r="311" spans="1:13" x14ac:dyDescent="0.25">
      <c r="A311">
        <v>20974</v>
      </c>
      <c r="B311" t="s">
        <v>34</v>
      </c>
      <c r="C311" t="s">
        <v>34</v>
      </c>
      <c r="D311" s="1">
        <v>10000</v>
      </c>
      <c r="E311">
        <v>2</v>
      </c>
      <c r="F311" t="s">
        <v>13</v>
      </c>
      <c r="G311" t="s">
        <v>20</v>
      </c>
      <c r="H311" t="s">
        <v>15</v>
      </c>
      <c r="I311">
        <v>1</v>
      </c>
      <c r="J311" t="s">
        <v>16</v>
      </c>
      <c r="K311" t="s">
        <v>17</v>
      </c>
      <c r="L311">
        <v>66</v>
      </c>
      <c r="M311" t="s">
        <v>18</v>
      </c>
    </row>
    <row r="312" spans="1:13" x14ac:dyDescent="0.25">
      <c r="A312">
        <v>28758</v>
      </c>
      <c r="B312" t="s">
        <v>34</v>
      </c>
      <c r="C312" t="s">
        <v>34</v>
      </c>
      <c r="D312" s="1">
        <v>40000</v>
      </c>
      <c r="E312">
        <v>2</v>
      </c>
      <c r="F312" t="s">
        <v>19</v>
      </c>
      <c r="G312" t="s">
        <v>20</v>
      </c>
      <c r="H312" t="s">
        <v>15</v>
      </c>
      <c r="I312">
        <v>1</v>
      </c>
      <c r="J312" t="s">
        <v>26</v>
      </c>
      <c r="K312" t="s">
        <v>17</v>
      </c>
      <c r="L312">
        <v>35</v>
      </c>
      <c r="M312" t="s">
        <v>15</v>
      </c>
    </row>
    <row r="313" spans="1:13" x14ac:dyDescent="0.25">
      <c r="A313">
        <v>11381</v>
      </c>
      <c r="B313" t="s">
        <v>34</v>
      </c>
      <c r="C313" t="s">
        <v>33</v>
      </c>
      <c r="D313" s="1">
        <v>20000</v>
      </c>
      <c r="E313">
        <v>2</v>
      </c>
      <c r="F313" t="s">
        <v>19</v>
      </c>
      <c r="G313" t="s">
        <v>25</v>
      </c>
      <c r="H313" t="s">
        <v>15</v>
      </c>
      <c r="I313">
        <v>1</v>
      </c>
      <c r="J313" t="s">
        <v>22</v>
      </c>
      <c r="K313" t="s">
        <v>17</v>
      </c>
      <c r="L313">
        <v>47</v>
      </c>
      <c r="M313" t="s">
        <v>15</v>
      </c>
    </row>
    <row r="314" spans="1:13" x14ac:dyDescent="0.25">
      <c r="A314">
        <v>17522</v>
      </c>
      <c r="B314" t="s">
        <v>34</v>
      </c>
      <c r="C314" t="s">
        <v>34</v>
      </c>
      <c r="D314" s="1">
        <v>120000</v>
      </c>
      <c r="E314">
        <v>4</v>
      </c>
      <c r="F314" t="s">
        <v>13</v>
      </c>
      <c r="G314" t="s">
        <v>28</v>
      </c>
      <c r="H314" t="s">
        <v>15</v>
      </c>
      <c r="I314">
        <v>1</v>
      </c>
      <c r="J314" t="s">
        <v>22</v>
      </c>
      <c r="K314" t="s">
        <v>24</v>
      </c>
      <c r="L314">
        <v>47</v>
      </c>
      <c r="M314" t="s">
        <v>18</v>
      </c>
    </row>
    <row r="315" spans="1:13" x14ac:dyDescent="0.25">
      <c r="A315">
        <v>21207</v>
      </c>
      <c r="B315" t="s">
        <v>34</v>
      </c>
      <c r="C315" t="s">
        <v>34</v>
      </c>
      <c r="D315" s="1">
        <v>60000</v>
      </c>
      <c r="E315">
        <v>1</v>
      </c>
      <c r="F315" t="s">
        <v>19</v>
      </c>
      <c r="G315" t="s">
        <v>14</v>
      </c>
      <c r="H315" t="s">
        <v>15</v>
      </c>
      <c r="I315">
        <v>1</v>
      </c>
      <c r="J315" t="s">
        <v>23</v>
      </c>
      <c r="K315" t="s">
        <v>24</v>
      </c>
      <c r="L315">
        <v>46</v>
      </c>
      <c r="M315" t="s">
        <v>18</v>
      </c>
    </row>
    <row r="316" spans="1:13" x14ac:dyDescent="0.25">
      <c r="A316">
        <v>28102</v>
      </c>
      <c r="B316" t="s">
        <v>34</v>
      </c>
      <c r="C316" t="s">
        <v>34</v>
      </c>
      <c r="D316" s="1">
        <v>20000</v>
      </c>
      <c r="E316">
        <v>4</v>
      </c>
      <c r="F316" t="s">
        <v>27</v>
      </c>
      <c r="G316" t="s">
        <v>14</v>
      </c>
      <c r="H316" t="s">
        <v>15</v>
      </c>
      <c r="I316">
        <v>2</v>
      </c>
      <c r="J316" t="s">
        <v>23</v>
      </c>
      <c r="K316" t="s">
        <v>24</v>
      </c>
      <c r="L316">
        <v>58</v>
      </c>
      <c r="M316" t="s">
        <v>15</v>
      </c>
    </row>
    <row r="317" spans="1:13" x14ac:dyDescent="0.25">
      <c r="A317">
        <v>23105</v>
      </c>
      <c r="B317" t="s">
        <v>35</v>
      </c>
      <c r="C317" t="s">
        <v>34</v>
      </c>
      <c r="D317" s="1">
        <v>40000</v>
      </c>
      <c r="E317">
        <v>3</v>
      </c>
      <c r="F317" t="s">
        <v>29</v>
      </c>
      <c r="G317" t="s">
        <v>20</v>
      </c>
      <c r="H317" t="s">
        <v>18</v>
      </c>
      <c r="I317">
        <v>2</v>
      </c>
      <c r="J317" t="s">
        <v>23</v>
      </c>
      <c r="K317" t="s">
        <v>24</v>
      </c>
      <c r="L317">
        <v>52</v>
      </c>
      <c r="M317" t="s">
        <v>15</v>
      </c>
    </row>
    <row r="318" spans="1:13" x14ac:dyDescent="0.25">
      <c r="A318">
        <v>18740</v>
      </c>
      <c r="B318" t="s">
        <v>34</v>
      </c>
      <c r="C318" t="s">
        <v>34</v>
      </c>
      <c r="D318" s="1">
        <v>80000</v>
      </c>
      <c r="E318">
        <v>5</v>
      </c>
      <c r="F318" t="s">
        <v>13</v>
      </c>
      <c r="G318" t="s">
        <v>21</v>
      </c>
      <c r="H318" t="s">
        <v>18</v>
      </c>
      <c r="I318">
        <v>1</v>
      </c>
      <c r="J318" t="s">
        <v>16</v>
      </c>
      <c r="K318" t="s">
        <v>24</v>
      </c>
      <c r="L318">
        <v>47</v>
      </c>
      <c r="M318" t="s">
        <v>15</v>
      </c>
    </row>
    <row r="319" spans="1:13" x14ac:dyDescent="0.25">
      <c r="A319">
        <v>21213</v>
      </c>
      <c r="B319" t="s">
        <v>35</v>
      </c>
      <c r="C319" t="s">
        <v>34</v>
      </c>
      <c r="D319" s="1">
        <v>70000</v>
      </c>
      <c r="E319">
        <v>0</v>
      </c>
      <c r="F319" t="s">
        <v>13</v>
      </c>
      <c r="G319" t="s">
        <v>21</v>
      </c>
      <c r="H319" t="s">
        <v>18</v>
      </c>
      <c r="I319">
        <v>1</v>
      </c>
      <c r="J319" t="s">
        <v>23</v>
      </c>
      <c r="K319" t="s">
        <v>24</v>
      </c>
      <c r="L319">
        <v>41</v>
      </c>
      <c r="M319" t="s">
        <v>18</v>
      </c>
    </row>
    <row r="320" spans="1:13" x14ac:dyDescent="0.25">
      <c r="A320">
        <v>17352</v>
      </c>
      <c r="B320" t="s">
        <v>34</v>
      </c>
      <c r="C320" t="s">
        <v>34</v>
      </c>
      <c r="D320" s="1">
        <v>50000</v>
      </c>
      <c r="E320">
        <v>2</v>
      </c>
      <c r="F320" t="s">
        <v>31</v>
      </c>
      <c r="G320" t="s">
        <v>28</v>
      </c>
      <c r="H320" t="s">
        <v>15</v>
      </c>
      <c r="I320">
        <v>1</v>
      </c>
      <c r="J320" t="s">
        <v>23</v>
      </c>
      <c r="K320" t="s">
        <v>24</v>
      </c>
      <c r="L320">
        <v>64</v>
      </c>
      <c r="M320" t="s">
        <v>15</v>
      </c>
    </row>
    <row r="321" spans="1:13" x14ac:dyDescent="0.25">
      <c r="A321">
        <v>14154</v>
      </c>
      <c r="B321" t="s">
        <v>34</v>
      </c>
      <c r="C321" t="s">
        <v>34</v>
      </c>
      <c r="D321" s="1">
        <v>30000</v>
      </c>
      <c r="E321">
        <v>0</v>
      </c>
      <c r="F321" t="s">
        <v>13</v>
      </c>
      <c r="G321" t="s">
        <v>20</v>
      </c>
      <c r="H321" t="s">
        <v>15</v>
      </c>
      <c r="I321">
        <v>0</v>
      </c>
      <c r="J321" t="s">
        <v>16</v>
      </c>
      <c r="K321" t="s">
        <v>17</v>
      </c>
      <c r="L321">
        <v>35</v>
      </c>
      <c r="M321" t="s">
        <v>15</v>
      </c>
    </row>
    <row r="322" spans="1:13" x14ac:dyDescent="0.25">
      <c r="A322">
        <v>19066</v>
      </c>
      <c r="B322" t="s">
        <v>34</v>
      </c>
      <c r="C322" t="s">
        <v>34</v>
      </c>
      <c r="D322" s="1">
        <v>130000</v>
      </c>
      <c r="E322">
        <v>4</v>
      </c>
      <c r="F322" t="s">
        <v>19</v>
      </c>
      <c r="G322" t="s">
        <v>21</v>
      </c>
      <c r="H322" t="s">
        <v>18</v>
      </c>
      <c r="I322">
        <v>3</v>
      </c>
      <c r="J322" t="s">
        <v>30</v>
      </c>
      <c r="K322" t="s">
        <v>17</v>
      </c>
      <c r="L322">
        <v>54</v>
      </c>
      <c r="M322" t="s">
        <v>18</v>
      </c>
    </row>
    <row r="323" spans="1:13" x14ac:dyDescent="0.25">
      <c r="A323">
        <v>11386</v>
      </c>
      <c r="B323" t="s">
        <v>34</v>
      </c>
      <c r="C323" t="s">
        <v>33</v>
      </c>
      <c r="D323" s="1">
        <v>30000</v>
      </c>
      <c r="E323">
        <v>3</v>
      </c>
      <c r="F323" t="s">
        <v>13</v>
      </c>
      <c r="G323" t="s">
        <v>20</v>
      </c>
      <c r="H323" t="s">
        <v>15</v>
      </c>
      <c r="I323">
        <v>0</v>
      </c>
      <c r="J323" t="s">
        <v>16</v>
      </c>
      <c r="K323" t="s">
        <v>17</v>
      </c>
      <c r="L323">
        <v>45</v>
      </c>
      <c r="M323" t="s">
        <v>18</v>
      </c>
    </row>
    <row r="324" spans="1:13" x14ac:dyDescent="0.25">
      <c r="A324">
        <v>20228</v>
      </c>
      <c r="B324" t="s">
        <v>34</v>
      </c>
      <c r="C324" t="s">
        <v>34</v>
      </c>
      <c r="D324" s="1">
        <v>100000</v>
      </c>
      <c r="E324">
        <v>0</v>
      </c>
      <c r="F324" t="s">
        <v>31</v>
      </c>
      <c r="G324" t="s">
        <v>28</v>
      </c>
      <c r="H324" t="s">
        <v>15</v>
      </c>
      <c r="I324">
        <v>0</v>
      </c>
      <c r="J324" t="s">
        <v>22</v>
      </c>
      <c r="K324" t="s">
        <v>24</v>
      </c>
      <c r="L324">
        <v>40</v>
      </c>
      <c r="M324" t="s">
        <v>15</v>
      </c>
    </row>
    <row r="325" spans="1:13" x14ac:dyDescent="0.25">
      <c r="A325">
        <v>16675</v>
      </c>
      <c r="B325" t="s">
        <v>35</v>
      </c>
      <c r="C325" t="s">
        <v>33</v>
      </c>
      <c r="D325" s="1">
        <v>160000</v>
      </c>
      <c r="E325">
        <v>0</v>
      </c>
      <c r="F325" t="s">
        <v>31</v>
      </c>
      <c r="G325" t="s">
        <v>28</v>
      </c>
      <c r="H325" t="s">
        <v>18</v>
      </c>
      <c r="I325">
        <v>3</v>
      </c>
      <c r="J325" t="s">
        <v>16</v>
      </c>
      <c r="K325" t="s">
        <v>24</v>
      </c>
      <c r="L325">
        <v>47</v>
      </c>
      <c r="M325" t="s">
        <v>15</v>
      </c>
    </row>
    <row r="326" spans="1:13" x14ac:dyDescent="0.25">
      <c r="A326">
        <v>16410</v>
      </c>
      <c r="B326" t="s">
        <v>35</v>
      </c>
      <c r="C326" t="s">
        <v>33</v>
      </c>
      <c r="D326" s="1">
        <v>10000</v>
      </c>
      <c r="E326">
        <v>4</v>
      </c>
      <c r="F326" t="s">
        <v>29</v>
      </c>
      <c r="G326" t="s">
        <v>25</v>
      </c>
      <c r="H326" t="s">
        <v>15</v>
      </c>
      <c r="I326">
        <v>2</v>
      </c>
      <c r="J326" t="s">
        <v>16</v>
      </c>
      <c r="K326" t="s">
        <v>17</v>
      </c>
      <c r="L326">
        <v>41</v>
      </c>
      <c r="M326" t="s">
        <v>15</v>
      </c>
    </row>
    <row r="327" spans="1:13" x14ac:dyDescent="0.25">
      <c r="A327">
        <v>27760</v>
      </c>
      <c r="B327" t="s">
        <v>35</v>
      </c>
      <c r="C327" t="s">
        <v>33</v>
      </c>
      <c r="D327" s="1">
        <v>40000</v>
      </c>
      <c r="E327">
        <v>0</v>
      </c>
      <c r="F327" t="s">
        <v>31</v>
      </c>
      <c r="G327" t="s">
        <v>20</v>
      </c>
      <c r="H327" t="s">
        <v>18</v>
      </c>
      <c r="I327">
        <v>0</v>
      </c>
      <c r="J327" t="s">
        <v>16</v>
      </c>
      <c r="K327" t="s">
        <v>17</v>
      </c>
      <c r="L327">
        <v>37</v>
      </c>
      <c r="M327" t="s">
        <v>15</v>
      </c>
    </row>
    <row r="328" spans="1:13" x14ac:dyDescent="0.25">
      <c r="A328">
        <v>22930</v>
      </c>
      <c r="B328" t="s">
        <v>34</v>
      </c>
      <c r="C328" t="s">
        <v>34</v>
      </c>
      <c r="D328" s="1">
        <v>90000</v>
      </c>
      <c r="E328">
        <v>4</v>
      </c>
      <c r="F328" t="s">
        <v>13</v>
      </c>
      <c r="G328" t="s">
        <v>21</v>
      </c>
      <c r="H328" t="s">
        <v>15</v>
      </c>
      <c r="I328">
        <v>0</v>
      </c>
      <c r="J328" t="s">
        <v>26</v>
      </c>
      <c r="K328" t="s">
        <v>24</v>
      </c>
      <c r="L328">
        <v>38</v>
      </c>
      <c r="M328" t="s">
        <v>15</v>
      </c>
    </row>
    <row r="329" spans="1:13" x14ac:dyDescent="0.25">
      <c r="A329">
        <v>23780</v>
      </c>
      <c r="B329" t="s">
        <v>35</v>
      </c>
      <c r="C329" t="s">
        <v>34</v>
      </c>
      <c r="D329" s="1">
        <v>40000</v>
      </c>
      <c r="E329">
        <v>2</v>
      </c>
      <c r="F329" t="s">
        <v>19</v>
      </c>
      <c r="G329" t="s">
        <v>20</v>
      </c>
      <c r="H329" t="s">
        <v>18</v>
      </c>
      <c r="I329">
        <v>2</v>
      </c>
      <c r="J329" t="s">
        <v>16</v>
      </c>
      <c r="K329" t="s">
        <v>17</v>
      </c>
      <c r="L329">
        <v>36</v>
      </c>
      <c r="M329" t="s">
        <v>15</v>
      </c>
    </row>
    <row r="330" spans="1:13" x14ac:dyDescent="0.25">
      <c r="A330">
        <v>20994</v>
      </c>
      <c r="B330" t="s">
        <v>34</v>
      </c>
      <c r="C330" t="s">
        <v>33</v>
      </c>
      <c r="D330" s="1">
        <v>20000</v>
      </c>
      <c r="E330">
        <v>0</v>
      </c>
      <c r="F330" t="s">
        <v>13</v>
      </c>
      <c r="G330" t="s">
        <v>20</v>
      </c>
      <c r="H330" t="s">
        <v>18</v>
      </c>
      <c r="I330">
        <v>0</v>
      </c>
      <c r="J330" t="s">
        <v>16</v>
      </c>
      <c r="K330" t="s">
        <v>24</v>
      </c>
      <c r="L330">
        <v>26</v>
      </c>
      <c r="M330" t="s">
        <v>15</v>
      </c>
    </row>
    <row r="331" spans="1:13" x14ac:dyDescent="0.25">
      <c r="A331">
        <v>28379</v>
      </c>
      <c r="B331" t="s">
        <v>34</v>
      </c>
      <c r="C331" t="s">
        <v>34</v>
      </c>
      <c r="D331" s="1">
        <v>30000</v>
      </c>
      <c r="E331">
        <v>1</v>
      </c>
      <c r="F331" t="s">
        <v>13</v>
      </c>
      <c r="G331" t="s">
        <v>14</v>
      </c>
      <c r="H331" t="s">
        <v>15</v>
      </c>
      <c r="I331">
        <v>2</v>
      </c>
      <c r="J331" t="s">
        <v>16</v>
      </c>
      <c r="K331" t="s">
        <v>17</v>
      </c>
      <c r="L331">
        <v>40</v>
      </c>
      <c r="M331" t="s">
        <v>18</v>
      </c>
    </row>
    <row r="332" spans="1:13" x14ac:dyDescent="0.25">
      <c r="A332">
        <v>14865</v>
      </c>
      <c r="B332" t="s">
        <v>35</v>
      </c>
      <c r="C332" t="s">
        <v>34</v>
      </c>
      <c r="D332" s="1">
        <v>40000</v>
      </c>
      <c r="E332">
        <v>2</v>
      </c>
      <c r="F332" t="s">
        <v>19</v>
      </c>
      <c r="G332" t="s">
        <v>20</v>
      </c>
      <c r="H332" t="s">
        <v>15</v>
      </c>
      <c r="I332">
        <v>2</v>
      </c>
      <c r="J332" t="s">
        <v>26</v>
      </c>
      <c r="K332" t="s">
        <v>17</v>
      </c>
      <c r="L332">
        <v>36</v>
      </c>
      <c r="M332" t="s">
        <v>18</v>
      </c>
    </row>
    <row r="333" spans="1:13" x14ac:dyDescent="0.25">
      <c r="A333">
        <v>12663</v>
      </c>
      <c r="B333" t="s">
        <v>34</v>
      </c>
      <c r="C333" t="s">
        <v>33</v>
      </c>
      <c r="D333" s="1">
        <v>90000</v>
      </c>
      <c r="E333">
        <v>5</v>
      </c>
      <c r="F333" t="s">
        <v>29</v>
      </c>
      <c r="G333" t="s">
        <v>14</v>
      </c>
      <c r="H333" t="s">
        <v>15</v>
      </c>
      <c r="I333">
        <v>2</v>
      </c>
      <c r="J333" t="s">
        <v>30</v>
      </c>
      <c r="K333" t="s">
        <v>17</v>
      </c>
      <c r="L333">
        <v>59</v>
      </c>
      <c r="M333" t="s">
        <v>18</v>
      </c>
    </row>
    <row r="334" spans="1:13" x14ac:dyDescent="0.25">
      <c r="A334">
        <v>24898</v>
      </c>
      <c r="B334" t="s">
        <v>35</v>
      </c>
      <c r="C334" t="s">
        <v>33</v>
      </c>
      <c r="D334" s="1">
        <v>80000</v>
      </c>
      <c r="E334">
        <v>0</v>
      </c>
      <c r="F334" t="s">
        <v>13</v>
      </c>
      <c r="G334" t="s">
        <v>21</v>
      </c>
      <c r="H334" t="s">
        <v>15</v>
      </c>
      <c r="I334">
        <v>3</v>
      </c>
      <c r="J334" t="s">
        <v>30</v>
      </c>
      <c r="K334" t="s">
        <v>24</v>
      </c>
      <c r="L334">
        <v>32</v>
      </c>
      <c r="M334" t="s">
        <v>18</v>
      </c>
    </row>
    <row r="335" spans="1:13" x14ac:dyDescent="0.25">
      <c r="A335">
        <v>19508</v>
      </c>
      <c r="B335" t="s">
        <v>34</v>
      </c>
      <c r="C335" t="s">
        <v>34</v>
      </c>
      <c r="D335" s="1">
        <v>10000</v>
      </c>
      <c r="E335">
        <v>0</v>
      </c>
      <c r="F335" t="s">
        <v>29</v>
      </c>
      <c r="G335" t="s">
        <v>25</v>
      </c>
      <c r="H335" t="s">
        <v>18</v>
      </c>
      <c r="I335">
        <v>2</v>
      </c>
      <c r="J335" t="s">
        <v>16</v>
      </c>
      <c r="K335" t="s">
        <v>17</v>
      </c>
      <c r="L335">
        <v>30</v>
      </c>
      <c r="M335" t="s">
        <v>18</v>
      </c>
    </row>
    <row r="336" spans="1:13" x14ac:dyDescent="0.25">
      <c r="A336">
        <v>11489</v>
      </c>
      <c r="B336" t="s">
        <v>35</v>
      </c>
      <c r="C336" t="s">
        <v>33</v>
      </c>
      <c r="D336" s="1">
        <v>20000</v>
      </c>
      <c r="E336">
        <v>0</v>
      </c>
      <c r="F336" t="s">
        <v>29</v>
      </c>
      <c r="G336" t="s">
        <v>25</v>
      </c>
      <c r="H336" t="s">
        <v>18</v>
      </c>
      <c r="I336">
        <v>2</v>
      </c>
      <c r="J336" t="s">
        <v>26</v>
      </c>
      <c r="K336" t="s">
        <v>17</v>
      </c>
      <c r="L336">
        <v>35</v>
      </c>
      <c r="M336" t="s">
        <v>15</v>
      </c>
    </row>
    <row r="337" spans="1:13" x14ac:dyDescent="0.25">
      <c r="A337">
        <v>18160</v>
      </c>
      <c r="B337" t="s">
        <v>34</v>
      </c>
      <c r="C337" t="s">
        <v>34</v>
      </c>
      <c r="D337" s="1">
        <v>130000</v>
      </c>
      <c r="E337">
        <v>3</v>
      </c>
      <c r="F337" t="s">
        <v>27</v>
      </c>
      <c r="G337" t="s">
        <v>21</v>
      </c>
      <c r="H337" t="s">
        <v>15</v>
      </c>
      <c r="I337">
        <v>4</v>
      </c>
      <c r="J337" t="s">
        <v>23</v>
      </c>
      <c r="K337" t="s">
        <v>17</v>
      </c>
      <c r="L337">
        <v>51</v>
      </c>
      <c r="M337" t="s">
        <v>15</v>
      </c>
    </row>
    <row r="338" spans="1:13" x14ac:dyDescent="0.25">
      <c r="A338">
        <v>25241</v>
      </c>
      <c r="B338" t="s">
        <v>34</v>
      </c>
      <c r="C338" t="s">
        <v>34</v>
      </c>
      <c r="D338" s="1">
        <v>90000</v>
      </c>
      <c r="E338">
        <v>2</v>
      </c>
      <c r="F338" t="s">
        <v>13</v>
      </c>
      <c r="G338" t="s">
        <v>21</v>
      </c>
      <c r="H338" t="s">
        <v>15</v>
      </c>
      <c r="I338">
        <v>1</v>
      </c>
      <c r="J338" t="s">
        <v>23</v>
      </c>
      <c r="K338" t="s">
        <v>24</v>
      </c>
      <c r="L338">
        <v>47</v>
      </c>
      <c r="M338" t="s">
        <v>18</v>
      </c>
    </row>
    <row r="339" spans="1:13" x14ac:dyDescent="0.25">
      <c r="A339">
        <v>24369</v>
      </c>
      <c r="B339" t="s">
        <v>34</v>
      </c>
      <c r="C339" t="s">
        <v>34</v>
      </c>
      <c r="D339" s="1">
        <v>80000</v>
      </c>
      <c r="E339">
        <v>5</v>
      </c>
      <c r="F339" t="s">
        <v>31</v>
      </c>
      <c r="G339" t="s">
        <v>28</v>
      </c>
      <c r="H339" t="s">
        <v>18</v>
      </c>
      <c r="I339">
        <v>2</v>
      </c>
      <c r="J339" t="s">
        <v>16</v>
      </c>
      <c r="K339" t="s">
        <v>24</v>
      </c>
      <c r="L339">
        <v>39</v>
      </c>
      <c r="M339" t="s">
        <v>18</v>
      </c>
    </row>
    <row r="340" spans="1:13" x14ac:dyDescent="0.25">
      <c r="A340">
        <v>27165</v>
      </c>
      <c r="B340" t="s">
        <v>35</v>
      </c>
      <c r="C340" t="s">
        <v>34</v>
      </c>
      <c r="D340" s="1">
        <v>20000</v>
      </c>
      <c r="E340">
        <v>0</v>
      </c>
      <c r="F340" t="s">
        <v>29</v>
      </c>
      <c r="G340" t="s">
        <v>25</v>
      </c>
      <c r="H340" t="s">
        <v>18</v>
      </c>
      <c r="I340">
        <v>2</v>
      </c>
      <c r="J340" t="s">
        <v>16</v>
      </c>
      <c r="K340" t="s">
        <v>17</v>
      </c>
      <c r="L340">
        <v>34</v>
      </c>
      <c r="M340" t="s">
        <v>18</v>
      </c>
    </row>
    <row r="341" spans="1:13" x14ac:dyDescent="0.25">
      <c r="A341">
        <v>29424</v>
      </c>
      <c r="B341" t="s">
        <v>34</v>
      </c>
      <c r="C341" t="s">
        <v>34</v>
      </c>
      <c r="D341" s="1">
        <v>10000</v>
      </c>
      <c r="E341">
        <v>0</v>
      </c>
      <c r="F341" t="s">
        <v>29</v>
      </c>
      <c r="G341" t="s">
        <v>25</v>
      </c>
      <c r="H341" t="s">
        <v>15</v>
      </c>
      <c r="I341">
        <v>2</v>
      </c>
      <c r="J341" t="s">
        <v>16</v>
      </c>
      <c r="K341" t="s">
        <v>17</v>
      </c>
      <c r="L341">
        <v>32</v>
      </c>
      <c r="M341" t="s">
        <v>18</v>
      </c>
    </row>
    <row r="342" spans="1:13" x14ac:dyDescent="0.25">
      <c r="A342">
        <v>15926</v>
      </c>
      <c r="B342" t="s">
        <v>35</v>
      </c>
      <c r="C342" t="s">
        <v>33</v>
      </c>
      <c r="D342" s="1">
        <v>120000</v>
      </c>
      <c r="E342">
        <v>3</v>
      </c>
      <c r="F342" t="s">
        <v>27</v>
      </c>
      <c r="G342" t="s">
        <v>21</v>
      </c>
      <c r="H342" t="s">
        <v>15</v>
      </c>
      <c r="I342">
        <v>4</v>
      </c>
      <c r="J342" t="s">
        <v>23</v>
      </c>
      <c r="K342" t="s">
        <v>17</v>
      </c>
      <c r="L342">
        <v>50</v>
      </c>
      <c r="M342" t="s">
        <v>15</v>
      </c>
    </row>
    <row r="343" spans="1:13" x14ac:dyDescent="0.25">
      <c r="A343">
        <v>14554</v>
      </c>
      <c r="B343" t="s">
        <v>34</v>
      </c>
      <c r="C343" t="s">
        <v>34</v>
      </c>
      <c r="D343" s="1">
        <v>20000</v>
      </c>
      <c r="E343">
        <v>1</v>
      </c>
      <c r="F343" t="s">
        <v>13</v>
      </c>
      <c r="G343" t="s">
        <v>20</v>
      </c>
      <c r="H343" t="s">
        <v>15</v>
      </c>
      <c r="I343">
        <v>0</v>
      </c>
      <c r="J343" t="s">
        <v>16</v>
      </c>
      <c r="K343" t="s">
        <v>17</v>
      </c>
      <c r="L343">
        <v>66</v>
      </c>
      <c r="M343" t="s">
        <v>18</v>
      </c>
    </row>
    <row r="344" spans="1:13" x14ac:dyDescent="0.25">
      <c r="A344">
        <v>16468</v>
      </c>
      <c r="B344" t="s">
        <v>35</v>
      </c>
      <c r="C344" t="s">
        <v>34</v>
      </c>
      <c r="D344" s="1">
        <v>30000</v>
      </c>
      <c r="E344">
        <v>0</v>
      </c>
      <c r="F344" t="s">
        <v>19</v>
      </c>
      <c r="G344" t="s">
        <v>20</v>
      </c>
      <c r="H344" t="s">
        <v>15</v>
      </c>
      <c r="I344">
        <v>1</v>
      </c>
      <c r="J344" t="s">
        <v>22</v>
      </c>
      <c r="K344" t="s">
        <v>17</v>
      </c>
      <c r="L344">
        <v>30</v>
      </c>
      <c r="M344" t="s">
        <v>18</v>
      </c>
    </row>
    <row r="345" spans="1:13" x14ac:dyDescent="0.25">
      <c r="A345">
        <v>19174</v>
      </c>
      <c r="B345" t="s">
        <v>35</v>
      </c>
      <c r="C345" t="s">
        <v>33</v>
      </c>
      <c r="D345" s="1">
        <v>30000</v>
      </c>
      <c r="E345">
        <v>0</v>
      </c>
      <c r="F345" t="s">
        <v>27</v>
      </c>
      <c r="G345" t="s">
        <v>25</v>
      </c>
      <c r="H345" t="s">
        <v>18</v>
      </c>
      <c r="I345">
        <v>1</v>
      </c>
      <c r="J345" t="s">
        <v>22</v>
      </c>
      <c r="K345" t="s">
        <v>17</v>
      </c>
      <c r="L345">
        <v>32</v>
      </c>
      <c r="M345" t="s">
        <v>15</v>
      </c>
    </row>
    <row r="346" spans="1:13" x14ac:dyDescent="0.25">
      <c r="A346">
        <v>19183</v>
      </c>
      <c r="B346" t="s">
        <v>35</v>
      </c>
      <c r="C346" t="s">
        <v>34</v>
      </c>
      <c r="D346" s="1">
        <v>10000</v>
      </c>
      <c r="E346">
        <v>0</v>
      </c>
      <c r="F346" t="s">
        <v>29</v>
      </c>
      <c r="G346" t="s">
        <v>25</v>
      </c>
      <c r="H346" t="s">
        <v>15</v>
      </c>
      <c r="I346">
        <v>2</v>
      </c>
      <c r="J346" t="s">
        <v>26</v>
      </c>
      <c r="K346" t="s">
        <v>17</v>
      </c>
      <c r="L346">
        <v>35</v>
      </c>
      <c r="M346" t="s">
        <v>18</v>
      </c>
    </row>
    <row r="347" spans="1:13" x14ac:dyDescent="0.25">
      <c r="A347">
        <v>13683</v>
      </c>
      <c r="B347" t="s">
        <v>35</v>
      </c>
      <c r="C347" t="s">
        <v>33</v>
      </c>
      <c r="D347" s="1">
        <v>30000</v>
      </c>
      <c r="E347">
        <v>0</v>
      </c>
      <c r="F347" t="s">
        <v>27</v>
      </c>
      <c r="G347" t="s">
        <v>25</v>
      </c>
      <c r="H347" t="s">
        <v>18</v>
      </c>
      <c r="I347">
        <v>1</v>
      </c>
      <c r="J347" t="s">
        <v>22</v>
      </c>
      <c r="K347" t="s">
        <v>17</v>
      </c>
      <c r="L347">
        <v>32</v>
      </c>
      <c r="M347" t="s">
        <v>18</v>
      </c>
    </row>
    <row r="348" spans="1:13" x14ac:dyDescent="0.25">
      <c r="A348">
        <v>17848</v>
      </c>
      <c r="B348" t="s">
        <v>35</v>
      </c>
      <c r="C348" t="s">
        <v>34</v>
      </c>
      <c r="D348" s="1">
        <v>30000</v>
      </c>
      <c r="E348">
        <v>0</v>
      </c>
      <c r="F348" t="s">
        <v>19</v>
      </c>
      <c r="G348" t="s">
        <v>20</v>
      </c>
      <c r="H348" t="s">
        <v>18</v>
      </c>
      <c r="I348">
        <v>1</v>
      </c>
      <c r="J348" t="s">
        <v>22</v>
      </c>
      <c r="K348" t="s">
        <v>17</v>
      </c>
      <c r="L348">
        <v>31</v>
      </c>
      <c r="M348" t="s">
        <v>15</v>
      </c>
    </row>
    <row r="349" spans="1:13" x14ac:dyDescent="0.25">
      <c r="A349">
        <v>17894</v>
      </c>
      <c r="B349" t="s">
        <v>34</v>
      </c>
      <c r="C349" t="s">
        <v>33</v>
      </c>
      <c r="D349" s="1">
        <v>20000</v>
      </c>
      <c r="E349">
        <v>1</v>
      </c>
      <c r="F349" t="s">
        <v>13</v>
      </c>
      <c r="G349" t="s">
        <v>20</v>
      </c>
      <c r="H349" t="s">
        <v>15</v>
      </c>
      <c r="I349">
        <v>0</v>
      </c>
      <c r="J349" t="s">
        <v>16</v>
      </c>
      <c r="K349" t="s">
        <v>17</v>
      </c>
      <c r="L349">
        <v>50</v>
      </c>
      <c r="M349" t="s">
        <v>15</v>
      </c>
    </row>
    <row r="350" spans="1:13" x14ac:dyDescent="0.25">
      <c r="A350">
        <v>25651</v>
      </c>
      <c r="B350" t="s">
        <v>34</v>
      </c>
      <c r="C350" t="s">
        <v>34</v>
      </c>
      <c r="D350" s="1">
        <v>40000</v>
      </c>
      <c r="E350">
        <v>1</v>
      </c>
      <c r="F350" t="s">
        <v>13</v>
      </c>
      <c r="G350" t="s">
        <v>14</v>
      </c>
      <c r="H350" t="s">
        <v>18</v>
      </c>
      <c r="I350">
        <v>0</v>
      </c>
      <c r="J350" t="s">
        <v>16</v>
      </c>
      <c r="K350" t="s">
        <v>17</v>
      </c>
      <c r="L350">
        <v>43</v>
      </c>
      <c r="M350" t="s">
        <v>15</v>
      </c>
    </row>
    <row r="351" spans="1:13" x14ac:dyDescent="0.25">
      <c r="A351">
        <v>22936</v>
      </c>
      <c r="B351" t="s">
        <v>35</v>
      </c>
      <c r="C351" t="s">
        <v>33</v>
      </c>
      <c r="D351" s="1">
        <v>60000</v>
      </c>
      <c r="E351">
        <v>1</v>
      </c>
      <c r="F351" t="s">
        <v>19</v>
      </c>
      <c r="G351" t="s">
        <v>14</v>
      </c>
      <c r="H351" t="s">
        <v>18</v>
      </c>
      <c r="I351">
        <v>1</v>
      </c>
      <c r="J351" t="s">
        <v>16</v>
      </c>
      <c r="K351" t="s">
        <v>24</v>
      </c>
      <c r="L351">
        <v>45</v>
      </c>
      <c r="M351" t="s">
        <v>15</v>
      </c>
    </row>
    <row r="352" spans="1:13" x14ac:dyDescent="0.25">
      <c r="A352">
        <v>23915</v>
      </c>
      <c r="B352" t="s">
        <v>34</v>
      </c>
      <c r="C352" t="s">
        <v>34</v>
      </c>
      <c r="D352" s="1">
        <v>20000</v>
      </c>
      <c r="E352">
        <v>2</v>
      </c>
      <c r="F352" t="s">
        <v>27</v>
      </c>
      <c r="G352" t="s">
        <v>25</v>
      </c>
      <c r="H352" t="s">
        <v>15</v>
      </c>
      <c r="I352">
        <v>2</v>
      </c>
      <c r="J352" t="s">
        <v>16</v>
      </c>
      <c r="K352" t="s">
        <v>17</v>
      </c>
      <c r="L352">
        <v>42</v>
      </c>
      <c r="M352" t="s">
        <v>18</v>
      </c>
    </row>
    <row r="353" spans="1:13" x14ac:dyDescent="0.25">
      <c r="A353">
        <v>24121</v>
      </c>
      <c r="B353" t="s">
        <v>35</v>
      </c>
      <c r="C353" t="s">
        <v>33</v>
      </c>
      <c r="D353" s="1">
        <v>30000</v>
      </c>
      <c r="E353">
        <v>0</v>
      </c>
      <c r="F353" t="s">
        <v>19</v>
      </c>
      <c r="G353" t="s">
        <v>20</v>
      </c>
      <c r="H353" t="s">
        <v>18</v>
      </c>
      <c r="I353">
        <v>1</v>
      </c>
      <c r="J353" t="s">
        <v>16</v>
      </c>
      <c r="K353" t="s">
        <v>17</v>
      </c>
      <c r="L353">
        <v>29</v>
      </c>
      <c r="M353" t="s">
        <v>15</v>
      </c>
    </row>
    <row r="354" spans="1:13" x14ac:dyDescent="0.25">
      <c r="A354">
        <v>27878</v>
      </c>
      <c r="B354" t="s">
        <v>35</v>
      </c>
      <c r="C354" t="s">
        <v>34</v>
      </c>
      <c r="D354" s="1">
        <v>20000</v>
      </c>
      <c r="E354">
        <v>0</v>
      </c>
      <c r="F354" t="s">
        <v>19</v>
      </c>
      <c r="G354" t="s">
        <v>25</v>
      </c>
      <c r="H354" t="s">
        <v>18</v>
      </c>
      <c r="I354">
        <v>0</v>
      </c>
      <c r="J354" t="s">
        <v>16</v>
      </c>
      <c r="K354" t="s">
        <v>24</v>
      </c>
      <c r="L354">
        <v>28</v>
      </c>
      <c r="M354" t="s">
        <v>15</v>
      </c>
    </row>
    <row r="355" spans="1:13" x14ac:dyDescent="0.25">
      <c r="A355">
        <v>13572</v>
      </c>
      <c r="B355" t="s">
        <v>35</v>
      </c>
      <c r="C355" t="s">
        <v>34</v>
      </c>
      <c r="D355" s="1">
        <v>10000</v>
      </c>
      <c r="E355">
        <v>3</v>
      </c>
      <c r="F355" t="s">
        <v>27</v>
      </c>
      <c r="G355" t="s">
        <v>25</v>
      </c>
      <c r="H355" t="s">
        <v>15</v>
      </c>
      <c r="I355">
        <v>0</v>
      </c>
      <c r="J355" t="s">
        <v>16</v>
      </c>
      <c r="K355" t="s">
        <v>17</v>
      </c>
      <c r="L355">
        <v>37</v>
      </c>
      <c r="M355" t="s">
        <v>15</v>
      </c>
    </row>
    <row r="356" spans="1:13" x14ac:dyDescent="0.25">
      <c r="A356">
        <v>27941</v>
      </c>
      <c r="B356" t="s">
        <v>34</v>
      </c>
      <c r="C356" t="s">
        <v>33</v>
      </c>
      <c r="D356" s="1">
        <v>80000</v>
      </c>
      <c r="E356">
        <v>4</v>
      </c>
      <c r="F356" t="s">
        <v>19</v>
      </c>
      <c r="G356" t="s">
        <v>21</v>
      </c>
      <c r="H356" t="s">
        <v>15</v>
      </c>
      <c r="I356">
        <v>2</v>
      </c>
      <c r="J356" t="s">
        <v>22</v>
      </c>
      <c r="K356" t="s">
        <v>17</v>
      </c>
      <c r="L356">
        <v>53</v>
      </c>
      <c r="M356" t="s">
        <v>18</v>
      </c>
    </row>
    <row r="357" spans="1:13" x14ac:dyDescent="0.25">
      <c r="A357">
        <v>26354</v>
      </c>
      <c r="B357" t="s">
        <v>35</v>
      </c>
      <c r="C357" t="s">
        <v>34</v>
      </c>
      <c r="D357" s="1">
        <v>40000</v>
      </c>
      <c r="E357">
        <v>0</v>
      </c>
      <c r="F357" t="s">
        <v>31</v>
      </c>
      <c r="G357" t="s">
        <v>20</v>
      </c>
      <c r="H357" t="s">
        <v>18</v>
      </c>
      <c r="I357">
        <v>0</v>
      </c>
      <c r="J357" t="s">
        <v>16</v>
      </c>
      <c r="K357" t="s">
        <v>17</v>
      </c>
      <c r="L357">
        <v>38</v>
      </c>
      <c r="M357" t="s">
        <v>15</v>
      </c>
    </row>
    <row r="358" spans="1:13" x14ac:dyDescent="0.25">
      <c r="A358">
        <v>14785</v>
      </c>
      <c r="B358" t="s">
        <v>35</v>
      </c>
      <c r="C358" t="s">
        <v>34</v>
      </c>
      <c r="D358" s="1">
        <v>30000</v>
      </c>
      <c r="E358">
        <v>1</v>
      </c>
      <c r="F358" t="s">
        <v>13</v>
      </c>
      <c r="G358" t="s">
        <v>20</v>
      </c>
      <c r="H358" t="s">
        <v>18</v>
      </c>
      <c r="I358">
        <v>1</v>
      </c>
      <c r="J358" t="s">
        <v>26</v>
      </c>
      <c r="K358" t="s">
        <v>17</v>
      </c>
      <c r="L358">
        <v>39</v>
      </c>
      <c r="M358" t="s">
        <v>18</v>
      </c>
    </row>
    <row r="359" spans="1:13" x14ac:dyDescent="0.25">
      <c r="A359">
        <v>17238</v>
      </c>
      <c r="B359" t="s">
        <v>35</v>
      </c>
      <c r="C359" t="s">
        <v>34</v>
      </c>
      <c r="D359" s="1">
        <v>80000</v>
      </c>
      <c r="E359">
        <v>0</v>
      </c>
      <c r="F359" t="s">
        <v>13</v>
      </c>
      <c r="G359" t="s">
        <v>21</v>
      </c>
      <c r="H359" t="s">
        <v>15</v>
      </c>
      <c r="I359">
        <v>3</v>
      </c>
      <c r="J359" t="s">
        <v>30</v>
      </c>
      <c r="K359" t="s">
        <v>24</v>
      </c>
      <c r="L359">
        <v>32</v>
      </c>
      <c r="M359" t="s">
        <v>18</v>
      </c>
    </row>
    <row r="360" spans="1:13" x14ac:dyDescent="0.25">
      <c r="A360">
        <v>23608</v>
      </c>
      <c r="B360" t="s">
        <v>34</v>
      </c>
      <c r="C360" t="s">
        <v>33</v>
      </c>
      <c r="D360" s="1">
        <v>150000</v>
      </c>
      <c r="E360">
        <v>3</v>
      </c>
      <c r="F360" t="s">
        <v>27</v>
      </c>
      <c r="G360" t="s">
        <v>21</v>
      </c>
      <c r="H360" t="s">
        <v>15</v>
      </c>
      <c r="I360">
        <v>3</v>
      </c>
      <c r="J360" t="s">
        <v>16</v>
      </c>
      <c r="K360" t="s">
        <v>17</v>
      </c>
      <c r="L360">
        <v>51</v>
      </c>
      <c r="M360" t="s">
        <v>15</v>
      </c>
    </row>
    <row r="361" spans="1:13" x14ac:dyDescent="0.25">
      <c r="A361">
        <v>22538</v>
      </c>
      <c r="B361" t="s">
        <v>35</v>
      </c>
      <c r="C361" t="s">
        <v>33</v>
      </c>
      <c r="D361" s="1">
        <v>10000</v>
      </c>
      <c r="E361">
        <v>0</v>
      </c>
      <c r="F361" t="s">
        <v>29</v>
      </c>
      <c r="G361" t="s">
        <v>25</v>
      </c>
      <c r="H361" t="s">
        <v>15</v>
      </c>
      <c r="I361">
        <v>2</v>
      </c>
      <c r="J361" t="s">
        <v>26</v>
      </c>
      <c r="K361" t="s">
        <v>17</v>
      </c>
      <c r="L361">
        <v>33</v>
      </c>
      <c r="M361" t="s">
        <v>18</v>
      </c>
    </row>
    <row r="362" spans="1:13" x14ac:dyDescent="0.25">
      <c r="A362">
        <v>12332</v>
      </c>
      <c r="B362" t="s">
        <v>34</v>
      </c>
      <c r="C362" t="s">
        <v>34</v>
      </c>
      <c r="D362" s="1">
        <v>90000</v>
      </c>
      <c r="E362">
        <v>4</v>
      </c>
      <c r="F362" t="s">
        <v>27</v>
      </c>
      <c r="G362" t="s">
        <v>28</v>
      </c>
      <c r="H362" t="s">
        <v>15</v>
      </c>
      <c r="I362">
        <v>3</v>
      </c>
      <c r="J362" t="s">
        <v>23</v>
      </c>
      <c r="K362" t="s">
        <v>17</v>
      </c>
      <c r="L362">
        <v>58</v>
      </c>
      <c r="M362" t="s">
        <v>15</v>
      </c>
    </row>
    <row r="363" spans="1:13" x14ac:dyDescent="0.25">
      <c r="A363">
        <v>17230</v>
      </c>
      <c r="B363" t="s">
        <v>34</v>
      </c>
      <c r="C363" t="s">
        <v>34</v>
      </c>
      <c r="D363" s="1">
        <v>80000</v>
      </c>
      <c r="E363">
        <v>0</v>
      </c>
      <c r="F363" t="s">
        <v>13</v>
      </c>
      <c r="G363" t="s">
        <v>21</v>
      </c>
      <c r="H363" t="s">
        <v>15</v>
      </c>
      <c r="I363">
        <v>3</v>
      </c>
      <c r="J363" t="s">
        <v>30</v>
      </c>
      <c r="K363" t="s">
        <v>24</v>
      </c>
      <c r="L363">
        <v>30</v>
      </c>
      <c r="M363" t="s">
        <v>18</v>
      </c>
    </row>
    <row r="364" spans="1:13" x14ac:dyDescent="0.25">
      <c r="A364">
        <v>13082</v>
      </c>
      <c r="B364" t="s">
        <v>35</v>
      </c>
      <c r="C364" t="s">
        <v>34</v>
      </c>
      <c r="D364" s="1">
        <v>130000</v>
      </c>
      <c r="E364">
        <v>0</v>
      </c>
      <c r="F364" t="s">
        <v>31</v>
      </c>
      <c r="G364" t="s">
        <v>28</v>
      </c>
      <c r="H364" t="s">
        <v>15</v>
      </c>
      <c r="I364">
        <v>0</v>
      </c>
      <c r="J364" t="s">
        <v>22</v>
      </c>
      <c r="K364" t="s">
        <v>24</v>
      </c>
      <c r="L364">
        <v>48</v>
      </c>
      <c r="M364" t="s">
        <v>15</v>
      </c>
    </row>
    <row r="365" spans="1:13" x14ac:dyDescent="0.25">
      <c r="A365">
        <v>22518</v>
      </c>
      <c r="B365" t="s">
        <v>35</v>
      </c>
      <c r="C365" t="s">
        <v>33</v>
      </c>
      <c r="D365" s="1">
        <v>30000</v>
      </c>
      <c r="E365">
        <v>3</v>
      </c>
      <c r="F365" t="s">
        <v>19</v>
      </c>
      <c r="G365" t="s">
        <v>20</v>
      </c>
      <c r="H365" t="s">
        <v>18</v>
      </c>
      <c r="I365">
        <v>2</v>
      </c>
      <c r="J365" t="s">
        <v>16</v>
      </c>
      <c r="K365" t="s">
        <v>17</v>
      </c>
      <c r="L365">
        <v>27</v>
      </c>
      <c r="M365" t="s">
        <v>15</v>
      </c>
    </row>
    <row r="366" spans="1:13" x14ac:dyDescent="0.25">
      <c r="A366">
        <v>13687</v>
      </c>
      <c r="B366" t="s">
        <v>34</v>
      </c>
      <c r="C366" t="s">
        <v>34</v>
      </c>
      <c r="D366" s="1">
        <v>40000</v>
      </c>
      <c r="E366">
        <v>1</v>
      </c>
      <c r="F366" t="s">
        <v>13</v>
      </c>
      <c r="G366" t="s">
        <v>14</v>
      </c>
      <c r="H366" t="s">
        <v>15</v>
      </c>
      <c r="I366">
        <v>1</v>
      </c>
      <c r="J366" t="s">
        <v>16</v>
      </c>
      <c r="K366" t="s">
        <v>17</v>
      </c>
      <c r="L366">
        <v>33</v>
      </c>
      <c r="M366" t="s">
        <v>15</v>
      </c>
    </row>
    <row r="367" spans="1:13" x14ac:dyDescent="0.25">
      <c r="A367">
        <v>23571</v>
      </c>
      <c r="B367" t="s">
        <v>34</v>
      </c>
      <c r="C367" t="s">
        <v>33</v>
      </c>
      <c r="D367" s="1">
        <v>40000</v>
      </c>
      <c r="E367">
        <v>2</v>
      </c>
      <c r="F367" t="s">
        <v>13</v>
      </c>
      <c r="G367" t="s">
        <v>28</v>
      </c>
      <c r="H367" t="s">
        <v>15</v>
      </c>
      <c r="I367">
        <v>2</v>
      </c>
      <c r="J367" t="s">
        <v>16</v>
      </c>
      <c r="K367" t="s">
        <v>24</v>
      </c>
      <c r="L367">
        <v>66</v>
      </c>
      <c r="M367" t="s">
        <v>15</v>
      </c>
    </row>
    <row r="368" spans="1:13" x14ac:dyDescent="0.25">
      <c r="A368">
        <v>19305</v>
      </c>
      <c r="B368" t="s">
        <v>35</v>
      </c>
      <c r="C368" t="s">
        <v>33</v>
      </c>
      <c r="D368" s="1">
        <v>10000</v>
      </c>
      <c r="E368">
        <v>2</v>
      </c>
      <c r="F368" t="s">
        <v>27</v>
      </c>
      <c r="G368" t="s">
        <v>25</v>
      </c>
      <c r="H368" t="s">
        <v>15</v>
      </c>
      <c r="I368">
        <v>1</v>
      </c>
      <c r="J368" t="s">
        <v>16</v>
      </c>
      <c r="K368" t="s">
        <v>17</v>
      </c>
      <c r="L368">
        <v>38</v>
      </c>
      <c r="M368" t="s">
        <v>15</v>
      </c>
    </row>
    <row r="369" spans="1:13" x14ac:dyDescent="0.25">
      <c r="A369">
        <v>22636</v>
      </c>
      <c r="B369" t="s">
        <v>35</v>
      </c>
      <c r="C369" t="s">
        <v>33</v>
      </c>
      <c r="D369" s="1">
        <v>40000</v>
      </c>
      <c r="E369">
        <v>0</v>
      </c>
      <c r="F369" t="s">
        <v>13</v>
      </c>
      <c r="G369" t="s">
        <v>20</v>
      </c>
      <c r="H369" t="s">
        <v>18</v>
      </c>
      <c r="I369">
        <v>0</v>
      </c>
      <c r="J369" t="s">
        <v>16</v>
      </c>
      <c r="K369" t="s">
        <v>17</v>
      </c>
      <c r="L369">
        <v>38</v>
      </c>
      <c r="M369" t="s">
        <v>15</v>
      </c>
    </row>
    <row r="370" spans="1:13" x14ac:dyDescent="0.25">
      <c r="A370">
        <v>17310</v>
      </c>
      <c r="B370" t="s">
        <v>34</v>
      </c>
      <c r="C370" t="s">
        <v>34</v>
      </c>
      <c r="D370" s="1">
        <v>60000</v>
      </c>
      <c r="E370">
        <v>1</v>
      </c>
      <c r="F370" t="s">
        <v>19</v>
      </c>
      <c r="G370" t="s">
        <v>14</v>
      </c>
      <c r="H370" t="s">
        <v>15</v>
      </c>
      <c r="I370">
        <v>1</v>
      </c>
      <c r="J370" t="s">
        <v>16</v>
      </c>
      <c r="K370" t="s">
        <v>24</v>
      </c>
      <c r="L370">
        <v>45</v>
      </c>
      <c r="M370" t="s">
        <v>15</v>
      </c>
    </row>
    <row r="371" spans="1:13" x14ac:dyDescent="0.25">
      <c r="A371">
        <v>12133</v>
      </c>
      <c r="B371" t="s">
        <v>34</v>
      </c>
      <c r="C371" t="s">
        <v>33</v>
      </c>
      <c r="D371" s="1">
        <v>130000</v>
      </c>
      <c r="E371">
        <v>3</v>
      </c>
      <c r="F371" t="s">
        <v>19</v>
      </c>
      <c r="G371" t="s">
        <v>21</v>
      </c>
      <c r="H371" t="s">
        <v>15</v>
      </c>
      <c r="I371">
        <v>3</v>
      </c>
      <c r="J371" t="s">
        <v>23</v>
      </c>
      <c r="K371" t="s">
        <v>17</v>
      </c>
      <c r="L371">
        <v>50</v>
      </c>
      <c r="M371" t="s">
        <v>15</v>
      </c>
    </row>
    <row r="372" spans="1:13" x14ac:dyDescent="0.25">
      <c r="A372">
        <v>25918</v>
      </c>
      <c r="B372" t="s">
        <v>35</v>
      </c>
      <c r="C372" t="s">
        <v>33</v>
      </c>
      <c r="D372" s="1">
        <v>30000</v>
      </c>
      <c r="E372">
        <v>2</v>
      </c>
      <c r="F372" t="s">
        <v>19</v>
      </c>
      <c r="G372" t="s">
        <v>20</v>
      </c>
      <c r="H372" t="s">
        <v>18</v>
      </c>
      <c r="I372">
        <v>2</v>
      </c>
      <c r="J372" t="s">
        <v>23</v>
      </c>
      <c r="K372" t="s">
        <v>24</v>
      </c>
      <c r="L372">
        <v>60</v>
      </c>
      <c r="M372" t="s">
        <v>15</v>
      </c>
    </row>
    <row r="373" spans="1:13" x14ac:dyDescent="0.25">
      <c r="A373">
        <v>25752</v>
      </c>
      <c r="B373" t="s">
        <v>35</v>
      </c>
      <c r="C373" t="s">
        <v>33</v>
      </c>
      <c r="D373" s="1">
        <v>20000</v>
      </c>
      <c r="E373">
        <v>2</v>
      </c>
      <c r="F373" t="s">
        <v>19</v>
      </c>
      <c r="G373" t="s">
        <v>25</v>
      </c>
      <c r="H373" t="s">
        <v>18</v>
      </c>
      <c r="I373">
        <v>1</v>
      </c>
      <c r="J373" t="s">
        <v>16</v>
      </c>
      <c r="K373" t="s">
        <v>17</v>
      </c>
      <c r="L373">
        <v>53</v>
      </c>
      <c r="M373" t="s">
        <v>15</v>
      </c>
    </row>
    <row r="374" spans="1:13" x14ac:dyDescent="0.25">
      <c r="A374">
        <v>17324</v>
      </c>
      <c r="B374" t="s">
        <v>34</v>
      </c>
      <c r="C374" t="s">
        <v>33</v>
      </c>
      <c r="D374" s="1">
        <v>100000</v>
      </c>
      <c r="E374">
        <v>4</v>
      </c>
      <c r="F374" t="s">
        <v>13</v>
      </c>
      <c r="G374" t="s">
        <v>21</v>
      </c>
      <c r="H374" t="s">
        <v>15</v>
      </c>
      <c r="I374">
        <v>1</v>
      </c>
      <c r="J374" t="s">
        <v>30</v>
      </c>
      <c r="K374" t="s">
        <v>24</v>
      </c>
      <c r="L374">
        <v>46</v>
      </c>
      <c r="M374" t="s">
        <v>18</v>
      </c>
    </row>
    <row r="375" spans="1:13" x14ac:dyDescent="0.25">
      <c r="A375">
        <v>22918</v>
      </c>
      <c r="B375" t="s">
        <v>35</v>
      </c>
      <c r="C375" t="s">
        <v>34</v>
      </c>
      <c r="D375" s="1">
        <v>80000</v>
      </c>
      <c r="E375">
        <v>5</v>
      </c>
      <c r="F375" t="s">
        <v>31</v>
      </c>
      <c r="G375" t="s">
        <v>28</v>
      </c>
      <c r="H375" t="s">
        <v>15</v>
      </c>
      <c r="I375">
        <v>3</v>
      </c>
      <c r="J375" t="s">
        <v>16</v>
      </c>
      <c r="K375" t="s">
        <v>24</v>
      </c>
      <c r="L375">
        <v>50</v>
      </c>
      <c r="M375" t="s">
        <v>18</v>
      </c>
    </row>
    <row r="376" spans="1:13" x14ac:dyDescent="0.25">
      <c r="A376">
        <v>12510</v>
      </c>
      <c r="B376" t="s">
        <v>34</v>
      </c>
      <c r="C376" t="s">
        <v>34</v>
      </c>
      <c r="D376" s="1">
        <v>40000</v>
      </c>
      <c r="E376">
        <v>1</v>
      </c>
      <c r="F376" t="s">
        <v>13</v>
      </c>
      <c r="G376" t="s">
        <v>14</v>
      </c>
      <c r="H376" t="s">
        <v>15</v>
      </c>
      <c r="I376">
        <v>1</v>
      </c>
      <c r="J376" t="s">
        <v>16</v>
      </c>
      <c r="K376" t="s">
        <v>17</v>
      </c>
      <c r="L376">
        <v>43</v>
      </c>
      <c r="M376" t="s">
        <v>15</v>
      </c>
    </row>
    <row r="377" spans="1:13" x14ac:dyDescent="0.25">
      <c r="A377">
        <v>25512</v>
      </c>
      <c r="B377" t="s">
        <v>35</v>
      </c>
      <c r="C377" t="s">
        <v>34</v>
      </c>
      <c r="D377" s="1">
        <v>20000</v>
      </c>
      <c r="E377">
        <v>0</v>
      </c>
      <c r="F377" t="s">
        <v>27</v>
      </c>
      <c r="G377" t="s">
        <v>25</v>
      </c>
      <c r="H377" t="s">
        <v>18</v>
      </c>
      <c r="I377">
        <v>1</v>
      </c>
      <c r="J377" t="s">
        <v>22</v>
      </c>
      <c r="K377" t="s">
        <v>17</v>
      </c>
      <c r="L377">
        <v>30</v>
      </c>
      <c r="M377" t="s">
        <v>18</v>
      </c>
    </row>
    <row r="378" spans="1:13" x14ac:dyDescent="0.25">
      <c r="A378">
        <v>16179</v>
      </c>
      <c r="B378" t="s">
        <v>35</v>
      </c>
      <c r="C378" t="s">
        <v>33</v>
      </c>
      <c r="D378" s="1">
        <v>80000</v>
      </c>
      <c r="E378">
        <v>5</v>
      </c>
      <c r="F378" t="s">
        <v>13</v>
      </c>
      <c r="G378" t="s">
        <v>21</v>
      </c>
      <c r="H378" t="s">
        <v>15</v>
      </c>
      <c r="I378">
        <v>4</v>
      </c>
      <c r="J378" t="s">
        <v>26</v>
      </c>
      <c r="K378" t="s">
        <v>24</v>
      </c>
      <c r="L378">
        <v>38</v>
      </c>
      <c r="M378" t="s">
        <v>18</v>
      </c>
    </row>
    <row r="379" spans="1:13" x14ac:dyDescent="0.25">
      <c r="A379">
        <v>15628</v>
      </c>
      <c r="B379" t="s">
        <v>34</v>
      </c>
      <c r="C379" t="s">
        <v>33</v>
      </c>
      <c r="D379" s="1">
        <v>40000</v>
      </c>
      <c r="E379">
        <v>1</v>
      </c>
      <c r="F379" t="s">
        <v>13</v>
      </c>
      <c r="G379" t="s">
        <v>14</v>
      </c>
      <c r="H379" t="s">
        <v>15</v>
      </c>
      <c r="I379">
        <v>1</v>
      </c>
      <c r="J379" t="s">
        <v>16</v>
      </c>
      <c r="K379" t="s">
        <v>17</v>
      </c>
      <c r="L379">
        <v>89</v>
      </c>
      <c r="M379" t="s">
        <v>18</v>
      </c>
    </row>
    <row r="380" spans="1:13" x14ac:dyDescent="0.25">
      <c r="A380">
        <v>20977</v>
      </c>
      <c r="B380" t="s">
        <v>34</v>
      </c>
      <c r="C380" t="s">
        <v>34</v>
      </c>
      <c r="D380" s="1">
        <v>20000</v>
      </c>
      <c r="E380">
        <v>1</v>
      </c>
      <c r="F380" t="s">
        <v>13</v>
      </c>
      <c r="G380" t="s">
        <v>20</v>
      </c>
      <c r="H380" t="s">
        <v>15</v>
      </c>
      <c r="I380">
        <v>0</v>
      </c>
      <c r="J380" t="s">
        <v>16</v>
      </c>
      <c r="K380" t="s">
        <v>17</v>
      </c>
      <c r="L380">
        <v>64</v>
      </c>
      <c r="M380" t="s">
        <v>15</v>
      </c>
    </row>
    <row r="381" spans="1:13" x14ac:dyDescent="0.25">
      <c r="A381">
        <v>18140</v>
      </c>
      <c r="B381" t="s">
        <v>34</v>
      </c>
      <c r="C381" t="s">
        <v>34</v>
      </c>
      <c r="D381" s="1">
        <v>130000</v>
      </c>
      <c r="E381">
        <v>3</v>
      </c>
      <c r="F381" t="s">
        <v>19</v>
      </c>
      <c r="G381" t="s">
        <v>21</v>
      </c>
      <c r="H381" t="s">
        <v>18</v>
      </c>
      <c r="I381">
        <v>3</v>
      </c>
      <c r="J381" t="s">
        <v>23</v>
      </c>
      <c r="K381" t="s">
        <v>17</v>
      </c>
      <c r="L381">
        <v>51</v>
      </c>
      <c r="M381" t="s">
        <v>15</v>
      </c>
    </row>
    <row r="382" spans="1:13" x14ac:dyDescent="0.25">
      <c r="A382">
        <v>20417</v>
      </c>
      <c r="B382" t="s">
        <v>34</v>
      </c>
      <c r="C382" t="s">
        <v>34</v>
      </c>
      <c r="D382" s="1">
        <v>30000</v>
      </c>
      <c r="E382">
        <v>3</v>
      </c>
      <c r="F382" t="s">
        <v>19</v>
      </c>
      <c r="G382" t="s">
        <v>20</v>
      </c>
      <c r="H382" t="s">
        <v>18</v>
      </c>
      <c r="I382">
        <v>2</v>
      </c>
      <c r="J382" t="s">
        <v>23</v>
      </c>
      <c r="K382" t="s">
        <v>24</v>
      </c>
      <c r="L382">
        <v>56</v>
      </c>
      <c r="M382" t="s">
        <v>18</v>
      </c>
    </row>
    <row r="383" spans="1:13" x14ac:dyDescent="0.25">
      <c r="A383">
        <v>18267</v>
      </c>
      <c r="B383" t="s">
        <v>34</v>
      </c>
      <c r="C383" t="s">
        <v>34</v>
      </c>
      <c r="D383" s="1">
        <v>60000</v>
      </c>
      <c r="E383">
        <v>3</v>
      </c>
      <c r="F383" t="s">
        <v>13</v>
      </c>
      <c r="G383" t="s">
        <v>21</v>
      </c>
      <c r="H383" t="s">
        <v>15</v>
      </c>
      <c r="I383">
        <v>2</v>
      </c>
      <c r="J383" t="s">
        <v>23</v>
      </c>
      <c r="K383" t="s">
        <v>24</v>
      </c>
      <c r="L383">
        <v>43</v>
      </c>
      <c r="M383" t="s">
        <v>18</v>
      </c>
    </row>
    <row r="384" spans="1:13" x14ac:dyDescent="0.25">
      <c r="A384">
        <v>13620</v>
      </c>
      <c r="B384" t="s">
        <v>35</v>
      </c>
      <c r="C384" t="s">
        <v>34</v>
      </c>
      <c r="D384" s="1">
        <v>70000</v>
      </c>
      <c r="E384">
        <v>0</v>
      </c>
      <c r="F384" t="s">
        <v>13</v>
      </c>
      <c r="G384" t="s">
        <v>21</v>
      </c>
      <c r="H384" t="s">
        <v>18</v>
      </c>
      <c r="I384">
        <v>3</v>
      </c>
      <c r="J384" t="s">
        <v>30</v>
      </c>
      <c r="K384" t="s">
        <v>24</v>
      </c>
      <c r="L384">
        <v>30</v>
      </c>
      <c r="M384" t="s">
        <v>15</v>
      </c>
    </row>
    <row r="385" spans="1:13" x14ac:dyDescent="0.25">
      <c r="A385">
        <v>22974</v>
      </c>
      <c r="B385" t="s">
        <v>34</v>
      </c>
      <c r="C385" t="s">
        <v>33</v>
      </c>
      <c r="D385" s="1">
        <v>30000</v>
      </c>
      <c r="E385">
        <v>2</v>
      </c>
      <c r="F385" t="s">
        <v>19</v>
      </c>
      <c r="G385" t="s">
        <v>20</v>
      </c>
      <c r="H385" t="s">
        <v>15</v>
      </c>
      <c r="I385">
        <v>2</v>
      </c>
      <c r="J385" t="s">
        <v>23</v>
      </c>
      <c r="K385" t="s">
        <v>24</v>
      </c>
      <c r="L385">
        <v>69</v>
      </c>
      <c r="M385" t="s">
        <v>18</v>
      </c>
    </row>
    <row r="386" spans="1:13" x14ac:dyDescent="0.25">
      <c r="A386">
        <v>13586</v>
      </c>
      <c r="B386" t="s">
        <v>34</v>
      </c>
      <c r="C386" t="s">
        <v>34</v>
      </c>
      <c r="D386" s="1">
        <v>80000</v>
      </c>
      <c r="E386">
        <v>4</v>
      </c>
      <c r="F386" t="s">
        <v>19</v>
      </c>
      <c r="G386" t="s">
        <v>21</v>
      </c>
      <c r="H386" t="s">
        <v>15</v>
      </c>
      <c r="I386">
        <v>2</v>
      </c>
      <c r="J386" t="s">
        <v>30</v>
      </c>
      <c r="K386" t="s">
        <v>17</v>
      </c>
      <c r="L386">
        <v>53</v>
      </c>
      <c r="M386" t="s">
        <v>18</v>
      </c>
    </row>
    <row r="387" spans="1:13" x14ac:dyDescent="0.25">
      <c r="A387">
        <v>17978</v>
      </c>
      <c r="B387" t="s">
        <v>34</v>
      </c>
      <c r="C387" t="s">
        <v>34</v>
      </c>
      <c r="D387" s="1">
        <v>40000</v>
      </c>
      <c r="E387">
        <v>0</v>
      </c>
      <c r="F387" t="s">
        <v>31</v>
      </c>
      <c r="G387" t="s">
        <v>20</v>
      </c>
      <c r="H387" t="s">
        <v>15</v>
      </c>
      <c r="I387">
        <v>0</v>
      </c>
      <c r="J387" t="s">
        <v>16</v>
      </c>
      <c r="K387" t="s">
        <v>17</v>
      </c>
      <c r="L387">
        <v>37</v>
      </c>
      <c r="M387" t="s">
        <v>15</v>
      </c>
    </row>
    <row r="388" spans="1:13" x14ac:dyDescent="0.25">
      <c r="A388">
        <v>12581</v>
      </c>
      <c r="B388" t="s">
        <v>35</v>
      </c>
      <c r="C388" t="s">
        <v>33</v>
      </c>
      <c r="D388" s="1">
        <v>10000</v>
      </c>
      <c r="E388">
        <v>0</v>
      </c>
      <c r="F388" t="s">
        <v>19</v>
      </c>
      <c r="G388" t="s">
        <v>25</v>
      </c>
      <c r="H388" t="s">
        <v>18</v>
      </c>
      <c r="I388">
        <v>1</v>
      </c>
      <c r="J388" t="s">
        <v>16</v>
      </c>
      <c r="K388" t="s">
        <v>24</v>
      </c>
      <c r="L388">
        <v>28</v>
      </c>
      <c r="M388" t="s">
        <v>15</v>
      </c>
    </row>
    <row r="389" spans="1:13" x14ac:dyDescent="0.25">
      <c r="A389">
        <v>18018</v>
      </c>
      <c r="B389" t="s">
        <v>35</v>
      </c>
      <c r="C389" t="s">
        <v>34</v>
      </c>
      <c r="D389" s="1">
        <v>30000</v>
      </c>
      <c r="E389">
        <v>3</v>
      </c>
      <c r="F389" t="s">
        <v>19</v>
      </c>
      <c r="G389" t="s">
        <v>20</v>
      </c>
      <c r="H389" t="s">
        <v>15</v>
      </c>
      <c r="I389">
        <v>0</v>
      </c>
      <c r="J389" t="s">
        <v>16</v>
      </c>
      <c r="K389" t="s">
        <v>17</v>
      </c>
      <c r="L389">
        <v>43</v>
      </c>
      <c r="M389" t="s">
        <v>18</v>
      </c>
    </row>
    <row r="390" spans="1:13" x14ac:dyDescent="0.25">
      <c r="A390">
        <v>28957</v>
      </c>
      <c r="B390" t="s">
        <v>35</v>
      </c>
      <c r="C390" t="s">
        <v>33</v>
      </c>
      <c r="D390" s="1">
        <v>120000</v>
      </c>
      <c r="E390">
        <v>0</v>
      </c>
      <c r="F390" t="s">
        <v>29</v>
      </c>
      <c r="G390" t="s">
        <v>21</v>
      </c>
      <c r="H390" t="s">
        <v>15</v>
      </c>
      <c r="I390">
        <v>4</v>
      </c>
      <c r="J390" t="s">
        <v>30</v>
      </c>
      <c r="K390" t="s">
        <v>24</v>
      </c>
      <c r="L390">
        <v>34</v>
      </c>
      <c r="M390" t="s">
        <v>15</v>
      </c>
    </row>
    <row r="391" spans="1:13" x14ac:dyDescent="0.25">
      <c r="A391">
        <v>13690</v>
      </c>
      <c r="B391" t="s">
        <v>35</v>
      </c>
      <c r="C391" t="s">
        <v>33</v>
      </c>
      <c r="D391" s="1">
        <v>20000</v>
      </c>
      <c r="E391">
        <v>0</v>
      </c>
      <c r="F391" t="s">
        <v>29</v>
      </c>
      <c r="G391" t="s">
        <v>25</v>
      </c>
      <c r="H391" t="s">
        <v>18</v>
      </c>
      <c r="I391">
        <v>2</v>
      </c>
      <c r="J391" t="s">
        <v>26</v>
      </c>
      <c r="K391" t="s">
        <v>17</v>
      </c>
      <c r="L391">
        <v>34</v>
      </c>
      <c r="M391" t="s">
        <v>15</v>
      </c>
    </row>
    <row r="392" spans="1:13" x14ac:dyDescent="0.25">
      <c r="A392">
        <v>12568</v>
      </c>
      <c r="B392" t="s">
        <v>34</v>
      </c>
      <c r="C392" t="s">
        <v>33</v>
      </c>
      <c r="D392" s="1">
        <v>30000</v>
      </c>
      <c r="E392">
        <v>1</v>
      </c>
      <c r="F392" t="s">
        <v>13</v>
      </c>
      <c r="G392" t="s">
        <v>20</v>
      </c>
      <c r="H392" t="s">
        <v>15</v>
      </c>
      <c r="I392">
        <v>0</v>
      </c>
      <c r="J392" t="s">
        <v>16</v>
      </c>
      <c r="K392" t="s">
        <v>17</v>
      </c>
      <c r="L392">
        <v>64</v>
      </c>
      <c r="M392" t="s">
        <v>18</v>
      </c>
    </row>
    <row r="393" spans="1:13" x14ac:dyDescent="0.25">
      <c r="A393">
        <v>13122</v>
      </c>
      <c r="B393" t="s">
        <v>34</v>
      </c>
      <c r="C393" t="s">
        <v>33</v>
      </c>
      <c r="D393" s="1">
        <v>80000</v>
      </c>
      <c r="E393">
        <v>0</v>
      </c>
      <c r="F393" t="s">
        <v>13</v>
      </c>
      <c r="G393" t="s">
        <v>21</v>
      </c>
      <c r="H393" t="s">
        <v>15</v>
      </c>
      <c r="I393">
        <v>1</v>
      </c>
      <c r="J393" t="s">
        <v>26</v>
      </c>
      <c r="K393" t="s">
        <v>24</v>
      </c>
      <c r="L393">
        <v>41</v>
      </c>
      <c r="M393" t="s">
        <v>15</v>
      </c>
    </row>
    <row r="394" spans="1:13" x14ac:dyDescent="0.25">
      <c r="A394">
        <v>21184</v>
      </c>
      <c r="B394" t="s">
        <v>35</v>
      </c>
      <c r="C394" t="s">
        <v>34</v>
      </c>
      <c r="D394" s="1">
        <v>70000</v>
      </c>
      <c r="E394">
        <v>0</v>
      </c>
      <c r="F394" t="s">
        <v>13</v>
      </c>
      <c r="G394" t="s">
        <v>21</v>
      </c>
      <c r="H394" t="s">
        <v>18</v>
      </c>
      <c r="I394">
        <v>1</v>
      </c>
      <c r="J394" t="s">
        <v>23</v>
      </c>
      <c r="K394" t="s">
        <v>24</v>
      </c>
      <c r="L394">
        <v>38</v>
      </c>
      <c r="M394" t="s">
        <v>18</v>
      </c>
    </row>
    <row r="395" spans="1:13" x14ac:dyDescent="0.25">
      <c r="A395">
        <v>26150</v>
      </c>
      <c r="B395" t="s">
        <v>35</v>
      </c>
      <c r="C395" t="s">
        <v>33</v>
      </c>
      <c r="D395" s="1">
        <v>70000</v>
      </c>
      <c r="E395">
        <v>0</v>
      </c>
      <c r="F395" t="s">
        <v>13</v>
      </c>
      <c r="G395" t="s">
        <v>21</v>
      </c>
      <c r="H395" t="s">
        <v>18</v>
      </c>
      <c r="I395">
        <v>1</v>
      </c>
      <c r="J395" t="s">
        <v>16</v>
      </c>
      <c r="K395" t="s">
        <v>24</v>
      </c>
      <c r="L395">
        <v>41</v>
      </c>
      <c r="M395" t="s">
        <v>15</v>
      </c>
    </row>
    <row r="396" spans="1:13" x14ac:dyDescent="0.25">
      <c r="A396">
        <v>24151</v>
      </c>
      <c r="B396" t="s">
        <v>35</v>
      </c>
      <c r="C396" t="s">
        <v>34</v>
      </c>
      <c r="D396" s="1">
        <v>20000</v>
      </c>
      <c r="E396">
        <v>1</v>
      </c>
      <c r="F396" t="s">
        <v>13</v>
      </c>
      <c r="G396" t="s">
        <v>20</v>
      </c>
      <c r="H396" t="s">
        <v>18</v>
      </c>
      <c r="I396">
        <v>0</v>
      </c>
      <c r="J396" t="s">
        <v>16</v>
      </c>
      <c r="K396" t="s">
        <v>17</v>
      </c>
      <c r="L396">
        <v>51</v>
      </c>
      <c r="M396" t="s">
        <v>18</v>
      </c>
    </row>
    <row r="397" spans="1:13" x14ac:dyDescent="0.25">
      <c r="A397">
        <v>23962</v>
      </c>
      <c r="B397" t="s">
        <v>34</v>
      </c>
      <c r="C397" t="s">
        <v>33</v>
      </c>
      <c r="D397" s="1">
        <v>10000</v>
      </c>
      <c r="E397">
        <v>0</v>
      </c>
      <c r="F397" t="s">
        <v>29</v>
      </c>
      <c r="G397" t="s">
        <v>25</v>
      </c>
      <c r="H397" t="s">
        <v>15</v>
      </c>
      <c r="I397">
        <v>2</v>
      </c>
      <c r="J397" t="s">
        <v>26</v>
      </c>
      <c r="K397" t="s">
        <v>17</v>
      </c>
      <c r="L397">
        <v>32</v>
      </c>
      <c r="M397" t="s">
        <v>18</v>
      </c>
    </row>
    <row r="398" spans="1:13" x14ac:dyDescent="0.25">
      <c r="A398">
        <v>17793</v>
      </c>
      <c r="B398" t="s">
        <v>34</v>
      </c>
      <c r="C398" t="s">
        <v>33</v>
      </c>
      <c r="D398" s="1">
        <v>40000</v>
      </c>
      <c r="E398">
        <v>0</v>
      </c>
      <c r="F398" t="s">
        <v>13</v>
      </c>
      <c r="G398" t="s">
        <v>20</v>
      </c>
      <c r="H398" t="s">
        <v>15</v>
      </c>
      <c r="I398">
        <v>0</v>
      </c>
      <c r="J398" t="s">
        <v>16</v>
      </c>
      <c r="K398" t="s">
        <v>17</v>
      </c>
      <c r="L398">
        <v>38</v>
      </c>
      <c r="M398" t="s">
        <v>15</v>
      </c>
    </row>
    <row r="399" spans="1:13" x14ac:dyDescent="0.25">
      <c r="A399">
        <v>14926</v>
      </c>
      <c r="B399" t="s">
        <v>34</v>
      </c>
      <c r="C399" t="s">
        <v>34</v>
      </c>
      <c r="D399" s="1">
        <v>30000</v>
      </c>
      <c r="E399">
        <v>1</v>
      </c>
      <c r="F399" t="s">
        <v>13</v>
      </c>
      <c r="G399" t="s">
        <v>20</v>
      </c>
      <c r="H399" t="s">
        <v>15</v>
      </c>
      <c r="I399">
        <v>0</v>
      </c>
      <c r="J399" t="s">
        <v>16</v>
      </c>
      <c r="K399" t="s">
        <v>17</v>
      </c>
      <c r="L399">
        <v>38</v>
      </c>
      <c r="M399" t="s">
        <v>15</v>
      </c>
    </row>
    <row r="400" spans="1:13" x14ac:dyDescent="0.25">
      <c r="A400">
        <v>16163</v>
      </c>
      <c r="B400" t="s">
        <v>35</v>
      </c>
      <c r="C400" t="s">
        <v>34</v>
      </c>
      <c r="D400" s="1">
        <v>60000</v>
      </c>
      <c r="E400">
        <v>2</v>
      </c>
      <c r="F400" t="s">
        <v>13</v>
      </c>
      <c r="G400" t="s">
        <v>21</v>
      </c>
      <c r="H400" t="s">
        <v>15</v>
      </c>
      <c r="I400">
        <v>1</v>
      </c>
      <c r="J400" t="s">
        <v>22</v>
      </c>
      <c r="K400" t="s">
        <v>24</v>
      </c>
      <c r="L400">
        <v>38</v>
      </c>
      <c r="M400" t="s">
        <v>15</v>
      </c>
    </row>
    <row r="401" spans="1:13" x14ac:dyDescent="0.25">
      <c r="A401">
        <v>21365</v>
      </c>
      <c r="B401" t="s">
        <v>34</v>
      </c>
      <c r="C401" t="s">
        <v>33</v>
      </c>
      <c r="D401" s="1">
        <v>10000</v>
      </c>
      <c r="E401">
        <v>2</v>
      </c>
      <c r="F401" t="s">
        <v>29</v>
      </c>
      <c r="G401" t="s">
        <v>20</v>
      </c>
      <c r="H401" t="s">
        <v>15</v>
      </c>
      <c r="I401">
        <v>2</v>
      </c>
      <c r="J401" t="s">
        <v>23</v>
      </c>
      <c r="K401" t="s">
        <v>24</v>
      </c>
      <c r="L401">
        <v>58</v>
      </c>
      <c r="M401" t="s">
        <v>18</v>
      </c>
    </row>
    <row r="402" spans="1:13" x14ac:dyDescent="0.25">
      <c r="A402">
        <v>27771</v>
      </c>
      <c r="B402" t="s">
        <v>35</v>
      </c>
      <c r="C402" t="s">
        <v>34</v>
      </c>
      <c r="D402" s="1">
        <v>30000</v>
      </c>
      <c r="E402">
        <v>1</v>
      </c>
      <c r="F402" t="s">
        <v>13</v>
      </c>
      <c r="G402" t="s">
        <v>20</v>
      </c>
      <c r="H402" t="s">
        <v>15</v>
      </c>
      <c r="I402">
        <v>1</v>
      </c>
      <c r="J402" t="s">
        <v>26</v>
      </c>
      <c r="K402" t="s">
        <v>17</v>
      </c>
      <c r="L402">
        <v>39</v>
      </c>
      <c r="M402" t="s">
        <v>15</v>
      </c>
    </row>
    <row r="403" spans="1:13" x14ac:dyDescent="0.25">
      <c r="A403">
        <v>26167</v>
      </c>
      <c r="B403" t="s">
        <v>35</v>
      </c>
      <c r="C403" t="s">
        <v>33</v>
      </c>
      <c r="D403" s="1">
        <v>40000</v>
      </c>
      <c r="E403">
        <v>2</v>
      </c>
      <c r="F403" t="s">
        <v>13</v>
      </c>
      <c r="G403" t="s">
        <v>28</v>
      </c>
      <c r="H403" t="s">
        <v>18</v>
      </c>
      <c r="I403">
        <v>1</v>
      </c>
      <c r="J403" t="s">
        <v>23</v>
      </c>
      <c r="K403" t="s">
        <v>24</v>
      </c>
      <c r="L403">
        <v>53</v>
      </c>
      <c r="M403" t="s">
        <v>15</v>
      </c>
    </row>
    <row r="404" spans="1:13" x14ac:dyDescent="0.25">
      <c r="A404">
        <v>25792</v>
      </c>
      <c r="B404" t="s">
        <v>35</v>
      </c>
      <c r="C404" t="s">
        <v>33</v>
      </c>
      <c r="D404" s="1">
        <v>110000</v>
      </c>
      <c r="E404">
        <v>3</v>
      </c>
      <c r="F404" t="s">
        <v>13</v>
      </c>
      <c r="G404" t="s">
        <v>28</v>
      </c>
      <c r="H404" t="s">
        <v>15</v>
      </c>
      <c r="I404">
        <v>4</v>
      </c>
      <c r="J404" t="s">
        <v>30</v>
      </c>
      <c r="K404" t="s">
        <v>17</v>
      </c>
      <c r="L404">
        <v>53</v>
      </c>
      <c r="M404" t="s">
        <v>18</v>
      </c>
    </row>
    <row r="405" spans="1:13" x14ac:dyDescent="0.25">
      <c r="A405">
        <v>11555</v>
      </c>
      <c r="B405" t="s">
        <v>34</v>
      </c>
      <c r="C405" t="s">
        <v>33</v>
      </c>
      <c r="D405" s="1">
        <v>40000</v>
      </c>
      <c r="E405">
        <v>1</v>
      </c>
      <c r="F405" t="s">
        <v>13</v>
      </c>
      <c r="G405" t="s">
        <v>20</v>
      </c>
      <c r="H405" t="s">
        <v>15</v>
      </c>
      <c r="I405">
        <v>0</v>
      </c>
      <c r="J405" t="s">
        <v>16</v>
      </c>
      <c r="K405" t="s">
        <v>17</v>
      </c>
      <c r="L405">
        <v>80</v>
      </c>
      <c r="M405" t="s">
        <v>18</v>
      </c>
    </row>
    <row r="406" spans="1:13" x14ac:dyDescent="0.25">
      <c r="A406">
        <v>22381</v>
      </c>
      <c r="B406" t="s">
        <v>34</v>
      </c>
      <c r="C406" t="s">
        <v>34</v>
      </c>
      <c r="D406" s="1">
        <v>10000</v>
      </c>
      <c r="E406">
        <v>1</v>
      </c>
      <c r="F406" t="s">
        <v>31</v>
      </c>
      <c r="G406" t="s">
        <v>25</v>
      </c>
      <c r="H406" t="s">
        <v>15</v>
      </c>
      <c r="I406">
        <v>0</v>
      </c>
      <c r="J406" t="s">
        <v>16</v>
      </c>
      <c r="K406" t="s">
        <v>17</v>
      </c>
      <c r="L406">
        <v>44</v>
      </c>
      <c r="M406" t="s">
        <v>18</v>
      </c>
    </row>
    <row r="407" spans="1:13" x14ac:dyDescent="0.25">
      <c r="A407">
        <v>17882</v>
      </c>
      <c r="B407" t="s">
        <v>34</v>
      </c>
      <c r="C407" t="s">
        <v>34</v>
      </c>
      <c r="D407" s="1">
        <v>20000</v>
      </c>
      <c r="E407">
        <v>1</v>
      </c>
      <c r="F407" t="s">
        <v>31</v>
      </c>
      <c r="G407" t="s">
        <v>20</v>
      </c>
      <c r="H407" t="s">
        <v>15</v>
      </c>
      <c r="I407">
        <v>0</v>
      </c>
      <c r="J407" t="s">
        <v>16</v>
      </c>
      <c r="K407" t="s">
        <v>17</v>
      </c>
      <c r="L407">
        <v>44</v>
      </c>
      <c r="M407" t="s">
        <v>18</v>
      </c>
    </row>
    <row r="408" spans="1:13" x14ac:dyDescent="0.25">
      <c r="A408">
        <v>22174</v>
      </c>
      <c r="B408" t="s">
        <v>34</v>
      </c>
      <c r="C408" t="s">
        <v>34</v>
      </c>
      <c r="D408" s="1">
        <v>30000</v>
      </c>
      <c r="E408">
        <v>3</v>
      </c>
      <c r="F408" t="s">
        <v>27</v>
      </c>
      <c r="G408" t="s">
        <v>14</v>
      </c>
      <c r="H408" t="s">
        <v>15</v>
      </c>
      <c r="I408">
        <v>2</v>
      </c>
      <c r="J408" t="s">
        <v>23</v>
      </c>
      <c r="K408" t="s">
        <v>24</v>
      </c>
      <c r="L408">
        <v>54</v>
      </c>
      <c r="M408" t="s">
        <v>15</v>
      </c>
    </row>
    <row r="409" spans="1:13" x14ac:dyDescent="0.25">
      <c r="A409">
        <v>22439</v>
      </c>
      <c r="B409" t="s">
        <v>34</v>
      </c>
      <c r="C409" t="s">
        <v>33</v>
      </c>
      <c r="D409" s="1">
        <v>30000</v>
      </c>
      <c r="E409">
        <v>0</v>
      </c>
      <c r="F409" t="s">
        <v>13</v>
      </c>
      <c r="G409" t="s">
        <v>20</v>
      </c>
      <c r="H409" t="s">
        <v>15</v>
      </c>
      <c r="I409">
        <v>0</v>
      </c>
      <c r="J409" t="s">
        <v>16</v>
      </c>
      <c r="K409" t="s">
        <v>17</v>
      </c>
      <c r="L409">
        <v>37</v>
      </c>
      <c r="M409" t="s">
        <v>15</v>
      </c>
    </row>
    <row r="410" spans="1:13" x14ac:dyDescent="0.25">
      <c r="A410">
        <v>18012</v>
      </c>
      <c r="B410" t="s">
        <v>34</v>
      </c>
      <c r="C410" t="s">
        <v>33</v>
      </c>
      <c r="D410" s="1">
        <v>40000</v>
      </c>
      <c r="E410">
        <v>1</v>
      </c>
      <c r="F410" t="s">
        <v>13</v>
      </c>
      <c r="G410" t="s">
        <v>14</v>
      </c>
      <c r="H410" t="s">
        <v>15</v>
      </c>
      <c r="I410">
        <v>0</v>
      </c>
      <c r="J410" t="s">
        <v>16</v>
      </c>
      <c r="K410" t="s">
        <v>17</v>
      </c>
      <c r="L410">
        <v>41</v>
      </c>
      <c r="M410" t="s">
        <v>18</v>
      </c>
    </row>
    <row r="411" spans="1:13" x14ac:dyDescent="0.25">
      <c r="A411">
        <v>27582</v>
      </c>
      <c r="B411" t="s">
        <v>35</v>
      </c>
      <c r="C411" t="s">
        <v>33</v>
      </c>
      <c r="D411" s="1">
        <v>90000</v>
      </c>
      <c r="E411">
        <v>2</v>
      </c>
      <c r="F411" t="s">
        <v>13</v>
      </c>
      <c r="G411" t="s">
        <v>21</v>
      </c>
      <c r="H411" t="s">
        <v>18</v>
      </c>
      <c r="I411">
        <v>0</v>
      </c>
      <c r="J411" t="s">
        <v>16</v>
      </c>
      <c r="K411" t="s">
        <v>24</v>
      </c>
      <c r="L411">
        <v>36</v>
      </c>
      <c r="M411" t="s">
        <v>15</v>
      </c>
    </row>
    <row r="412" spans="1:13" x14ac:dyDescent="0.25">
      <c r="A412">
        <v>12744</v>
      </c>
      <c r="B412" t="s">
        <v>35</v>
      </c>
      <c r="C412" t="s">
        <v>33</v>
      </c>
      <c r="D412" s="1">
        <v>40000</v>
      </c>
      <c r="E412">
        <v>2</v>
      </c>
      <c r="F412" t="s">
        <v>19</v>
      </c>
      <c r="G412" t="s">
        <v>20</v>
      </c>
      <c r="H412" t="s">
        <v>15</v>
      </c>
      <c r="I412">
        <v>0</v>
      </c>
      <c r="J412" t="s">
        <v>16</v>
      </c>
      <c r="K412" t="s">
        <v>17</v>
      </c>
      <c r="L412">
        <v>33</v>
      </c>
      <c r="M412" t="s">
        <v>18</v>
      </c>
    </row>
    <row r="413" spans="1:13" x14ac:dyDescent="0.25">
      <c r="A413">
        <v>22821</v>
      </c>
      <c r="B413" t="s">
        <v>34</v>
      </c>
      <c r="C413" t="s">
        <v>33</v>
      </c>
      <c r="D413" s="1">
        <v>130000</v>
      </c>
      <c r="E413">
        <v>3</v>
      </c>
      <c r="F413" t="s">
        <v>19</v>
      </c>
      <c r="G413" t="s">
        <v>21</v>
      </c>
      <c r="H413" t="s">
        <v>15</v>
      </c>
      <c r="I413">
        <v>4</v>
      </c>
      <c r="J413" t="s">
        <v>16</v>
      </c>
      <c r="K413" t="s">
        <v>17</v>
      </c>
      <c r="L413">
        <v>52</v>
      </c>
      <c r="M413" t="s">
        <v>18</v>
      </c>
    </row>
    <row r="414" spans="1:13" x14ac:dyDescent="0.25">
      <c r="A414">
        <v>20171</v>
      </c>
      <c r="B414" t="s">
        <v>34</v>
      </c>
      <c r="C414" t="s">
        <v>33</v>
      </c>
      <c r="D414" s="1">
        <v>20000</v>
      </c>
      <c r="E414">
        <v>2</v>
      </c>
      <c r="F414" t="s">
        <v>19</v>
      </c>
      <c r="G414" t="s">
        <v>25</v>
      </c>
      <c r="H414" t="s">
        <v>15</v>
      </c>
      <c r="I414">
        <v>1</v>
      </c>
      <c r="J414" t="s">
        <v>16</v>
      </c>
      <c r="K414" t="s">
        <v>17</v>
      </c>
      <c r="L414">
        <v>46</v>
      </c>
      <c r="M414" t="s">
        <v>15</v>
      </c>
    </row>
    <row r="415" spans="1:13" x14ac:dyDescent="0.25">
      <c r="A415">
        <v>11116</v>
      </c>
      <c r="B415" t="s">
        <v>34</v>
      </c>
      <c r="C415" t="s">
        <v>34</v>
      </c>
      <c r="D415" s="1">
        <v>70000</v>
      </c>
      <c r="E415">
        <v>5</v>
      </c>
      <c r="F415" t="s">
        <v>19</v>
      </c>
      <c r="G415" t="s">
        <v>14</v>
      </c>
      <c r="H415" t="s">
        <v>15</v>
      </c>
      <c r="I415">
        <v>2</v>
      </c>
      <c r="J415" t="s">
        <v>23</v>
      </c>
      <c r="K415" t="s">
        <v>24</v>
      </c>
      <c r="L415">
        <v>43</v>
      </c>
      <c r="M415" t="s">
        <v>18</v>
      </c>
    </row>
    <row r="416" spans="1:13" x14ac:dyDescent="0.25">
      <c r="A416">
        <v>20053</v>
      </c>
      <c r="B416" t="s">
        <v>35</v>
      </c>
      <c r="C416" t="s">
        <v>34</v>
      </c>
      <c r="D416" s="1">
        <v>40000</v>
      </c>
      <c r="E416">
        <v>2</v>
      </c>
      <c r="F416" t="s">
        <v>19</v>
      </c>
      <c r="G416" t="s">
        <v>20</v>
      </c>
      <c r="H416" t="s">
        <v>15</v>
      </c>
      <c r="I416">
        <v>0</v>
      </c>
      <c r="J416" t="s">
        <v>16</v>
      </c>
      <c r="K416" t="s">
        <v>17</v>
      </c>
      <c r="L416">
        <v>34</v>
      </c>
      <c r="M416" t="s">
        <v>18</v>
      </c>
    </row>
    <row r="417" spans="1:13" x14ac:dyDescent="0.25">
      <c r="A417">
        <v>25266</v>
      </c>
      <c r="B417" t="s">
        <v>35</v>
      </c>
      <c r="C417" t="s">
        <v>33</v>
      </c>
      <c r="D417" s="1">
        <v>30000</v>
      </c>
      <c r="E417">
        <v>2</v>
      </c>
      <c r="F417" t="s">
        <v>19</v>
      </c>
      <c r="G417" t="s">
        <v>20</v>
      </c>
      <c r="H417" t="s">
        <v>18</v>
      </c>
      <c r="I417">
        <v>2</v>
      </c>
      <c r="J417" t="s">
        <v>23</v>
      </c>
      <c r="K417" t="s">
        <v>24</v>
      </c>
      <c r="L417">
        <v>67</v>
      </c>
      <c r="M417" t="s">
        <v>18</v>
      </c>
    </row>
    <row r="418" spans="1:13" x14ac:dyDescent="0.25">
      <c r="A418">
        <v>17960</v>
      </c>
      <c r="B418" t="s">
        <v>34</v>
      </c>
      <c r="C418" t="s">
        <v>33</v>
      </c>
      <c r="D418" s="1">
        <v>40000</v>
      </c>
      <c r="E418">
        <v>0</v>
      </c>
      <c r="F418" t="s">
        <v>31</v>
      </c>
      <c r="G418" t="s">
        <v>20</v>
      </c>
      <c r="H418" t="s">
        <v>15</v>
      </c>
      <c r="I418">
        <v>0</v>
      </c>
      <c r="J418" t="s">
        <v>16</v>
      </c>
      <c r="K418" t="s">
        <v>17</v>
      </c>
      <c r="L418">
        <v>35</v>
      </c>
      <c r="M418" t="s">
        <v>15</v>
      </c>
    </row>
    <row r="419" spans="1:13" x14ac:dyDescent="0.25">
      <c r="A419">
        <v>13961</v>
      </c>
      <c r="B419" t="s">
        <v>34</v>
      </c>
      <c r="C419" t="s">
        <v>33</v>
      </c>
      <c r="D419" s="1">
        <v>80000</v>
      </c>
      <c r="E419">
        <v>5</v>
      </c>
      <c r="F419" t="s">
        <v>31</v>
      </c>
      <c r="G419" t="s">
        <v>28</v>
      </c>
      <c r="H419" t="s">
        <v>15</v>
      </c>
      <c r="I419">
        <v>3</v>
      </c>
      <c r="J419" t="s">
        <v>16</v>
      </c>
      <c r="K419" t="s">
        <v>24</v>
      </c>
      <c r="L419">
        <v>40</v>
      </c>
      <c r="M419" t="s">
        <v>18</v>
      </c>
    </row>
    <row r="420" spans="1:13" x14ac:dyDescent="0.25">
      <c r="A420">
        <v>11897</v>
      </c>
      <c r="B420" t="s">
        <v>35</v>
      </c>
      <c r="C420" t="s">
        <v>34</v>
      </c>
      <c r="D420" s="1">
        <v>60000</v>
      </c>
      <c r="E420">
        <v>2</v>
      </c>
      <c r="F420" t="s">
        <v>13</v>
      </c>
      <c r="G420" t="s">
        <v>21</v>
      </c>
      <c r="H420" t="s">
        <v>18</v>
      </c>
      <c r="I420">
        <v>1</v>
      </c>
      <c r="J420" t="s">
        <v>16</v>
      </c>
      <c r="K420" t="s">
        <v>24</v>
      </c>
      <c r="L420">
        <v>37</v>
      </c>
      <c r="M420" t="s">
        <v>15</v>
      </c>
    </row>
    <row r="421" spans="1:13" x14ac:dyDescent="0.25">
      <c r="A421">
        <v>11139</v>
      </c>
      <c r="B421" t="s">
        <v>35</v>
      </c>
      <c r="C421" t="s">
        <v>33</v>
      </c>
      <c r="D421" s="1">
        <v>30000</v>
      </c>
      <c r="E421">
        <v>2</v>
      </c>
      <c r="F421" t="s">
        <v>19</v>
      </c>
      <c r="G421" t="s">
        <v>20</v>
      </c>
      <c r="H421" t="s">
        <v>18</v>
      </c>
      <c r="I421">
        <v>2</v>
      </c>
      <c r="J421" t="s">
        <v>23</v>
      </c>
      <c r="K421" t="s">
        <v>24</v>
      </c>
      <c r="L421">
        <v>67</v>
      </c>
      <c r="M421" t="s">
        <v>18</v>
      </c>
    </row>
    <row r="422" spans="1:13" x14ac:dyDescent="0.25">
      <c r="A422">
        <v>11576</v>
      </c>
      <c r="B422" t="s">
        <v>34</v>
      </c>
      <c r="C422" t="s">
        <v>34</v>
      </c>
      <c r="D422" s="1">
        <v>30000</v>
      </c>
      <c r="E422">
        <v>1</v>
      </c>
      <c r="F422" t="s">
        <v>13</v>
      </c>
      <c r="G422" t="s">
        <v>14</v>
      </c>
      <c r="H422" t="s">
        <v>15</v>
      </c>
      <c r="I422">
        <v>2</v>
      </c>
      <c r="J422" t="s">
        <v>16</v>
      </c>
      <c r="K422" t="s">
        <v>17</v>
      </c>
      <c r="L422">
        <v>41</v>
      </c>
      <c r="M422" t="s">
        <v>15</v>
      </c>
    </row>
    <row r="423" spans="1:13" x14ac:dyDescent="0.25">
      <c r="A423">
        <v>19255</v>
      </c>
      <c r="B423" t="s">
        <v>35</v>
      </c>
      <c r="C423" t="s">
        <v>34</v>
      </c>
      <c r="D423" s="1">
        <v>10000</v>
      </c>
      <c r="E423">
        <v>2</v>
      </c>
      <c r="F423" t="s">
        <v>19</v>
      </c>
      <c r="G423" t="s">
        <v>25</v>
      </c>
      <c r="H423" t="s">
        <v>15</v>
      </c>
      <c r="I423">
        <v>1</v>
      </c>
      <c r="J423" t="s">
        <v>16</v>
      </c>
      <c r="K423" t="s">
        <v>17</v>
      </c>
      <c r="L423">
        <v>51</v>
      </c>
      <c r="M423" t="s">
        <v>15</v>
      </c>
    </row>
    <row r="424" spans="1:13" x14ac:dyDescent="0.25">
      <c r="A424">
        <v>18153</v>
      </c>
      <c r="B424" t="s">
        <v>34</v>
      </c>
      <c r="C424" t="s">
        <v>33</v>
      </c>
      <c r="D424" s="1">
        <v>100000</v>
      </c>
      <c r="E424">
        <v>2</v>
      </c>
      <c r="F424" t="s">
        <v>13</v>
      </c>
      <c r="G424" t="s">
        <v>28</v>
      </c>
      <c r="H424" t="s">
        <v>15</v>
      </c>
      <c r="I424">
        <v>4</v>
      </c>
      <c r="J424" t="s">
        <v>30</v>
      </c>
      <c r="K424" t="s">
        <v>17</v>
      </c>
      <c r="L424">
        <v>59</v>
      </c>
      <c r="M424" t="s">
        <v>18</v>
      </c>
    </row>
    <row r="425" spans="1:13" x14ac:dyDescent="0.25">
      <c r="A425">
        <v>14547</v>
      </c>
      <c r="B425" t="s">
        <v>34</v>
      </c>
      <c r="C425" t="s">
        <v>34</v>
      </c>
      <c r="D425" s="1">
        <v>10000</v>
      </c>
      <c r="E425">
        <v>2</v>
      </c>
      <c r="F425" t="s">
        <v>19</v>
      </c>
      <c r="G425" t="s">
        <v>25</v>
      </c>
      <c r="H425" t="s">
        <v>15</v>
      </c>
      <c r="I425">
        <v>0</v>
      </c>
      <c r="J425" t="s">
        <v>26</v>
      </c>
      <c r="K425" t="s">
        <v>17</v>
      </c>
      <c r="L425">
        <v>51</v>
      </c>
      <c r="M425" t="s">
        <v>18</v>
      </c>
    </row>
    <row r="426" spans="1:13" x14ac:dyDescent="0.25">
      <c r="A426">
        <v>24901</v>
      </c>
      <c r="B426" t="s">
        <v>35</v>
      </c>
      <c r="C426" t="s">
        <v>34</v>
      </c>
      <c r="D426" s="1">
        <v>110000</v>
      </c>
      <c r="E426">
        <v>0</v>
      </c>
      <c r="F426" t="s">
        <v>19</v>
      </c>
      <c r="G426" t="s">
        <v>28</v>
      </c>
      <c r="H426" t="s">
        <v>18</v>
      </c>
      <c r="I426">
        <v>3</v>
      </c>
      <c r="J426" t="s">
        <v>30</v>
      </c>
      <c r="K426" t="s">
        <v>24</v>
      </c>
      <c r="L426">
        <v>32</v>
      </c>
      <c r="M426" t="s">
        <v>15</v>
      </c>
    </row>
    <row r="427" spans="1:13" x14ac:dyDescent="0.25">
      <c r="A427">
        <v>27169</v>
      </c>
      <c r="B427" t="s">
        <v>35</v>
      </c>
      <c r="C427" t="s">
        <v>34</v>
      </c>
      <c r="D427" s="1">
        <v>30000</v>
      </c>
      <c r="E427">
        <v>0</v>
      </c>
      <c r="F427" t="s">
        <v>27</v>
      </c>
      <c r="G427" t="s">
        <v>25</v>
      </c>
      <c r="H427" t="s">
        <v>15</v>
      </c>
      <c r="I427">
        <v>1</v>
      </c>
      <c r="J427" t="s">
        <v>22</v>
      </c>
      <c r="K427" t="s">
        <v>17</v>
      </c>
      <c r="L427">
        <v>34</v>
      </c>
      <c r="M427" t="s">
        <v>15</v>
      </c>
    </row>
    <row r="428" spans="1:13" x14ac:dyDescent="0.25">
      <c r="A428">
        <v>14805</v>
      </c>
      <c r="B428" t="s">
        <v>35</v>
      </c>
      <c r="C428" t="s">
        <v>33</v>
      </c>
      <c r="D428" s="1">
        <v>10000</v>
      </c>
      <c r="E428">
        <v>3</v>
      </c>
      <c r="F428" t="s">
        <v>29</v>
      </c>
      <c r="G428" t="s">
        <v>25</v>
      </c>
      <c r="H428" t="s">
        <v>15</v>
      </c>
      <c r="I428">
        <v>2</v>
      </c>
      <c r="J428" t="s">
        <v>16</v>
      </c>
      <c r="K428" t="s">
        <v>17</v>
      </c>
      <c r="L428">
        <v>43</v>
      </c>
      <c r="M428" t="s">
        <v>18</v>
      </c>
    </row>
    <row r="429" spans="1:13" x14ac:dyDescent="0.25">
      <c r="A429">
        <v>15822</v>
      </c>
      <c r="B429" t="s">
        <v>34</v>
      </c>
      <c r="C429" t="s">
        <v>34</v>
      </c>
      <c r="D429" s="1">
        <v>40000</v>
      </c>
      <c r="E429">
        <v>2</v>
      </c>
      <c r="F429" t="s">
        <v>13</v>
      </c>
      <c r="G429" t="s">
        <v>28</v>
      </c>
      <c r="H429" t="s">
        <v>15</v>
      </c>
      <c r="I429">
        <v>2</v>
      </c>
      <c r="J429" t="s">
        <v>16</v>
      </c>
      <c r="K429" t="s">
        <v>24</v>
      </c>
      <c r="L429">
        <v>67</v>
      </c>
      <c r="M429" t="s">
        <v>18</v>
      </c>
    </row>
    <row r="430" spans="1:13" x14ac:dyDescent="0.25">
      <c r="A430">
        <v>19389</v>
      </c>
      <c r="B430" t="s">
        <v>35</v>
      </c>
      <c r="C430" t="s">
        <v>34</v>
      </c>
      <c r="D430" s="1">
        <v>30000</v>
      </c>
      <c r="E430">
        <v>0</v>
      </c>
      <c r="F430" t="s">
        <v>19</v>
      </c>
      <c r="G430" t="s">
        <v>20</v>
      </c>
      <c r="H430" t="s">
        <v>18</v>
      </c>
      <c r="I430">
        <v>1</v>
      </c>
      <c r="J430" t="s">
        <v>22</v>
      </c>
      <c r="K430" t="s">
        <v>17</v>
      </c>
      <c r="L430">
        <v>28</v>
      </c>
      <c r="M430" t="s">
        <v>18</v>
      </c>
    </row>
    <row r="431" spans="1:13" x14ac:dyDescent="0.25">
      <c r="A431">
        <v>17048</v>
      </c>
      <c r="B431" t="s">
        <v>35</v>
      </c>
      <c r="C431" t="s">
        <v>33</v>
      </c>
      <c r="D431" s="1">
        <v>90000</v>
      </c>
      <c r="E431">
        <v>1</v>
      </c>
      <c r="F431" t="s">
        <v>31</v>
      </c>
      <c r="G431" t="s">
        <v>28</v>
      </c>
      <c r="H431" t="s">
        <v>15</v>
      </c>
      <c r="I431">
        <v>0</v>
      </c>
      <c r="J431" t="s">
        <v>16</v>
      </c>
      <c r="K431" t="s">
        <v>24</v>
      </c>
      <c r="L431">
        <v>36</v>
      </c>
      <c r="M431" t="s">
        <v>15</v>
      </c>
    </row>
    <row r="432" spans="1:13" x14ac:dyDescent="0.25">
      <c r="A432">
        <v>22204</v>
      </c>
      <c r="B432" t="s">
        <v>34</v>
      </c>
      <c r="C432" t="s">
        <v>34</v>
      </c>
      <c r="D432" s="1">
        <v>110000</v>
      </c>
      <c r="E432">
        <v>4</v>
      </c>
      <c r="F432" t="s">
        <v>13</v>
      </c>
      <c r="G432" t="s">
        <v>28</v>
      </c>
      <c r="H432" t="s">
        <v>15</v>
      </c>
      <c r="I432">
        <v>3</v>
      </c>
      <c r="J432" t="s">
        <v>22</v>
      </c>
      <c r="K432" t="s">
        <v>24</v>
      </c>
      <c r="L432">
        <v>48</v>
      </c>
      <c r="M432" t="s">
        <v>18</v>
      </c>
    </row>
    <row r="433" spans="1:13" x14ac:dyDescent="0.25">
      <c r="A433">
        <v>12718</v>
      </c>
      <c r="B433" t="s">
        <v>35</v>
      </c>
      <c r="C433" t="s">
        <v>33</v>
      </c>
      <c r="D433" s="1">
        <v>30000</v>
      </c>
      <c r="E433">
        <v>0</v>
      </c>
      <c r="F433" t="s">
        <v>19</v>
      </c>
      <c r="G433" t="s">
        <v>20</v>
      </c>
      <c r="H433" t="s">
        <v>15</v>
      </c>
      <c r="I433">
        <v>1</v>
      </c>
      <c r="J433" t="s">
        <v>22</v>
      </c>
      <c r="K433" t="s">
        <v>17</v>
      </c>
      <c r="L433">
        <v>31</v>
      </c>
      <c r="M433" t="s">
        <v>18</v>
      </c>
    </row>
    <row r="434" spans="1:13" x14ac:dyDescent="0.25">
      <c r="A434">
        <v>15019</v>
      </c>
      <c r="B434" t="s">
        <v>35</v>
      </c>
      <c r="C434" t="s">
        <v>33</v>
      </c>
      <c r="D434" s="1">
        <v>30000</v>
      </c>
      <c r="E434">
        <v>3</v>
      </c>
      <c r="F434" t="s">
        <v>27</v>
      </c>
      <c r="G434" t="s">
        <v>14</v>
      </c>
      <c r="H434" t="s">
        <v>15</v>
      </c>
      <c r="I434">
        <v>2</v>
      </c>
      <c r="J434" t="s">
        <v>23</v>
      </c>
      <c r="K434" t="s">
        <v>24</v>
      </c>
      <c r="L434">
        <v>55</v>
      </c>
      <c r="M434" t="s">
        <v>18</v>
      </c>
    </row>
    <row r="435" spans="1:13" x14ac:dyDescent="0.25">
      <c r="A435">
        <v>28488</v>
      </c>
      <c r="B435" t="s">
        <v>35</v>
      </c>
      <c r="C435" t="s">
        <v>34</v>
      </c>
      <c r="D435" s="1">
        <v>20000</v>
      </c>
      <c r="E435">
        <v>0</v>
      </c>
      <c r="F435" t="s">
        <v>19</v>
      </c>
      <c r="G435" t="s">
        <v>25</v>
      </c>
      <c r="H435" t="s">
        <v>15</v>
      </c>
      <c r="I435">
        <v>0</v>
      </c>
      <c r="J435" t="s">
        <v>16</v>
      </c>
      <c r="K435" t="s">
        <v>24</v>
      </c>
      <c r="L435">
        <v>28</v>
      </c>
      <c r="M435" t="s">
        <v>15</v>
      </c>
    </row>
    <row r="436" spans="1:13" x14ac:dyDescent="0.25">
      <c r="A436">
        <v>21891</v>
      </c>
      <c r="B436" t="s">
        <v>34</v>
      </c>
      <c r="C436" t="s">
        <v>33</v>
      </c>
      <c r="D436" s="1">
        <v>110000</v>
      </c>
      <c r="E436">
        <v>0</v>
      </c>
      <c r="F436" t="s">
        <v>27</v>
      </c>
      <c r="G436" t="s">
        <v>28</v>
      </c>
      <c r="H436" t="s">
        <v>15</v>
      </c>
      <c r="I436">
        <v>3</v>
      </c>
      <c r="J436" t="s">
        <v>30</v>
      </c>
      <c r="K436" t="s">
        <v>24</v>
      </c>
      <c r="L436">
        <v>34</v>
      </c>
      <c r="M436" t="s">
        <v>15</v>
      </c>
    </row>
    <row r="437" spans="1:13" x14ac:dyDescent="0.25">
      <c r="A437">
        <v>27814</v>
      </c>
      <c r="B437" t="s">
        <v>35</v>
      </c>
      <c r="C437" t="s">
        <v>33</v>
      </c>
      <c r="D437" s="1">
        <v>30000</v>
      </c>
      <c r="E437">
        <v>3</v>
      </c>
      <c r="F437" t="s">
        <v>19</v>
      </c>
      <c r="G437" t="s">
        <v>20</v>
      </c>
      <c r="H437" t="s">
        <v>18</v>
      </c>
      <c r="I437">
        <v>1</v>
      </c>
      <c r="J437" t="s">
        <v>16</v>
      </c>
      <c r="K437" t="s">
        <v>17</v>
      </c>
      <c r="L437">
        <v>26</v>
      </c>
      <c r="M437" t="s">
        <v>18</v>
      </c>
    </row>
    <row r="438" spans="1:13" x14ac:dyDescent="0.25">
      <c r="A438">
        <v>22175</v>
      </c>
      <c r="B438" t="s">
        <v>34</v>
      </c>
      <c r="C438" t="s">
        <v>33</v>
      </c>
      <c r="D438" s="1">
        <v>30000</v>
      </c>
      <c r="E438">
        <v>3</v>
      </c>
      <c r="F438" t="s">
        <v>27</v>
      </c>
      <c r="G438" t="s">
        <v>14</v>
      </c>
      <c r="H438" t="s">
        <v>15</v>
      </c>
      <c r="I438">
        <v>2</v>
      </c>
      <c r="J438" t="s">
        <v>23</v>
      </c>
      <c r="K438" t="s">
        <v>24</v>
      </c>
      <c r="L438">
        <v>53</v>
      </c>
      <c r="M438" t="s">
        <v>15</v>
      </c>
    </row>
    <row r="439" spans="1:13" x14ac:dyDescent="0.25">
      <c r="A439">
        <v>29447</v>
      </c>
      <c r="B439" t="s">
        <v>35</v>
      </c>
      <c r="C439" t="s">
        <v>33</v>
      </c>
      <c r="D439" s="1">
        <v>10000</v>
      </c>
      <c r="E439">
        <v>2</v>
      </c>
      <c r="F439" t="s">
        <v>13</v>
      </c>
      <c r="G439" t="s">
        <v>20</v>
      </c>
      <c r="H439" t="s">
        <v>18</v>
      </c>
      <c r="I439">
        <v>1</v>
      </c>
      <c r="J439" t="s">
        <v>22</v>
      </c>
      <c r="K439" t="s">
        <v>17</v>
      </c>
      <c r="L439">
        <v>68</v>
      </c>
      <c r="M439" t="s">
        <v>18</v>
      </c>
    </row>
    <row r="440" spans="1:13" x14ac:dyDescent="0.25">
      <c r="A440">
        <v>19784</v>
      </c>
      <c r="B440" t="s">
        <v>34</v>
      </c>
      <c r="C440" t="s">
        <v>33</v>
      </c>
      <c r="D440" s="1">
        <v>80000</v>
      </c>
      <c r="E440">
        <v>2</v>
      </c>
      <c r="F440" t="s">
        <v>27</v>
      </c>
      <c r="G440" t="s">
        <v>14</v>
      </c>
      <c r="H440" t="s">
        <v>15</v>
      </c>
      <c r="I440">
        <v>2</v>
      </c>
      <c r="J440" t="s">
        <v>23</v>
      </c>
      <c r="K440" t="s">
        <v>24</v>
      </c>
      <c r="L440">
        <v>50</v>
      </c>
      <c r="M440" t="s">
        <v>15</v>
      </c>
    </row>
    <row r="441" spans="1:13" x14ac:dyDescent="0.25">
      <c r="A441">
        <v>27824</v>
      </c>
      <c r="B441" t="s">
        <v>35</v>
      </c>
      <c r="C441" t="s">
        <v>33</v>
      </c>
      <c r="D441" s="1">
        <v>30000</v>
      </c>
      <c r="E441">
        <v>3</v>
      </c>
      <c r="F441" t="s">
        <v>19</v>
      </c>
      <c r="G441" t="s">
        <v>20</v>
      </c>
      <c r="H441" t="s">
        <v>15</v>
      </c>
      <c r="I441">
        <v>2</v>
      </c>
      <c r="J441" t="s">
        <v>16</v>
      </c>
      <c r="K441" t="s">
        <v>17</v>
      </c>
      <c r="L441">
        <v>28</v>
      </c>
      <c r="M441" t="s">
        <v>15</v>
      </c>
    </row>
    <row r="442" spans="1:13" x14ac:dyDescent="0.25">
      <c r="A442">
        <v>24093</v>
      </c>
      <c r="B442" t="s">
        <v>35</v>
      </c>
      <c r="C442" t="s">
        <v>33</v>
      </c>
      <c r="D442" s="1">
        <v>80000</v>
      </c>
      <c r="E442">
        <v>0</v>
      </c>
      <c r="F442" t="s">
        <v>31</v>
      </c>
      <c r="G442" t="s">
        <v>14</v>
      </c>
      <c r="H442" t="s">
        <v>18</v>
      </c>
      <c r="I442">
        <v>0</v>
      </c>
      <c r="J442" t="s">
        <v>16</v>
      </c>
      <c r="K442" t="s">
        <v>17</v>
      </c>
      <c r="L442">
        <v>40</v>
      </c>
      <c r="M442" t="s">
        <v>15</v>
      </c>
    </row>
    <row r="443" spans="1:13" x14ac:dyDescent="0.25">
      <c r="A443">
        <v>19618</v>
      </c>
      <c r="B443" t="s">
        <v>34</v>
      </c>
      <c r="C443" t="s">
        <v>34</v>
      </c>
      <c r="D443" s="1">
        <v>70000</v>
      </c>
      <c r="E443">
        <v>5</v>
      </c>
      <c r="F443" t="s">
        <v>19</v>
      </c>
      <c r="G443" t="s">
        <v>14</v>
      </c>
      <c r="H443" t="s">
        <v>15</v>
      </c>
      <c r="I443">
        <v>2</v>
      </c>
      <c r="J443" t="s">
        <v>16</v>
      </c>
      <c r="K443" t="s">
        <v>24</v>
      </c>
      <c r="L443">
        <v>44</v>
      </c>
      <c r="M443" t="s">
        <v>18</v>
      </c>
    </row>
    <row r="444" spans="1:13" x14ac:dyDescent="0.25">
      <c r="A444">
        <v>21561</v>
      </c>
      <c r="B444" t="s">
        <v>35</v>
      </c>
      <c r="C444" t="s">
        <v>34</v>
      </c>
      <c r="D444" s="1">
        <v>90000</v>
      </c>
      <c r="E444">
        <v>0</v>
      </c>
      <c r="F444" t="s">
        <v>13</v>
      </c>
      <c r="G444" t="s">
        <v>21</v>
      </c>
      <c r="H444" t="s">
        <v>18</v>
      </c>
      <c r="I444">
        <v>3</v>
      </c>
      <c r="J444" t="s">
        <v>30</v>
      </c>
      <c r="K444" t="s">
        <v>24</v>
      </c>
      <c r="L444">
        <v>34</v>
      </c>
      <c r="M444" t="s">
        <v>15</v>
      </c>
    </row>
    <row r="445" spans="1:13" x14ac:dyDescent="0.25">
      <c r="A445">
        <v>11061</v>
      </c>
      <c r="B445" t="s">
        <v>34</v>
      </c>
      <c r="C445" t="s">
        <v>34</v>
      </c>
      <c r="D445" s="1">
        <v>70000</v>
      </c>
      <c r="E445">
        <v>2</v>
      </c>
      <c r="F445" t="s">
        <v>19</v>
      </c>
      <c r="G445" t="s">
        <v>14</v>
      </c>
      <c r="H445" t="s">
        <v>15</v>
      </c>
      <c r="I445">
        <v>2</v>
      </c>
      <c r="J445" t="s">
        <v>23</v>
      </c>
      <c r="K445" t="s">
        <v>24</v>
      </c>
      <c r="L445">
        <v>52</v>
      </c>
      <c r="M445" t="s">
        <v>15</v>
      </c>
    </row>
    <row r="446" spans="1:13" x14ac:dyDescent="0.25">
      <c r="A446">
        <v>26651</v>
      </c>
      <c r="B446" t="s">
        <v>35</v>
      </c>
      <c r="C446" t="s">
        <v>34</v>
      </c>
      <c r="D446" s="1">
        <v>80000</v>
      </c>
      <c r="E446">
        <v>4</v>
      </c>
      <c r="F446" t="s">
        <v>31</v>
      </c>
      <c r="G446" t="s">
        <v>28</v>
      </c>
      <c r="H446" t="s">
        <v>15</v>
      </c>
      <c r="I446">
        <v>0</v>
      </c>
      <c r="J446" t="s">
        <v>16</v>
      </c>
      <c r="K446" t="s">
        <v>24</v>
      </c>
      <c r="L446">
        <v>36</v>
      </c>
      <c r="M446" t="s">
        <v>15</v>
      </c>
    </row>
    <row r="447" spans="1:13" x14ac:dyDescent="0.25">
      <c r="A447">
        <v>21108</v>
      </c>
      <c r="B447" t="s">
        <v>34</v>
      </c>
      <c r="C447" t="s">
        <v>33</v>
      </c>
      <c r="D447" s="1">
        <v>40000</v>
      </c>
      <c r="E447">
        <v>1</v>
      </c>
      <c r="F447" t="s">
        <v>13</v>
      </c>
      <c r="G447" t="s">
        <v>14</v>
      </c>
      <c r="H447" t="s">
        <v>15</v>
      </c>
      <c r="I447">
        <v>1</v>
      </c>
      <c r="J447" t="s">
        <v>16</v>
      </c>
      <c r="K447" t="s">
        <v>17</v>
      </c>
      <c r="L447">
        <v>43</v>
      </c>
      <c r="M447" t="s">
        <v>15</v>
      </c>
    </row>
    <row r="448" spans="1:13" x14ac:dyDescent="0.25">
      <c r="A448">
        <v>12731</v>
      </c>
      <c r="B448" t="s">
        <v>35</v>
      </c>
      <c r="C448" t="s">
        <v>34</v>
      </c>
      <c r="D448" s="1">
        <v>30000</v>
      </c>
      <c r="E448">
        <v>0</v>
      </c>
      <c r="F448" t="s">
        <v>27</v>
      </c>
      <c r="G448" t="s">
        <v>25</v>
      </c>
      <c r="H448" t="s">
        <v>18</v>
      </c>
      <c r="I448">
        <v>1</v>
      </c>
      <c r="J448" t="s">
        <v>26</v>
      </c>
      <c r="K448" t="s">
        <v>17</v>
      </c>
      <c r="L448">
        <v>32</v>
      </c>
      <c r="M448" t="s">
        <v>18</v>
      </c>
    </row>
    <row r="449" spans="1:13" x14ac:dyDescent="0.25">
      <c r="A449">
        <v>25307</v>
      </c>
      <c r="B449" t="s">
        <v>34</v>
      </c>
      <c r="C449" t="s">
        <v>33</v>
      </c>
      <c r="D449" s="1">
        <v>40000</v>
      </c>
      <c r="E449">
        <v>1</v>
      </c>
      <c r="F449" t="s">
        <v>13</v>
      </c>
      <c r="G449" t="s">
        <v>14</v>
      </c>
      <c r="H449" t="s">
        <v>15</v>
      </c>
      <c r="I449">
        <v>1</v>
      </c>
      <c r="J449" t="s">
        <v>26</v>
      </c>
      <c r="K449" t="s">
        <v>17</v>
      </c>
      <c r="L449">
        <v>32</v>
      </c>
      <c r="M449" t="s">
        <v>15</v>
      </c>
    </row>
    <row r="450" spans="1:13" x14ac:dyDescent="0.25">
      <c r="A450">
        <v>14278</v>
      </c>
      <c r="B450" t="s">
        <v>34</v>
      </c>
      <c r="C450" t="s">
        <v>33</v>
      </c>
      <c r="D450" s="1">
        <v>130000</v>
      </c>
      <c r="E450">
        <v>0</v>
      </c>
      <c r="F450" t="s">
        <v>31</v>
      </c>
      <c r="G450" t="s">
        <v>28</v>
      </c>
      <c r="H450" t="s">
        <v>15</v>
      </c>
      <c r="I450">
        <v>1</v>
      </c>
      <c r="J450" t="s">
        <v>30</v>
      </c>
      <c r="K450" t="s">
        <v>24</v>
      </c>
      <c r="L450">
        <v>48</v>
      </c>
      <c r="M450" t="s">
        <v>18</v>
      </c>
    </row>
    <row r="451" spans="1:13" x14ac:dyDescent="0.25">
      <c r="A451">
        <v>20711</v>
      </c>
      <c r="B451" t="s">
        <v>34</v>
      </c>
      <c r="C451" t="s">
        <v>33</v>
      </c>
      <c r="D451" s="1">
        <v>40000</v>
      </c>
      <c r="E451">
        <v>1</v>
      </c>
      <c r="F451" t="s">
        <v>13</v>
      </c>
      <c r="G451" t="s">
        <v>14</v>
      </c>
      <c r="H451" t="s">
        <v>15</v>
      </c>
      <c r="I451">
        <v>0</v>
      </c>
      <c r="J451" t="s">
        <v>26</v>
      </c>
      <c r="K451" t="s">
        <v>17</v>
      </c>
      <c r="L451">
        <v>32</v>
      </c>
      <c r="M451" t="s">
        <v>15</v>
      </c>
    </row>
    <row r="452" spans="1:13" x14ac:dyDescent="0.25">
      <c r="A452">
        <v>11383</v>
      </c>
      <c r="B452" t="s">
        <v>34</v>
      </c>
      <c r="C452" t="s">
        <v>33</v>
      </c>
      <c r="D452" s="1">
        <v>30000</v>
      </c>
      <c r="E452">
        <v>3</v>
      </c>
      <c r="F452" t="s">
        <v>31</v>
      </c>
      <c r="G452" t="s">
        <v>20</v>
      </c>
      <c r="H452" t="s">
        <v>15</v>
      </c>
      <c r="I452">
        <v>0</v>
      </c>
      <c r="J452" t="s">
        <v>16</v>
      </c>
      <c r="K452" t="s">
        <v>17</v>
      </c>
      <c r="L452">
        <v>46</v>
      </c>
      <c r="M452" t="s">
        <v>18</v>
      </c>
    </row>
    <row r="453" spans="1:13" x14ac:dyDescent="0.25">
      <c r="A453">
        <v>12497</v>
      </c>
      <c r="B453" t="s">
        <v>34</v>
      </c>
      <c r="C453" t="s">
        <v>33</v>
      </c>
      <c r="D453" s="1">
        <v>40000</v>
      </c>
      <c r="E453">
        <v>1</v>
      </c>
      <c r="F453" t="s">
        <v>13</v>
      </c>
      <c r="G453" t="s">
        <v>14</v>
      </c>
      <c r="H453" t="s">
        <v>15</v>
      </c>
      <c r="I453">
        <v>0</v>
      </c>
      <c r="J453" t="s">
        <v>16</v>
      </c>
      <c r="K453" t="s">
        <v>17</v>
      </c>
      <c r="L453">
        <v>42</v>
      </c>
      <c r="M453" t="s">
        <v>18</v>
      </c>
    </row>
    <row r="454" spans="1:13" x14ac:dyDescent="0.25">
      <c r="A454">
        <v>16559</v>
      </c>
      <c r="B454" t="s">
        <v>35</v>
      </c>
      <c r="C454" t="s">
        <v>33</v>
      </c>
      <c r="D454" s="1">
        <v>10000</v>
      </c>
      <c r="E454">
        <v>2</v>
      </c>
      <c r="F454" t="s">
        <v>27</v>
      </c>
      <c r="G454" t="s">
        <v>25</v>
      </c>
      <c r="H454" t="s">
        <v>15</v>
      </c>
      <c r="I454">
        <v>0</v>
      </c>
      <c r="J454" t="s">
        <v>16</v>
      </c>
      <c r="K454" t="s">
        <v>17</v>
      </c>
      <c r="L454">
        <v>36</v>
      </c>
      <c r="M454" t="s">
        <v>15</v>
      </c>
    </row>
    <row r="455" spans="1:13" x14ac:dyDescent="0.25">
      <c r="A455">
        <v>11585</v>
      </c>
      <c r="B455" t="s">
        <v>34</v>
      </c>
      <c r="C455" t="s">
        <v>33</v>
      </c>
      <c r="D455" s="1">
        <v>40000</v>
      </c>
      <c r="E455">
        <v>1</v>
      </c>
      <c r="F455" t="s">
        <v>13</v>
      </c>
      <c r="G455" t="s">
        <v>14</v>
      </c>
      <c r="H455" t="s">
        <v>15</v>
      </c>
      <c r="I455">
        <v>0</v>
      </c>
      <c r="J455" t="s">
        <v>16</v>
      </c>
      <c r="K455" t="s">
        <v>17</v>
      </c>
      <c r="L455">
        <v>41</v>
      </c>
      <c r="M455" t="s">
        <v>18</v>
      </c>
    </row>
    <row r="456" spans="1:13" x14ac:dyDescent="0.25">
      <c r="A456">
        <v>20277</v>
      </c>
      <c r="B456" t="s">
        <v>34</v>
      </c>
      <c r="C456" t="s">
        <v>33</v>
      </c>
      <c r="D456" s="1">
        <v>30000</v>
      </c>
      <c r="E456">
        <v>2</v>
      </c>
      <c r="F456" t="s">
        <v>19</v>
      </c>
      <c r="G456" t="s">
        <v>20</v>
      </c>
      <c r="H456" t="s">
        <v>18</v>
      </c>
      <c r="I456">
        <v>2</v>
      </c>
      <c r="J456" t="s">
        <v>16</v>
      </c>
      <c r="K456" t="s">
        <v>24</v>
      </c>
      <c r="L456">
        <v>69</v>
      </c>
      <c r="M456" t="s">
        <v>18</v>
      </c>
    </row>
    <row r="457" spans="1:13" x14ac:dyDescent="0.25">
      <c r="A457">
        <v>26765</v>
      </c>
      <c r="B457" t="s">
        <v>35</v>
      </c>
      <c r="C457" t="s">
        <v>33</v>
      </c>
      <c r="D457" s="1">
        <v>70000</v>
      </c>
      <c r="E457">
        <v>5</v>
      </c>
      <c r="F457" t="s">
        <v>19</v>
      </c>
      <c r="G457" t="s">
        <v>14</v>
      </c>
      <c r="H457" t="s">
        <v>15</v>
      </c>
      <c r="I457">
        <v>2</v>
      </c>
      <c r="J457" t="s">
        <v>23</v>
      </c>
      <c r="K457" t="s">
        <v>24</v>
      </c>
      <c r="L457">
        <v>45</v>
      </c>
      <c r="M457" t="s">
        <v>18</v>
      </c>
    </row>
    <row r="458" spans="1:13" x14ac:dyDescent="0.25">
      <c r="A458">
        <v>12389</v>
      </c>
      <c r="B458" t="s">
        <v>35</v>
      </c>
      <c r="C458" t="s">
        <v>34</v>
      </c>
      <c r="D458" s="1">
        <v>30000</v>
      </c>
      <c r="E458">
        <v>0</v>
      </c>
      <c r="F458" t="s">
        <v>27</v>
      </c>
      <c r="G458" t="s">
        <v>25</v>
      </c>
      <c r="H458" t="s">
        <v>18</v>
      </c>
      <c r="I458">
        <v>1</v>
      </c>
      <c r="J458" t="s">
        <v>22</v>
      </c>
      <c r="K458" t="s">
        <v>17</v>
      </c>
      <c r="L458">
        <v>34</v>
      </c>
      <c r="M458" t="s">
        <v>18</v>
      </c>
    </row>
    <row r="459" spans="1:13" x14ac:dyDescent="0.25">
      <c r="A459">
        <v>13585</v>
      </c>
      <c r="B459" t="s">
        <v>34</v>
      </c>
      <c r="C459" t="s">
        <v>33</v>
      </c>
      <c r="D459" s="1">
        <v>80000</v>
      </c>
      <c r="E459">
        <v>4</v>
      </c>
      <c r="F459" t="s">
        <v>19</v>
      </c>
      <c r="G459" t="s">
        <v>21</v>
      </c>
      <c r="H459" t="s">
        <v>18</v>
      </c>
      <c r="I459">
        <v>1</v>
      </c>
      <c r="J459" t="s">
        <v>22</v>
      </c>
      <c r="K459" t="s">
        <v>17</v>
      </c>
      <c r="L459">
        <v>53</v>
      </c>
      <c r="M459" t="s">
        <v>15</v>
      </c>
    </row>
    <row r="460" spans="1:13" x14ac:dyDescent="0.25">
      <c r="A460">
        <v>26385</v>
      </c>
      <c r="B460" t="s">
        <v>35</v>
      </c>
      <c r="C460" t="s">
        <v>34</v>
      </c>
      <c r="D460" s="1">
        <v>120000</v>
      </c>
      <c r="E460">
        <v>3</v>
      </c>
      <c r="F460" t="s">
        <v>27</v>
      </c>
      <c r="G460" t="s">
        <v>21</v>
      </c>
      <c r="H460" t="s">
        <v>18</v>
      </c>
      <c r="I460">
        <v>4</v>
      </c>
      <c r="J460" t="s">
        <v>23</v>
      </c>
      <c r="K460" t="s">
        <v>17</v>
      </c>
      <c r="L460">
        <v>50</v>
      </c>
      <c r="M460" t="s">
        <v>18</v>
      </c>
    </row>
    <row r="461" spans="1:13" x14ac:dyDescent="0.25">
      <c r="A461">
        <v>12236</v>
      </c>
      <c r="B461" t="s">
        <v>34</v>
      </c>
      <c r="C461" t="s">
        <v>33</v>
      </c>
      <c r="D461" s="1">
        <v>20000</v>
      </c>
      <c r="E461">
        <v>1</v>
      </c>
      <c r="F461" t="s">
        <v>19</v>
      </c>
      <c r="G461" t="s">
        <v>25</v>
      </c>
      <c r="H461" t="s">
        <v>15</v>
      </c>
      <c r="I461">
        <v>0</v>
      </c>
      <c r="J461" t="s">
        <v>16</v>
      </c>
      <c r="K461" t="s">
        <v>17</v>
      </c>
      <c r="L461">
        <v>65</v>
      </c>
      <c r="M461" t="s">
        <v>18</v>
      </c>
    </row>
    <row r="462" spans="1:13" x14ac:dyDescent="0.25">
      <c r="A462">
        <v>21560</v>
      </c>
      <c r="B462" t="s">
        <v>34</v>
      </c>
      <c r="C462" t="s">
        <v>34</v>
      </c>
      <c r="D462" s="1">
        <v>120000</v>
      </c>
      <c r="E462">
        <v>0</v>
      </c>
      <c r="F462" t="s">
        <v>29</v>
      </c>
      <c r="G462" t="s">
        <v>21</v>
      </c>
      <c r="H462" t="s">
        <v>15</v>
      </c>
      <c r="I462">
        <v>4</v>
      </c>
      <c r="J462" t="s">
        <v>30</v>
      </c>
      <c r="K462" t="s">
        <v>24</v>
      </c>
      <c r="L462">
        <v>32</v>
      </c>
      <c r="M462" t="s">
        <v>15</v>
      </c>
    </row>
    <row r="463" spans="1:13" x14ac:dyDescent="0.25">
      <c r="A463">
        <v>21554</v>
      </c>
      <c r="B463" t="s">
        <v>35</v>
      </c>
      <c r="C463" t="s">
        <v>33</v>
      </c>
      <c r="D463" s="1">
        <v>80000</v>
      </c>
      <c r="E463">
        <v>0</v>
      </c>
      <c r="F463" t="s">
        <v>13</v>
      </c>
      <c r="G463" t="s">
        <v>21</v>
      </c>
      <c r="H463" t="s">
        <v>18</v>
      </c>
      <c r="I463">
        <v>3</v>
      </c>
      <c r="J463" t="s">
        <v>30</v>
      </c>
      <c r="K463" t="s">
        <v>24</v>
      </c>
      <c r="L463">
        <v>33</v>
      </c>
      <c r="M463" t="s">
        <v>18</v>
      </c>
    </row>
    <row r="464" spans="1:13" x14ac:dyDescent="0.25">
      <c r="A464">
        <v>13662</v>
      </c>
      <c r="B464" t="s">
        <v>35</v>
      </c>
      <c r="C464" t="s">
        <v>34</v>
      </c>
      <c r="D464" s="1">
        <v>20000</v>
      </c>
      <c r="E464">
        <v>0</v>
      </c>
      <c r="F464" t="s">
        <v>29</v>
      </c>
      <c r="G464" t="s">
        <v>25</v>
      </c>
      <c r="H464" t="s">
        <v>15</v>
      </c>
      <c r="I464">
        <v>2</v>
      </c>
      <c r="J464" t="s">
        <v>26</v>
      </c>
      <c r="K464" t="s">
        <v>17</v>
      </c>
      <c r="L464">
        <v>31</v>
      </c>
      <c r="M464" t="s">
        <v>15</v>
      </c>
    </row>
    <row r="465" spans="1:13" x14ac:dyDescent="0.25">
      <c r="A465">
        <v>13089</v>
      </c>
      <c r="B465" t="s">
        <v>34</v>
      </c>
      <c r="C465" t="s">
        <v>33</v>
      </c>
      <c r="D465" s="1">
        <v>120000</v>
      </c>
      <c r="E465">
        <v>1</v>
      </c>
      <c r="F465" t="s">
        <v>13</v>
      </c>
      <c r="G465" t="s">
        <v>28</v>
      </c>
      <c r="H465" t="s">
        <v>15</v>
      </c>
      <c r="I465">
        <v>2</v>
      </c>
      <c r="J465" t="s">
        <v>16</v>
      </c>
      <c r="K465" t="s">
        <v>24</v>
      </c>
      <c r="L465">
        <v>46</v>
      </c>
      <c r="M465" t="s">
        <v>15</v>
      </c>
    </row>
    <row r="466" spans="1:13" x14ac:dyDescent="0.25">
      <c r="A466">
        <v>14791</v>
      </c>
      <c r="B466" t="s">
        <v>34</v>
      </c>
      <c r="C466" t="s">
        <v>33</v>
      </c>
      <c r="D466" s="1">
        <v>40000</v>
      </c>
      <c r="E466">
        <v>0</v>
      </c>
      <c r="F466" t="s">
        <v>13</v>
      </c>
      <c r="G466" t="s">
        <v>20</v>
      </c>
      <c r="H466" t="s">
        <v>15</v>
      </c>
      <c r="I466">
        <v>0</v>
      </c>
      <c r="J466" t="s">
        <v>16</v>
      </c>
      <c r="K466" t="s">
        <v>17</v>
      </c>
      <c r="L466">
        <v>39</v>
      </c>
      <c r="M466" t="s">
        <v>15</v>
      </c>
    </row>
    <row r="467" spans="1:13" x14ac:dyDescent="0.25">
      <c r="A467">
        <v>19331</v>
      </c>
      <c r="B467" t="s">
        <v>35</v>
      </c>
      <c r="C467" t="s">
        <v>34</v>
      </c>
      <c r="D467" s="1">
        <v>20000</v>
      </c>
      <c r="E467">
        <v>2</v>
      </c>
      <c r="F467" t="s">
        <v>27</v>
      </c>
      <c r="G467" t="s">
        <v>25</v>
      </c>
      <c r="H467" t="s">
        <v>15</v>
      </c>
      <c r="I467">
        <v>1</v>
      </c>
      <c r="J467" t="s">
        <v>16</v>
      </c>
      <c r="K467" t="s">
        <v>17</v>
      </c>
      <c r="L467">
        <v>40</v>
      </c>
      <c r="M467" t="s">
        <v>18</v>
      </c>
    </row>
    <row r="468" spans="1:13" x14ac:dyDescent="0.25">
      <c r="A468">
        <v>17754</v>
      </c>
      <c r="B468" t="s">
        <v>35</v>
      </c>
      <c r="C468" t="s">
        <v>33</v>
      </c>
      <c r="D468" s="1">
        <v>30000</v>
      </c>
      <c r="E468">
        <v>3</v>
      </c>
      <c r="F468" t="s">
        <v>13</v>
      </c>
      <c r="G468" t="s">
        <v>20</v>
      </c>
      <c r="H468" t="s">
        <v>15</v>
      </c>
      <c r="I468">
        <v>0</v>
      </c>
      <c r="J468" t="s">
        <v>16</v>
      </c>
      <c r="K468" t="s">
        <v>17</v>
      </c>
      <c r="L468">
        <v>46</v>
      </c>
      <c r="M468" t="s">
        <v>15</v>
      </c>
    </row>
    <row r="469" spans="1:13" x14ac:dyDescent="0.25">
      <c r="A469">
        <v>11149</v>
      </c>
      <c r="B469" t="s">
        <v>34</v>
      </c>
      <c r="C469" t="s">
        <v>34</v>
      </c>
      <c r="D469" s="1">
        <v>40000</v>
      </c>
      <c r="E469">
        <v>2</v>
      </c>
      <c r="F469" t="s">
        <v>13</v>
      </c>
      <c r="G469" t="s">
        <v>28</v>
      </c>
      <c r="H469" t="s">
        <v>15</v>
      </c>
      <c r="I469">
        <v>2</v>
      </c>
      <c r="J469" t="s">
        <v>16</v>
      </c>
      <c r="K469" t="s">
        <v>24</v>
      </c>
      <c r="L469">
        <v>65</v>
      </c>
      <c r="M469" t="s">
        <v>18</v>
      </c>
    </row>
    <row r="470" spans="1:13" x14ac:dyDescent="0.25">
      <c r="A470">
        <v>16549</v>
      </c>
      <c r="B470" t="s">
        <v>35</v>
      </c>
      <c r="C470" t="s">
        <v>33</v>
      </c>
      <c r="D470" s="1">
        <v>30000</v>
      </c>
      <c r="E470">
        <v>3</v>
      </c>
      <c r="F470" t="s">
        <v>13</v>
      </c>
      <c r="G470" t="s">
        <v>20</v>
      </c>
      <c r="H470" t="s">
        <v>15</v>
      </c>
      <c r="I470">
        <v>0</v>
      </c>
      <c r="J470" t="s">
        <v>16</v>
      </c>
      <c r="K470" t="s">
        <v>17</v>
      </c>
      <c r="L470">
        <v>47</v>
      </c>
      <c r="M470" t="s">
        <v>15</v>
      </c>
    </row>
    <row r="471" spans="1:13" x14ac:dyDescent="0.25">
      <c r="A471">
        <v>24305</v>
      </c>
      <c r="B471" t="s">
        <v>35</v>
      </c>
      <c r="C471" t="s">
        <v>34</v>
      </c>
      <c r="D471" s="1">
        <v>100000</v>
      </c>
      <c r="E471">
        <v>1</v>
      </c>
      <c r="F471" t="s">
        <v>13</v>
      </c>
      <c r="G471" t="s">
        <v>28</v>
      </c>
      <c r="H471" t="s">
        <v>18</v>
      </c>
      <c r="I471">
        <v>3</v>
      </c>
      <c r="J471" t="s">
        <v>16</v>
      </c>
      <c r="K471" t="s">
        <v>24</v>
      </c>
      <c r="L471">
        <v>46</v>
      </c>
      <c r="M471" t="s">
        <v>15</v>
      </c>
    </row>
    <row r="472" spans="1:13" x14ac:dyDescent="0.25">
      <c r="A472">
        <v>18253</v>
      </c>
      <c r="B472" t="s">
        <v>34</v>
      </c>
      <c r="C472" t="s">
        <v>33</v>
      </c>
      <c r="D472" s="1">
        <v>80000</v>
      </c>
      <c r="E472">
        <v>5</v>
      </c>
      <c r="F472" t="s">
        <v>31</v>
      </c>
      <c r="G472" t="s">
        <v>28</v>
      </c>
      <c r="H472" t="s">
        <v>15</v>
      </c>
      <c r="I472">
        <v>3</v>
      </c>
      <c r="J472" t="s">
        <v>16</v>
      </c>
      <c r="K472" t="s">
        <v>24</v>
      </c>
      <c r="L472">
        <v>40</v>
      </c>
      <c r="M472" t="s">
        <v>18</v>
      </c>
    </row>
    <row r="473" spans="1:13" x14ac:dyDescent="0.25">
      <c r="A473">
        <v>20147</v>
      </c>
      <c r="B473" t="s">
        <v>34</v>
      </c>
      <c r="C473" t="s">
        <v>33</v>
      </c>
      <c r="D473" s="1">
        <v>30000</v>
      </c>
      <c r="E473">
        <v>1</v>
      </c>
      <c r="F473" t="s">
        <v>13</v>
      </c>
      <c r="G473" t="s">
        <v>20</v>
      </c>
      <c r="H473" t="s">
        <v>15</v>
      </c>
      <c r="I473">
        <v>0</v>
      </c>
      <c r="J473" t="s">
        <v>16</v>
      </c>
      <c r="K473" t="s">
        <v>17</v>
      </c>
      <c r="L473">
        <v>65</v>
      </c>
      <c r="M473" t="s">
        <v>18</v>
      </c>
    </row>
    <row r="474" spans="1:13" x14ac:dyDescent="0.25">
      <c r="A474">
        <v>15612</v>
      </c>
      <c r="B474" t="s">
        <v>35</v>
      </c>
      <c r="C474" t="s">
        <v>34</v>
      </c>
      <c r="D474" s="1">
        <v>30000</v>
      </c>
      <c r="E474">
        <v>0</v>
      </c>
      <c r="F474" t="s">
        <v>27</v>
      </c>
      <c r="G474" t="s">
        <v>25</v>
      </c>
      <c r="H474" t="s">
        <v>18</v>
      </c>
      <c r="I474">
        <v>1</v>
      </c>
      <c r="J474" t="s">
        <v>26</v>
      </c>
      <c r="K474" t="s">
        <v>17</v>
      </c>
      <c r="L474">
        <v>28</v>
      </c>
      <c r="M474" t="s">
        <v>18</v>
      </c>
    </row>
    <row r="475" spans="1:13" x14ac:dyDescent="0.25">
      <c r="A475">
        <v>28323</v>
      </c>
      <c r="B475" t="s">
        <v>35</v>
      </c>
      <c r="C475" t="s">
        <v>34</v>
      </c>
      <c r="D475" s="1">
        <v>70000</v>
      </c>
      <c r="E475">
        <v>0</v>
      </c>
      <c r="F475" t="s">
        <v>13</v>
      </c>
      <c r="G475" t="s">
        <v>21</v>
      </c>
      <c r="H475" t="s">
        <v>18</v>
      </c>
      <c r="I475">
        <v>2</v>
      </c>
      <c r="J475" t="s">
        <v>23</v>
      </c>
      <c r="K475" t="s">
        <v>24</v>
      </c>
      <c r="L475">
        <v>43</v>
      </c>
      <c r="M475" t="s">
        <v>15</v>
      </c>
    </row>
    <row r="476" spans="1:13" x14ac:dyDescent="0.25">
      <c r="A476">
        <v>22634</v>
      </c>
      <c r="B476" t="s">
        <v>35</v>
      </c>
      <c r="C476" t="s">
        <v>33</v>
      </c>
      <c r="D476" s="1">
        <v>40000</v>
      </c>
      <c r="E476">
        <v>0</v>
      </c>
      <c r="F476" t="s">
        <v>31</v>
      </c>
      <c r="G476" t="s">
        <v>20</v>
      </c>
      <c r="H476" t="s">
        <v>15</v>
      </c>
      <c r="I476">
        <v>0</v>
      </c>
      <c r="J476" t="s">
        <v>16</v>
      </c>
      <c r="K476" t="s">
        <v>17</v>
      </c>
      <c r="L476">
        <v>38</v>
      </c>
      <c r="M476" t="s">
        <v>15</v>
      </c>
    </row>
    <row r="477" spans="1:13" x14ac:dyDescent="0.25">
      <c r="A477">
        <v>15665</v>
      </c>
      <c r="B477" t="s">
        <v>34</v>
      </c>
      <c r="C477" t="s">
        <v>33</v>
      </c>
      <c r="D477" s="1">
        <v>30000</v>
      </c>
      <c r="E477">
        <v>0</v>
      </c>
      <c r="F477" t="s">
        <v>13</v>
      </c>
      <c r="G477" t="s">
        <v>20</v>
      </c>
      <c r="H477" t="s">
        <v>15</v>
      </c>
      <c r="I477">
        <v>0</v>
      </c>
      <c r="J477" t="s">
        <v>16</v>
      </c>
      <c r="K477" t="s">
        <v>17</v>
      </c>
      <c r="L477">
        <v>47</v>
      </c>
      <c r="M477" t="s">
        <v>15</v>
      </c>
    </row>
    <row r="478" spans="1:13" x14ac:dyDescent="0.25">
      <c r="A478">
        <v>27585</v>
      </c>
      <c r="B478" t="s">
        <v>34</v>
      </c>
      <c r="C478" t="s">
        <v>33</v>
      </c>
      <c r="D478" s="1">
        <v>90000</v>
      </c>
      <c r="E478">
        <v>2</v>
      </c>
      <c r="F478" t="s">
        <v>13</v>
      </c>
      <c r="G478" t="s">
        <v>21</v>
      </c>
      <c r="H478" t="s">
        <v>18</v>
      </c>
      <c r="I478">
        <v>0</v>
      </c>
      <c r="J478" t="s">
        <v>16</v>
      </c>
      <c r="K478" t="s">
        <v>24</v>
      </c>
      <c r="L478">
        <v>36</v>
      </c>
      <c r="M478" t="s">
        <v>15</v>
      </c>
    </row>
    <row r="479" spans="1:13" x14ac:dyDescent="0.25">
      <c r="A479">
        <v>19748</v>
      </c>
      <c r="B479" t="s">
        <v>34</v>
      </c>
      <c r="C479" t="s">
        <v>34</v>
      </c>
      <c r="D479" s="1">
        <v>20000</v>
      </c>
      <c r="E479">
        <v>4</v>
      </c>
      <c r="F479" t="s">
        <v>27</v>
      </c>
      <c r="G479" t="s">
        <v>14</v>
      </c>
      <c r="H479" t="s">
        <v>18</v>
      </c>
      <c r="I479">
        <v>2</v>
      </c>
      <c r="J479" t="s">
        <v>26</v>
      </c>
      <c r="K479" t="s">
        <v>24</v>
      </c>
      <c r="L479">
        <v>60</v>
      </c>
      <c r="M479" t="s">
        <v>18</v>
      </c>
    </row>
    <row r="480" spans="1:13" x14ac:dyDescent="0.25">
      <c r="A480">
        <v>21974</v>
      </c>
      <c r="B480" t="s">
        <v>35</v>
      </c>
      <c r="C480" t="s">
        <v>33</v>
      </c>
      <c r="D480" s="1">
        <v>70000</v>
      </c>
      <c r="E480">
        <v>0</v>
      </c>
      <c r="F480" t="s">
        <v>13</v>
      </c>
      <c r="G480" t="s">
        <v>21</v>
      </c>
      <c r="H480" t="s">
        <v>15</v>
      </c>
      <c r="I480">
        <v>1</v>
      </c>
      <c r="J480" t="s">
        <v>23</v>
      </c>
      <c r="K480" t="s">
        <v>24</v>
      </c>
      <c r="L480">
        <v>42</v>
      </c>
      <c r="M480" t="s">
        <v>15</v>
      </c>
    </row>
    <row r="481" spans="1:13" x14ac:dyDescent="0.25">
      <c r="A481">
        <v>14032</v>
      </c>
      <c r="B481" t="s">
        <v>34</v>
      </c>
      <c r="C481" t="s">
        <v>34</v>
      </c>
      <c r="D481" s="1">
        <v>70000</v>
      </c>
      <c r="E481">
        <v>2</v>
      </c>
      <c r="F481" t="s">
        <v>27</v>
      </c>
      <c r="G481" t="s">
        <v>14</v>
      </c>
      <c r="H481" t="s">
        <v>18</v>
      </c>
      <c r="I481">
        <v>2</v>
      </c>
      <c r="J481" t="s">
        <v>26</v>
      </c>
      <c r="K481" t="s">
        <v>24</v>
      </c>
      <c r="L481">
        <v>50</v>
      </c>
      <c r="M481" t="s">
        <v>15</v>
      </c>
    </row>
    <row r="482" spans="1:13" x14ac:dyDescent="0.25">
      <c r="A482">
        <v>22610</v>
      </c>
      <c r="B482" t="s">
        <v>34</v>
      </c>
      <c r="C482" t="s">
        <v>34</v>
      </c>
      <c r="D482" s="1">
        <v>30000</v>
      </c>
      <c r="E482">
        <v>0</v>
      </c>
      <c r="F482" t="s">
        <v>13</v>
      </c>
      <c r="G482" t="s">
        <v>20</v>
      </c>
      <c r="H482" t="s">
        <v>15</v>
      </c>
      <c r="I482">
        <v>0</v>
      </c>
      <c r="J482" t="s">
        <v>16</v>
      </c>
      <c r="K482" t="s">
        <v>17</v>
      </c>
      <c r="L482">
        <v>35</v>
      </c>
      <c r="M482" t="s">
        <v>15</v>
      </c>
    </row>
    <row r="483" spans="1:13" x14ac:dyDescent="0.25">
      <c r="A483">
        <v>26984</v>
      </c>
      <c r="B483" t="s">
        <v>34</v>
      </c>
      <c r="C483" t="s">
        <v>34</v>
      </c>
      <c r="D483" s="1">
        <v>40000</v>
      </c>
      <c r="E483">
        <v>1</v>
      </c>
      <c r="F483" t="s">
        <v>13</v>
      </c>
      <c r="G483" t="s">
        <v>14</v>
      </c>
      <c r="H483" t="s">
        <v>15</v>
      </c>
      <c r="I483">
        <v>1</v>
      </c>
      <c r="J483" t="s">
        <v>16</v>
      </c>
      <c r="K483" t="s">
        <v>17</v>
      </c>
      <c r="L483">
        <v>32</v>
      </c>
      <c r="M483" t="s">
        <v>15</v>
      </c>
    </row>
    <row r="484" spans="1:13" x14ac:dyDescent="0.25">
      <c r="A484">
        <v>18294</v>
      </c>
      <c r="B484" t="s">
        <v>34</v>
      </c>
      <c r="C484" t="s">
        <v>33</v>
      </c>
      <c r="D484" s="1">
        <v>90000</v>
      </c>
      <c r="E484">
        <v>1</v>
      </c>
      <c r="F484" t="s">
        <v>13</v>
      </c>
      <c r="G484" t="s">
        <v>21</v>
      </c>
      <c r="H484" t="s">
        <v>15</v>
      </c>
      <c r="I484">
        <v>1</v>
      </c>
      <c r="J484" t="s">
        <v>23</v>
      </c>
      <c r="K484" t="s">
        <v>24</v>
      </c>
      <c r="L484">
        <v>46</v>
      </c>
      <c r="M484" t="s">
        <v>18</v>
      </c>
    </row>
    <row r="485" spans="1:13" x14ac:dyDescent="0.25">
      <c r="A485">
        <v>28564</v>
      </c>
      <c r="B485" t="s">
        <v>35</v>
      </c>
      <c r="C485" t="s">
        <v>33</v>
      </c>
      <c r="D485" s="1">
        <v>40000</v>
      </c>
      <c r="E485">
        <v>2</v>
      </c>
      <c r="F485" t="s">
        <v>19</v>
      </c>
      <c r="G485" t="s">
        <v>20</v>
      </c>
      <c r="H485" t="s">
        <v>15</v>
      </c>
      <c r="I485">
        <v>0</v>
      </c>
      <c r="J485" t="s">
        <v>26</v>
      </c>
      <c r="K485" t="s">
        <v>17</v>
      </c>
      <c r="L485">
        <v>33</v>
      </c>
      <c r="M485" t="s">
        <v>15</v>
      </c>
    </row>
    <row r="486" spans="1:13" x14ac:dyDescent="0.25">
      <c r="A486">
        <v>28521</v>
      </c>
      <c r="B486" t="s">
        <v>35</v>
      </c>
      <c r="C486" t="s">
        <v>34</v>
      </c>
      <c r="D486" s="1">
        <v>40000</v>
      </c>
      <c r="E486">
        <v>0</v>
      </c>
      <c r="F486" t="s">
        <v>31</v>
      </c>
      <c r="G486" t="s">
        <v>20</v>
      </c>
      <c r="H486" t="s">
        <v>18</v>
      </c>
      <c r="I486">
        <v>0</v>
      </c>
      <c r="J486" t="s">
        <v>16</v>
      </c>
      <c r="K486" t="s">
        <v>17</v>
      </c>
      <c r="L486">
        <v>36</v>
      </c>
      <c r="M486" t="s">
        <v>15</v>
      </c>
    </row>
    <row r="487" spans="1:13" x14ac:dyDescent="0.25">
      <c r="A487">
        <v>15450</v>
      </c>
      <c r="B487" t="s">
        <v>34</v>
      </c>
      <c r="C487" t="s">
        <v>34</v>
      </c>
      <c r="D487" s="1">
        <v>10000</v>
      </c>
      <c r="E487">
        <v>1</v>
      </c>
      <c r="F487" t="s">
        <v>31</v>
      </c>
      <c r="G487" t="s">
        <v>20</v>
      </c>
      <c r="H487" t="s">
        <v>15</v>
      </c>
      <c r="I487">
        <v>0</v>
      </c>
      <c r="J487" t="s">
        <v>16</v>
      </c>
      <c r="K487" t="s">
        <v>17</v>
      </c>
      <c r="L487">
        <v>70</v>
      </c>
      <c r="M487" t="s">
        <v>18</v>
      </c>
    </row>
    <row r="488" spans="1:13" x14ac:dyDescent="0.25">
      <c r="A488">
        <v>25681</v>
      </c>
      <c r="B488" t="s">
        <v>35</v>
      </c>
      <c r="C488" t="s">
        <v>33</v>
      </c>
      <c r="D488" s="1">
        <v>30000</v>
      </c>
      <c r="E488">
        <v>0</v>
      </c>
      <c r="F488" t="s">
        <v>19</v>
      </c>
      <c r="G488" t="s">
        <v>20</v>
      </c>
      <c r="H488" t="s">
        <v>18</v>
      </c>
      <c r="I488">
        <v>1</v>
      </c>
      <c r="J488" t="s">
        <v>22</v>
      </c>
      <c r="K488" t="s">
        <v>17</v>
      </c>
      <c r="L488">
        <v>31</v>
      </c>
      <c r="M488" t="s">
        <v>15</v>
      </c>
    </row>
    <row r="489" spans="1:13" x14ac:dyDescent="0.25">
      <c r="A489">
        <v>19491</v>
      </c>
      <c r="B489" t="s">
        <v>35</v>
      </c>
      <c r="C489" t="s">
        <v>34</v>
      </c>
      <c r="D489" s="1">
        <v>30000</v>
      </c>
      <c r="E489">
        <v>2</v>
      </c>
      <c r="F489" t="s">
        <v>19</v>
      </c>
      <c r="G489" t="s">
        <v>20</v>
      </c>
      <c r="H489" t="s">
        <v>15</v>
      </c>
      <c r="I489">
        <v>2</v>
      </c>
      <c r="J489" t="s">
        <v>16</v>
      </c>
      <c r="K489" t="s">
        <v>17</v>
      </c>
      <c r="L489">
        <v>42</v>
      </c>
      <c r="M489" t="s">
        <v>18</v>
      </c>
    </row>
    <row r="490" spans="1:13" x14ac:dyDescent="0.25">
      <c r="A490">
        <v>26415</v>
      </c>
      <c r="B490" t="s">
        <v>34</v>
      </c>
      <c r="C490" t="s">
        <v>33</v>
      </c>
      <c r="D490" s="1">
        <v>90000</v>
      </c>
      <c r="E490">
        <v>4</v>
      </c>
      <c r="F490" t="s">
        <v>29</v>
      </c>
      <c r="G490" t="s">
        <v>14</v>
      </c>
      <c r="H490" t="s">
        <v>15</v>
      </c>
      <c r="I490">
        <v>4</v>
      </c>
      <c r="J490" t="s">
        <v>30</v>
      </c>
      <c r="K490" t="s">
        <v>17</v>
      </c>
      <c r="L490">
        <v>58</v>
      </c>
      <c r="M490" t="s">
        <v>18</v>
      </c>
    </row>
    <row r="491" spans="1:13" x14ac:dyDescent="0.25">
      <c r="A491">
        <v>12821</v>
      </c>
      <c r="B491" t="s">
        <v>34</v>
      </c>
      <c r="C491" t="s">
        <v>34</v>
      </c>
      <c r="D491" s="1">
        <v>40000</v>
      </c>
      <c r="E491">
        <v>0</v>
      </c>
      <c r="F491" t="s">
        <v>13</v>
      </c>
      <c r="G491" t="s">
        <v>20</v>
      </c>
      <c r="H491" t="s">
        <v>15</v>
      </c>
      <c r="I491">
        <v>0</v>
      </c>
      <c r="J491" t="s">
        <v>16</v>
      </c>
      <c r="K491" t="s">
        <v>17</v>
      </c>
      <c r="L491">
        <v>39</v>
      </c>
      <c r="M491" t="s">
        <v>18</v>
      </c>
    </row>
    <row r="492" spans="1:13" x14ac:dyDescent="0.25">
      <c r="A492">
        <v>15629</v>
      </c>
      <c r="B492" t="s">
        <v>35</v>
      </c>
      <c r="C492" t="s">
        <v>33</v>
      </c>
      <c r="D492" s="1">
        <v>10000</v>
      </c>
      <c r="E492">
        <v>0</v>
      </c>
      <c r="F492" t="s">
        <v>29</v>
      </c>
      <c r="G492" t="s">
        <v>25</v>
      </c>
      <c r="H492" t="s">
        <v>15</v>
      </c>
      <c r="I492">
        <v>2</v>
      </c>
      <c r="J492" t="s">
        <v>26</v>
      </c>
      <c r="K492" t="s">
        <v>17</v>
      </c>
      <c r="L492">
        <v>34</v>
      </c>
      <c r="M492" t="s">
        <v>18</v>
      </c>
    </row>
    <row r="493" spans="1:13" x14ac:dyDescent="0.25">
      <c r="A493">
        <v>27835</v>
      </c>
      <c r="B493" t="s">
        <v>34</v>
      </c>
      <c r="C493" t="s">
        <v>34</v>
      </c>
      <c r="D493" s="1">
        <v>20000</v>
      </c>
      <c r="E493">
        <v>0</v>
      </c>
      <c r="F493" t="s">
        <v>29</v>
      </c>
      <c r="G493" t="s">
        <v>25</v>
      </c>
      <c r="H493" t="s">
        <v>15</v>
      </c>
      <c r="I493">
        <v>2</v>
      </c>
      <c r="J493" t="s">
        <v>16</v>
      </c>
      <c r="K493" t="s">
        <v>17</v>
      </c>
      <c r="L493">
        <v>32</v>
      </c>
      <c r="M493" t="s">
        <v>18</v>
      </c>
    </row>
    <row r="494" spans="1:13" x14ac:dyDescent="0.25">
      <c r="A494">
        <v>11738</v>
      </c>
      <c r="B494" t="s">
        <v>34</v>
      </c>
      <c r="C494" t="s">
        <v>34</v>
      </c>
      <c r="D494" s="1">
        <v>60000</v>
      </c>
      <c r="E494">
        <v>4</v>
      </c>
      <c r="F494" t="s">
        <v>13</v>
      </c>
      <c r="G494" t="s">
        <v>21</v>
      </c>
      <c r="H494" t="s">
        <v>15</v>
      </c>
      <c r="I494">
        <v>0</v>
      </c>
      <c r="J494" t="s">
        <v>22</v>
      </c>
      <c r="K494" t="s">
        <v>32</v>
      </c>
      <c r="L494">
        <v>46</v>
      </c>
      <c r="M494" t="s">
        <v>18</v>
      </c>
    </row>
    <row r="495" spans="1:13" x14ac:dyDescent="0.25">
      <c r="A495">
        <v>25065</v>
      </c>
      <c r="B495" t="s">
        <v>34</v>
      </c>
      <c r="C495" t="s">
        <v>34</v>
      </c>
      <c r="D495" s="1">
        <v>70000</v>
      </c>
      <c r="E495">
        <v>2</v>
      </c>
      <c r="F495" t="s">
        <v>29</v>
      </c>
      <c r="G495" t="s">
        <v>14</v>
      </c>
      <c r="H495" t="s">
        <v>15</v>
      </c>
      <c r="I495">
        <v>2</v>
      </c>
      <c r="J495" t="s">
        <v>23</v>
      </c>
      <c r="K495" t="s">
        <v>32</v>
      </c>
      <c r="L495">
        <v>48</v>
      </c>
      <c r="M495" t="s">
        <v>18</v>
      </c>
    </row>
    <row r="496" spans="1:13" x14ac:dyDescent="0.25">
      <c r="A496">
        <v>26238</v>
      </c>
      <c r="B496" t="s">
        <v>35</v>
      </c>
      <c r="C496" t="s">
        <v>33</v>
      </c>
      <c r="D496" s="1">
        <v>40000</v>
      </c>
      <c r="E496">
        <v>3</v>
      </c>
      <c r="F496" t="s">
        <v>19</v>
      </c>
      <c r="G496" t="s">
        <v>20</v>
      </c>
      <c r="H496" t="s">
        <v>15</v>
      </c>
      <c r="I496">
        <v>1</v>
      </c>
      <c r="J496" t="s">
        <v>26</v>
      </c>
      <c r="K496" t="s">
        <v>32</v>
      </c>
      <c r="L496">
        <v>31</v>
      </c>
      <c r="M496" t="s">
        <v>15</v>
      </c>
    </row>
    <row r="497" spans="1:13" x14ac:dyDescent="0.25">
      <c r="A497">
        <v>23707</v>
      </c>
      <c r="B497" t="s">
        <v>35</v>
      </c>
      <c r="C497" t="s">
        <v>34</v>
      </c>
      <c r="D497" s="1">
        <v>70000</v>
      </c>
      <c r="E497">
        <v>5</v>
      </c>
      <c r="F497" t="s">
        <v>13</v>
      </c>
      <c r="G497" t="s">
        <v>28</v>
      </c>
      <c r="H497" t="s">
        <v>15</v>
      </c>
      <c r="I497">
        <v>3</v>
      </c>
      <c r="J497" t="s">
        <v>30</v>
      </c>
      <c r="K497" t="s">
        <v>32</v>
      </c>
      <c r="L497">
        <v>60</v>
      </c>
      <c r="M497" t="s">
        <v>15</v>
      </c>
    </row>
    <row r="498" spans="1:13" x14ac:dyDescent="0.25">
      <c r="A498">
        <v>27650</v>
      </c>
      <c r="B498" t="s">
        <v>34</v>
      </c>
      <c r="C498" t="s">
        <v>34</v>
      </c>
      <c r="D498" s="1">
        <v>70000</v>
      </c>
      <c r="E498">
        <v>4</v>
      </c>
      <c r="F498" t="s">
        <v>27</v>
      </c>
      <c r="G498" t="s">
        <v>21</v>
      </c>
      <c r="H498" t="s">
        <v>15</v>
      </c>
      <c r="I498">
        <v>0</v>
      </c>
      <c r="J498" t="s">
        <v>23</v>
      </c>
      <c r="K498" t="s">
        <v>32</v>
      </c>
      <c r="L498">
        <v>51</v>
      </c>
      <c r="M498" t="s">
        <v>18</v>
      </c>
    </row>
    <row r="499" spans="1:13" x14ac:dyDescent="0.25">
      <c r="A499">
        <v>24981</v>
      </c>
      <c r="B499" t="s">
        <v>34</v>
      </c>
      <c r="C499" t="s">
        <v>34</v>
      </c>
      <c r="D499" s="1">
        <v>60000</v>
      </c>
      <c r="E499">
        <v>2</v>
      </c>
      <c r="F499" t="s">
        <v>19</v>
      </c>
      <c r="G499" t="s">
        <v>21</v>
      </c>
      <c r="H499" t="s">
        <v>15</v>
      </c>
      <c r="I499">
        <v>2</v>
      </c>
      <c r="J499" t="s">
        <v>30</v>
      </c>
      <c r="K499" t="s">
        <v>32</v>
      </c>
      <c r="L499">
        <v>56</v>
      </c>
      <c r="M499" t="s">
        <v>18</v>
      </c>
    </row>
    <row r="500" spans="1:13" x14ac:dyDescent="0.25">
      <c r="A500">
        <v>20678</v>
      </c>
      <c r="B500" t="s">
        <v>35</v>
      </c>
      <c r="C500" t="s">
        <v>33</v>
      </c>
      <c r="D500" s="1">
        <v>60000</v>
      </c>
      <c r="E500">
        <v>3</v>
      </c>
      <c r="F500" t="s">
        <v>13</v>
      </c>
      <c r="G500" t="s">
        <v>14</v>
      </c>
      <c r="H500" t="s">
        <v>15</v>
      </c>
      <c r="I500">
        <v>1</v>
      </c>
      <c r="J500" t="s">
        <v>22</v>
      </c>
      <c r="K500" t="s">
        <v>32</v>
      </c>
      <c r="L500">
        <v>40</v>
      </c>
      <c r="M500" t="s">
        <v>15</v>
      </c>
    </row>
    <row r="501" spans="1:13" x14ac:dyDescent="0.25">
      <c r="A501">
        <v>15302</v>
      </c>
      <c r="B501" t="s">
        <v>35</v>
      </c>
      <c r="C501" t="s">
        <v>33</v>
      </c>
      <c r="D501" s="1">
        <v>70000</v>
      </c>
      <c r="E501">
        <v>1</v>
      </c>
      <c r="F501" t="s">
        <v>31</v>
      </c>
      <c r="G501" t="s">
        <v>21</v>
      </c>
      <c r="H501" t="s">
        <v>15</v>
      </c>
      <c r="I501">
        <v>0</v>
      </c>
      <c r="J501" t="s">
        <v>22</v>
      </c>
      <c r="K501" t="s">
        <v>32</v>
      </c>
      <c r="L501">
        <v>34</v>
      </c>
      <c r="M501" t="s">
        <v>15</v>
      </c>
    </row>
    <row r="502" spans="1:13" x14ac:dyDescent="0.25">
      <c r="A502">
        <v>26012</v>
      </c>
      <c r="B502" t="s">
        <v>34</v>
      </c>
      <c r="C502" t="s">
        <v>34</v>
      </c>
      <c r="D502" s="1">
        <v>80000</v>
      </c>
      <c r="E502">
        <v>1</v>
      </c>
      <c r="F502" t="s">
        <v>19</v>
      </c>
      <c r="G502" t="s">
        <v>14</v>
      </c>
      <c r="H502" t="s">
        <v>15</v>
      </c>
      <c r="I502">
        <v>1</v>
      </c>
      <c r="J502" t="s">
        <v>22</v>
      </c>
      <c r="K502" t="s">
        <v>32</v>
      </c>
      <c r="L502">
        <v>48</v>
      </c>
      <c r="M502" t="s">
        <v>15</v>
      </c>
    </row>
    <row r="503" spans="1:13" x14ac:dyDescent="0.25">
      <c r="A503">
        <v>26575</v>
      </c>
      <c r="B503" t="s">
        <v>35</v>
      </c>
      <c r="C503" t="s">
        <v>33</v>
      </c>
      <c r="D503" s="1">
        <v>40000</v>
      </c>
      <c r="E503">
        <v>0</v>
      </c>
      <c r="F503" t="s">
        <v>27</v>
      </c>
      <c r="G503" t="s">
        <v>14</v>
      </c>
      <c r="H503" t="s">
        <v>18</v>
      </c>
      <c r="I503">
        <v>2</v>
      </c>
      <c r="J503" t="s">
        <v>26</v>
      </c>
      <c r="K503" t="s">
        <v>32</v>
      </c>
      <c r="L503">
        <v>31</v>
      </c>
      <c r="M503" t="s">
        <v>15</v>
      </c>
    </row>
    <row r="504" spans="1:13" x14ac:dyDescent="0.25">
      <c r="A504">
        <v>15559</v>
      </c>
      <c r="B504" t="s">
        <v>34</v>
      </c>
      <c r="C504" t="s">
        <v>34</v>
      </c>
      <c r="D504" s="1">
        <v>60000</v>
      </c>
      <c r="E504">
        <v>5</v>
      </c>
      <c r="F504" t="s">
        <v>13</v>
      </c>
      <c r="G504" t="s">
        <v>21</v>
      </c>
      <c r="H504" t="s">
        <v>15</v>
      </c>
      <c r="I504">
        <v>1</v>
      </c>
      <c r="J504" t="s">
        <v>22</v>
      </c>
      <c r="K504" t="s">
        <v>32</v>
      </c>
      <c r="L504">
        <v>47</v>
      </c>
      <c r="M504" t="s">
        <v>18</v>
      </c>
    </row>
    <row r="505" spans="1:13" x14ac:dyDescent="0.25">
      <c r="A505">
        <v>19235</v>
      </c>
      <c r="B505" t="s">
        <v>34</v>
      </c>
      <c r="C505" t="s">
        <v>33</v>
      </c>
      <c r="D505" s="1">
        <v>50000</v>
      </c>
      <c r="E505">
        <v>0</v>
      </c>
      <c r="F505" t="s">
        <v>31</v>
      </c>
      <c r="G505" t="s">
        <v>14</v>
      </c>
      <c r="H505" t="s">
        <v>15</v>
      </c>
      <c r="I505">
        <v>0</v>
      </c>
      <c r="J505" t="s">
        <v>16</v>
      </c>
      <c r="K505" t="s">
        <v>32</v>
      </c>
      <c r="L505">
        <v>34</v>
      </c>
      <c r="M505" t="s">
        <v>18</v>
      </c>
    </row>
    <row r="506" spans="1:13" x14ac:dyDescent="0.25">
      <c r="A506">
        <v>15275</v>
      </c>
      <c r="B506" t="s">
        <v>34</v>
      </c>
      <c r="C506" t="s">
        <v>34</v>
      </c>
      <c r="D506" s="1">
        <v>40000</v>
      </c>
      <c r="E506">
        <v>0</v>
      </c>
      <c r="F506" t="s">
        <v>19</v>
      </c>
      <c r="G506" t="s">
        <v>14</v>
      </c>
      <c r="H506" t="s">
        <v>15</v>
      </c>
      <c r="I506">
        <v>1</v>
      </c>
      <c r="J506" t="s">
        <v>23</v>
      </c>
      <c r="K506" t="s">
        <v>32</v>
      </c>
      <c r="L506">
        <v>29</v>
      </c>
      <c r="M506" t="s">
        <v>18</v>
      </c>
    </row>
    <row r="507" spans="1:13" x14ac:dyDescent="0.25">
      <c r="A507">
        <v>20339</v>
      </c>
      <c r="B507" t="s">
        <v>34</v>
      </c>
      <c r="C507" t="s">
        <v>33</v>
      </c>
      <c r="D507" s="1">
        <v>130000</v>
      </c>
      <c r="E507">
        <v>1</v>
      </c>
      <c r="F507" t="s">
        <v>13</v>
      </c>
      <c r="G507" t="s">
        <v>28</v>
      </c>
      <c r="H507" t="s">
        <v>15</v>
      </c>
      <c r="I507">
        <v>4</v>
      </c>
      <c r="J507" t="s">
        <v>22</v>
      </c>
      <c r="K507" t="s">
        <v>32</v>
      </c>
      <c r="L507">
        <v>44</v>
      </c>
      <c r="M507" t="s">
        <v>15</v>
      </c>
    </row>
    <row r="508" spans="1:13" x14ac:dyDescent="0.25">
      <c r="A508">
        <v>25405</v>
      </c>
      <c r="B508" t="s">
        <v>34</v>
      </c>
      <c r="C508" t="s">
        <v>34</v>
      </c>
      <c r="D508" s="1">
        <v>70000</v>
      </c>
      <c r="E508">
        <v>2</v>
      </c>
      <c r="F508" t="s">
        <v>13</v>
      </c>
      <c r="G508" t="s">
        <v>14</v>
      </c>
      <c r="H508" t="s">
        <v>15</v>
      </c>
      <c r="I508">
        <v>1</v>
      </c>
      <c r="J508" t="s">
        <v>22</v>
      </c>
      <c r="K508" t="s">
        <v>32</v>
      </c>
      <c r="L508">
        <v>38</v>
      </c>
      <c r="M508" t="s">
        <v>15</v>
      </c>
    </row>
    <row r="509" spans="1:13" x14ac:dyDescent="0.25">
      <c r="A509">
        <v>15940</v>
      </c>
      <c r="B509" t="s">
        <v>34</v>
      </c>
      <c r="C509" t="s">
        <v>34</v>
      </c>
      <c r="D509" s="1">
        <v>100000</v>
      </c>
      <c r="E509">
        <v>4</v>
      </c>
      <c r="F509" t="s">
        <v>19</v>
      </c>
      <c r="G509" t="s">
        <v>21</v>
      </c>
      <c r="H509" t="s">
        <v>15</v>
      </c>
      <c r="I509">
        <v>4</v>
      </c>
      <c r="J509" t="s">
        <v>16</v>
      </c>
      <c r="K509" t="s">
        <v>32</v>
      </c>
      <c r="L509">
        <v>40</v>
      </c>
      <c r="M509" t="s">
        <v>18</v>
      </c>
    </row>
    <row r="510" spans="1:13" x14ac:dyDescent="0.25">
      <c r="A510">
        <v>25074</v>
      </c>
      <c r="B510" t="s">
        <v>34</v>
      </c>
      <c r="C510" t="s">
        <v>33</v>
      </c>
      <c r="D510" s="1">
        <v>70000</v>
      </c>
      <c r="E510">
        <v>4</v>
      </c>
      <c r="F510" t="s">
        <v>13</v>
      </c>
      <c r="G510" t="s">
        <v>21</v>
      </c>
      <c r="H510" t="s">
        <v>15</v>
      </c>
      <c r="I510">
        <v>2</v>
      </c>
      <c r="J510" t="s">
        <v>22</v>
      </c>
      <c r="K510" t="s">
        <v>32</v>
      </c>
      <c r="L510">
        <v>42</v>
      </c>
      <c r="M510" t="s">
        <v>15</v>
      </c>
    </row>
    <row r="511" spans="1:13" x14ac:dyDescent="0.25">
      <c r="A511">
        <v>24738</v>
      </c>
      <c r="B511" t="s">
        <v>34</v>
      </c>
      <c r="C511" t="s">
        <v>33</v>
      </c>
      <c r="D511" s="1">
        <v>40000</v>
      </c>
      <c r="E511">
        <v>1</v>
      </c>
      <c r="F511" t="s">
        <v>19</v>
      </c>
      <c r="G511" t="s">
        <v>20</v>
      </c>
      <c r="H511" t="s">
        <v>15</v>
      </c>
      <c r="I511">
        <v>1</v>
      </c>
      <c r="J511" t="s">
        <v>26</v>
      </c>
      <c r="K511" t="s">
        <v>32</v>
      </c>
      <c r="L511">
        <v>51</v>
      </c>
      <c r="M511" t="s">
        <v>15</v>
      </c>
    </row>
    <row r="512" spans="1:13" x14ac:dyDescent="0.25">
      <c r="A512">
        <v>16337</v>
      </c>
      <c r="B512" t="s">
        <v>34</v>
      </c>
      <c r="C512" t="s">
        <v>34</v>
      </c>
      <c r="D512" s="1">
        <v>60000</v>
      </c>
      <c r="E512">
        <v>0</v>
      </c>
      <c r="F512" t="s">
        <v>19</v>
      </c>
      <c r="G512" t="s">
        <v>14</v>
      </c>
      <c r="H512" t="s">
        <v>18</v>
      </c>
      <c r="I512">
        <v>2</v>
      </c>
      <c r="J512" t="s">
        <v>26</v>
      </c>
      <c r="K512" t="s">
        <v>32</v>
      </c>
      <c r="L512">
        <v>29</v>
      </c>
      <c r="M512" t="s">
        <v>18</v>
      </c>
    </row>
    <row r="513" spans="1:13" x14ac:dyDescent="0.25">
      <c r="A513">
        <v>24357</v>
      </c>
      <c r="B513" t="s">
        <v>34</v>
      </c>
      <c r="C513" t="s">
        <v>34</v>
      </c>
      <c r="D513" s="1">
        <v>80000</v>
      </c>
      <c r="E513">
        <v>3</v>
      </c>
      <c r="F513" t="s">
        <v>13</v>
      </c>
      <c r="G513" t="s">
        <v>21</v>
      </c>
      <c r="H513" t="s">
        <v>15</v>
      </c>
      <c r="I513">
        <v>1</v>
      </c>
      <c r="J513" t="s">
        <v>22</v>
      </c>
      <c r="K513" t="s">
        <v>32</v>
      </c>
      <c r="L513">
        <v>48</v>
      </c>
      <c r="M513" t="s">
        <v>15</v>
      </c>
    </row>
    <row r="514" spans="1:13" x14ac:dyDescent="0.25">
      <c r="A514">
        <v>18613</v>
      </c>
      <c r="B514" t="s">
        <v>35</v>
      </c>
      <c r="C514" t="s">
        <v>34</v>
      </c>
      <c r="D514" s="1">
        <v>70000</v>
      </c>
      <c r="E514">
        <v>0</v>
      </c>
      <c r="F514" t="s">
        <v>13</v>
      </c>
      <c r="G514" t="s">
        <v>21</v>
      </c>
      <c r="H514" t="s">
        <v>18</v>
      </c>
      <c r="I514">
        <v>1</v>
      </c>
      <c r="J514" t="s">
        <v>22</v>
      </c>
      <c r="K514" t="s">
        <v>32</v>
      </c>
      <c r="L514">
        <v>37</v>
      </c>
      <c r="M514" t="s">
        <v>15</v>
      </c>
    </row>
    <row r="515" spans="1:13" x14ac:dyDescent="0.25">
      <c r="A515">
        <v>12207</v>
      </c>
      <c r="B515" t="s">
        <v>35</v>
      </c>
      <c r="C515" t="s">
        <v>34</v>
      </c>
      <c r="D515" s="1">
        <v>80000</v>
      </c>
      <c r="E515">
        <v>4</v>
      </c>
      <c r="F515" t="s">
        <v>13</v>
      </c>
      <c r="G515" t="s">
        <v>28</v>
      </c>
      <c r="H515" t="s">
        <v>15</v>
      </c>
      <c r="I515">
        <v>0</v>
      </c>
      <c r="J515" t="s">
        <v>23</v>
      </c>
      <c r="K515" t="s">
        <v>32</v>
      </c>
      <c r="L515">
        <v>66</v>
      </c>
      <c r="M515" t="s">
        <v>15</v>
      </c>
    </row>
    <row r="516" spans="1:13" x14ac:dyDescent="0.25">
      <c r="A516">
        <v>18052</v>
      </c>
      <c r="B516" t="s">
        <v>34</v>
      </c>
      <c r="C516" t="s">
        <v>33</v>
      </c>
      <c r="D516" s="1">
        <v>60000</v>
      </c>
      <c r="E516">
        <v>1</v>
      </c>
      <c r="F516" t="s">
        <v>19</v>
      </c>
      <c r="G516" t="s">
        <v>14</v>
      </c>
      <c r="H516" t="s">
        <v>15</v>
      </c>
      <c r="I516">
        <v>1</v>
      </c>
      <c r="J516" t="s">
        <v>16</v>
      </c>
      <c r="K516" t="s">
        <v>32</v>
      </c>
      <c r="L516">
        <v>45</v>
      </c>
      <c r="M516" t="s">
        <v>15</v>
      </c>
    </row>
    <row r="517" spans="1:13" x14ac:dyDescent="0.25">
      <c r="A517">
        <v>13353</v>
      </c>
      <c r="B517" t="s">
        <v>35</v>
      </c>
      <c r="C517" t="s">
        <v>33</v>
      </c>
      <c r="D517" s="1">
        <v>60000</v>
      </c>
      <c r="E517">
        <v>4</v>
      </c>
      <c r="F517" t="s">
        <v>31</v>
      </c>
      <c r="G517" t="s">
        <v>28</v>
      </c>
      <c r="H517" t="s">
        <v>15</v>
      </c>
      <c r="I517">
        <v>2</v>
      </c>
      <c r="J517" t="s">
        <v>30</v>
      </c>
      <c r="K517" t="s">
        <v>32</v>
      </c>
      <c r="L517">
        <v>61</v>
      </c>
      <c r="M517" t="s">
        <v>15</v>
      </c>
    </row>
    <row r="518" spans="1:13" x14ac:dyDescent="0.25">
      <c r="A518">
        <v>19399</v>
      </c>
      <c r="B518" t="s">
        <v>35</v>
      </c>
      <c r="C518" t="s">
        <v>34</v>
      </c>
      <c r="D518" s="1">
        <v>40000</v>
      </c>
      <c r="E518">
        <v>0</v>
      </c>
      <c r="F518" t="s">
        <v>13</v>
      </c>
      <c r="G518" t="s">
        <v>21</v>
      </c>
      <c r="H518" t="s">
        <v>18</v>
      </c>
      <c r="I518">
        <v>1</v>
      </c>
      <c r="J518" t="s">
        <v>22</v>
      </c>
      <c r="K518" t="s">
        <v>32</v>
      </c>
      <c r="L518">
        <v>45</v>
      </c>
      <c r="M518" t="s">
        <v>18</v>
      </c>
    </row>
    <row r="519" spans="1:13" x14ac:dyDescent="0.25">
      <c r="A519">
        <v>16154</v>
      </c>
      <c r="B519" t="s">
        <v>34</v>
      </c>
      <c r="C519" t="s">
        <v>33</v>
      </c>
      <c r="D519" s="1">
        <v>70000</v>
      </c>
      <c r="E519">
        <v>5</v>
      </c>
      <c r="F519" t="s">
        <v>13</v>
      </c>
      <c r="G519" t="s">
        <v>21</v>
      </c>
      <c r="H519" t="s">
        <v>15</v>
      </c>
      <c r="I519">
        <v>2</v>
      </c>
      <c r="J519" t="s">
        <v>22</v>
      </c>
      <c r="K519" t="s">
        <v>32</v>
      </c>
      <c r="L519">
        <v>47</v>
      </c>
      <c r="M519" t="s">
        <v>18</v>
      </c>
    </row>
    <row r="520" spans="1:13" x14ac:dyDescent="0.25">
      <c r="A520">
        <v>22219</v>
      </c>
      <c r="B520" t="s">
        <v>34</v>
      </c>
      <c r="C520" t="s">
        <v>33</v>
      </c>
      <c r="D520" s="1">
        <v>60000</v>
      </c>
      <c r="E520">
        <v>2</v>
      </c>
      <c r="F520" t="s">
        <v>27</v>
      </c>
      <c r="G520" t="s">
        <v>21</v>
      </c>
      <c r="H520" t="s">
        <v>15</v>
      </c>
      <c r="I520">
        <v>2</v>
      </c>
      <c r="J520" t="s">
        <v>23</v>
      </c>
      <c r="K520" t="s">
        <v>32</v>
      </c>
      <c r="L520">
        <v>49</v>
      </c>
      <c r="M520" t="s">
        <v>18</v>
      </c>
    </row>
    <row r="521" spans="1:13" x14ac:dyDescent="0.25">
      <c r="A521">
        <v>17269</v>
      </c>
      <c r="B521" t="s">
        <v>35</v>
      </c>
      <c r="C521" t="s">
        <v>34</v>
      </c>
      <c r="D521" s="1">
        <v>60000</v>
      </c>
      <c r="E521">
        <v>3</v>
      </c>
      <c r="F521" t="s">
        <v>13</v>
      </c>
      <c r="G521" t="s">
        <v>21</v>
      </c>
      <c r="H521" t="s">
        <v>18</v>
      </c>
      <c r="I521">
        <v>0</v>
      </c>
      <c r="J521" t="s">
        <v>16</v>
      </c>
      <c r="K521" t="s">
        <v>32</v>
      </c>
      <c r="L521">
        <v>47</v>
      </c>
      <c r="M521" t="s">
        <v>15</v>
      </c>
    </row>
    <row r="522" spans="1:13" x14ac:dyDescent="0.25">
      <c r="A522">
        <v>23586</v>
      </c>
      <c r="B522" t="s">
        <v>34</v>
      </c>
      <c r="C522" t="s">
        <v>33</v>
      </c>
      <c r="D522" s="1">
        <v>80000</v>
      </c>
      <c r="E522">
        <v>0</v>
      </c>
      <c r="F522" t="s">
        <v>13</v>
      </c>
      <c r="G522" t="s">
        <v>28</v>
      </c>
      <c r="H522" t="s">
        <v>15</v>
      </c>
      <c r="I522">
        <v>1</v>
      </c>
      <c r="J522" t="s">
        <v>26</v>
      </c>
      <c r="K522" t="s">
        <v>32</v>
      </c>
      <c r="L522">
        <v>34</v>
      </c>
      <c r="M522" t="s">
        <v>15</v>
      </c>
    </row>
    <row r="523" spans="1:13" x14ac:dyDescent="0.25">
      <c r="A523">
        <v>15740</v>
      </c>
      <c r="B523" t="s">
        <v>34</v>
      </c>
      <c r="C523" t="s">
        <v>34</v>
      </c>
      <c r="D523" s="1">
        <v>80000</v>
      </c>
      <c r="E523">
        <v>5</v>
      </c>
      <c r="F523" t="s">
        <v>13</v>
      </c>
      <c r="G523" t="s">
        <v>28</v>
      </c>
      <c r="H523" t="s">
        <v>15</v>
      </c>
      <c r="I523">
        <v>2</v>
      </c>
      <c r="J523" t="s">
        <v>26</v>
      </c>
      <c r="K523" t="s">
        <v>32</v>
      </c>
      <c r="L523">
        <v>64</v>
      </c>
      <c r="M523" t="s">
        <v>18</v>
      </c>
    </row>
    <row r="524" spans="1:13" x14ac:dyDescent="0.25">
      <c r="A524">
        <v>27638</v>
      </c>
      <c r="B524" t="s">
        <v>35</v>
      </c>
      <c r="C524" t="s">
        <v>34</v>
      </c>
      <c r="D524" s="1">
        <v>100000</v>
      </c>
      <c r="E524">
        <v>1</v>
      </c>
      <c r="F524" t="s">
        <v>19</v>
      </c>
      <c r="G524" t="s">
        <v>21</v>
      </c>
      <c r="H524" t="s">
        <v>18</v>
      </c>
      <c r="I524">
        <v>3</v>
      </c>
      <c r="J524" t="s">
        <v>26</v>
      </c>
      <c r="K524" t="s">
        <v>32</v>
      </c>
      <c r="L524">
        <v>44</v>
      </c>
      <c r="M524" t="s">
        <v>18</v>
      </c>
    </row>
    <row r="525" spans="1:13" x14ac:dyDescent="0.25">
      <c r="A525">
        <v>18976</v>
      </c>
      <c r="B525" t="s">
        <v>35</v>
      </c>
      <c r="C525" t="s">
        <v>34</v>
      </c>
      <c r="D525" s="1">
        <v>40000</v>
      </c>
      <c r="E525">
        <v>4</v>
      </c>
      <c r="F525" t="s">
        <v>27</v>
      </c>
      <c r="G525" t="s">
        <v>21</v>
      </c>
      <c r="H525" t="s">
        <v>15</v>
      </c>
      <c r="I525">
        <v>2</v>
      </c>
      <c r="J525" t="s">
        <v>30</v>
      </c>
      <c r="K525" t="s">
        <v>32</v>
      </c>
      <c r="L525">
        <v>62</v>
      </c>
      <c r="M525" t="s">
        <v>15</v>
      </c>
    </row>
    <row r="526" spans="1:13" x14ac:dyDescent="0.25">
      <c r="A526">
        <v>19413</v>
      </c>
      <c r="B526" t="s">
        <v>35</v>
      </c>
      <c r="C526" t="s">
        <v>34</v>
      </c>
      <c r="D526" s="1">
        <v>60000</v>
      </c>
      <c r="E526">
        <v>3</v>
      </c>
      <c r="F526" t="s">
        <v>13</v>
      </c>
      <c r="G526" t="s">
        <v>21</v>
      </c>
      <c r="H526" t="s">
        <v>18</v>
      </c>
      <c r="I526">
        <v>1</v>
      </c>
      <c r="J526" t="s">
        <v>16</v>
      </c>
      <c r="K526" t="s">
        <v>32</v>
      </c>
      <c r="L526">
        <v>47</v>
      </c>
      <c r="M526" t="s">
        <v>15</v>
      </c>
    </row>
    <row r="527" spans="1:13" x14ac:dyDescent="0.25">
      <c r="A527">
        <v>13283</v>
      </c>
      <c r="B527" t="s">
        <v>34</v>
      </c>
      <c r="C527" t="s">
        <v>34</v>
      </c>
      <c r="D527" s="1">
        <v>80000</v>
      </c>
      <c r="E527">
        <v>3</v>
      </c>
      <c r="F527" t="s">
        <v>19</v>
      </c>
      <c r="G527" t="s">
        <v>21</v>
      </c>
      <c r="H527" t="s">
        <v>18</v>
      </c>
      <c r="I527">
        <v>2</v>
      </c>
      <c r="J527" t="s">
        <v>16</v>
      </c>
      <c r="K527" t="s">
        <v>32</v>
      </c>
      <c r="L527">
        <v>49</v>
      </c>
      <c r="M527" t="s">
        <v>15</v>
      </c>
    </row>
    <row r="528" spans="1:13" x14ac:dyDescent="0.25">
      <c r="A528">
        <v>17471</v>
      </c>
      <c r="B528" t="s">
        <v>35</v>
      </c>
      <c r="C528" t="s">
        <v>33</v>
      </c>
      <c r="D528" s="1">
        <v>80000</v>
      </c>
      <c r="E528">
        <v>4</v>
      </c>
      <c r="F528" t="s">
        <v>31</v>
      </c>
      <c r="G528" t="s">
        <v>28</v>
      </c>
      <c r="H528" t="s">
        <v>15</v>
      </c>
      <c r="I528">
        <v>2</v>
      </c>
      <c r="J528" t="s">
        <v>23</v>
      </c>
      <c r="K528" t="s">
        <v>32</v>
      </c>
      <c r="L528">
        <v>67</v>
      </c>
      <c r="M528" t="s">
        <v>18</v>
      </c>
    </row>
    <row r="529" spans="1:13" x14ac:dyDescent="0.25">
      <c r="A529">
        <v>16791</v>
      </c>
      <c r="B529" t="s">
        <v>35</v>
      </c>
      <c r="C529" t="s">
        <v>34</v>
      </c>
      <c r="D529" s="1">
        <v>60000</v>
      </c>
      <c r="E529">
        <v>5</v>
      </c>
      <c r="F529" t="s">
        <v>13</v>
      </c>
      <c r="G529" t="s">
        <v>28</v>
      </c>
      <c r="H529" t="s">
        <v>15</v>
      </c>
      <c r="I529">
        <v>3</v>
      </c>
      <c r="J529" t="s">
        <v>30</v>
      </c>
      <c r="K529" t="s">
        <v>32</v>
      </c>
      <c r="L529">
        <v>59</v>
      </c>
      <c r="M529" t="s">
        <v>15</v>
      </c>
    </row>
    <row r="530" spans="1:13" x14ac:dyDescent="0.25">
      <c r="A530">
        <v>15382</v>
      </c>
      <c r="B530" t="s">
        <v>34</v>
      </c>
      <c r="C530" t="s">
        <v>33</v>
      </c>
      <c r="D530" s="1">
        <v>110000</v>
      </c>
      <c r="E530">
        <v>1</v>
      </c>
      <c r="F530" t="s">
        <v>13</v>
      </c>
      <c r="G530" t="s">
        <v>28</v>
      </c>
      <c r="H530" t="s">
        <v>15</v>
      </c>
      <c r="I530">
        <v>2</v>
      </c>
      <c r="J530" t="s">
        <v>26</v>
      </c>
      <c r="K530" t="s">
        <v>32</v>
      </c>
      <c r="L530">
        <v>44</v>
      </c>
      <c r="M530" t="s">
        <v>18</v>
      </c>
    </row>
    <row r="531" spans="1:13" x14ac:dyDescent="0.25">
      <c r="A531">
        <v>11641</v>
      </c>
      <c r="B531" t="s">
        <v>34</v>
      </c>
      <c r="C531" t="s">
        <v>34</v>
      </c>
      <c r="D531" s="1">
        <v>50000</v>
      </c>
      <c r="E531">
        <v>1</v>
      </c>
      <c r="F531" t="s">
        <v>13</v>
      </c>
      <c r="G531" t="s">
        <v>14</v>
      </c>
      <c r="H531" t="s">
        <v>15</v>
      </c>
      <c r="I531">
        <v>0</v>
      </c>
      <c r="J531" t="s">
        <v>16</v>
      </c>
      <c r="K531" t="s">
        <v>32</v>
      </c>
      <c r="L531">
        <v>36</v>
      </c>
      <c r="M531" t="s">
        <v>18</v>
      </c>
    </row>
    <row r="532" spans="1:13" x14ac:dyDescent="0.25">
      <c r="A532">
        <v>11935</v>
      </c>
      <c r="B532" t="s">
        <v>35</v>
      </c>
      <c r="C532" t="s">
        <v>33</v>
      </c>
      <c r="D532" s="1">
        <v>30000</v>
      </c>
      <c r="E532">
        <v>0</v>
      </c>
      <c r="F532" t="s">
        <v>19</v>
      </c>
      <c r="G532" t="s">
        <v>14</v>
      </c>
      <c r="H532" t="s">
        <v>15</v>
      </c>
      <c r="I532">
        <v>1</v>
      </c>
      <c r="J532" t="s">
        <v>23</v>
      </c>
      <c r="K532" t="s">
        <v>32</v>
      </c>
      <c r="L532">
        <v>28</v>
      </c>
      <c r="M532" t="s">
        <v>18</v>
      </c>
    </row>
    <row r="533" spans="1:13" x14ac:dyDescent="0.25">
      <c r="A533">
        <v>13233</v>
      </c>
      <c r="B533" t="s">
        <v>34</v>
      </c>
      <c r="C533" t="s">
        <v>34</v>
      </c>
      <c r="D533" s="1">
        <v>60000</v>
      </c>
      <c r="E533">
        <v>2</v>
      </c>
      <c r="F533" t="s">
        <v>19</v>
      </c>
      <c r="G533" t="s">
        <v>21</v>
      </c>
      <c r="H533" t="s">
        <v>15</v>
      </c>
      <c r="I533">
        <v>1</v>
      </c>
      <c r="J533" t="s">
        <v>30</v>
      </c>
      <c r="K533" t="s">
        <v>32</v>
      </c>
      <c r="L533">
        <v>57</v>
      </c>
      <c r="M533" t="s">
        <v>15</v>
      </c>
    </row>
    <row r="534" spans="1:13" x14ac:dyDescent="0.25">
      <c r="A534">
        <v>25909</v>
      </c>
      <c r="B534" t="s">
        <v>34</v>
      </c>
      <c r="C534" t="s">
        <v>34</v>
      </c>
      <c r="D534" s="1">
        <v>60000</v>
      </c>
      <c r="E534">
        <v>0</v>
      </c>
      <c r="F534" t="s">
        <v>19</v>
      </c>
      <c r="G534" t="s">
        <v>14</v>
      </c>
      <c r="H534" t="s">
        <v>15</v>
      </c>
      <c r="I534">
        <v>1</v>
      </c>
      <c r="J534" t="s">
        <v>23</v>
      </c>
      <c r="K534" t="s">
        <v>32</v>
      </c>
      <c r="L534">
        <v>27</v>
      </c>
      <c r="M534" t="s">
        <v>15</v>
      </c>
    </row>
    <row r="535" spans="1:13" x14ac:dyDescent="0.25">
      <c r="A535">
        <v>14092</v>
      </c>
      <c r="B535" t="s">
        <v>35</v>
      </c>
      <c r="C535" t="s">
        <v>34</v>
      </c>
      <c r="D535" s="1">
        <v>30000</v>
      </c>
      <c r="E535">
        <v>0</v>
      </c>
      <c r="F535" t="s">
        <v>29</v>
      </c>
      <c r="G535" t="s">
        <v>20</v>
      </c>
      <c r="H535" t="s">
        <v>15</v>
      </c>
      <c r="I535">
        <v>2</v>
      </c>
      <c r="J535" t="s">
        <v>23</v>
      </c>
      <c r="K535" t="s">
        <v>32</v>
      </c>
      <c r="L535">
        <v>28</v>
      </c>
      <c r="M535" t="s">
        <v>18</v>
      </c>
    </row>
    <row r="536" spans="1:13" x14ac:dyDescent="0.25">
      <c r="A536">
        <v>29143</v>
      </c>
      <c r="B536" t="s">
        <v>35</v>
      </c>
      <c r="C536" t="s">
        <v>33</v>
      </c>
      <c r="D536" s="1">
        <v>60000</v>
      </c>
      <c r="E536">
        <v>1</v>
      </c>
      <c r="F536" t="s">
        <v>13</v>
      </c>
      <c r="G536" t="s">
        <v>21</v>
      </c>
      <c r="H536" t="s">
        <v>18</v>
      </c>
      <c r="I536">
        <v>1</v>
      </c>
      <c r="J536" t="s">
        <v>16</v>
      </c>
      <c r="K536" t="s">
        <v>32</v>
      </c>
      <c r="L536">
        <v>44</v>
      </c>
      <c r="M536" t="s">
        <v>15</v>
      </c>
    </row>
    <row r="537" spans="1:13" x14ac:dyDescent="0.25">
      <c r="A537">
        <v>24941</v>
      </c>
      <c r="B537" t="s">
        <v>34</v>
      </c>
      <c r="C537" t="s">
        <v>34</v>
      </c>
      <c r="D537" s="1">
        <v>60000</v>
      </c>
      <c r="E537">
        <v>3</v>
      </c>
      <c r="F537" t="s">
        <v>13</v>
      </c>
      <c r="G537" t="s">
        <v>28</v>
      </c>
      <c r="H537" t="s">
        <v>15</v>
      </c>
      <c r="I537">
        <v>2</v>
      </c>
      <c r="J537" t="s">
        <v>30</v>
      </c>
      <c r="K537" t="s">
        <v>32</v>
      </c>
      <c r="L537">
        <v>66</v>
      </c>
      <c r="M537" t="s">
        <v>18</v>
      </c>
    </row>
    <row r="538" spans="1:13" x14ac:dyDescent="0.25">
      <c r="A538">
        <v>24637</v>
      </c>
      <c r="B538" t="s">
        <v>34</v>
      </c>
      <c r="C538" t="s">
        <v>34</v>
      </c>
      <c r="D538" s="1">
        <v>40000</v>
      </c>
      <c r="E538">
        <v>4</v>
      </c>
      <c r="F538" t="s">
        <v>27</v>
      </c>
      <c r="G538" t="s">
        <v>21</v>
      </c>
      <c r="H538" t="s">
        <v>15</v>
      </c>
      <c r="I538">
        <v>2</v>
      </c>
      <c r="J538" t="s">
        <v>30</v>
      </c>
      <c r="K538" t="s">
        <v>32</v>
      </c>
      <c r="L538">
        <v>64</v>
      </c>
      <c r="M538" t="s">
        <v>18</v>
      </c>
    </row>
    <row r="539" spans="1:13" x14ac:dyDescent="0.25">
      <c r="A539">
        <v>23893</v>
      </c>
      <c r="B539" t="s">
        <v>34</v>
      </c>
      <c r="C539" t="s">
        <v>34</v>
      </c>
      <c r="D539" s="1">
        <v>50000</v>
      </c>
      <c r="E539">
        <v>3</v>
      </c>
      <c r="F539" t="s">
        <v>13</v>
      </c>
      <c r="G539" t="s">
        <v>14</v>
      </c>
      <c r="H539" t="s">
        <v>15</v>
      </c>
      <c r="I539">
        <v>3</v>
      </c>
      <c r="J539" t="s">
        <v>30</v>
      </c>
      <c r="K539" t="s">
        <v>32</v>
      </c>
      <c r="L539">
        <v>41</v>
      </c>
      <c r="M539" t="s">
        <v>18</v>
      </c>
    </row>
    <row r="540" spans="1:13" x14ac:dyDescent="0.25">
      <c r="A540">
        <v>13907</v>
      </c>
      <c r="B540" t="s">
        <v>35</v>
      </c>
      <c r="C540" t="s">
        <v>33</v>
      </c>
      <c r="D540" s="1">
        <v>80000</v>
      </c>
      <c r="E540">
        <v>3</v>
      </c>
      <c r="F540" t="s">
        <v>13</v>
      </c>
      <c r="G540" t="s">
        <v>14</v>
      </c>
      <c r="H540" t="s">
        <v>15</v>
      </c>
      <c r="I540">
        <v>1</v>
      </c>
      <c r="J540" t="s">
        <v>16</v>
      </c>
      <c r="K540" t="s">
        <v>32</v>
      </c>
      <c r="L540">
        <v>41</v>
      </c>
      <c r="M540" t="s">
        <v>15</v>
      </c>
    </row>
    <row r="541" spans="1:13" x14ac:dyDescent="0.25">
      <c r="A541">
        <v>14900</v>
      </c>
      <c r="B541" t="s">
        <v>34</v>
      </c>
      <c r="C541" t="s">
        <v>33</v>
      </c>
      <c r="D541" s="1">
        <v>40000</v>
      </c>
      <c r="E541">
        <v>1</v>
      </c>
      <c r="F541" t="s">
        <v>19</v>
      </c>
      <c r="G541" t="s">
        <v>20</v>
      </c>
      <c r="H541" t="s">
        <v>15</v>
      </c>
      <c r="I541">
        <v>1</v>
      </c>
      <c r="J541" t="s">
        <v>26</v>
      </c>
      <c r="K541" t="s">
        <v>32</v>
      </c>
      <c r="L541">
        <v>49</v>
      </c>
      <c r="M541" t="s">
        <v>15</v>
      </c>
    </row>
    <row r="542" spans="1:13" x14ac:dyDescent="0.25">
      <c r="A542">
        <v>11262</v>
      </c>
      <c r="B542" t="s">
        <v>34</v>
      </c>
      <c r="C542" t="s">
        <v>33</v>
      </c>
      <c r="D542" s="1">
        <v>80000</v>
      </c>
      <c r="E542">
        <v>4</v>
      </c>
      <c r="F542" t="s">
        <v>13</v>
      </c>
      <c r="G542" t="s">
        <v>28</v>
      </c>
      <c r="H542" t="s">
        <v>15</v>
      </c>
      <c r="I542">
        <v>0</v>
      </c>
      <c r="J542" t="s">
        <v>16</v>
      </c>
      <c r="K542" t="s">
        <v>32</v>
      </c>
      <c r="L542">
        <v>42</v>
      </c>
      <c r="M542" t="s">
        <v>18</v>
      </c>
    </row>
    <row r="543" spans="1:13" x14ac:dyDescent="0.25">
      <c r="A543">
        <v>22294</v>
      </c>
      <c r="B543" t="s">
        <v>35</v>
      </c>
      <c r="C543" t="s">
        <v>33</v>
      </c>
      <c r="D543" s="1">
        <v>70000</v>
      </c>
      <c r="E543">
        <v>0</v>
      </c>
      <c r="F543" t="s">
        <v>13</v>
      </c>
      <c r="G543" t="s">
        <v>21</v>
      </c>
      <c r="H543" t="s">
        <v>18</v>
      </c>
      <c r="I543">
        <v>1</v>
      </c>
      <c r="J543" t="s">
        <v>22</v>
      </c>
      <c r="K543" t="s">
        <v>32</v>
      </c>
      <c r="L543">
        <v>37</v>
      </c>
      <c r="M543" t="s">
        <v>15</v>
      </c>
    </row>
    <row r="544" spans="1:13" x14ac:dyDescent="0.25">
      <c r="A544">
        <v>12195</v>
      </c>
      <c r="B544" t="s">
        <v>35</v>
      </c>
      <c r="C544" t="s">
        <v>33</v>
      </c>
      <c r="D544" s="1">
        <v>70000</v>
      </c>
      <c r="E544">
        <v>3</v>
      </c>
      <c r="F544" t="s">
        <v>31</v>
      </c>
      <c r="G544" t="s">
        <v>28</v>
      </c>
      <c r="H544" t="s">
        <v>15</v>
      </c>
      <c r="I544">
        <v>2</v>
      </c>
      <c r="J544" t="s">
        <v>26</v>
      </c>
      <c r="K544" t="s">
        <v>32</v>
      </c>
      <c r="L544">
        <v>52</v>
      </c>
      <c r="M544" t="s">
        <v>18</v>
      </c>
    </row>
    <row r="545" spans="1:13" x14ac:dyDescent="0.25">
      <c r="A545">
        <v>25375</v>
      </c>
      <c r="B545" t="s">
        <v>34</v>
      </c>
      <c r="C545" t="s">
        <v>34</v>
      </c>
      <c r="D545" s="1">
        <v>50000</v>
      </c>
      <c r="E545">
        <v>1</v>
      </c>
      <c r="F545" t="s">
        <v>31</v>
      </c>
      <c r="G545" t="s">
        <v>14</v>
      </c>
      <c r="H545" t="s">
        <v>15</v>
      </c>
      <c r="I545">
        <v>0</v>
      </c>
      <c r="J545" t="s">
        <v>26</v>
      </c>
      <c r="K545" t="s">
        <v>32</v>
      </c>
      <c r="L545">
        <v>34</v>
      </c>
      <c r="M545" t="s">
        <v>18</v>
      </c>
    </row>
    <row r="546" spans="1:13" x14ac:dyDescent="0.25">
      <c r="A546">
        <v>11143</v>
      </c>
      <c r="B546" t="s">
        <v>34</v>
      </c>
      <c r="C546" t="s">
        <v>34</v>
      </c>
      <c r="D546" s="1">
        <v>40000</v>
      </c>
      <c r="E546">
        <v>0</v>
      </c>
      <c r="F546" t="s">
        <v>27</v>
      </c>
      <c r="G546" t="s">
        <v>14</v>
      </c>
      <c r="H546" t="s">
        <v>15</v>
      </c>
      <c r="I546">
        <v>2</v>
      </c>
      <c r="J546" t="s">
        <v>23</v>
      </c>
      <c r="K546" t="s">
        <v>32</v>
      </c>
      <c r="L546">
        <v>29</v>
      </c>
      <c r="M546" t="s">
        <v>18</v>
      </c>
    </row>
    <row r="547" spans="1:13" x14ac:dyDescent="0.25">
      <c r="A547">
        <v>25898</v>
      </c>
      <c r="B547" t="s">
        <v>34</v>
      </c>
      <c r="C547" t="s">
        <v>33</v>
      </c>
      <c r="D547" s="1">
        <v>70000</v>
      </c>
      <c r="E547">
        <v>2</v>
      </c>
      <c r="F547" t="s">
        <v>27</v>
      </c>
      <c r="G547" t="s">
        <v>21</v>
      </c>
      <c r="H547" t="s">
        <v>15</v>
      </c>
      <c r="I547">
        <v>2</v>
      </c>
      <c r="J547" t="s">
        <v>22</v>
      </c>
      <c r="K547" t="s">
        <v>32</v>
      </c>
      <c r="L547">
        <v>53</v>
      </c>
      <c r="M547" t="s">
        <v>18</v>
      </c>
    </row>
    <row r="548" spans="1:13" x14ac:dyDescent="0.25">
      <c r="A548">
        <v>24397</v>
      </c>
      <c r="B548" t="s">
        <v>35</v>
      </c>
      <c r="C548" t="s">
        <v>34</v>
      </c>
      <c r="D548" s="1">
        <v>120000</v>
      </c>
      <c r="E548">
        <v>2</v>
      </c>
      <c r="F548" t="s">
        <v>13</v>
      </c>
      <c r="G548" t="s">
        <v>28</v>
      </c>
      <c r="H548" t="s">
        <v>18</v>
      </c>
      <c r="I548">
        <v>4</v>
      </c>
      <c r="J548" t="s">
        <v>26</v>
      </c>
      <c r="K548" t="s">
        <v>32</v>
      </c>
      <c r="L548">
        <v>40</v>
      </c>
      <c r="M548" t="s">
        <v>18</v>
      </c>
    </row>
    <row r="549" spans="1:13" x14ac:dyDescent="0.25">
      <c r="A549">
        <v>19758</v>
      </c>
      <c r="B549" t="s">
        <v>35</v>
      </c>
      <c r="C549" t="s">
        <v>34</v>
      </c>
      <c r="D549" s="1">
        <v>60000</v>
      </c>
      <c r="E549">
        <v>0</v>
      </c>
      <c r="F549" t="s">
        <v>19</v>
      </c>
      <c r="G549" t="s">
        <v>14</v>
      </c>
      <c r="H549" t="s">
        <v>18</v>
      </c>
      <c r="I549">
        <v>2</v>
      </c>
      <c r="J549" t="s">
        <v>26</v>
      </c>
      <c r="K549" t="s">
        <v>32</v>
      </c>
      <c r="L549">
        <v>29</v>
      </c>
      <c r="M549" t="s">
        <v>18</v>
      </c>
    </row>
    <row r="550" spans="1:13" x14ac:dyDescent="0.25">
      <c r="A550">
        <v>15529</v>
      </c>
      <c r="B550" t="s">
        <v>34</v>
      </c>
      <c r="C550" t="s">
        <v>34</v>
      </c>
      <c r="D550" s="1">
        <v>60000</v>
      </c>
      <c r="E550">
        <v>4</v>
      </c>
      <c r="F550" t="s">
        <v>13</v>
      </c>
      <c r="G550" t="s">
        <v>21</v>
      </c>
      <c r="H550" t="s">
        <v>15</v>
      </c>
      <c r="I550">
        <v>2</v>
      </c>
      <c r="J550" t="s">
        <v>22</v>
      </c>
      <c r="K550" t="s">
        <v>32</v>
      </c>
      <c r="L550">
        <v>43</v>
      </c>
      <c r="M550" t="s">
        <v>15</v>
      </c>
    </row>
    <row r="551" spans="1:13" x14ac:dyDescent="0.25">
      <c r="A551">
        <v>19884</v>
      </c>
      <c r="B551" t="s">
        <v>34</v>
      </c>
      <c r="C551" t="s">
        <v>34</v>
      </c>
      <c r="D551" s="1">
        <v>60000</v>
      </c>
      <c r="E551">
        <v>2</v>
      </c>
      <c r="F551" t="s">
        <v>27</v>
      </c>
      <c r="G551" t="s">
        <v>21</v>
      </c>
      <c r="H551" t="s">
        <v>15</v>
      </c>
      <c r="I551">
        <v>2</v>
      </c>
      <c r="J551" t="s">
        <v>22</v>
      </c>
      <c r="K551" t="s">
        <v>32</v>
      </c>
      <c r="L551">
        <v>55</v>
      </c>
      <c r="M551" t="s">
        <v>15</v>
      </c>
    </row>
    <row r="552" spans="1:13" x14ac:dyDescent="0.25">
      <c r="A552">
        <v>18674</v>
      </c>
      <c r="B552" t="s">
        <v>35</v>
      </c>
      <c r="C552" t="s">
        <v>33</v>
      </c>
      <c r="D552" s="1">
        <v>80000</v>
      </c>
      <c r="E552">
        <v>4</v>
      </c>
      <c r="F552" t="s">
        <v>31</v>
      </c>
      <c r="G552" t="s">
        <v>14</v>
      </c>
      <c r="H552" t="s">
        <v>18</v>
      </c>
      <c r="I552">
        <v>0</v>
      </c>
      <c r="J552" t="s">
        <v>16</v>
      </c>
      <c r="K552" t="s">
        <v>32</v>
      </c>
      <c r="L552">
        <v>48</v>
      </c>
      <c r="M552" t="s">
        <v>18</v>
      </c>
    </row>
    <row r="553" spans="1:13" x14ac:dyDescent="0.25">
      <c r="A553">
        <v>13453</v>
      </c>
      <c r="B553" t="s">
        <v>34</v>
      </c>
      <c r="C553" t="s">
        <v>33</v>
      </c>
      <c r="D553" s="1">
        <v>130000</v>
      </c>
      <c r="E553">
        <v>3</v>
      </c>
      <c r="F553" t="s">
        <v>13</v>
      </c>
      <c r="G553" t="s">
        <v>28</v>
      </c>
      <c r="H553" t="s">
        <v>15</v>
      </c>
      <c r="I553">
        <v>3</v>
      </c>
      <c r="J553" t="s">
        <v>16</v>
      </c>
      <c r="K553" t="s">
        <v>32</v>
      </c>
      <c r="L553">
        <v>45</v>
      </c>
      <c r="M553" t="s">
        <v>15</v>
      </c>
    </row>
    <row r="554" spans="1:13" x14ac:dyDescent="0.25">
      <c r="A554">
        <v>14063</v>
      </c>
      <c r="B554" t="s">
        <v>35</v>
      </c>
      <c r="C554" t="s">
        <v>33</v>
      </c>
      <c r="D554" s="1">
        <v>70000</v>
      </c>
      <c r="E554">
        <v>0</v>
      </c>
      <c r="F554" t="s">
        <v>13</v>
      </c>
      <c r="G554" t="s">
        <v>21</v>
      </c>
      <c r="H554" t="s">
        <v>18</v>
      </c>
      <c r="I554">
        <v>1</v>
      </c>
      <c r="J554" t="s">
        <v>16</v>
      </c>
      <c r="K554" t="s">
        <v>24</v>
      </c>
      <c r="L554">
        <v>42</v>
      </c>
      <c r="M554" t="s">
        <v>15</v>
      </c>
    </row>
    <row r="555" spans="1:13" x14ac:dyDescent="0.25">
      <c r="A555">
        <v>27393</v>
      </c>
      <c r="B555" t="s">
        <v>34</v>
      </c>
      <c r="C555" t="s">
        <v>33</v>
      </c>
      <c r="D555" s="1">
        <v>50000</v>
      </c>
      <c r="E555">
        <v>4</v>
      </c>
      <c r="F555" t="s">
        <v>13</v>
      </c>
      <c r="G555" t="s">
        <v>28</v>
      </c>
      <c r="H555" t="s">
        <v>15</v>
      </c>
      <c r="I555">
        <v>2</v>
      </c>
      <c r="J555" t="s">
        <v>30</v>
      </c>
      <c r="K555" t="s">
        <v>32</v>
      </c>
      <c r="L555">
        <v>63</v>
      </c>
      <c r="M555" t="s">
        <v>18</v>
      </c>
    </row>
    <row r="556" spans="1:13" x14ac:dyDescent="0.25">
      <c r="A556">
        <v>14417</v>
      </c>
      <c r="B556" t="s">
        <v>35</v>
      </c>
      <c r="C556" t="s">
        <v>34</v>
      </c>
      <c r="D556" s="1">
        <v>60000</v>
      </c>
      <c r="E556">
        <v>3</v>
      </c>
      <c r="F556" t="s">
        <v>27</v>
      </c>
      <c r="G556" t="s">
        <v>21</v>
      </c>
      <c r="H556" t="s">
        <v>15</v>
      </c>
      <c r="I556">
        <v>2</v>
      </c>
      <c r="J556" t="s">
        <v>30</v>
      </c>
      <c r="K556" t="s">
        <v>32</v>
      </c>
      <c r="L556">
        <v>54</v>
      </c>
      <c r="M556" t="s">
        <v>15</v>
      </c>
    </row>
    <row r="557" spans="1:13" x14ac:dyDescent="0.25">
      <c r="A557">
        <v>17533</v>
      </c>
      <c r="B557" t="s">
        <v>34</v>
      </c>
      <c r="C557" t="s">
        <v>34</v>
      </c>
      <c r="D557" s="1">
        <v>40000</v>
      </c>
      <c r="E557">
        <v>3</v>
      </c>
      <c r="F557" t="s">
        <v>19</v>
      </c>
      <c r="G557" t="s">
        <v>21</v>
      </c>
      <c r="H557" t="s">
        <v>18</v>
      </c>
      <c r="I557">
        <v>2</v>
      </c>
      <c r="J557" t="s">
        <v>23</v>
      </c>
      <c r="K557" t="s">
        <v>32</v>
      </c>
      <c r="L557">
        <v>73</v>
      </c>
      <c r="M557" t="s">
        <v>15</v>
      </c>
    </row>
    <row r="558" spans="1:13" x14ac:dyDescent="0.25">
      <c r="A558">
        <v>18580</v>
      </c>
      <c r="B558" t="s">
        <v>34</v>
      </c>
      <c r="C558" t="s">
        <v>33</v>
      </c>
      <c r="D558" s="1">
        <v>60000</v>
      </c>
      <c r="E558">
        <v>2</v>
      </c>
      <c r="F558" t="s">
        <v>31</v>
      </c>
      <c r="G558" t="s">
        <v>21</v>
      </c>
      <c r="H558" t="s">
        <v>15</v>
      </c>
      <c r="I558">
        <v>0</v>
      </c>
      <c r="J558" t="s">
        <v>22</v>
      </c>
      <c r="K558" t="s">
        <v>32</v>
      </c>
      <c r="L558">
        <v>40</v>
      </c>
      <c r="M558" t="s">
        <v>15</v>
      </c>
    </row>
    <row r="559" spans="1:13" x14ac:dyDescent="0.25">
      <c r="A559">
        <v>17025</v>
      </c>
      <c r="B559" t="s">
        <v>35</v>
      </c>
      <c r="C559" t="s">
        <v>34</v>
      </c>
      <c r="D559" s="1">
        <v>50000</v>
      </c>
      <c r="E559">
        <v>0</v>
      </c>
      <c r="F559" t="s">
        <v>19</v>
      </c>
      <c r="G559" t="s">
        <v>14</v>
      </c>
      <c r="H559" t="s">
        <v>18</v>
      </c>
      <c r="I559">
        <v>1</v>
      </c>
      <c r="J559" t="s">
        <v>22</v>
      </c>
      <c r="K559" t="s">
        <v>32</v>
      </c>
      <c r="L559">
        <v>39</v>
      </c>
      <c r="M559" t="s">
        <v>15</v>
      </c>
    </row>
    <row r="560" spans="1:13" x14ac:dyDescent="0.25">
      <c r="A560">
        <v>25293</v>
      </c>
      <c r="B560" t="s">
        <v>34</v>
      </c>
      <c r="C560" t="s">
        <v>34</v>
      </c>
      <c r="D560" s="1">
        <v>80000</v>
      </c>
      <c r="E560">
        <v>4</v>
      </c>
      <c r="F560" t="s">
        <v>13</v>
      </c>
      <c r="G560" t="s">
        <v>28</v>
      </c>
      <c r="H560" t="s">
        <v>15</v>
      </c>
      <c r="I560">
        <v>0</v>
      </c>
      <c r="J560" t="s">
        <v>26</v>
      </c>
      <c r="K560" t="s">
        <v>32</v>
      </c>
      <c r="L560">
        <v>42</v>
      </c>
      <c r="M560" t="s">
        <v>18</v>
      </c>
    </row>
    <row r="561" spans="1:13" x14ac:dyDescent="0.25">
      <c r="A561">
        <v>24725</v>
      </c>
      <c r="B561" t="s">
        <v>34</v>
      </c>
      <c r="C561" t="s">
        <v>33</v>
      </c>
      <c r="D561" s="1">
        <v>40000</v>
      </c>
      <c r="E561">
        <v>3</v>
      </c>
      <c r="F561" t="s">
        <v>19</v>
      </c>
      <c r="G561" t="s">
        <v>20</v>
      </c>
      <c r="H561" t="s">
        <v>15</v>
      </c>
      <c r="I561">
        <v>0</v>
      </c>
      <c r="J561" t="s">
        <v>26</v>
      </c>
      <c r="K561" t="s">
        <v>32</v>
      </c>
      <c r="L561">
        <v>31</v>
      </c>
      <c r="M561" t="s">
        <v>18</v>
      </c>
    </row>
    <row r="562" spans="1:13" x14ac:dyDescent="0.25">
      <c r="A562">
        <v>23200</v>
      </c>
      <c r="B562" t="s">
        <v>34</v>
      </c>
      <c r="C562" t="s">
        <v>33</v>
      </c>
      <c r="D562" s="1">
        <v>50000</v>
      </c>
      <c r="E562">
        <v>3</v>
      </c>
      <c r="F562" t="s">
        <v>13</v>
      </c>
      <c r="G562" t="s">
        <v>14</v>
      </c>
      <c r="H562" t="s">
        <v>15</v>
      </c>
      <c r="I562">
        <v>2</v>
      </c>
      <c r="J562" t="s">
        <v>16</v>
      </c>
      <c r="K562" t="s">
        <v>32</v>
      </c>
      <c r="L562">
        <v>41</v>
      </c>
      <c r="M562" t="s">
        <v>18</v>
      </c>
    </row>
    <row r="563" spans="1:13" x14ac:dyDescent="0.25">
      <c r="A563">
        <v>15895</v>
      </c>
      <c r="B563" t="s">
        <v>35</v>
      </c>
      <c r="C563" t="s">
        <v>33</v>
      </c>
      <c r="D563" s="1">
        <v>60000</v>
      </c>
      <c r="E563">
        <v>2</v>
      </c>
      <c r="F563" t="s">
        <v>13</v>
      </c>
      <c r="G563" t="s">
        <v>28</v>
      </c>
      <c r="H563" t="s">
        <v>15</v>
      </c>
      <c r="I563">
        <v>0</v>
      </c>
      <c r="J563" t="s">
        <v>30</v>
      </c>
      <c r="K563" t="s">
        <v>32</v>
      </c>
      <c r="L563">
        <v>58</v>
      </c>
      <c r="M563" t="s">
        <v>18</v>
      </c>
    </row>
    <row r="564" spans="1:13" x14ac:dyDescent="0.25">
      <c r="A564">
        <v>18577</v>
      </c>
      <c r="B564" t="s">
        <v>34</v>
      </c>
      <c r="C564" t="s">
        <v>33</v>
      </c>
      <c r="D564" s="1">
        <v>60000</v>
      </c>
      <c r="E564">
        <v>0</v>
      </c>
      <c r="F564" t="s">
        <v>31</v>
      </c>
      <c r="G564" t="s">
        <v>21</v>
      </c>
      <c r="H564" t="s">
        <v>15</v>
      </c>
      <c r="I564">
        <v>0</v>
      </c>
      <c r="J564" t="s">
        <v>16</v>
      </c>
      <c r="K564" t="s">
        <v>32</v>
      </c>
      <c r="L564">
        <v>40</v>
      </c>
      <c r="M564" t="s">
        <v>18</v>
      </c>
    </row>
    <row r="565" spans="1:13" x14ac:dyDescent="0.25">
      <c r="A565">
        <v>27218</v>
      </c>
      <c r="B565" t="s">
        <v>34</v>
      </c>
      <c r="C565" t="s">
        <v>33</v>
      </c>
      <c r="D565" s="1">
        <v>20000</v>
      </c>
      <c r="E565">
        <v>2</v>
      </c>
      <c r="F565" t="s">
        <v>29</v>
      </c>
      <c r="G565" t="s">
        <v>20</v>
      </c>
      <c r="H565" t="s">
        <v>18</v>
      </c>
      <c r="I565">
        <v>0</v>
      </c>
      <c r="J565" t="s">
        <v>16</v>
      </c>
      <c r="K565" t="s">
        <v>32</v>
      </c>
      <c r="L565">
        <v>48</v>
      </c>
      <c r="M565" t="s">
        <v>18</v>
      </c>
    </row>
    <row r="566" spans="1:13" x14ac:dyDescent="0.25">
      <c r="A566">
        <v>18560</v>
      </c>
      <c r="B566" t="s">
        <v>34</v>
      </c>
      <c r="C566" t="s">
        <v>33</v>
      </c>
      <c r="D566" s="1">
        <v>70000</v>
      </c>
      <c r="E566">
        <v>2</v>
      </c>
      <c r="F566" t="s">
        <v>31</v>
      </c>
      <c r="G566" t="s">
        <v>21</v>
      </c>
      <c r="H566" t="s">
        <v>15</v>
      </c>
      <c r="I566">
        <v>0</v>
      </c>
      <c r="J566" t="s">
        <v>22</v>
      </c>
      <c r="K566" t="s">
        <v>32</v>
      </c>
      <c r="L566">
        <v>34</v>
      </c>
      <c r="M566" t="s">
        <v>15</v>
      </c>
    </row>
    <row r="567" spans="1:13" x14ac:dyDescent="0.25">
      <c r="A567">
        <v>25006</v>
      </c>
      <c r="B567" t="s">
        <v>35</v>
      </c>
      <c r="C567" t="s">
        <v>33</v>
      </c>
      <c r="D567" s="1">
        <v>30000</v>
      </c>
      <c r="E567">
        <v>0</v>
      </c>
      <c r="F567" t="s">
        <v>19</v>
      </c>
      <c r="G567" t="s">
        <v>14</v>
      </c>
      <c r="H567" t="s">
        <v>15</v>
      </c>
      <c r="I567">
        <v>1</v>
      </c>
      <c r="J567" t="s">
        <v>23</v>
      </c>
      <c r="K567" t="s">
        <v>32</v>
      </c>
      <c r="L567">
        <v>28</v>
      </c>
      <c r="M567" t="s">
        <v>18</v>
      </c>
    </row>
    <row r="568" spans="1:13" x14ac:dyDescent="0.25">
      <c r="A568">
        <v>17369</v>
      </c>
      <c r="B568" t="s">
        <v>35</v>
      </c>
      <c r="C568" t="s">
        <v>34</v>
      </c>
      <c r="D568" s="1">
        <v>30000</v>
      </c>
      <c r="E568">
        <v>0</v>
      </c>
      <c r="F568" t="s">
        <v>19</v>
      </c>
      <c r="G568" t="s">
        <v>14</v>
      </c>
      <c r="H568" t="s">
        <v>15</v>
      </c>
      <c r="I568">
        <v>1</v>
      </c>
      <c r="J568" t="s">
        <v>23</v>
      </c>
      <c r="K568" t="s">
        <v>32</v>
      </c>
      <c r="L568">
        <v>27</v>
      </c>
      <c r="M568" t="s">
        <v>18</v>
      </c>
    </row>
    <row r="569" spans="1:13" x14ac:dyDescent="0.25">
      <c r="A569">
        <v>14495</v>
      </c>
      <c r="B569" t="s">
        <v>34</v>
      </c>
      <c r="C569" t="s">
        <v>34</v>
      </c>
      <c r="D569" s="1">
        <v>40000</v>
      </c>
      <c r="E569">
        <v>3</v>
      </c>
      <c r="F569" t="s">
        <v>19</v>
      </c>
      <c r="G569" t="s">
        <v>21</v>
      </c>
      <c r="H569" t="s">
        <v>18</v>
      </c>
      <c r="I569">
        <v>2</v>
      </c>
      <c r="J569" t="s">
        <v>23</v>
      </c>
      <c r="K569" t="s">
        <v>32</v>
      </c>
      <c r="L569">
        <v>54</v>
      </c>
      <c r="M569" t="s">
        <v>15</v>
      </c>
    </row>
    <row r="570" spans="1:13" x14ac:dyDescent="0.25">
      <c r="A570">
        <v>18847</v>
      </c>
      <c r="B570" t="s">
        <v>34</v>
      </c>
      <c r="C570" t="s">
        <v>33</v>
      </c>
      <c r="D570" s="1">
        <v>60000</v>
      </c>
      <c r="E570">
        <v>2</v>
      </c>
      <c r="F570" t="s">
        <v>31</v>
      </c>
      <c r="G570" t="s">
        <v>28</v>
      </c>
      <c r="H570" t="s">
        <v>15</v>
      </c>
      <c r="I570">
        <v>2</v>
      </c>
      <c r="J570" t="s">
        <v>23</v>
      </c>
      <c r="K570" t="s">
        <v>32</v>
      </c>
      <c r="L570">
        <v>70</v>
      </c>
      <c r="M570" t="s">
        <v>18</v>
      </c>
    </row>
    <row r="571" spans="1:13" x14ac:dyDescent="0.25">
      <c r="A571">
        <v>14754</v>
      </c>
      <c r="B571" t="s">
        <v>34</v>
      </c>
      <c r="C571" t="s">
        <v>34</v>
      </c>
      <c r="D571" s="1">
        <v>40000</v>
      </c>
      <c r="E571">
        <v>1</v>
      </c>
      <c r="F571" t="s">
        <v>19</v>
      </c>
      <c r="G571" t="s">
        <v>20</v>
      </c>
      <c r="H571" t="s">
        <v>15</v>
      </c>
      <c r="I571">
        <v>1</v>
      </c>
      <c r="J571" t="s">
        <v>26</v>
      </c>
      <c r="K571" t="s">
        <v>32</v>
      </c>
      <c r="L571">
        <v>48</v>
      </c>
      <c r="M571" t="s">
        <v>15</v>
      </c>
    </row>
    <row r="572" spans="1:13" x14ac:dyDescent="0.25">
      <c r="A572">
        <v>23378</v>
      </c>
      <c r="B572" t="s">
        <v>34</v>
      </c>
      <c r="C572" t="s">
        <v>34</v>
      </c>
      <c r="D572" s="1">
        <v>70000</v>
      </c>
      <c r="E572">
        <v>1</v>
      </c>
      <c r="F572" t="s">
        <v>19</v>
      </c>
      <c r="G572" t="s">
        <v>14</v>
      </c>
      <c r="H572" t="s">
        <v>15</v>
      </c>
      <c r="I572">
        <v>1</v>
      </c>
      <c r="J572" t="s">
        <v>22</v>
      </c>
      <c r="K572" t="s">
        <v>32</v>
      </c>
      <c r="L572">
        <v>44</v>
      </c>
      <c r="M572" t="s">
        <v>15</v>
      </c>
    </row>
    <row r="573" spans="1:13" x14ac:dyDescent="0.25">
      <c r="A573">
        <v>26452</v>
      </c>
      <c r="B573" t="s">
        <v>35</v>
      </c>
      <c r="C573" t="s">
        <v>34</v>
      </c>
      <c r="D573" s="1">
        <v>50000</v>
      </c>
      <c r="E573">
        <v>3</v>
      </c>
      <c r="F573" t="s">
        <v>31</v>
      </c>
      <c r="G573" t="s">
        <v>28</v>
      </c>
      <c r="H573" t="s">
        <v>15</v>
      </c>
      <c r="I573">
        <v>2</v>
      </c>
      <c r="J573" t="s">
        <v>30</v>
      </c>
      <c r="K573" t="s">
        <v>32</v>
      </c>
      <c r="L573">
        <v>69</v>
      </c>
      <c r="M573" t="s">
        <v>18</v>
      </c>
    </row>
    <row r="574" spans="1:13" x14ac:dyDescent="0.25">
      <c r="A574">
        <v>20370</v>
      </c>
      <c r="B574" t="s">
        <v>34</v>
      </c>
      <c r="C574" t="s">
        <v>34</v>
      </c>
      <c r="D574" s="1">
        <v>70000</v>
      </c>
      <c r="E574">
        <v>3</v>
      </c>
      <c r="F574" t="s">
        <v>29</v>
      </c>
      <c r="G574" t="s">
        <v>14</v>
      </c>
      <c r="H574" t="s">
        <v>15</v>
      </c>
      <c r="I574">
        <v>2</v>
      </c>
      <c r="J574" t="s">
        <v>23</v>
      </c>
      <c r="K574" t="s">
        <v>32</v>
      </c>
      <c r="L574">
        <v>52</v>
      </c>
      <c r="M574" t="s">
        <v>18</v>
      </c>
    </row>
    <row r="575" spans="1:13" x14ac:dyDescent="0.25">
      <c r="A575">
        <v>20528</v>
      </c>
      <c r="B575" t="s">
        <v>34</v>
      </c>
      <c r="C575" t="s">
        <v>34</v>
      </c>
      <c r="D575" s="1">
        <v>40000</v>
      </c>
      <c r="E575">
        <v>2</v>
      </c>
      <c r="F575" t="s">
        <v>29</v>
      </c>
      <c r="G575" t="s">
        <v>14</v>
      </c>
      <c r="H575" t="s">
        <v>15</v>
      </c>
      <c r="I575">
        <v>2</v>
      </c>
      <c r="J575" t="s">
        <v>22</v>
      </c>
      <c r="K575" t="s">
        <v>32</v>
      </c>
      <c r="L575">
        <v>55</v>
      </c>
      <c r="M575" t="s">
        <v>18</v>
      </c>
    </row>
    <row r="576" spans="1:13" x14ac:dyDescent="0.25">
      <c r="A576">
        <v>23549</v>
      </c>
      <c r="B576" t="s">
        <v>35</v>
      </c>
      <c r="C576" t="s">
        <v>34</v>
      </c>
      <c r="D576" s="1">
        <v>30000</v>
      </c>
      <c r="E576">
        <v>0</v>
      </c>
      <c r="F576" t="s">
        <v>27</v>
      </c>
      <c r="G576" t="s">
        <v>14</v>
      </c>
      <c r="H576" t="s">
        <v>15</v>
      </c>
      <c r="I576">
        <v>2</v>
      </c>
      <c r="J576" t="s">
        <v>23</v>
      </c>
      <c r="K576" t="s">
        <v>32</v>
      </c>
      <c r="L576">
        <v>30</v>
      </c>
      <c r="M576" t="s">
        <v>18</v>
      </c>
    </row>
    <row r="577" spans="1:13" x14ac:dyDescent="0.25">
      <c r="A577">
        <v>21751</v>
      </c>
      <c r="B577" t="s">
        <v>34</v>
      </c>
      <c r="C577" t="s">
        <v>34</v>
      </c>
      <c r="D577" s="1">
        <v>60000</v>
      </c>
      <c r="E577">
        <v>3</v>
      </c>
      <c r="F577" t="s">
        <v>31</v>
      </c>
      <c r="G577" t="s">
        <v>28</v>
      </c>
      <c r="H577" t="s">
        <v>15</v>
      </c>
      <c r="I577">
        <v>2</v>
      </c>
      <c r="J577" t="s">
        <v>26</v>
      </c>
      <c r="K577" t="s">
        <v>32</v>
      </c>
      <c r="L577">
        <v>63</v>
      </c>
      <c r="M577" t="s">
        <v>18</v>
      </c>
    </row>
    <row r="578" spans="1:13" x14ac:dyDescent="0.25">
      <c r="A578">
        <v>21266</v>
      </c>
      <c r="B578" t="s">
        <v>35</v>
      </c>
      <c r="C578" t="s">
        <v>33</v>
      </c>
      <c r="D578" s="1">
        <v>80000</v>
      </c>
      <c r="E578">
        <v>0</v>
      </c>
      <c r="F578" t="s">
        <v>13</v>
      </c>
      <c r="G578" t="s">
        <v>28</v>
      </c>
      <c r="H578" t="s">
        <v>15</v>
      </c>
      <c r="I578">
        <v>1</v>
      </c>
      <c r="J578" t="s">
        <v>26</v>
      </c>
      <c r="K578" t="s">
        <v>32</v>
      </c>
      <c r="L578">
        <v>34</v>
      </c>
      <c r="M578" t="s">
        <v>15</v>
      </c>
    </row>
    <row r="579" spans="1:13" x14ac:dyDescent="0.25">
      <c r="A579">
        <v>13388</v>
      </c>
      <c r="B579" t="s">
        <v>35</v>
      </c>
      <c r="C579" t="s">
        <v>34</v>
      </c>
      <c r="D579" s="1">
        <v>60000</v>
      </c>
      <c r="E579">
        <v>2</v>
      </c>
      <c r="F579" t="s">
        <v>19</v>
      </c>
      <c r="G579" t="s">
        <v>21</v>
      </c>
      <c r="H579" t="s">
        <v>15</v>
      </c>
      <c r="I579">
        <v>1</v>
      </c>
      <c r="J579" t="s">
        <v>30</v>
      </c>
      <c r="K579" t="s">
        <v>32</v>
      </c>
      <c r="L579">
        <v>56</v>
      </c>
      <c r="M579" t="s">
        <v>18</v>
      </c>
    </row>
    <row r="580" spans="1:13" x14ac:dyDescent="0.25">
      <c r="A580">
        <v>18752</v>
      </c>
      <c r="B580" t="s">
        <v>35</v>
      </c>
      <c r="C580" t="s">
        <v>33</v>
      </c>
      <c r="D580" s="1">
        <v>40000</v>
      </c>
      <c r="E580">
        <v>0</v>
      </c>
      <c r="F580" t="s">
        <v>27</v>
      </c>
      <c r="G580" t="s">
        <v>14</v>
      </c>
      <c r="H580" t="s">
        <v>15</v>
      </c>
      <c r="I580">
        <v>1</v>
      </c>
      <c r="J580" t="s">
        <v>23</v>
      </c>
      <c r="K580" t="s">
        <v>32</v>
      </c>
      <c r="L580">
        <v>31</v>
      </c>
      <c r="M580" t="s">
        <v>18</v>
      </c>
    </row>
    <row r="581" spans="1:13" x14ac:dyDescent="0.25">
      <c r="A581">
        <v>16917</v>
      </c>
      <c r="B581" t="s">
        <v>34</v>
      </c>
      <c r="C581" t="s">
        <v>34</v>
      </c>
      <c r="D581" s="1">
        <v>120000</v>
      </c>
      <c r="E581">
        <v>1</v>
      </c>
      <c r="F581" t="s">
        <v>13</v>
      </c>
      <c r="G581" t="s">
        <v>28</v>
      </c>
      <c r="H581" t="s">
        <v>15</v>
      </c>
      <c r="I581">
        <v>4</v>
      </c>
      <c r="J581" t="s">
        <v>16</v>
      </c>
      <c r="K581" t="s">
        <v>32</v>
      </c>
      <c r="L581">
        <v>38</v>
      </c>
      <c r="M581" t="s">
        <v>18</v>
      </c>
    </row>
    <row r="582" spans="1:13" x14ac:dyDescent="0.25">
      <c r="A582">
        <v>15313</v>
      </c>
      <c r="B582" t="s">
        <v>34</v>
      </c>
      <c r="C582" t="s">
        <v>34</v>
      </c>
      <c r="D582" s="1">
        <v>60000</v>
      </c>
      <c r="E582">
        <v>4</v>
      </c>
      <c r="F582" t="s">
        <v>13</v>
      </c>
      <c r="G582" t="s">
        <v>28</v>
      </c>
      <c r="H582" t="s">
        <v>15</v>
      </c>
      <c r="I582">
        <v>2</v>
      </c>
      <c r="J582" t="s">
        <v>22</v>
      </c>
      <c r="K582" t="s">
        <v>32</v>
      </c>
      <c r="L582">
        <v>59</v>
      </c>
      <c r="M582" t="s">
        <v>18</v>
      </c>
    </row>
    <row r="583" spans="1:13" x14ac:dyDescent="0.25">
      <c r="A583">
        <v>25329</v>
      </c>
      <c r="B583" t="s">
        <v>35</v>
      </c>
      <c r="C583" t="s">
        <v>33</v>
      </c>
      <c r="D583" s="1">
        <v>40000</v>
      </c>
      <c r="E583">
        <v>3</v>
      </c>
      <c r="F583" t="s">
        <v>19</v>
      </c>
      <c r="G583" t="s">
        <v>20</v>
      </c>
      <c r="H583" t="s">
        <v>18</v>
      </c>
      <c r="I583">
        <v>2</v>
      </c>
      <c r="J583" t="s">
        <v>16</v>
      </c>
      <c r="K583" t="s">
        <v>32</v>
      </c>
      <c r="L583">
        <v>32</v>
      </c>
      <c r="M583" t="s">
        <v>18</v>
      </c>
    </row>
    <row r="584" spans="1:13" x14ac:dyDescent="0.25">
      <c r="A584">
        <v>20380</v>
      </c>
      <c r="B584" t="s">
        <v>34</v>
      </c>
      <c r="C584" t="s">
        <v>33</v>
      </c>
      <c r="D584" s="1">
        <v>60000</v>
      </c>
      <c r="E584">
        <v>3</v>
      </c>
      <c r="F584" t="s">
        <v>31</v>
      </c>
      <c r="G584" t="s">
        <v>28</v>
      </c>
      <c r="H584" t="s">
        <v>15</v>
      </c>
      <c r="I584">
        <v>2</v>
      </c>
      <c r="J584" t="s">
        <v>30</v>
      </c>
      <c r="K584" t="s">
        <v>32</v>
      </c>
      <c r="L584">
        <v>69</v>
      </c>
      <c r="M584" t="s">
        <v>18</v>
      </c>
    </row>
    <row r="585" spans="1:13" x14ac:dyDescent="0.25">
      <c r="A585">
        <v>23089</v>
      </c>
      <c r="B585" t="s">
        <v>34</v>
      </c>
      <c r="C585" t="s">
        <v>34</v>
      </c>
      <c r="D585" s="1">
        <v>40000</v>
      </c>
      <c r="E585">
        <v>0</v>
      </c>
      <c r="F585" t="s">
        <v>19</v>
      </c>
      <c r="G585" t="s">
        <v>14</v>
      </c>
      <c r="H585" t="s">
        <v>15</v>
      </c>
      <c r="I585">
        <v>1</v>
      </c>
      <c r="J585" t="s">
        <v>23</v>
      </c>
      <c r="K585" t="s">
        <v>32</v>
      </c>
      <c r="L585">
        <v>28</v>
      </c>
      <c r="M585" t="s">
        <v>18</v>
      </c>
    </row>
    <row r="586" spans="1:13" x14ac:dyDescent="0.25">
      <c r="A586">
        <v>13749</v>
      </c>
      <c r="B586" t="s">
        <v>34</v>
      </c>
      <c r="C586" t="s">
        <v>34</v>
      </c>
      <c r="D586" s="1">
        <v>80000</v>
      </c>
      <c r="E586">
        <v>4</v>
      </c>
      <c r="F586" t="s">
        <v>31</v>
      </c>
      <c r="G586" t="s">
        <v>14</v>
      </c>
      <c r="H586" t="s">
        <v>15</v>
      </c>
      <c r="I586">
        <v>0</v>
      </c>
      <c r="J586" t="s">
        <v>26</v>
      </c>
      <c r="K586" t="s">
        <v>32</v>
      </c>
      <c r="L586">
        <v>47</v>
      </c>
      <c r="M586" t="s">
        <v>18</v>
      </c>
    </row>
    <row r="587" spans="1:13" x14ac:dyDescent="0.25">
      <c r="A587">
        <v>24943</v>
      </c>
      <c r="B587" t="s">
        <v>34</v>
      </c>
      <c r="C587" t="s">
        <v>34</v>
      </c>
      <c r="D587" s="1">
        <v>60000</v>
      </c>
      <c r="E587">
        <v>3</v>
      </c>
      <c r="F587" t="s">
        <v>13</v>
      </c>
      <c r="G587" t="s">
        <v>28</v>
      </c>
      <c r="H587" t="s">
        <v>15</v>
      </c>
      <c r="I587">
        <v>2</v>
      </c>
      <c r="J587" t="s">
        <v>30</v>
      </c>
      <c r="K587" t="s">
        <v>32</v>
      </c>
      <c r="L587">
        <v>66</v>
      </c>
      <c r="M587" t="s">
        <v>18</v>
      </c>
    </row>
    <row r="588" spans="1:13" x14ac:dyDescent="0.25">
      <c r="A588">
        <v>28667</v>
      </c>
      <c r="B588" t="s">
        <v>35</v>
      </c>
      <c r="C588" t="s">
        <v>34</v>
      </c>
      <c r="D588" s="1">
        <v>70000</v>
      </c>
      <c r="E588">
        <v>2</v>
      </c>
      <c r="F588" t="s">
        <v>13</v>
      </c>
      <c r="G588" t="s">
        <v>14</v>
      </c>
      <c r="H588" t="s">
        <v>18</v>
      </c>
      <c r="I588">
        <v>1</v>
      </c>
      <c r="J588" t="s">
        <v>16</v>
      </c>
      <c r="K588" t="s">
        <v>32</v>
      </c>
      <c r="L588">
        <v>37</v>
      </c>
      <c r="M588" t="s">
        <v>15</v>
      </c>
    </row>
    <row r="589" spans="1:13" x14ac:dyDescent="0.25">
      <c r="A589">
        <v>15194</v>
      </c>
      <c r="B589" t="s">
        <v>35</v>
      </c>
      <c r="C589" t="s">
        <v>34</v>
      </c>
      <c r="D589" s="1">
        <v>120000</v>
      </c>
      <c r="E589">
        <v>2</v>
      </c>
      <c r="F589" t="s">
        <v>13</v>
      </c>
      <c r="G589" t="s">
        <v>28</v>
      </c>
      <c r="H589" t="s">
        <v>18</v>
      </c>
      <c r="I589">
        <v>3</v>
      </c>
      <c r="J589" t="s">
        <v>16</v>
      </c>
      <c r="K589" t="s">
        <v>32</v>
      </c>
      <c r="L589">
        <v>39</v>
      </c>
      <c r="M589" t="s">
        <v>15</v>
      </c>
    </row>
    <row r="590" spans="1:13" x14ac:dyDescent="0.25">
      <c r="A590">
        <v>17436</v>
      </c>
      <c r="B590" t="s">
        <v>34</v>
      </c>
      <c r="C590" t="s">
        <v>34</v>
      </c>
      <c r="D590" s="1">
        <v>60000</v>
      </c>
      <c r="E590">
        <v>2</v>
      </c>
      <c r="F590" t="s">
        <v>27</v>
      </c>
      <c r="G590" t="s">
        <v>21</v>
      </c>
      <c r="H590" t="s">
        <v>18</v>
      </c>
      <c r="I590">
        <v>2</v>
      </c>
      <c r="J590" t="s">
        <v>26</v>
      </c>
      <c r="K590" t="s">
        <v>32</v>
      </c>
      <c r="L590">
        <v>51</v>
      </c>
      <c r="M590" t="s">
        <v>18</v>
      </c>
    </row>
    <row r="591" spans="1:13" x14ac:dyDescent="0.25">
      <c r="A591">
        <v>18935</v>
      </c>
      <c r="B591" t="s">
        <v>34</v>
      </c>
      <c r="C591" t="s">
        <v>33</v>
      </c>
      <c r="D591" s="1">
        <v>130000</v>
      </c>
      <c r="E591">
        <v>0</v>
      </c>
      <c r="F591" t="s">
        <v>31</v>
      </c>
      <c r="G591" t="s">
        <v>28</v>
      </c>
      <c r="H591" t="s">
        <v>15</v>
      </c>
      <c r="I591">
        <v>3</v>
      </c>
      <c r="J591" t="s">
        <v>26</v>
      </c>
      <c r="K591" t="s">
        <v>32</v>
      </c>
      <c r="L591">
        <v>40</v>
      </c>
      <c r="M591" t="s">
        <v>18</v>
      </c>
    </row>
    <row r="592" spans="1:13" x14ac:dyDescent="0.25">
      <c r="A592">
        <v>16871</v>
      </c>
      <c r="B592" t="s">
        <v>34</v>
      </c>
      <c r="C592" t="s">
        <v>33</v>
      </c>
      <c r="D592" s="1">
        <v>90000</v>
      </c>
      <c r="E592">
        <v>2</v>
      </c>
      <c r="F592" t="s">
        <v>27</v>
      </c>
      <c r="G592" t="s">
        <v>21</v>
      </c>
      <c r="H592" t="s">
        <v>15</v>
      </c>
      <c r="I592">
        <v>1</v>
      </c>
      <c r="J592" t="s">
        <v>30</v>
      </c>
      <c r="K592" t="s">
        <v>32</v>
      </c>
      <c r="L592">
        <v>51</v>
      </c>
      <c r="M592" t="s">
        <v>15</v>
      </c>
    </row>
    <row r="593" spans="1:13" x14ac:dyDescent="0.25">
      <c r="A593">
        <v>12100</v>
      </c>
      <c r="B593" t="s">
        <v>35</v>
      </c>
      <c r="C593" t="s">
        <v>34</v>
      </c>
      <c r="D593" s="1">
        <v>60000</v>
      </c>
      <c r="E593">
        <v>2</v>
      </c>
      <c r="F593" t="s">
        <v>13</v>
      </c>
      <c r="G593" t="s">
        <v>28</v>
      </c>
      <c r="H593" t="s">
        <v>15</v>
      </c>
      <c r="I593">
        <v>0</v>
      </c>
      <c r="J593" t="s">
        <v>30</v>
      </c>
      <c r="K593" t="s">
        <v>32</v>
      </c>
      <c r="L593">
        <v>57</v>
      </c>
      <c r="M593" t="s">
        <v>18</v>
      </c>
    </row>
    <row r="594" spans="1:13" x14ac:dyDescent="0.25">
      <c r="A594">
        <v>23158</v>
      </c>
      <c r="B594" t="s">
        <v>34</v>
      </c>
      <c r="C594" t="s">
        <v>33</v>
      </c>
      <c r="D594" s="1">
        <v>60000</v>
      </c>
      <c r="E594">
        <v>1</v>
      </c>
      <c r="F594" t="s">
        <v>31</v>
      </c>
      <c r="G594" t="s">
        <v>21</v>
      </c>
      <c r="H594" t="s">
        <v>18</v>
      </c>
      <c r="I594">
        <v>0</v>
      </c>
      <c r="J594" t="s">
        <v>16</v>
      </c>
      <c r="K594" t="s">
        <v>32</v>
      </c>
      <c r="L594">
        <v>35</v>
      </c>
      <c r="M594" t="s">
        <v>15</v>
      </c>
    </row>
    <row r="595" spans="1:13" x14ac:dyDescent="0.25">
      <c r="A595">
        <v>18545</v>
      </c>
      <c r="B595" t="s">
        <v>34</v>
      </c>
      <c r="C595" t="s">
        <v>34</v>
      </c>
      <c r="D595" s="1">
        <v>40000</v>
      </c>
      <c r="E595">
        <v>4</v>
      </c>
      <c r="F595" t="s">
        <v>27</v>
      </c>
      <c r="G595" t="s">
        <v>21</v>
      </c>
      <c r="H595" t="s">
        <v>18</v>
      </c>
      <c r="I595">
        <v>2</v>
      </c>
      <c r="J595" t="s">
        <v>30</v>
      </c>
      <c r="K595" t="s">
        <v>32</v>
      </c>
      <c r="L595">
        <v>61</v>
      </c>
      <c r="M595" t="s">
        <v>15</v>
      </c>
    </row>
    <row r="596" spans="1:13" x14ac:dyDescent="0.25">
      <c r="A596">
        <v>18391</v>
      </c>
      <c r="B596" t="s">
        <v>35</v>
      </c>
      <c r="C596" t="s">
        <v>33</v>
      </c>
      <c r="D596" s="1">
        <v>80000</v>
      </c>
      <c r="E596">
        <v>5</v>
      </c>
      <c r="F596" t="s">
        <v>19</v>
      </c>
      <c r="G596" t="s">
        <v>21</v>
      </c>
      <c r="H596" t="s">
        <v>15</v>
      </c>
      <c r="I596">
        <v>2</v>
      </c>
      <c r="J596" t="s">
        <v>23</v>
      </c>
      <c r="K596" t="s">
        <v>32</v>
      </c>
      <c r="L596">
        <v>44</v>
      </c>
      <c r="M596" t="s">
        <v>18</v>
      </c>
    </row>
    <row r="597" spans="1:13" x14ac:dyDescent="0.25">
      <c r="A597">
        <v>19812</v>
      </c>
      <c r="B597" t="s">
        <v>35</v>
      </c>
      <c r="C597" t="s">
        <v>33</v>
      </c>
      <c r="D597" s="1">
        <v>70000</v>
      </c>
      <c r="E597">
        <v>2</v>
      </c>
      <c r="F597" t="s">
        <v>19</v>
      </c>
      <c r="G597" t="s">
        <v>21</v>
      </c>
      <c r="H597" t="s">
        <v>15</v>
      </c>
      <c r="I597">
        <v>0</v>
      </c>
      <c r="J597" t="s">
        <v>23</v>
      </c>
      <c r="K597" t="s">
        <v>32</v>
      </c>
      <c r="L597">
        <v>49</v>
      </c>
      <c r="M597" t="s">
        <v>15</v>
      </c>
    </row>
    <row r="598" spans="1:13" x14ac:dyDescent="0.25">
      <c r="A598">
        <v>27660</v>
      </c>
      <c r="B598" t="s">
        <v>34</v>
      </c>
      <c r="C598" t="s">
        <v>34</v>
      </c>
      <c r="D598" s="1">
        <v>80000</v>
      </c>
      <c r="E598">
        <v>4</v>
      </c>
      <c r="F598" t="s">
        <v>31</v>
      </c>
      <c r="G598" t="s">
        <v>28</v>
      </c>
      <c r="H598" t="s">
        <v>15</v>
      </c>
      <c r="I598">
        <v>2</v>
      </c>
      <c r="J598" t="s">
        <v>23</v>
      </c>
      <c r="K598" t="s">
        <v>32</v>
      </c>
      <c r="L598">
        <v>70</v>
      </c>
      <c r="M598" t="s">
        <v>18</v>
      </c>
    </row>
    <row r="599" spans="1:13" x14ac:dyDescent="0.25">
      <c r="A599">
        <v>18058</v>
      </c>
      <c r="B599" t="s">
        <v>35</v>
      </c>
      <c r="C599" t="s">
        <v>33</v>
      </c>
      <c r="D599" s="1">
        <v>20000</v>
      </c>
      <c r="E599">
        <v>3</v>
      </c>
      <c r="F599" t="s">
        <v>27</v>
      </c>
      <c r="G599" t="s">
        <v>14</v>
      </c>
      <c r="H599" t="s">
        <v>15</v>
      </c>
      <c r="I599">
        <v>2</v>
      </c>
      <c r="J599" t="s">
        <v>22</v>
      </c>
      <c r="K599" t="s">
        <v>32</v>
      </c>
      <c r="L599">
        <v>78</v>
      </c>
      <c r="M599" t="s">
        <v>18</v>
      </c>
    </row>
    <row r="600" spans="1:13" x14ac:dyDescent="0.25">
      <c r="A600">
        <v>20343</v>
      </c>
      <c r="B600" t="s">
        <v>34</v>
      </c>
      <c r="C600" t="s">
        <v>33</v>
      </c>
      <c r="D600" s="1">
        <v>90000</v>
      </c>
      <c r="E600">
        <v>4</v>
      </c>
      <c r="F600" t="s">
        <v>19</v>
      </c>
      <c r="G600" t="s">
        <v>21</v>
      </c>
      <c r="H600" t="s">
        <v>15</v>
      </c>
      <c r="I600">
        <v>1</v>
      </c>
      <c r="J600" t="s">
        <v>26</v>
      </c>
      <c r="K600" t="s">
        <v>32</v>
      </c>
      <c r="L600">
        <v>45</v>
      </c>
      <c r="M600" t="s">
        <v>18</v>
      </c>
    </row>
    <row r="601" spans="1:13" x14ac:dyDescent="0.25">
      <c r="A601">
        <v>28997</v>
      </c>
      <c r="B601" t="s">
        <v>35</v>
      </c>
      <c r="C601" t="s">
        <v>34</v>
      </c>
      <c r="D601" s="1">
        <v>40000</v>
      </c>
      <c r="E601">
        <v>2</v>
      </c>
      <c r="F601" t="s">
        <v>27</v>
      </c>
      <c r="G601" t="s">
        <v>21</v>
      </c>
      <c r="H601" t="s">
        <v>18</v>
      </c>
      <c r="I601">
        <v>1</v>
      </c>
      <c r="J601" t="s">
        <v>22</v>
      </c>
      <c r="K601" t="s">
        <v>32</v>
      </c>
      <c r="L601">
        <v>58</v>
      </c>
      <c r="M601" t="s">
        <v>15</v>
      </c>
    </row>
    <row r="602" spans="1:13" x14ac:dyDescent="0.25">
      <c r="A602">
        <v>24398</v>
      </c>
      <c r="B602" t="s">
        <v>34</v>
      </c>
      <c r="C602" t="s">
        <v>34</v>
      </c>
      <c r="D602" s="1">
        <v>130000</v>
      </c>
      <c r="E602">
        <v>1</v>
      </c>
      <c r="F602" t="s">
        <v>31</v>
      </c>
      <c r="G602" t="s">
        <v>28</v>
      </c>
      <c r="H602" t="s">
        <v>15</v>
      </c>
      <c r="I602">
        <v>4</v>
      </c>
      <c r="J602" t="s">
        <v>16</v>
      </c>
      <c r="K602" t="s">
        <v>32</v>
      </c>
      <c r="L602">
        <v>41</v>
      </c>
      <c r="M602" t="s">
        <v>18</v>
      </c>
    </row>
    <row r="603" spans="1:13" x14ac:dyDescent="0.25">
      <c r="A603">
        <v>19002</v>
      </c>
      <c r="B603" t="s">
        <v>34</v>
      </c>
      <c r="C603" t="s">
        <v>33</v>
      </c>
      <c r="D603" s="1">
        <v>60000</v>
      </c>
      <c r="E603">
        <v>2</v>
      </c>
      <c r="F603" t="s">
        <v>19</v>
      </c>
      <c r="G603" t="s">
        <v>21</v>
      </c>
      <c r="H603" t="s">
        <v>15</v>
      </c>
      <c r="I603">
        <v>1</v>
      </c>
      <c r="J603" t="s">
        <v>22</v>
      </c>
      <c r="K603" t="s">
        <v>32</v>
      </c>
      <c r="L603">
        <v>57</v>
      </c>
      <c r="M603" t="s">
        <v>15</v>
      </c>
    </row>
    <row r="604" spans="1:13" x14ac:dyDescent="0.25">
      <c r="A604">
        <v>28609</v>
      </c>
      <c r="B604" t="s">
        <v>34</v>
      </c>
      <c r="C604" t="s">
        <v>34</v>
      </c>
      <c r="D604" s="1">
        <v>30000</v>
      </c>
      <c r="E604">
        <v>2</v>
      </c>
      <c r="F604" t="s">
        <v>27</v>
      </c>
      <c r="G604" t="s">
        <v>14</v>
      </c>
      <c r="H604" t="s">
        <v>18</v>
      </c>
      <c r="I604">
        <v>2</v>
      </c>
      <c r="J604" t="s">
        <v>16</v>
      </c>
      <c r="K604" t="s">
        <v>32</v>
      </c>
      <c r="L604">
        <v>49</v>
      </c>
      <c r="M604" t="s">
        <v>18</v>
      </c>
    </row>
    <row r="605" spans="1:13" x14ac:dyDescent="0.25">
      <c r="A605">
        <v>29231</v>
      </c>
      <c r="B605" t="s">
        <v>35</v>
      </c>
      <c r="C605" t="s">
        <v>34</v>
      </c>
      <c r="D605" s="1">
        <v>80000</v>
      </c>
      <c r="E605">
        <v>4</v>
      </c>
      <c r="F605" t="s">
        <v>19</v>
      </c>
      <c r="G605" t="s">
        <v>21</v>
      </c>
      <c r="H605" t="s">
        <v>18</v>
      </c>
      <c r="I605">
        <v>2</v>
      </c>
      <c r="J605" t="s">
        <v>16</v>
      </c>
      <c r="K605" t="s">
        <v>32</v>
      </c>
      <c r="L605">
        <v>43</v>
      </c>
      <c r="M605" t="s">
        <v>18</v>
      </c>
    </row>
    <row r="606" spans="1:13" x14ac:dyDescent="0.25">
      <c r="A606">
        <v>18858</v>
      </c>
      <c r="B606" t="s">
        <v>35</v>
      </c>
      <c r="C606" t="s">
        <v>34</v>
      </c>
      <c r="D606" s="1">
        <v>60000</v>
      </c>
      <c r="E606">
        <v>2</v>
      </c>
      <c r="F606" t="s">
        <v>29</v>
      </c>
      <c r="G606" t="s">
        <v>14</v>
      </c>
      <c r="H606" t="s">
        <v>15</v>
      </c>
      <c r="I606">
        <v>2</v>
      </c>
      <c r="J606" t="s">
        <v>23</v>
      </c>
      <c r="K606" t="s">
        <v>32</v>
      </c>
      <c r="L606">
        <v>52</v>
      </c>
      <c r="M606" t="s">
        <v>15</v>
      </c>
    </row>
    <row r="607" spans="1:13" x14ac:dyDescent="0.25">
      <c r="A607">
        <v>20000</v>
      </c>
      <c r="B607" t="s">
        <v>34</v>
      </c>
      <c r="C607" t="s">
        <v>34</v>
      </c>
      <c r="D607" s="1">
        <v>60000</v>
      </c>
      <c r="E607">
        <v>1</v>
      </c>
      <c r="F607" t="s">
        <v>31</v>
      </c>
      <c r="G607" t="s">
        <v>21</v>
      </c>
      <c r="H607" t="s">
        <v>15</v>
      </c>
      <c r="I607">
        <v>0</v>
      </c>
      <c r="J607" t="s">
        <v>16</v>
      </c>
      <c r="K607" t="s">
        <v>32</v>
      </c>
      <c r="L607">
        <v>35</v>
      </c>
      <c r="M607" t="s">
        <v>15</v>
      </c>
    </row>
    <row r="608" spans="1:13" x14ac:dyDescent="0.25">
      <c r="A608">
        <v>25261</v>
      </c>
      <c r="B608" t="s">
        <v>34</v>
      </c>
      <c r="C608" t="s">
        <v>34</v>
      </c>
      <c r="D608" s="1">
        <v>40000</v>
      </c>
      <c r="E608">
        <v>0</v>
      </c>
      <c r="F608" t="s">
        <v>27</v>
      </c>
      <c r="G608" t="s">
        <v>14</v>
      </c>
      <c r="H608" t="s">
        <v>15</v>
      </c>
      <c r="I608">
        <v>2</v>
      </c>
      <c r="J608" t="s">
        <v>23</v>
      </c>
      <c r="K608" t="s">
        <v>32</v>
      </c>
      <c r="L608">
        <v>27</v>
      </c>
      <c r="M608" t="s">
        <v>18</v>
      </c>
    </row>
    <row r="609" spans="1:13" x14ac:dyDescent="0.25">
      <c r="A609">
        <v>17458</v>
      </c>
      <c r="B609" t="s">
        <v>35</v>
      </c>
      <c r="C609" t="s">
        <v>34</v>
      </c>
      <c r="D609" s="1">
        <v>70000</v>
      </c>
      <c r="E609">
        <v>3</v>
      </c>
      <c r="F609" t="s">
        <v>27</v>
      </c>
      <c r="G609" t="s">
        <v>21</v>
      </c>
      <c r="H609" t="s">
        <v>15</v>
      </c>
      <c r="I609">
        <v>0</v>
      </c>
      <c r="J609" t="s">
        <v>23</v>
      </c>
      <c r="K609" t="s">
        <v>32</v>
      </c>
      <c r="L609">
        <v>52</v>
      </c>
      <c r="M609" t="s">
        <v>15</v>
      </c>
    </row>
    <row r="610" spans="1:13" x14ac:dyDescent="0.25">
      <c r="A610">
        <v>11644</v>
      </c>
      <c r="B610" t="s">
        <v>35</v>
      </c>
      <c r="C610" t="s">
        <v>34</v>
      </c>
      <c r="D610" s="1">
        <v>40000</v>
      </c>
      <c r="E610">
        <v>2</v>
      </c>
      <c r="F610" t="s">
        <v>13</v>
      </c>
      <c r="G610" t="s">
        <v>14</v>
      </c>
      <c r="H610" t="s">
        <v>15</v>
      </c>
      <c r="I610">
        <v>0</v>
      </c>
      <c r="J610" t="s">
        <v>22</v>
      </c>
      <c r="K610" t="s">
        <v>32</v>
      </c>
      <c r="L610">
        <v>36</v>
      </c>
      <c r="M610" t="s">
        <v>18</v>
      </c>
    </row>
    <row r="611" spans="1:13" x14ac:dyDescent="0.25">
      <c r="A611">
        <v>16145</v>
      </c>
      <c r="B611" t="s">
        <v>35</v>
      </c>
      <c r="C611" t="s">
        <v>33</v>
      </c>
      <c r="D611" s="1">
        <v>70000</v>
      </c>
      <c r="E611">
        <v>5</v>
      </c>
      <c r="F611" t="s">
        <v>31</v>
      </c>
      <c r="G611" t="s">
        <v>21</v>
      </c>
      <c r="H611" t="s">
        <v>15</v>
      </c>
      <c r="I611">
        <v>3</v>
      </c>
      <c r="J611" t="s">
        <v>30</v>
      </c>
      <c r="K611" t="s">
        <v>32</v>
      </c>
      <c r="L611">
        <v>46</v>
      </c>
      <c r="M611" t="s">
        <v>15</v>
      </c>
    </row>
    <row r="612" spans="1:13" x14ac:dyDescent="0.25">
      <c r="A612">
        <v>16890</v>
      </c>
      <c r="B612" t="s">
        <v>34</v>
      </c>
      <c r="C612" t="s">
        <v>34</v>
      </c>
      <c r="D612" s="1">
        <v>60000</v>
      </c>
      <c r="E612">
        <v>3</v>
      </c>
      <c r="F612" t="s">
        <v>29</v>
      </c>
      <c r="G612" t="s">
        <v>14</v>
      </c>
      <c r="H612" t="s">
        <v>15</v>
      </c>
      <c r="I612">
        <v>2</v>
      </c>
      <c r="J612" t="s">
        <v>23</v>
      </c>
      <c r="K612" t="s">
        <v>32</v>
      </c>
      <c r="L612">
        <v>52</v>
      </c>
      <c r="M612" t="s">
        <v>15</v>
      </c>
    </row>
    <row r="613" spans="1:13" x14ac:dyDescent="0.25">
      <c r="A613">
        <v>25983</v>
      </c>
      <c r="B613" t="s">
        <v>34</v>
      </c>
      <c r="C613" t="s">
        <v>34</v>
      </c>
      <c r="D613" s="1">
        <v>70000</v>
      </c>
      <c r="E613">
        <v>0</v>
      </c>
      <c r="F613" t="s">
        <v>13</v>
      </c>
      <c r="G613" t="s">
        <v>21</v>
      </c>
      <c r="H613" t="s">
        <v>18</v>
      </c>
      <c r="I613">
        <v>1</v>
      </c>
      <c r="J613" t="s">
        <v>16</v>
      </c>
      <c r="K613" t="s">
        <v>32</v>
      </c>
      <c r="L613">
        <v>43</v>
      </c>
      <c r="M613" t="s">
        <v>18</v>
      </c>
    </row>
    <row r="614" spans="1:13" x14ac:dyDescent="0.25">
      <c r="A614">
        <v>14633</v>
      </c>
      <c r="B614" t="s">
        <v>34</v>
      </c>
      <c r="C614" t="s">
        <v>34</v>
      </c>
      <c r="D614" s="1">
        <v>60000</v>
      </c>
      <c r="E614">
        <v>1</v>
      </c>
      <c r="F614" t="s">
        <v>19</v>
      </c>
      <c r="G614" t="s">
        <v>14</v>
      </c>
      <c r="H614" t="s">
        <v>15</v>
      </c>
      <c r="I614">
        <v>1</v>
      </c>
      <c r="J614" t="s">
        <v>22</v>
      </c>
      <c r="K614" t="s">
        <v>32</v>
      </c>
      <c r="L614">
        <v>44</v>
      </c>
      <c r="M614" t="s">
        <v>18</v>
      </c>
    </row>
    <row r="615" spans="1:13" x14ac:dyDescent="0.25">
      <c r="A615">
        <v>22994</v>
      </c>
      <c r="B615" t="s">
        <v>34</v>
      </c>
      <c r="C615" t="s">
        <v>33</v>
      </c>
      <c r="D615" s="1">
        <v>80000</v>
      </c>
      <c r="E615">
        <v>0</v>
      </c>
      <c r="F615" t="s">
        <v>13</v>
      </c>
      <c r="G615" t="s">
        <v>28</v>
      </c>
      <c r="H615" t="s">
        <v>15</v>
      </c>
      <c r="I615">
        <v>1</v>
      </c>
      <c r="J615" t="s">
        <v>26</v>
      </c>
      <c r="K615" t="s">
        <v>32</v>
      </c>
      <c r="L615">
        <v>34</v>
      </c>
      <c r="M615" t="s">
        <v>15</v>
      </c>
    </row>
    <row r="616" spans="1:13" x14ac:dyDescent="0.25">
      <c r="A616">
        <v>22983</v>
      </c>
      <c r="B616" t="s">
        <v>35</v>
      </c>
      <c r="C616" t="s">
        <v>33</v>
      </c>
      <c r="D616" s="1">
        <v>30000</v>
      </c>
      <c r="E616">
        <v>0</v>
      </c>
      <c r="F616" t="s">
        <v>29</v>
      </c>
      <c r="G616" t="s">
        <v>20</v>
      </c>
      <c r="H616" t="s">
        <v>15</v>
      </c>
      <c r="I616">
        <v>2</v>
      </c>
      <c r="J616" t="s">
        <v>23</v>
      </c>
      <c r="K616" t="s">
        <v>32</v>
      </c>
      <c r="L616">
        <v>27</v>
      </c>
      <c r="M616" t="s">
        <v>18</v>
      </c>
    </row>
    <row r="617" spans="1:13" x14ac:dyDescent="0.25">
      <c r="A617">
        <v>25184</v>
      </c>
      <c r="B617" t="s">
        <v>35</v>
      </c>
      <c r="C617" t="s">
        <v>34</v>
      </c>
      <c r="D617" s="1">
        <v>110000</v>
      </c>
      <c r="E617">
        <v>1</v>
      </c>
      <c r="F617" t="s">
        <v>19</v>
      </c>
      <c r="G617" t="s">
        <v>21</v>
      </c>
      <c r="H617" t="s">
        <v>15</v>
      </c>
      <c r="I617">
        <v>4</v>
      </c>
      <c r="J617" t="s">
        <v>23</v>
      </c>
      <c r="K617" t="s">
        <v>32</v>
      </c>
      <c r="L617">
        <v>45</v>
      </c>
      <c r="M617" t="s">
        <v>15</v>
      </c>
    </row>
    <row r="618" spans="1:13" x14ac:dyDescent="0.25">
      <c r="A618">
        <v>14469</v>
      </c>
      <c r="B618" t="s">
        <v>34</v>
      </c>
      <c r="C618" t="s">
        <v>33</v>
      </c>
      <c r="D618" s="1">
        <v>100000</v>
      </c>
      <c r="E618">
        <v>3</v>
      </c>
      <c r="F618" t="s">
        <v>19</v>
      </c>
      <c r="G618" t="s">
        <v>21</v>
      </c>
      <c r="H618" t="s">
        <v>15</v>
      </c>
      <c r="I618">
        <v>4</v>
      </c>
      <c r="J618" t="s">
        <v>26</v>
      </c>
      <c r="K618" t="s">
        <v>32</v>
      </c>
      <c r="L618">
        <v>45</v>
      </c>
      <c r="M618" t="s">
        <v>18</v>
      </c>
    </row>
    <row r="619" spans="1:13" x14ac:dyDescent="0.25">
      <c r="A619">
        <v>11538</v>
      </c>
      <c r="B619" t="s">
        <v>35</v>
      </c>
      <c r="C619" t="s">
        <v>33</v>
      </c>
      <c r="D619" s="1">
        <v>60000</v>
      </c>
      <c r="E619">
        <v>4</v>
      </c>
      <c r="F619" t="s">
        <v>31</v>
      </c>
      <c r="G619" t="s">
        <v>14</v>
      </c>
      <c r="H619" t="s">
        <v>18</v>
      </c>
      <c r="I619">
        <v>0</v>
      </c>
      <c r="J619" t="s">
        <v>16</v>
      </c>
      <c r="K619" t="s">
        <v>32</v>
      </c>
      <c r="L619">
        <v>47</v>
      </c>
      <c r="M619" t="s">
        <v>15</v>
      </c>
    </row>
    <row r="620" spans="1:13" x14ac:dyDescent="0.25">
      <c r="A620">
        <v>16245</v>
      </c>
      <c r="B620" t="s">
        <v>35</v>
      </c>
      <c r="C620" t="s">
        <v>33</v>
      </c>
      <c r="D620" s="1">
        <v>80000</v>
      </c>
      <c r="E620">
        <v>4</v>
      </c>
      <c r="F620" t="s">
        <v>31</v>
      </c>
      <c r="G620" t="s">
        <v>14</v>
      </c>
      <c r="H620" t="s">
        <v>15</v>
      </c>
      <c r="I620">
        <v>0</v>
      </c>
      <c r="J620" t="s">
        <v>26</v>
      </c>
      <c r="K620" t="s">
        <v>32</v>
      </c>
      <c r="L620">
        <v>47</v>
      </c>
      <c r="M620" t="s">
        <v>18</v>
      </c>
    </row>
    <row r="621" spans="1:13" x14ac:dyDescent="0.25">
      <c r="A621">
        <v>17858</v>
      </c>
      <c r="B621" t="s">
        <v>34</v>
      </c>
      <c r="C621" t="s">
        <v>34</v>
      </c>
      <c r="D621" s="1">
        <v>40000</v>
      </c>
      <c r="E621">
        <v>4</v>
      </c>
      <c r="F621" t="s">
        <v>27</v>
      </c>
      <c r="G621" t="s">
        <v>14</v>
      </c>
      <c r="H621" t="s">
        <v>15</v>
      </c>
      <c r="I621">
        <v>2</v>
      </c>
      <c r="J621" t="s">
        <v>22</v>
      </c>
      <c r="K621" t="s">
        <v>32</v>
      </c>
      <c r="L621">
        <v>44</v>
      </c>
      <c r="M621" t="s">
        <v>15</v>
      </c>
    </row>
    <row r="622" spans="1:13" x14ac:dyDescent="0.25">
      <c r="A622">
        <v>25347</v>
      </c>
      <c r="B622" t="s">
        <v>35</v>
      </c>
      <c r="C622" t="s">
        <v>33</v>
      </c>
      <c r="D622" s="1">
        <v>20000</v>
      </c>
      <c r="E622">
        <v>3</v>
      </c>
      <c r="F622" t="s">
        <v>29</v>
      </c>
      <c r="G622" t="s">
        <v>20</v>
      </c>
      <c r="H622" t="s">
        <v>18</v>
      </c>
      <c r="I622">
        <v>2</v>
      </c>
      <c r="J622" t="s">
        <v>16</v>
      </c>
      <c r="K622" t="s">
        <v>32</v>
      </c>
      <c r="L622">
        <v>49</v>
      </c>
      <c r="M622" t="s">
        <v>18</v>
      </c>
    </row>
    <row r="623" spans="1:13" x14ac:dyDescent="0.25">
      <c r="A623">
        <v>15814</v>
      </c>
      <c r="B623" t="s">
        <v>35</v>
      </c>
      <c r="C623" t="s">
        <v>33</v>
      </c>
      <c r="D623" s="1">
        <v>40000</v>
      </c>
      <c r="E623">
        <v>0</v>
      </c>
      <c r="F623" t="s">
        <v>27</v>
      </c>
      <c r="G623" t="s">
        <v>14</v>
      </c>
      <c r="H623" t="s">
        <v>15</v>
      </c>
      <c r="I623">
        <v>1</v>
      </c>
      <c r="J623" t="s">
        <v>23</v>
      </c>
      <c r="K623" t="s">
        <v>32</v>
      </c>
      <c r="L623">
        <v>30</v>
      </c>
      <c r="M623" t="s">
        <v>18</v>
      </c>
    </row>
    <row r="624" spans="1:13" x14ac:dyDescent="0.25">
      <c r="A624">
        <v>11259</v>
      </c>
      <c r="B624" t="s">
        <v>34</v>
      </c>
      <c r="C624" t="s">
        <v>33</v>
      </c>
      <c r="D624" s="1">
        <v>100000</v>
      </c>
      <c r="E624">
        <v>4</v>
      </c>
      <c r="F624" t="s">
        <v>19</v>
      </c>
      <c r="G624" t="s">
        <v>21</v>
      </c>
      <c r="H624" t="s">
        <v>15</v>
      </c>
      <c r="I624">
        <v>4</v>
      </c>
      <c r="J624" t="s">
        <v>22</v>
      </c>
      <c r="K624" t="s">
        <v>32</v>
      </c>
      <c r="L624">
        <v>41</v>
      </c>
      <c r="M624" t="s">
        <v>15</v>
      </c>
    </row>
    <row r="625" spans="1:13" x14ac:dyDescent="0.25">
      <c r="A625">
        <v>11200</v>
      </c>
      <c r="B625" t="s">
        <v>34</v>
      </c>
      <c r="C625" t="s">
        <v>34</v>
      </c>
      <c r="D625" s="1">
        <v>70000</v>
      </c>
      <c r="E625">
        <v>4</v>
      </c>
      <c r="F625" t="s">
        <v>13</v>
      </c>
      <c r="G625" t="s">
        <v>28</v>
      </c>
      <c r="H625" t="s">
        <v>15</v>
      </c>
      <c r="I625">
        <v>1</v>
      </c>
      <c r="J625" t="s">
        <v>26</v>
      </c>
      <c r="K625" t="s">
        <v>32</v>
      </c>
      <c r="L625">
        <v>58</v>
      </c>
      <c r="M625" t="s">
        <v>18</v>
      </c>
    </row>
    <row r="626" spans="1:13" x14ac:dyDescent="0.25">
      <c r="A626">
        <v>25101</v>
      </c>
      <c r="B626" t="s">
        <v>34</v>
      </c>
      <c r="C626" t="s">
        <v>34</v>
      </c>
      <c r="D626" s="1">
        <v>60000</v>
      </c>
      <c r="E626">
        <v>5</v>
      </c>
      <c r="F626" t="s">
        <v>13</v>
      </c>
      <c r="G626" t="s">
        <v>21</v>
      </c>
      <c r="H626" t="s">
        <v>15</v>
      </c>
      <c r="I626">
        <v>1</v>
      </c>
      <c r="J626" t="s">
        <v>22</v>
      </c>
      <c r="K626" t="s">
        <v>32</v>
      </c>
      <c r="L626">
        <v>47</v>
      </c>
      <c r="M626" t="s">
        <v>18</v>
      </c>
    </row>
    <row r="627" spans="1:13" x14ac:dyDescent="0.25">
      <c r="A627">
        <v>21801</v>
      </c>
      <c r="B627" t="s">
        <v>34</v>
      </c>
      <c r="C627" t="s">
        <v>33</v>
      </c>
      <c r="D627" s="1">
        <v>70000</v>
      </c>
      <c r="E627">
        <v>4</v>
      </c>
      <c r="F627" t="s">
        <v>19</v>
      </c>
      <c r="G627" t="s">
        <v>21</v>
      </c>
      <c r="H627" t="s">
        <v>15</v>
      </c>
      <c r="I627">
        <v>1</v>
      </c>
      <c r="J627" t="s">
        <v>26</v>
      </c>
      <c r="K627" t="s">
        <v>32</v>
      </c>
      <c r="L627">
        <v>55</v>
      </c>
      <c r="M627" t="s">
        <v>18</v>
      </c>
    </row>
    <row r="628" spans="1:13" x14ac:dyDescent="0.25">
      <c r="A628">
        <v>25943</v>
      </c>
      <c r="B628" t="s">
        <v>35</v>
      </c>
      <c r="C628" t="s">
        <v>33</v>
      </c>
      <c r="D628" s="1">
        <v>70000</v>
      </c>
      <c r="E628">
        <v>0</v>
      </c>
      <c r="F628" t="s">
        <v>19</v>
      </c>
      <c r="G628" t="s">
        <v>14</v>
      </c>
      <c r="H628" t="s">
        <v>18</v>
      </c>
      <c r="I628">
        <v>2</v>
      </c>
      <c r="J628" t="s">
        <v>16</v>
      </c>
      <c r="K628" t="s">
        <v>32</v>
      </c>
      <c r="L628">
        <v>27</v>
      </c>
      <c r="M628" t="s">
        <v>15</v>
      </c>
    </row>
    <row r="629" spans="1:13" x14ac:dyDescent="0.25">
      <c r="A629">
        <v>22127</v>
      </c>
      <c r="B629" t="s">
        <v>34</v>
      </c>
      <c r="C629" t="s">
        <v>34</v>
      </c>
      <c r="D629" s="1">
        <v>60000</v>
      </c>
      <c r="E629">
        <v>3</v>
      </c>
      <c r="F629" t="s">
        <v>31</v>
      </c>
      <c r="G629" t="s">
        <v>28</v>
      </c>
      <c r="H629" t="s">
        <v>15</v>
      </c>
      <c r="I629">
        <v>2</v>
      </c>
      <c r="J629" t="s">
        <v>26</v>
      </c>
      <c r="K629" t="s">
        <v>32</v>
      </c>
      <c r="L629">
        <v>67</v>
      </c>
      <c r="M629" t="s">
        <v>18</v>
      </c>
    </row>
    <row r="630" spans="1:13" x14ac:dyDescent="0.25">
      <c r="A630">
        <v>20414</v>
      </c>
      <c r="B630" t="s">
        <v>34</v>
      </c>
      <c r="C630" t="s">
        <v>33</v>
      </c>
      <c r="D630" s="1">
        <v>60000</v>
      </c>
      <c r="E630">
        <v>0</v>
      </c>
      <c r="F630" t="s">
        <v>19</v>
      </c>
      <c r="G630" t="s">
        <v>14</v>
      </c>
      <c r="H630" t="s">
        <v>15</v>
      </c>
      <c r="I630">
        <v>2</v>
      </c>
      <c r="J630" t="s">
        <v>23</v>
      </c>
      <c r="K630" t="s">
        <v>32</v>
      </c>
      <c r="L630">
        <v>29</v>
      </c>
      <c r="M630" t="s">
        <v>18</v>
      </c>
    </row>
    <row r="631" spans="1:13" x14ac:dyDescent="0.25">
      <c r="A631">
        <v>23672</v>
      </c>
      <c r="B631" t="s">
        <v>34</v>
      </c>
      <c r="C631" t="s">
        <v>33</v>
      </c>
      <c r="D631" s="1">
        <v>60000</v>
      </c>
      <c r="E631">
        <v>3</v>
      </c>
      <c r="F631" t="s">
        <v>31</v>
      </c>
      <c r="G631" t="s">
        <v>28</v>
      </c>
      <c r="H631" t="s">
        <v>15</v>
      </c>
      <c r="I631">
        <v>2</v>
      </c>
      <c r="J631" t="s">
        <v>26</v>
      </c>
      <c r="K631" t="s">
        <v>32</v>
      </c>
      <c r="L631">
        <v>67</v>
      </c>
      <c r="M631" t="s">
        <v>18</v>
      </c>
    </row>
    <row r="632" spans="1:13" x14ac:dyDescent="0.25">
      <c r="A632">
        <v>29255</v>
      </c>
      <c r="B632" t="s">
        <v>35</v>
      </c>
      <c r="C632" t="s">
        <v>34</v>
      </c>
      <c r="D632" s="1">
        <v>80000</v>
      </c>
      <c r="E632">
        <v>3</v>
      </c>
      <c r="F632" t="s">
        <v>19</v>
      </c>
      <c r="G632" t="s">
        <v>21</v>
      </c>
      <c r="H632" t="s">
        <v>18</v>
      </c>
      <c r="I632">
        <v>1</v>
      </c>
      <c r="J632" t="s">
        <v>26</v>
      </c>
      <c r="K632" t="s">
        <v>32</v>
      </c>
      <c r="L632">
        <v>51</v>
      </c>
      <c r="M632" t="s">
        <v>15</v>
      </c>
    </row>
    <row r="633" spans="1:13" x14ac:dyDescent="0.25">
      <c r="A633">
        <v>28815</v>
      </c>
      <c r="B633" t="s">
        <v>34</v>
      </c>
      <c r="C633" t="s">
        <v>33</v>
      </c>
      <c r="D633" s="1">
        <v>50000</v>
      </c>
      <c r="E633">
        <v>1</v>
      </c>
      <c r="F633" t="s">
        <v>31</v>
      </c>
      <c r="G633" t="s">
        <v>14</v>
      </c>
      <c r="H633" t="s">
        <v>15</v>
      </c>
      <c r="I633">
        <v>0</v>
      </c>
      <c r="J633" t="s">
        <v>16</v>
      </c>
      <c r="K633" t="s">
        <v>32</v>
      </c>
      <c r="L633">
        <v>35</v>
      </c>
      <c r="M633" t="s">
        <v>18</v>
      </c>
    </row>
    <row r="634" spans="1:13" x14ac:dyDescent="0.25">
      <c r="A634">
        <v>27753</v>
      </c>
      <c r="B634" t="s">
        <v>34</v>
      </c>
      <c r="C634" t="s">
        <v>34</v>
      </c>
      <c r="D634" s="1">
        <v>40000</v>
      </c>
      <c r="E634">
        <v>0</v>
      </c>
      <c r="F634" t="s">
        <v>27</v>
      </c>
      <c r="G634" t="s">
        <v>14</v>
      </c>
      <c r="H634" t="s">
        <v>18</v>
      </c>
      <c r="I634">
        <v>2</v>
      </c>
      <c r="J634" t="s">
        <v>26</v>
      </c>
      <c r="K634" t="s">
        <v>32</v>
      </c>
      <c r="L634">
        <v>30</v>
      </c>
      <c r="M634" t="s">
        <v>18</v>
      </c>
    </row>
    <row r="635" spans="1:13" x14ac:dyDescent="0.25">
      <c r="A635">
        <v>27643</v>
      </c>
      <c r="B635" t="s">
        <v>35</v>
      </c>
      <c r="C635" t="s">
        <v>34</v>
      </c>
      <c r="D635" s="1">
        <v>70000</v>
      </c>
      <c r="E635">
        <v>5</v>
      </c>
      <c r="F635" t="s">
        <v>19</v>
      </c>
      <c r="G635" t="s">
        <v>21</v>
      </c>
      <c r="H635" t="s">
        <v>15</v>
      </c>
      <c r="I635">
        <v>3</v>
      </c>
      <c r="J635" t="s">
        <v>22</v>
      </c>
      <c r="K635" t="s">
        <v>32</v>
      </c>
      <c r="L635">
        <v>44</v>
      </c>
      <c r="M635" t="s">
        <v>18</v>
      </c>
    </row>
    <row r="636" spans="1:13" x14ac:dyDescent="0.25">
      <c r="A636">
        <v>13754</v>
      </c>
      <c r="B636" t="s">
        <v>35</v>
      </c>
      <c r="C636" t="s">
        <v>33</v>
      </c>
      <c r="D636" s="1">
        <v>80000</v>
      </c>
      <c r="E636">
        <v>4</v>
      </c>
      <c r="F636" t="s">
        <v>31</v>
      </c>
      <c r="G636" t="s">
        <v>14</v>
      </c>
      <c r="H636" t="s">
        <v>15</v>
      </c>
      <c r="I636">
        <v>0</v>
      </c>
      <c r="J636" t="s">
        <v>26</v>
      </c>
      <c r="K636" t="s">
        <v>32</v>
      </c>
      <c r="L636">
        <v>48</v>
      </c>
      <c r="M636" t="s">
        <v>18</v>
      </c>
    </row>
    <row r="637" spans="1:13" x14ac:dyDescent="0.25">
      <c r="A637">
        <v>22088</v>
      </c>
      <c r="B637" t="s">
        <v>34</v>
      </c>
      <c r="C637" t="s">
        <v>33</v>
      </c>
      <c r="D637" s="1">
        <v>130000</v>
      </c>
      <c r="E637">
        <v>1</v>
      </c>
      <c r="F637" t="s">
        <v>13</v>
      </c>
      <c r="G637" t="s">
        <v>28</v>
      </c>
      <c r="H637" t="s">
        <v>15</v>
      </c>
      <c r="I637">
        <v>2</v>
      </c>
      <c r="J637" t="s">
        <v>16</v>
      </c>
      <c r="K637" t="s">
        <v>32</v>
      </c>
      <c r="L637">
        <v>45</v>
      </c>
      <c r="M637" t="s">
        <v>15</v>
      </c>
    </row>
    <row r="638" spans="1:13" x14ac:dyDescent="0.25">
      <c r="A638">
        <v>27388</v>
      </c>
      <c r="B638" t="s">
        <v>34</v>
      </c>
      <c r="C638" t="s">
        <v>34</v>
      </c>
      <c r="D638" s="1">
        <v>60000</v>
      </c>
      <c r="E638">
        <v>3</v>
      </c>
      <c r="F638" t="s">
        <v>13</v>
      </c>
      <c r="G638" t="s">
        <v>28</v>
      </c>
      <c r="H638" t="s">
        <v>18</v>
      </c>
      <c r="I638">
        <v>2</v>
      </c>
      <c r="J638" t="s">
        <v>26</v>
      </c>
      <c r="K638" t="s">
        <v>32</v>
      </c>
      <c r="L638">
        <v>66</v>
      </c>
      <c r="M638" t="s">
        <v>18</v>
      </c>
    </row>
    <row r="639" spans="1:13" x14ac:dyDescent="0.25">
      <c r="A639">
        <v>24745</v>
      </c>
      <c r="B639" t="s">
        <v>35</v>
      </c>
      <c r="C639" t="s">
        <v>33</v>
      </c>
      <c r="D639" s="1">
        <v>30000</v>
      </c>
      <c r="E639">
        <v>2</v>
      </c>
      <c r="F639" t="s">
        <v>27</v>
      </c>
      <c r="G639" t="s">
        <v>14</v>
      </c>
      <c r="H639" t="s">
        <v>18</v>
      </c>
      <c r="I639">
        <v>2</v>
      </c>
      <c r="J639" t="s">
        <v>16</v>
      </c>
      <c r="K639" t="s">
        <v>32</v>
      </c>
      <c r="L639">
        <v>49</v>
      </c>
      <c r="M639" t="s">
        <v>18</v>
      </c>
    </row>
    <row r="640" spans="1:13" x14ac:dyDescent="0.25">
      <c r="A640">
        <v>29237</v>
      </c>
      <c r="B640" t="s">
        <v>35</v>
      </c>
      <c r="C640" t="s">
        <v>33</v>
      </c>
      <c r="D640" s="1">
        <v>120000</v>
      </c>
      <c r="E640">
        <v>4</v>
      </c>
      <c r="F640" t="s">
        <v>19</v>
      </c>
      <c r="G640" t="s">
        <v>21</v>
      </c>
      <c r="H640" t="s">
        <v>15</v>
      </c>
      <c r="I640">
        <v>3</v>
      </c>
      <c r="J640" t="s">
        <v>23</v>
      </c>
      <c r="K640" t="s">
        <v>32</v>
      </c>
      <c r="L640">
        <v>43</v>
      </c>
      <c r="M640" t="s">
        <v>15</v>
      </c>
    </row>
    <row r="641" spans="1:13" x14ac:dyDescent="0.25">
      <c r="A641">
        <v>15272</v>
      </c>
      <c r="B641" t="s">
        <v>35</v>
      </c>
      <c r="C641" t="s">
        <v>34</v>
      </c>
      <c r="D641" s="1">
        <v>40000</v>
      </c>
      <c r="E641">
        <v>0</v>
      </c>
      <c r="F641" t="s">
        <v>27</v>
      </c>
      <c r="G641" t="s">
        <v>14</v>
      </c>
      <c r="H641" t="s">
        <v>18</v>
      </c>
      <c r="I641">
        <v>2</v>
      </c>
      <c r="J641" t="s">
        <v>26</v>
      </c>
      <c r="K641" t="s">
        <v>32</v>
      </c>
      <c r="L641">
        <v>30</v>
      </c>
      <c r="M641" t="s">
        <v>18</v>
      </c>
    </row>
    <row r="642" spans="1:13" x14ac:dyDescent="0.25">
      <c r="A642">
        <v>18949</v>
      </c>
      <c r="B642" t="s">
        <v>35</v>
      </c>
      <c r="C642" t="s">
        <v>34</v>
      </c>
      <c r="D642" s="1">
        <v>70000</v>
      </c>
      <c r="E642">
        <v>0</v>
      </c>
      <c r="F642" t="s">
        <v>31</v>
      </c>
      <c r="G642" t="s">
        <v>28</v>
      </c>
      <c r="H642" t="s">
        <v>15</v>
      </c>
      <c r="I642">
        <v>2</v>
      </c>
      <c r="J642" t="s">
        <v>23</v>
      </c>
      <c r="K642" t="s">
        <v>32</v>
      </c>
      <c r="L642">
        <v>74</v>
      </c>
      <c r="M642" t="s">
        <v>15</v>
      </c>
    </row>
    <row r="643" spans="1:13" x14ac:dyDescent="0.25">
      <c r="A643">
        <v>14507</v>
      </c>
      <c r="B643" t="s">
        <v>34</v>
      </c>
      <c r="C643" t="s">
        <v>34</v>
      </c>
      <c r="D643" s="1">
        <v>100000</v>
      </c>
      <c r="E643">
        <v>2</v>
      </c>
      <c r="F643" t="s">
        <v>31</v>
      </c>
      <c r="G643" t="s">
        <v>28</v>
      </c>
      <c r="H643" t="s">
        <v>15</v>
      </c>
      <c r="I643">
        <v>3</v>
      </c>
      <c r="J643" t="s">
        <v>26</v>
      </c>
      <c r="K643" t="s">
        <v>32</v>
      </c>
      <c r="L643">
        <v>65</v>
      </c>
      <c r="M643" t="s">
        <v>18</v>
      </c>
    </row>
    <row r="644" spans="1:13" x14ac:dyDescent="0.25">
      <c r="A644">
        <v>25886</v>
      </c>
      <c r="B644" t="s">
        <v>34</v>
      </c>
      <c r="C644" t="s">
        <v>33</v>
      </c>
      <c r="D644" s="1">
        <v>60000</v>
      </c>
      <c r="E644">
        <v>2</v>
      </c>
      <c r="F644" t="s">
        <v>19</v>
      </c>
      <c r="G644" t="s">
        <v>21</v>
      </c>
      <c r="H644" t="s">
        <v>15</v>
      </c>
      <c r="I644">
        <v>2</v>
      </c>
      <c r="J644" t="s">
        <v>22</v>
      </c>
      <c r="K644" t="s">
        <v>32</v>
      </c>
      <c r="L644">
        <v>56</v>
      </c>
      <c r="M644" t="s">
        <v>15</v>
      </c>
    </row>
    <row r="645" spans="1:13" x14ac:dyDescent="0.25">
      <c r="A645">
        <v>21441</v>
      </c>
      <c r="B645" t="s">
        <v>34</v>
      </c>
      <c r="C645" t="s">
        <v>34</v>
      </c>
      <c r="D645" s="1">
        <v>50000</v>
      </c>
      <c r="E645">
        <v>4</v>
      </c>
      <c r="F645" t="s">
        <v>13</v>
      </c>
      <c r="G645" t="s">
        <v>28</v>
      </c>
      <c r="H645" t="s">
        <v>15</v>
      </c>
      <c r="I645">
        <v>2</v>
      </c>
      <c r="J645" t="s">
        <v>30</v>
      </c>
      <c r="K645" t="s">
        <v>32</v>
      </c>
      <c r="L645">
        <v>64</v>
      </c>
      <c r="M645" t="s">
        <v>18</v>
      </c>
    </row>
    <row r="646" spans="1:13" x14ac:dyDescent="0.25">
      <c r="A646">
        <v>21741</v>
      </c>
      <c r="B646" t="s">
        <v>34</v>
      </c>
      <c r="C646" t="s">
        <v>33</v>
      </c>
      <c r="D646" s="1">
        <v>70000</v>
      </c>
      <c r="E646">
        <v>3</v>
      </c>
      <c r="F646" t="s">
        <v>19</v>
      </c>
      <c r="G646" t="s">
        <v>21</v>
      </c>
      <c r="H646" t="s">
        <v>15</v>
      </c>
      <c r="I646">
        <v>2</v>
      </c>
      <c r="J646" t="s">
        <v>23</v>
      </c>
      <c r="K646" t="s">
        <v>32</v>
      </c>
      <c r="L646">
        <v>50</v>
      </c>
      <c r="M646" t="s">
        <v>15</v>
      </c>
    </row>
    <row r="647" spans="1:13" x14ac:dyDescent="0.25">
      <c r="A647">
        <v>14572</v>
      </c>
      <c r="B647" t="s">
        <v>34</v>
      </c>
      <c r="C647" t="s">
        <v>33</v>
      </c>
      <c r="D647" s="1">
        <v>70000</v>
      </c>
      <c r="E647">
        <v>3</v>
      </c>
      <c r="F647" t="s">
        <v>31</v>
      </c>
      <c r="G647" t="s">
        <v>21</v>
      </c>
      <c r="H647" t="s">
        <v>15</v>
      </c>
      <c r="I647">
        <v>0</v>
      </c>
      <c r="J647" t="s">
        <v>22</v>
      </c>
      <c r="K647" t="s">
        <v>32</v>
      </c>
      <c r="L647">
        <v>35</v>
      </c>
      <c r="M647" t="s">
        <v>15</v>
      </c>
    </row>
    <row r="648" spans="1:13" x14ac:dyDescent="0.25">
      <c r="A648">
        <v>23368</v>
      </c>
      <c r="B648" t="s">
        <v>34</v>
      </c>
      <c r="C648" t="s">
        <v>33</v>
      </c>
      <c r="D648" s="1">
        <v>60000</v>
      </c>
      <c r="E648">
        <v>5</v>
      </c>
      <c r="F648" t="s">
        <v>13</v>
      </c>
      <c r="G648" t="s">
        <v>14</v>
      </c>
      <c r="H648" t="s">
        <v>15</v>
      </c>
      <c r="I648">
        <v>3</v>
      </c>
      <c r="J648" t="s">
        <v>30</v>
      </c>
      <c r="K648" t="s">
        <v>32</v>
      </c>
      <c r="L648">
        <v>41</v>
      </c>
      <c r="M648" t="s">
        <v>18</v>
      </c>
    </row>
    <row r="649" spans="1:13" x14ac:dyDescent="0.25">
      <c r="A649">
        <v>16217</v>
      </c>
      <c r="B649" t="s">
        <v>35</v>
      </c>
      <c r="C649" t="s">
        <v>33</v>
      </c>
      <c r="D649" s="1">
        <v>60000</v>
      </c>
      <c r="E649">
        <v>0</v>
      </c>
      <c r="F649" t="s">
        <v>31</v>
      </c>
      <c r="G649" t="s">
        <v>14</v>
      </c>
      <c r="H649" t="s">
        <v>15</v>
      </c>
      <c r="I649">
        <v>0</v>
      </c>
      <c r="J649" t="s">
        <v>16</v>
      </c>
      <c r="K649" t="s">
        <v>32</v>
      </c>
      <c r="L649">
        <v>39</v>
      </c>
      <c r="M649" t="s">
        <v>18</v>
      </c>
    </row>
    <row r="650" spans="1:13" x14ac:dyDescent="0.25">
      <c r="A650">
        <v>16247</v>
      </c>
      <c r="B650" t="s">
        <v>35</v>
      </c>
      <c r="C650" t="s">
        <v>33</v>
      </c>
      <c r="D650" s="1">
        <v>60000</v>
      </c>
      <c r="E650">
        <v>4</v>
      </c>
      <c r="F650" t="s">
        <v>31</v>
      </c>
      <c r="G650" t="s">
        <v>14</v>
      </c>
      <c r="H650" t="s">
        <v>18</v>
      </c>
      <c r="I650">
        <v>0</v>
      </c>
      <c r="J650" t="s">
        <v>26</v>
      </c>
      <c r="K650" t="s">
        <v>32</v>
      </c>
      <c r="L650">
        <v>47</v>
      </c>
      <c r="M650" t="s">
        <v>18</v>
      </c>
    </row>
    <row r="651" spans="1:13" x14ac:dyDescent="0.25">
      <c r="A651">
        <v>22010</v>
      </c>
      <c r="B651" t="s">
        <v>35</v>
      </c>
      <c r="C651" t="s">
        <v>34</v>
      </c>
      <c r="D651" s="1">
        <v>40000</v>
      </c>
      <c r="E651">
        <v>0</v>
      </c>
      <c r="F651" t="s">
        <v>27</v>
      </c>
      <c r="G651" t="s">
        <v>14</v>
      </c>
      <c r="H651" t="s">
        <v>15</v>
      </c>
      <c r="I651">
        <v>2</v>
      </c>
      <c r="J651" t="s">
        <v>23</v>
      </c>
      <c r="K651" t="s">
        <v>32</v>
      </c>
      <c r="L651">
        <v>31</v>
      </c>
      <c r="M651" t="s">
        <v>18</v>
      </c>
    </row>
    <row r="652" spans="1:13" x14ac:dyDescent="0.25">
      <c r="A652">
        <v>25872</v>
      </c>
      <c r="B652" t="s">
        <v>35</v>
      </c>
      <c r="C652" t="s">
        <v>33</v>
      </c>
      <c r="D652" s="1">
        <v>70000</v>
      </c>
      <c r="E652">
        <v>2</v>
      </c>
      <c r="F652" t="s">
        <v>13</v>
      </c>
      <c r="G652" t="s">
        <v>28</v>
      </c>
      <c r="H652" t="s">
        <v>18</v>
      </c>
      <c r="I652">
        <v>1</v>
      </c>
      <c r="J652" t="s">
        <v>22</v>
      </c>
      <c r="K652" t="s">
        <v>32</v>
      </c>
      <c r="L652">
        <v>58</v>
      </c>
      <c r="M652" t="s">
        <v>15</v>
      </c>
    </row>
    <row r="653" spans="1:13" x14ac:dyDescent="0.25">
      <c r="A653">
        <v>19164</v>
      </c>
      <c r="B653" t="s">
        <v>35</v>
      </c>
      <c r="C653" t="s">
        <v>33</v>
      </c>
      <c r="D653" s="1">
        <v>70000</v>
      </c>
      <c r="E653">
        <v>0</v>
      </c>
      <c r="F653" t="s">
        <v>13</v>
      </c>
      <c r="G653" t="s">
        <v>21</v>
      </c>
      <c r="H653" t="s">
        <v>18</v>
      </c>
      <c r="I653">
        <v>1</v>
      </c>
      <c r="J653" t="s">
        <v>22</v>
      </c>
      <c r="K653" t="s">
        <v>32</v>
      </c>
      <c r="L653">
        <v>38</v>
      </c>
      <c r="M653" t="s">
        <v>15</v>
      </c>
    </row>
    <row r="654" spans="1:13" x14ac:dyDescent="0.25">
      <c r="A654">
        <v>18435</v>
      </c>
      <c r="B654" t="s">
        <v>35</v>
      </c>
      <c r="C654" t="s">
        <v>33</v>
      </c>
      <c r="D654" s="1">
        <v>70000</v>
      </c>
      <c r="E654">
        <v>5</v>
      </c>
      <c r="F654" t="s">
        <v>31</v>
      </c>
      <c r="G654" t="s">
        <v>28</v>
      </c>
      <c r="H654" t="s">
        <v>15</v>
      </c>
      <c r="I654">
        <v>2</v>
      </c>
      <c r="J654" t="s">
        <v>30</v>
      </c>
      <c r="K654" t="s">
        <v>32</v>
      </c>
      <c r="L654">
        <v>67</v>
      </c>
      <c r="M654" t="s">
        <v>15</v>
      </c>
    </row>
    <row r="655" spans="1:13" x14ac:dyDescent="0.25">
      <c r="A655">
        <v>14284</v>
      </c>
      <c r="B655" t="s">
        <v>35</v>
      </c>
      <c r="C655" t="s">
        <v>34</v>
      </c>
      <c r="D655" s="1">
        <v>60000</v>
      </c>
      <c r="E655">
        <v>0</v>
      </c>
      <c r="F655" t="s">
        <v>19</v>
      </c>
      <c r="G655" t="s">
        <v>21</v>
      </c>
      <c r="H655" t="s">
        <v>18</v>
      </c>
      <c r="I655">
        <v>2</v>
      </c>
      <c r="J655" t="s">
        <v>26</v>
      </c>
      <c r="K655" t="s">
        <v>32</v>
      </c>
      <c r="L655">
        <v>32</v>
      </c>
      <c r="M655" t="s">
        <v>15</v>
      </c>
    </row>
    <row r="656" spans="1:13" x14ac:dyDescent="0.25">
      <c r="A656">
        <v>11287</v>
      </c>
      <c r="B656" t="s">
        <v>34</v>
      </c>
      <c r="C656" t="s">
        <v>34</v>
      </c>
      <c r="D656" s="1">
        <v>70000</v>
      </c>
      <c r="E656">
        <v>5</v>
      </c>
      <c r="F656" t="s">
        <v>19</v>
      </c>
      <c r="G656" t="s">
        <v>21</v>
      </c>
      <c r="H656" t="s">
        <v>18</v>
      </c>
      <c r="I656">
        <v>3</v>
      </c>
      <c r="J656" t="s">
        <v>23</v>
      </c>
      <c r="K656" t="s">
        <v>32</v>
      </c>
      <c r="L656">
        <v>45</v>
      </c>
      <c r="M656" t="s">
        <v>18</v>
      </c>
    </row>
    <row r="657" spans="1:13" x14ac:dyDescent="0.25">
      <c r="A657">
        <v>13066</v>
      </c>
      <c r="B657" t="s">
        <v>35</v>
      </c>
      <c r="C657" t="s">
        <v>34</v>
      </c>
      <c r="D657" s="1">
        <v>30000</v>
      </c>
      <c r="E657">
        <v>0</v>
      </c>
      <c r="F657" t="s">
        <v>27</v>
      </c>
      <c r="G657" t="s">
        <v>14</v>
      </c>
      <c r="H657" t="s">
        <v>18</v>
      </c>
      <c r="I657">
        <v>2</v>
      </c>
      <c r="J657" t="s">
        <v>26</v>
      </c>
      <c r="K657" t="s">
        <v>32</v>
      </c>
      <c r="L657">
        <v>31</v>
      </c>
      <c r="M657" t="s">
        <v>15</v>
      </c>
    </row>
    <row r="658" spans="1:13" x14ac:dyDescent="0.25">
      <c r="A658">
        <v>29106</v>
      </c>
      <c r="B658" t="s">
        <v>35</v>
      </c>
      <c r="C658" t="s">
        <v>34</v>
      </c>
      <c r="D658" s="1">
        <v>40000</v>
      </c>
      <c r="E658">
        <v>0</v>
      </c>
      <c r="F658" t="s">
        <v>27</v>
      </c>
      <c r="G658" t="s">
        <v>14</v>
      </c>
      <c r="H658" t="s">
        <v>18</v>
      </c>
      <c r="I658">
        <v>2</v>
      </c>
      <c r="J658" t="s">
        <v>26</v>
      </c>
      <c r="K658" t="s">
        <v>32</v>
      </c>
      <c r="L658">
        <v>31</v>
      </c>
      <c r="M658" t="s">
        <v>15</v>
      </c>
    </row>
    <row r="659" spans="1:13" x14ac:dyDescent="0.25">
      <c r="A659">
        <v>26236</v>
      </c>
      <c r="B659" t="s">
        <v>34</v>
      </c>
      <c r="C659" t="s">
        <v>33</v>
      </c>
      <c r="D659" s="1">
        <v>40000</v>
      </c>
      <c r="E659">
        <v>3</v>
      </c>
      <c r="F659" t="s">
        <v>19</v>
      </c>
      <c r="G659" t="s">
        <v>20</v>
      </c>
      <c r="H659" t="s">
        <v>15</v>
      </c>
      <c r="I659">
        <v>1</v>
      </c>
      <c r="J659" t="s">
        <v>16</v>
      </c>
      <c r="K659" t="s">
        <v>32</v>
      </c>
      <c r="L659">
        <v>31</v>
      </c>
      <c r="M659" t="s">
        <v>18</v>
      </c>
    </row>
    <row r="660" spans="1:13" x14ac:dyDescent="0.25">
      <c r="A660">
        <v>17531</v>
      </c>
      <c r="B660" t="s">
        <v>34</v>
      </c>
      <c r="C660" t="s">
        <v>34</v>
      </c>
      <c r="D660" s="1">
        <v>60000</v>
      </c>
      <c r="E660">
        <v>2</v>
      </c>
      <c r="F660" t="s">
        <v>27</v>
      </c>
      <c r="G660" t="s">
        <v>21</v>
      </c>
      <c r="H660" t="s">
        <v>18</v>
      </c>
      <c r="I660">
        <v>2</v>
      </c>
      <c r="J660" t="s">
        <v>23</v>
      </c>
      <c r="K660" t="s">
        <v>32</v>
      </c>
      <c r="L660">
        <v>50</v>
      </c>
      <c r="M660" t="s">
        <v>18</v>
      </c>
    </row>
    <row r="661" spans="1:13" x14ac:dyDescent="0.25">
      <c r="A661">
        <v>12964</v>
      </c>
      <c r="B661" t="s">
        <v>34</v>
      </c>
      <c r="C661" t="s">
        <v>34</v>
      </c>
      <c r="D661" s="1">
        <v>70000</v>
      </c>
      <c r="E661">
        <v>1</v>
      </c>
      <c r="F661" t="s">
        <v>19</v>
      </c>
      <c r="G661" t="s">
        <v>14</v>
      </c>
      <c r="H661" t="s">
        <v>15</v>
      </c>
      <c r="I661">
        <v>1</v>
      </c>
      <c r="J661" t="s">
        <v>16</v>
      </c>
      <c r="K661" t="s">
        <v>32</v>
      </c>
      <c r="L661">
        <v>44</v>
      </c>
      <c r="M661" t="s">
        <v>18</v>
      </c>
    </row>
    <row r="662" spans="1:13" x14ac:dyDescent="0.25">
      <c r="A662">
        <v>19133</v>
      </c>
      <c r="B662" t="s">
        <v>35</v>
      </c>
      <c r="C662" t="s">
        <v>34</v>
      </c>
      <c r="D662" s="1">
        <v>50000</v>
      </c>
      <c r="E662">
        <v>2</v>
      </c>
      <c r="F662" t="s">
        <v>13</v>
      </c>
      <c r="G662" t="s">
        <v>14</v>
      </c>
      <c r="H662" t="s">
        <v>15</v>
      </c>
      <c r="I662">
        <v>1</v>
      </c>
      <c r="J662" t="s">
        <v>22</v>
      </c>
      <c r="K662" t="s">
        <v>32</v>
      </c>
      <c r="L662">
        <v>38</v>
      </c>
      <c r="M662" t="s">
        <v>15</v>
      </c>
    </row>
    <row r="663" spans="1:13" x14ac:dyDescent="0.25">
      <c r="A663">
        <v>24643</v>
      </c>
      <c r="B663" t="s">
        <v>35</v>
      </c>
      <c r="C663" t="s">
        <v>33</v>
      </c>
      <c r="D663" s="1">
        <v>60000</v>
      </c>
      <c r="E663">
        <v>4</v>
      </c>
      <c r="F663" t="s">
        <v>13</v>
      </c>
      <c r="G663" t="s">
        <v>28</v>
      </c>
      <c r="H663" t="s">
        <v>15</v>
      </c>
      <c r="I663">
        <v>2</v>
      </c>
      <c r="J663" t="s">
        <v>30</v>
      </c>
      <c r="K663" t="s">
        <v>32</v>
      </c>
      <c r="L663">
        <v>63</v>
      </c>
      <c r="M663" t="s">
        <v>18</v>
      </c>
    </row>
    <row r="664" spans="1:13" x14ac:dyDescent="0.25">
      <c r="A664">
        <v>21599</v>
      </c>
      <c r="B664" t="s">
        <v>34</v>
      </c>
      <c r="C664" t="s">
        <v>33</v>
      </c>
      <c r="D664" s="1">
        <v>60000</v>
      </c>
      <c r="E664">
        <v>1</v>
      </c>
      <c r="F664" t="s">
        <v>31</v>
      </c>
      <c r="G664" t="s">
        <v>21</v>
      </c>
      <c r="H664" t="s">
        <v>15</v>
      </c>
      <c r="I664">
        <v>0</v>
      </c>
      <c r="J664" t="s">
        <v>22</v>
      </c>
      <c r="K664" t="s">
        <v>32</v>
      </c>
      <c r="L664">
        <v>36</v>
      </c>
      <c r="M664" t="s">
        <v>15</v>
      </c>
    </row>
    <row r="665" spans="1:13" x14ac:dyDescent="0.25">
      <c r="A665">
        <v>22976</v>
      </c>
      <c r="B665" t="s">
        <v>35</v>
      </c>
      <c r="C665" t="s">
        <v>34</v>
      </c>
      <c r="D665" s="1">
        <v>40000</v>
      </c>
      <c r="E665">
        <v>0</v>
      </c>
      <c r="F665" t="s">
        <v>27</v>
      </c>
      <c r="G665" t="s">
        <v>14</v>
      </c>
      <c r="H665" t="s">
        <v>18</v>
      </c>
      <c r="I665">
        <v>2</v>
      </c>
      <c r="J665" t="s">
        <v>16</v>
      </c>
      <c r="K665" t="s">
        <v>32</v>
      </c>
      <c r="L665">
        <v>28</v>
      </c>
      <c r="M665" t="s">
        <v>15</v>
      </c>
    </row>
    <row r="666" spans="1:13" x14ac:dyDescent="0.25">
      <c r="A666">
        <v>27637</v>
      </c>
      <c r="B666" t="s">
        <v>35</v>
      </c>
      <c r="C666" t="s">
        <v>33</v>
      </c>
      <c r="D666" s="1">
        <v>100000</v>
      </c>
      <c r="E666">
        <v>1</v>
      </c>
      <c r="F666" t="s">
        <v>19</v>
      </c>
      <c r="G666" t="s">
        <v>21</v>
      </c>
      <c r="H666" t="s">
        <v>18</v>
      </c>
      <c r="I666">
        <v>3</v>
      </c>
      <c r="J666" t="s">
        <v>26</v>
      </c>
      <c r="K666" t="s">
        <v>32</v>
      </c>
      <c r="L666">
        <v>44</v>
      </c>
      <c r="M666" t="s">
        <v>18</v>
      </c>
    </row>
    <row r="667" spans="1:13" x14ac:dyDescent="0.25">
      <c r="A667">
        <v>11890</v>
      </c>
      <c r="B667" t="s">
        <v>34</v>
      </c>
      <c r="C667" t="s">
        <v>33</v>
      </c>
      <c r="D667" s="1">
        <v>70000</v>
      </c>
      <c r="E667">
        <v>5</v>
      </c>
      <c r="F667" t="s">
        <v>31</v>
      </c>
      <c r="G667" t="s">
        <v>21</v>
      </c>
      <c r="H667" t="s">
        <v>15</v>
      </c>
      <c r="I667">
        <v>1</v>
      </c>
      <c r="J667" t="s">
        <v>16</v>
      </c>
      <c r="K667" t="s">
        <v>32</v>
      </c>
      <c r="L667">
        <v>47</v>
      </c>
      <c r="M667" t="s">
        <v>18</v>
      </c>
    </row>
    <row r="668" spans="1:13" x14ac:dyDescent="0.25">
      <c r="A668">
        <v>28580</v>
      </c>
      <c r="B668" t="s">
        <v>34</v>
      </c>
      <c r="C668" t="s">
        <v>33</v>
      </c>
      <c r="D668" s="1">
        <v>80000</v>
      </c>
      <c r="E668">
        <v>0</v>
      </c>
      <c r="F668" t="s">
        <v>31</v>
      </c>
      <c r="G668" t="s">
        <v>14</v>
      </c>
      <c r="H668" t="s">
        <v>15</v>
      </c>
      <c r="I668">
        <v>0</v>
      </c>
      <c r="J668" t="s">
        <v>26</v>
      </c>
      <c r="K668" t="s">
        <v>32</v>
      </c>
      <c r="L668">
        <v>40</v>
      </c>
      <c r="M668" t="s">
        <v>15</v>
      </c>
    </row>
    <row r="669" spans="1:13" x14ac:dyDescent="0.25">
      <c r="A669">
        <v>14443</v>
      </c>
      <c r="B669" t="s">
        <v>34</v>
      </c>
      <c r="C669" t="s">
        <v>34</v>
      </c>
      <c r="D669" s="1">
        <v>130000</v>
      </c>
      <c r="E669">
        <v>1</v>
      </c>
      <c r="F669" t="s">
        <v>31</v>
      </c>
      <c r="G669" t="s">
        <v>28</v>
      </c>
      <c r="H669" t="s">
        <v>15</v>
      </c>
      <c r="I669">
        <v>4</v>
      </c>
      <c r="J669" t="s">
        <v>16</v>
      </c>
      <c r="K669" t="s">
        <v>32</v>
      </c>
      <c r="L669">
        <v>40</v>
      </c>
      <c r="M669" t="s">
        <v>18</v>
      </c>
    </row>
    <row r="670" spans="1:13" x14ac:dyDescent="0.25">
      <c r="A670">
        <v>17864</v>
      </c>
      <c r="B670" t="s">
        <v>34</v>
      </c>
      <c r="C670" t="s">
        <v>33</v>
      </c>
      <c r="D670" s="1">
        <v>60000</v>
      </c>
      <c r="E670">
        <v>1</v>
      </c>
      <c r="F670" t="s">
        <v>19</v>
      </c>
      <c r="G670" t="s">
        <v>14</v>
      </c>
      <c r="H670" t="s">
        <v>15</v>
      </c>
      <c r="I670">
        <v>1</v>
      </c>
      <c r="J670" t="s">
        <v>22</v>
      </c>
      <c r="K670" t="s">
        <v>32</v>
      </c>
      <c r="L670">
        <v>46</v>
      </c>
      <c r="M670" t="s">
        <v>15</v>
      </c>
    </row>
    <row r="671" spans="1:13" x14ac:dyDescent="0.25">
      <c r="A671">
        <v>20505</v>
      </c>
      <c r="B671" t="s">
        <v>34</v>
      </c>
      <c r="C671" t="s">
        <v>33</v>
      </c>
      <c r="D671" s="1">
        <v>40000</v>
      </c>
      <c r="E671">
        <v>5</v>
      </c>
      <c r="F671" t="s">
        <v>27</v>
      </c>
      <c r="G671" t="s">
        <v>21</v>
      </c>
      <c r="H671" t="s">
        <v>18</v>
      </c>
      <c r="I671">
        <v>2</v>
      </c>
      <c r="J671" t="s">
        <v>30</v>
      </c>
      <c r="K671" t="s">
        <v>32</v>
      </c>
      <c r="L671">
        <v>61</v>
      </c>
      <c r="M671" t="s">
        <v>18</v>
      </c>
    </row>
    <row r="672" spans="1:13" x14ac:dyDescent="0.25">
      <c r="A672">
        <v>14592</v>
      </c>
      <c r="B672" t="s">
        <v>34</v>
      </c>
      <c r="C672" t="s">
        <v>33</v>
      </c>
      <c r="D672" s="1">
        <v>60000</v>
      </c>
      <c r="E672">
        <v>0</v>
      </c>
      <c r="F672" t="s">
        <v>31</v>
      </c>
      <c r="G672" t="s">
        <v>21</v>
      </c>
      <c r="H672" t="s">
        <v>15</v>
      </c>
      <c r="I672">
        <v>0</v>
      </c>
      <c r="J672" t="s">
        <v>16</v>
      </c>
      <c r="K672" t="s">
        <v>32</v>
      </c>
      <c r="L672">
        <v>40</v>
      </c>
      <c r="M672" t="s">
        <v>18</v>
      </c>
    </row>
    <row r="673" spans="1:13" x14ac:dyDescent="0.25">
      <c r="A673">
        <v>22227</v>
      </c>
      <c r="B673" t="s">
        <v>34</v>
      </c>
      <c r="C673" t="s">
        <v>33</v>
      </c>
      <c r="D673" s="1">
        <v>60000</v>
      </c>
      <c r="E673">
        <v>2</v>
      </c>
      <c r="F673" t="s">
        <v>27</v>
      </c>
      <c r="G673" t="s">
        <v>21</v>
      </c>
      <c r="H673" t="s">
        <v>15</v>
      </c>
      <c r="I673">
        <v>2</v>
      </c>
      <c r="J673" t="s">
        <v>23</v>
      </c>
      <c r="K673" t="s">
        <v>32</v>
      </c>
      <c r="L673">
        <v>50</v>
      </c>
      <c r="M673" t="s">
        <v>18</v>
      </c>
    </row>
    <row r="674" spans="1:13" x14ac:dyDescent="0.25">
      <c r="A674">
        <v>21471</v>
      </c>
      <c r="B674" t="s">
        <v>34</v>
      </c>
      <c r="C674" t="s">
        <v>34</v>
      </c>
      <c r="D674" s="1">
        <v>70000</v>
      </c>
      <c r="E674">
        <v>2</v>
      </c>
      <c r="F674" t="s">
        <v>19</v>
      </c>
      <c r="G674" t="s">
        <v>21</v>
      </c>
      <c r="H674" t="s">
        <v>15</v>
      </c>
      <c r="I674">
        <v>1</v>
      </c>
      <c r="J674" t="s">
        <v>30</v>
      </c>
      <c r="K674" t="s">
        <v>32</v>
      </c>
      <c r="L674">
        <v>59</v>
      </c>
      <c r="M674" t="s">
        <v>18</v>
      </c>
    </row>
    <row r="675" spans="1:13" x14ac:dyDescent="0.25">
      <c r="A675">
        <v>22252</v>
      </c>
      <c r="B675" t="s">
        <v>35</v>
      </c>
      <c r="C675" t="s">
        <v>33</v>
      </c>
      <c r="D675" s="1">
        <v>60000</v>
      </c>
      <c r="E675">
        <v>1</v>
      </c>
      <c r="F675" t="s">
        <v>31</v>
      </c>
      <c r="G675" t="s">
        <v>21</v>
      </c>
      <c r="H675" t="s">
        <v>15</v>
      </c>
      <c r="I675">
        <v>0</v>
      </c>
      <c r="J675" t="s">
        <v>22</v>
      </c>
      <c r="K675" t="s">
        <v>32</v>
      </c>
      <c r="L675">
        <v>36</v>
      </c>
      <c r="M675" t="s">
        <v>15</v>
      </c>
    </row>
    <row r="676" spans="1:13" x14ac:dyDescent="0.25">
      <c r="A676">
        <v>21260</v>
      </c>
      <c r="B676" t="s">
        <v>35</v>
      </c>
      <c r="C676" t="s">
        <v>33</v>
      </c>
      <c r="D676" s="1">
        <v>40000</v>
      </c>
      <c r="E676">
        <v>0</v>
      </c>
      <c r="F676" t="s">
        <v>27</v>
      </c>
      <c r="G676" t="s">
        <v>14</v>
      </c>
      <c r="H676" t="s">
        <v>15</v>
      </c>
      <c r="I676">
        <v>2</v>
      </c>
      <c r="J676" t="s">
        <v>23</v>
      </c>
      <c r="K676" t="s">
        <v>32</v>
      </c>
      <c r="L676">
        <v>30</v>
      </c>
      <c r="M676" t="s">
        <v>18</v>
      </c>
    </row>
    <row r="677" spans="1:13" x14ac:dyDescent="0.25">
      <c r="A677">
        <v>11817</v>
      </c>
      <c r="B677" t="s">
        <v>35</v>
      </c>
      <c r="C677" t="s">
        <v>33</v>
      </c>
      <c r="D677" s="1">
        <v>70000</v>
      </c>
      <c r="E677">
        <v>4</v>
      </c>
      <c r="F677" t="s">
        <v>31</v>
      </c>
      <c r="G677" t="s">
        <v>21</v>
      </c>
      <c r="H677" t="s">
        <v>15</v>
      </c>
      <c r="I677">
        <v>0</v>
      </c>
      <c r="J677" t="s">
        <v>22</v>
      </c>
      <c r="K677" t="s">
        <v>32</v>
      </c>
      <c r="L677">
        <v>35</v>
      </c>
      <c r="M677" t="s">
        <v>15</v>
      </c>
    </row>
    <row r="678" spans="1:13" x14ac:dyDescent="0.25">
      <c r="A678">
        <v>19223</v>
      </c>
      <c r="B678" t="s">
        <v>34</v>
      </c>
      <c r="C678" t="s">
        <v>33</v>
      </c>
      <c r="D678" s="1">
        <v>30000</v>
      </c>
      <c r="E678">
        <v>2</v>
      </c>
      <c r="F678" t="s">
        <v>27</v>
      </c>
      <c r="G678" t="s">
        <v>14</v>
      </c>
      <c r="H678" t="s">
        <v>15</v>
      </c>
      <c r="I678">
        <v>2</v>
      </c>
      <c r="J678" t="s">
        <v>26</v>
      </c>
      <c r="K678" t="s">
        <v>32</v>
      </c>
      <c r="L678">
        <v>48</v>
      </c>
      <c r="M678" t="s">
        <v>18</v>
      </c>
    </row>
    <row r="679" spans="1:13" x14ac:dyDescent="0.25">
      <c r="A679">
        <v>18517</v>
      </c>
      <c r="B679" t="s">
        <v>34</v>
      </c>
      <c r="C679" t="s">
        <v>34</v>
      </c>
      <c r="D679" s="1">
        <v>100000</v>
      </c>
      <c r="E679">
        <v>3</v>
      </c>
      <c r="F679" t="s">
        <v>13</v>
      </c>
      <c r="G679" t="s">
        <v>28</v>
      </c>
      <c r="H679" t="s">
        <v>15</v>
      </c>
      <c r="I679">
        <v>4</v>
      </c>
      <c r="J679" t="s">
        <v>16</v>
      </c>
      <c r="K679" t="s">
        <v>32</v>
      </c>
      <c r="L679">
        <v>41</v>
      </c>
      <c r="M679" t="s">
        <v>18</v>
      </c>
    </row>
    <row r="680" spans="1:13" x14ac:dyDescent="0.25">
      <c r="A680">
        <v>21717</v>
      </c>
      <c r="B680" t="s">
        <v>34</v>
      </c>
      <c r="C680" t="s">
        <v>34</v>
      </c>
      <c r="D680" s="1">
        <v>40000</v>
      </c>
      <c r="E680">
        <v>2</v>
      </c>
      <c r="F680" t="s">
        <v>19</v>
      </c>
      <c r="G680" t="s">
        <v>20</v>
      </c>
      <c r="H680" t="s">
        <v>15</v>
      </c>
      <c r="I680">
        <v>1</v>
      </c>
      <c r="J680" t="s">
        <v>16</v>
      </c>
      <c r="K680" t="s">
        <v>32</v>
      </c>
      <c r="L680">
        <v>47</v>
      </c>
      <c r="M680" t="s">
        <v>18</v>
      </c>
    </row>
    <row r="681" spans="1:13" x14ac:dyDescent="0.25">
      <c r="A681">
        <v>13760</v>
      </c>
      <c r="B681" t="s">
        <v>34</v>
      </c>
      <c r="C681" t="s">
        <v>34</v>
      </c>
      <c r="D681" s="1">
        <v>60000</v>
      </c>
      <c r="E681">
        <v>4</v>
      </c>
      <c r="F681" t="s">
        <v>31</v>
      </c>
      <c r="G681" t="s">
        <v>14</v>
      </c>
      <c r="H681" t="s">
        <v>18</v>
      </c>
      <c r="I681">
        <v>0</v>
      </c>
      <c r="J681" t="s">
        <v>16</v>
      </c>
      <c r="K681" t="s">
        <v>32</v>
      </c>
      <c r="L681">
        <v>47</v>
      </c>
      <c r="M681" t="s">
        <v>18</v>
      </c>
    </row>
    <row r="682" spans="1:13" x14ac:dyDescent="0.25">
      <c r="A682">
        <v>18145</v>
      </c>
      <c r="B682" t="s">
        <v>34</v>
      </c>
      <c r="C682" t="s">
        <v>34</v>
      </c>
      <c r="D682" s="1">
        <v>80000</v>
      </c>
      <c r="E682">
        <v>5</v>
      </c>
      <c r="F682" t="s">
        <v>13</v>
      </c>
      <c r="G682" t="s">
        <v>28</v>
      </c>
      <c r="H682" t="s">
        <v>18</v>
      </c>
      <c r="I682">
        <v>2</v>
      </c>
      <c r="J682" t="s">
        <v>22</v>
      </c>
      <c r="K682" t="s">
        <v>17</v>
      </c>
      <c r="L682">
        <v>62</v>
      </c>
      <c r="M682" t="s">
        <v>18</v>
      </c>
    </row>
    <row r="683" spans="1:13" x14ac:dyDescent="0.25">
      <c r="A683">
        <v>21770</v>
      </c>
      <c r="B683" t="s">
        <v>34</v>
      </c>
      <c r="C683" t="s">
        <v>34</v>
      </c>
      <c r="D683" s="1">
        <v>60000</v>
      </c>
      <c r="E683">
        <v>4</v>
      </c>
      <c r="F683" t="s">
        <v>13</v>
      </c>
      <c r="G683" t="s">
        <v>28</v>
      </c>
      <c r="H683" t="s">
        <v>15</v>
      </c>
      <c r="I683">
        <v>2</v>
      </c>
      <c r="J683" t="s">
        <v>30</v>
      </c>
      <c r="K683" t="s">
        <v>32</v>
      </c>
      <c r="L683">
        <v>60</v>
      </c>
      <c r="M683" t="s">
        <v>18</v>
      </c>
    </row>
    <row r="684" spans="1:13" x14ac:dyDescent="0.25">
      <c r="A684">
        <v>11165</v>
      </c>
      <c r="B684" t="s">
        <v>34</v>
      </c>
      <c r="C684" t="s">
        <v>33</v>
      </c>
      <c r="D684" s="1">
        <v>60000</v>
      </c>
      <c r="E684">
        <v>0</v>
      </c>
      <c r="F684" t="s">
        <v>19</v>
      </c>
      <c r="G684" t="s">
        <v>14</v>
      </c>
      <c r="H684" t="s">
        <v>18</v>
      </c>
      <c r="I684">
        <v>1</v>
      </c>
      <c r="J684" t="s">
        <v>26</v>
      </c>
      <c r="K684" t="s">
        <v>32</v>
      </c>
      <c r="L684">
        <v>33</v>
      </c>
      <c r="M684" t="s">
        <v>18</v>
      </c>
    </row>
    <row r="685" spans="1:13" x14ac:dyDescent="0.25">
      <c r="A685">
        <v>16377</v>
      </c>
      <c r="B685" t="s">
        <v>35</v>
      </c>
      <c r="C685" t="s">
        <v>33</v>
      </c>
      <c r="D685" s="1">
        <v>80000</v>
      </c>
      <c r="E685">
        <v>4</v>
      </c>
      <c r="F685" t="s">
        <v>31</v>
      </c>
      <c r="G685" t="s">
        <v>14</v>
      </c>
      <c r="H685" t="s">
        <v>18</v>
      </c>
      <c r="I685">
        <v>0</v>
      </c>
      <c r="J685" t="s">
        <v>16</v>
      </c>
      <c r="K685" t="s">
        <v>32</v>
      </c>
      <c r="L685">
        <v>47</v>
      </c>
      <c r="M685" t="s">
        <v>18</v>
      </c>
    </row>
    <row r="686" spans="1:13" x14ac:dyDescent="0.25">
      <c r="A686">
        <v>26248</v>
      </c>
      <c r="B686" t="s">
        <v>34</v>
      </c>
      <c r="C686" t="s">
        <v>34</v>
      </c>
      <c r="D686" s="1">
        <v>20000</v>
      </c>
      <c r="E686">
        <v>3</v>
      </c>
      <c r="F686" t="s">
        <v>29</v>
      </c>
      <c r="G686" t="s">
        <v>20</v>
      </c>
      <c r="H686" t="s">
        <v>18</v>
      </c>
      <c r="I686">
        <v>2</v>
      </c>
      <c r="J686" t="s">
        <v>16</v>
      </c>
      <c r="K686" t="s">
        <v>32</v>
      </c>
      <c r="L686">
        <v>52</v>
      </c>
      <c r="M686" t="s">
        <v>18</v>
      </c>
    </row>
    <row r="687" spans="1:13" x14ac:dyDescent="0.25">
      <c r="A687">
        <v>23461</v>
      </c>
      <c r="B687" t="s">
        <v>34</v>
      </c>
      <c r="C687" t="s">
        <v>33</v>
      </c>
      <c r="D687" s="1">
        <v>90000</v>
      </c>
      <c r="E687">
        <v>5</v>
      </c>
      <c r="F687" t="s">
        <v>19</v>
      </c>
      <c r="G687" t="s">
        <v>21</v>
      </c>
      <c r="H687" t="s">
        <v>15</v>
      </c>
      <c r="I687">
        <v>3</v>
      </c>
      <c r="J687" t="s">
        <v>22</v>
      </c>
      <c r="K687" t="s">
        <v>32</v>
      </c>
      <c r="L687">
        <v>40</v>
      </c>
      <c r="M687" t="s">
        <v>18</v>
      </c>
    </row>
    <row r="688" spans="1:13" x14ac:dyDescent="0.25">
      <c r="A688">
        <v>29133</v>
      </c>
      <c r="B688" t="s">
        <v>35</v>
      </c>
      <c r="C688" t="s">
        <v>33</v>
      </c>
      <c r="D688" s="1">
        <v>60000</v>
      </c>
      <c r="E688">
        <v>4</v>
      </c>
      <c r="F688" t="s">
        <v>13</v>
      </c>
      <c r="G688" t="s">
        <v>14</v>
      </c>
      <c r="H688" t="s">
        <v>18</v>
      </c>
      <c r="I688">
        <v>2</v>
      </c>
      <c r="J688" t="s">
        <v>16</v>
      </c>
      <c r="K688" t="s">
        <v>32</v>
      </c>
      <c r="L688">
        <v>42</v>
      </c>
      <c r="M688" t="s">
        <v>18</v>
      </c>
    </row>
    <row r="689" spans="1:13" x14ac:dyDescent="0.25">
      <c r="A689">
        <v>27673</v>
      </c>
      <c r="B689" t="s">
        <v>35</v>
      </c>
      <c r="C689" t="s">
        <v>33</v>
      </c>
      <c r="D689" s="1">
        <v>60000</v>
      </c>
      <c r="E689">
        <v>3</v>
      </c>
      <c r="F689" t="s">
        <v>31</v>
      </c>
      <c r="G689" t="s">
        <v>28</v>
      </c>
      <c r="H689" t="s">
        <v>15</v>
      </c>
      <c r="I689">
        <v>2</v>
      </c>
      <c r="J689" t="s">
        <v>23</v>
      </c>
      <c r="K689" t="s">
        <v>32</v>
      </c>
      <c r="L689">
        <v>53</v>
      </c>
      <c r="M689" t="s">
        <v>15</v>
      </c>
    </row>
    <row r="690" spans="1:13" x14ac:dyDescent="0.25">
      <c r="A690">
        <v>12774</v>
      </c>
      <c r="B690" t="s">
        <v>34</v>
      </c>
      <c r="C690" t="s">
        <v>33</v>
      </c>
      <c r="D690" s="1">
        <v>40000</v>
      </c>
      <c r="E690">
        <v>1</v>
      </c>
      <c r="F690" t="s">
        <v>19</v>
      </c>
      <c r="G690" t="s">
        <v>20</v>
      </c>
      <c r="H690" t="s">
        <v>15</v>
      </c>
      <c r="I690">
        <v>1</v>
      </c>
      <c r="J690" t="s">
        <v>26</v>
      </c>
      <c r="K690" t="s">
        <v>32</v>
      </c>
      <c r="L690">
        <v>51</v>
      </c>
      <c r="M690" t="s">
        <v>15</v>
      </c>
    </row>
    <row r="691" spans="1:13" x14ac:dyDescent="0.25">
      <c r="A691">
        <v>18910</v>
      </c>
      <c r="B691" t="s">
        <v>35</v>
      </c>
      <c r="C691" t="s">
        <v>34</v>
      </c>
      <c r="D691" s="1">
        <v>30000</v>
      </c>
      <c r="E691">
        <v>0</v>
      </c>
      <c r="F691" t="s">
        <v>19</v>
      </c>
      <c r="G691" t="s">
        <v>14</v>
      </c>
      <c r="H691" t="s">
        <v>15</v>
      </c>
      <c r="I691">
        <v>2</v>
      </c>
      <c r="J691" t="s">
        <v>23</v>
      </c>
      <c r="K691" t="s">
        <v>32</v>
      </c>
      <c r="L691">
        <v>30</v>
      </c>
      <c r="M691" t="s">
        <v>18</v>
      </c>
    </row>
    <row r="692" spans="1:13" x14ac:dyDescent="0.25">
      <c r="A692">
        <v>11699</v>
      </c>
      <c r="B692" t="s">
        <v>35</v>
      </c>
      <c r="C692" t="s">
        <v>34</v>
      </c>
      <c r="D692" s="1">
        <v>60000</v>
      </c>
      <c r="E692">
        <v>0</v>
      </c>
      <c r="F692" t="s">
        <v>13</v>
      </c>
      <c r="G692" t="s">
        <v>14</v>
      </c>
      <c r="H692" t="s">
        <v>18</v>
      </c>
      <c r="I692">
        <v>2</v>
      </c>
      <c r="J692" t="s">
        <v>16</v>
      </c>
      <c r="K692" t="s">
        <v>32</v>
      </c>
      <c r="L692">
        <v>30</v>
      </c>
      <c r="M692" t="s">
        <v>18</v>
      </c>
    </row>
    <row r="693" spans="1:13" x14ac:dyDescent="0.25">
      <c r="A693">
        <v>16725</v>
      </c>
      <c r="B693" t="s">
        <v>34</v>
      </c>
      <c r="C693" t="s">
        <v>34</v>
      </c>
      <c r="D693" s="1">
        <v>30000</v>
      </c>
      <c r="E693">
        <v>0</v>
      </c>
      <c r="F693" t="s">
        <v>27</v>
      </c>
      <c r="G693" t="s">
        <v>14</v>
      </c>
      <c r="H693" t="s">
        <v>15</v>
      </c>
      <c r="I693">
        <v>2</v>
      </c>
      <c r="J693" t="s">
        <v>23</v>
      </c>
      <c r="K693" t="s">
        <v>32</v>
      </c>
      <c r="L693">
        <v>26</v>
      </c>
      <c r="M693" t="s">
        <v>18</v>
      </c>
    </row>
    <row r="694" spans="1:13" x14ac:dyDescent="0.25">
      <c r="A694">
        <v>28269</v>
      </c>
      <c r="B694" t="s">
        <v>35</v>
      </c>
      <c r="C694" t="s">
        <v>33</v>
      </c>
      <c r="D694" s="1">
        <v>130000</v>
      </c>
      <c r="E694">
        <v>1</v>
      </c>
      <c r="F694" t="s">
        <v>13</v>
      </c>
      <c r="G694" t="s">
        <v>28</v>
      </c>
      <c r="H694" t="s">
        <v>18</v>
      </c>
      <c r="I694">
        <v>1</v>
      </c>
      <c r="J694" t="s">
        <v>22</v>
      </c>
      <c r="K694" t="s">
        <v>32</v>
      </c>
      <c r="L694">
        <v>45</v>
      </c>
      <c r="M694" t="s">
        <v>18</v>
      </c>
    </row>
    <row r="695" spans="1:13" x14ac:dyDescent="0.25">
      <c r="A695">
        <v>23144</v>
      </c>
      <c r="B695" t="s">
        <v>34</v>
      </c>
      <c r="C695" t="s">
        <v>34</v>
      </c>
      <c r="D695" s="1">
        <v>50000</v>
      </c>
      <c r="E695">
        <v>1</v>
      </c>
      <c r="F695" t="s">
        <v>13</v>
      </c>
      <c r="G695" t="s">
        <v>14</v>
      </c>
      <c r="H695" t="s">
        <v>15</v>
      </c>
      <c r="I695">
        <v>0</v>
      </c>
      <c r="J695" t="s">
        <v>16</v>
      </c>
      <c r="K695" t="s">
        <v>32</v>
      </c>
      <c r="L695">
        <v>34</v>
      </c>
      <c r="M695" t="s">
        <v>15</v>
      </c>
    </row>
    <row r="696" spans="1:13" x14ac:dyDescent="0.25">
      <c r="A696">
        <v>23376</v>
      </c>
      <c r="B696" t="s">
        <v>34</v>
      </c>
      <c r="C696" t="s">
        <v>34</v>
      </c>
      <c r="D696" s="1">
        <v>70000</v>
      </c>
      <c r="E696">
        <v>1</v>
      </c>
      <c r="F696" t="s">
        <v>13</v>
      </c>
      <c r="G696" t="s">
        <v>21</v>
      </c>
      <c r="H696" t="s">
        <v>15</v>
      </c>
      <c r="I696">
        <v>1</v>
      </c>
      <c r="J696" t="s">
        <v>22</v>
      </c>
      <c r="K696" t="s">
        <v>32</v>
      </c>
      <c r="L696">
        <v>44</v>
      </c>
      <c r="M696" t="s">
        <v>15</v>
      </c>
    </row>
    <row r="697" spans="1:13" x14ac:dyDescent="0.25">
      <c r="A697">
        <v>25970</v>
      </c>
      <c r="B697" t="s">
        <v>35</v>
      </c>
      <c r="C697" t="s">
        <v>33</v>
      </c>
      <c r="D697" s="1">
        <v>60000</v>
      </c>
      <c r="E697">
        <v>4</v>
      </c>
      <c r="F697" t="s">
        <v>13</v>
      </c>
      <c r="G697" t="s">
        <v>14</v>
      </c>
      <c r="H697" t="s">
        <v>18</v>
      </c>
      <c r="I697">
        <v>2</v>
      </c>
      <c r="J697" t="s">
        <v>16</v>
      </c>
      <c r="K697" t="s">
        <v>32</v>
      </c>
      <c r="L697">
        <v>41</v>
      </c>
      <c r="M697" t="s">
        <v>15</v>
      </c>
    </row>
    <row r="698" spans="1:13" x14ac:dyDescent="0.25">
      <c r="A698">
        <v>28068</v>
      </c>
      <c r="B698" t="s">
        <v>35</v>
      </c>
      <c r="C698" t="s">
        <v>33</v>
      </c>
      <c r="D698" s="1">
        <v>80000</v>
      </c>
      <c r="E698">
        <v>3</v>
      </c>
      <c r="F698" t="s">
        <v>31</v>
      </c>
      <c r="G698" t="s">
        <v>21</v>
      </c>
      <c r="H698" t="s">
        <v>18</v>
      </c>
      <c r="I698">
        <v>0</v>
      </c>
      <c r="J698" t="s">
        <v>16</v>
      </c>
      <c r="K698" t="s">
        <v>32</v>
      </c>
      <c r="L698">
        <v>36</v>
      </c>
      <c r="M698" t="s">
        <v>15</v>
      </c>
    </row>
    <row r="699" spans="1:13" x14ac:dyDescent="0.25">
      <c r="A699">
        <v>18390</v>
      </c>
      <c r="B699" t="s">
        <v>34</v>
      </c>
      <c r="C699" t="s">
        <v>34</v>
      </c>
      <c r="D699" s="1">
        <v>80000</v>
      </c>
      <c r="E699">
        <v>5</v>
      </c>
      <c r="F699" t="s">
        <v>19</v>
      </c>
      <c r="G699" t="s">
        <v>21</v>
      </c>
      <c r="H699" t="s">
        <v>15</v>
      </c>
      <c r="I699">
        <v>2</v>
      </c>
      <c r="J699" t="s">
        <v>16</v>
      </c>
      <c r="K699" t="s">
        <v>32</v>
      </c>
      <c r="L699">
        <v>44</v>
      </c>
      <c r="M699" t="s">
        <v>18</v>
      </c>
    </row>
    <row r="700" spans="1:13" x14ac:dyDescent="0.25">
      <c r="A700">
        <v>29112</v>
      </c>
      <c r="B700" t="s">
        <v>35</v>
      </c>
      <c r="C700" t="s">
        <v>34</v>
      </c>
      <c r="D700" s="1">
        <v>60000</v>
      </c>
      <c r="E700">
        <v>0</v>
      </c>
      <c r="F700" t="s">
        <v>19</v>
      </c>
      <c r="G700" t="s">
        <v>21</v>
      </c>
      <c r="H700" t="s">
        <v>18</v>
      </c>
      <c r="I700">
        <v>2</v>
      </c>
      <c r="J700" t="s">
        <v>26</v>
      </c>
      <c r="K700" t="s">
        <v>32</v>
      </c>
      <c r="L700">
        <v>30</v>
      </c>
      <c r="M700" t="s">
        <v>18</v>
      </c>
    </row>
    <row r="701" spans="1:13" x14ac:dyDescent="0.25">
      <c r="A701">
        <v>14090</v>
      </c>
      <c r="B701" t="s">
        <v>34</v>
      </c>
      <c r="C701" t="s">
        <v>33</v>
      </c>
      <c r="D701" s="1">
        <v>30000</v>
      </c>
      <c r="E701">
        <v>0</v>
      </c>
      <c r="F701" t="s">
        <v>29</v>
      </c>
      <c r="G701" t="s">
        <v>20</v>
      </c>
      <c r="H701" t="s">
        <v>18</v>
      </c>
      <c r="I701">
        <v>2</v>
      </c>
      <c r="J701" t="s">
        <v>16</v>
      </c>
      <c r="K701" t="s">
        <v>32</v>
      </c>
      <c r="L701">
        <v>28</v>
      </c>
      <c r="M701" t="s">
        <v>18</v>
      </c>
    </row>
    <row r="702" spans="1:13" x14ac:dyDescent="0.25">
      <c r="A702">
        <v>27040</v>
      </c>
      <c r="B702" t="s">
        <v>34</v>
      </c>
      <c r="C702" t="s">
        <v>34</v>
      </c>
      <c r="D702" s="1">
        <v>20000</v>
      </c>
      <c r="E702">
        <v>2</v>
      </c>
      <c r="F702" t="s">
        <v>29</v>
      </c>
      <c r="G702" t="s">
        <v>20</v>
      </c>
      <c r="H702" t="s">
        <v>15</v>
      </c>
      <c r="I702">
        <v>2</v>
      </c>
      <c r="J702" t="s">
        <v>26</v>
      </c>
      <c r="K702" t="s">
        <v>32</v>
      </c>
      <c r="L702">
        <v>49</v>
      </c>
      <c r="M702" t="s">
        <v>18</v>
      </c>
    </row>
    <row r="703" spans="1:13" x14ac:dyDescent="0.25">
      <c r="A703">
        <v>23479</v>
      </c>
      <c r="B703" t="s">
        <v>35</v>
      </c>
      <c r="C703" t="s">
        <v>34</v>
      </c>
      <c r="D703" s="1">
        <v>90000</v>
      </c>
      <c r="E703">
        <v>0</v>
      </c>
      <c r="F703" t="s">
        <v>19</v>
      </c>
      <c r="G703" t="s">
        <v>21</v>
      </c>
      <c r="H703" t="s">
        <v>18</v>
      </c>
      <c r="I703">
        <v>2</v>
      </c>
      <c r="J703" t="s">
        <v>16</v>
      </c>
      <c r="K703" t="s">
        <v>32</v>
      </c>
      <c r="L703">
        <v>43</v>
      </c>
      <c r="M703" t="s">
        <v>15</v>
      </c>
    </row>
    <row r="704" spans="1:13" x14ac:dyDescent="0.25">
      <c r="A704">
        <v>16795</v>
      </c>
      <c r="B704" t="s">
        <v>34</v>
      </c>
      <c r="C704" t="s">
        <v>33</v>
      </c>
      <c r="D704" s="1">
        <v>70000</v>
      </c>
      <c r="E704">
        <v>4</v>
      </c>
      <c r="F704" t="s">
        <v>13</v>
      </c>
      <c r="G704" t="s">
        <v>28</v>
      </c>
      <c r="H704" t="s">
        <v>15</v>
      </c>
      <c r="I704">
        <v>1</v>
      </c>
      <c r="J704" t="s">
        <v>26</v>
      </c>
      <c r="K704" t="s">
        <v>32</v>
      </c>
      <c r="L704">
        <v>59</v>
      </c>
      <c r="M704" t="s">
        <v>18</v>
      </c>
    </row>
    <row r="705" spans="1:13" x14ac:dyDescent="0.25">
      <c r="A705">
        <v>22014</v>
      </c>
      <c r="B705" t="s">
        <v>35</v>
      </c>
      <c r="C705" t="s">
        <v>34</v>
      </c>
      <c r="D705" s="1">
        <v>30000</v>
      </c>
      <c r="E705">
        <v>0</v>
      </c>
      <c r="F705" t="s">
        <v>27</v>
      </c>
      <c r="G705" t="s">
        <v>14</v>
      </c>
      <c r="H705" t="s">
        <v>15</v>
      </c>
      <c r="I705">
        <v>2</v>
      </c>
      <c r="J705" t="s">
        <v>23</v>
      </c>
      <c r="K705" t="s">
        <v>32</v>
      </c>
      <c r="L705">
        <v>26</v>
      </c>
      <c r="M705" t="s">
        <v>18</v>
      </c>
    </row>
    <row r="706" spans="1:13" x14ac:dyDescent="0.25">
      <c r="A706">
        <v>13314</v>
      </c>
      <c r="B706" t="s">
        <v>34</v>
      </c>
      <c r="C706" t="s">
        <v>34</v>
      </c>
      <c r="D706" s="1">
        <v>120000</v>
      </c>
      <c r="E706">
        <v>1</v>
      </c>
      <c r="F706" t="s">
        <v>27</v>
      </c>
      <c r="G706" t="s">
        <v>21</v>
      </c>
      <c r="H706" t="s">
        <v>15</v>
      </c>
      <c r="I706">
        <v>4</v>
      </c>
      <c r="J706" t="s">
        <v>23</v>
      </c>
      <c r="K706" t="s">
        <v>32</v>
      </c>
      <c r="L706">
        <v>46</v>
      </c>
      <c r="M706" t="s">
        <v>15</v>
      </c>
    </row>
    <row r="707" spans="1:13" x14ac:dyDescent="0.25">
      <c r="A707">
        <v>11619</v>
      </c>
      <c r="B707" t="s">
        <v>35</v>
      </c>
      <c r="C707" t="s">
        <v>33</v>
      </c>
      <c r="D707" s="1">
        <v>50000</v>
      </c>
      <c r="E707">
        <v>0</v>
      </c>
      <c r="F707" t="s">
        <v>31</v>
      </c>
      <c r="G707" t="s">
        <v>14</v>
      </c>
      <c r="H707" t="s">
        <v>15</v>
      </c>
      <c r="I707">
        <v>0</v>
      </c>
      <c r="J707" t="s">
        <v>26</v>
      </c>
      <c r="K707" t="s">
        <v>32</v>
      </c>
      <c r="L707">
        <v>33</v>
      </c>
      <c r="M707" t="s">
        <v>18</v>
      </c>
    </row>
    <row r="708" spans="1:13" x14ac:dyDescent="0.25">
      <c r="A708">
        <v>29132</v>
      </c>
      <c r="B708" t="s">
        <v>35</v>
      </c>
      <c r="C708" t="s">
        <v>33</v>
      </c>
      <c r="D708" s="1">
        <v>40000</v>
      </c>
      <c r="E708">
        <v>0</v>
      </c>
      <c r="F708" t="s">
        <v>13</v>
      </c>
      <c r="G708" t="s">
        <v>21</v>
      </c>
      <c r="H708" t="s">
        <v>15</v>
      </c>
      <c r="I708">
        <v>1</v>
      </c>
      <c r="J708" t="s">
        <v>22</v>
      </c>
      <c r="K708" t="s">
        <v>32</v>
      </c>
      <c r="L708">
        <v>42</v>
      </c>
      <c r="M708" t="s">
        <v>15</v>
      </c>
    </row>
    <row r="709" spans="1:13" x14ac:dyDescent="0.25">
      <c r="A709">
        <v>11199</v>
      </c>
      <c r="B709" t="s">
        <v>34</v>
      </c>
      <c r="C709" t="s">
        <v>33</v>
      </c>
      <c r="D709" s="1">
        <v>70000</v>
      </c>
      <c r="E709">
        <v>4</v>
      </c>
      <c r="F709" t="s">
        <v>13</v>
      </c>
      <c r="G709" t="s">
        <v>28</v>
      </c>
      <c r="H709" t="s">
        <v>15</v>
      </c>
      <c r="I709">
        <v>1</v>
      </c>
      <c r="J709" t="s">
        <v>30</v>
      </c>
      <c r="K709" t="s">
        <v>32</v>
      </c>
      <c r="L709">
        <v>59</v>
      </c>
      <c r="M709" t="s">
        <v>18</v>
      </c>
    </row>
    <row r="710" spans="1:13" x14ac:dyDescent="0.25">
      <c r="A710">
        <v>20296</v>
      </c>
      <c r="B710" t="s">
        <v>35</v>
      </c>
      <c r="C710" t="s">
        <v>33</v>
      </c>
      <c r="D710" s="1">
        <v>60000</v>
      </c>
      <c r="E710">
        <v>0</v>
      </c>
      <c r="F710" t="s">
        <v>19</v>
      </c>
      <c r="G710" t="s">
        <v>14</v>
      </c>
      <c r="H710" t="s">
        <v>18</v>
      </c>
      <c r="I710">
        <v>1</v>
      </c>
      <c r="J710" t="s">
        <v>26</v>
      </c>
      <c r="K710" t="s">
        <v>32</v>
      </c>
      <c r="L710">
        <v>33</v>
      </c>
      <c r="M710" t="s">
        <v>15</v>
      </c>
    </row>
    <row r="711" spans="1:13" x14ac:dyDescent="0.25">
      <c r="A711">
        <v>17546</v>
      </c>
      <c r="B711" t="s">
        <v>34</v>
      </c>
      <c r="C711" t="s">
        <v>33</v>
      </c>
      <c r="D711" s="1">
        <v>70000</v>
      </c>
      <c r="E711">
        <v>1</v>
      </c>
      <c r="F711" t="s">
        <v>19</v>
      </c>
      <c r="G711" t="s">
        <v>14</v>
      </c>
      <c r="H711" t="s">
        <v>15</v>
      </c>
      <c r="I711">
        <v>1</v>
      </c>
      <c r="J711" t="s">
        <v>16</v>
      </c>
      <c r="K711" t="s">
        <v>32</v>
      </c>
      <c r="L711">
        <v>44</v>
      </c>
      <c r="M711" t="s">
        <v>15</v>
      </c>
    </row>
    <row r="712" spans="1:13" x14ac:dyDescent="0.25">
      <c r="A712">
        <v>18069</v>
      </c>
      <c r="B712" t="s">
        <v>34</v>
      </c>
      <c r="C712" t="s">
        <v>34</v>
      </c>
      <c r="D712" s="1">
        <v>70000</v>
      </c>
      <c r="E712">
        <v>5</v>
      </c>
      <c r="F712" t="s">
        <v>13</v>
      </c>
      <c r="G712" t="s">
        <v>28</v>
      </c>
      <c r="H712" t="s">
        <v>15</v>
      </c>
      <c r="I712">
        <v>4</v>
      </c>
      <c r="J712" t="s">
        <v>30</v>
      </c>
      <c r="K712" t="s">
        <v>32</v>
      </c>
      <c r="L712">
        <v>60</v>
      </c>
      <c r="M712" t="s">
        <v>18</v>
      </c>
    </row>
    <row r="713" spans="1:13" x14ac:dyDescent="0.25">
      <c r="A713">
        <v>23712</v>
      </c>
      <c r="B713" t="s">
        <v>35</v>
      </c>
      <c r="C713" t="s">
        <v>33</v>
      </c>
      <c r="D713" s="1">
        <v>70000</v>
      </c>
      <c r="E713">
        <v>2</v>
      </c>
      <c r="F713" t="s">
        <v>13</v>
      </c>
      <c r="G713" t="s">
        <v>28</v>
      </c>
      <c r="H713" t="s">
        <v>15</v>
      </c>
      <c r="I713">
        <v>1</v>
      </c>
      <c r="J713" t="s">
        <v>30</v>
      </c>
      <c r="K713" t="s">
        <v>32</v>
      </c>
      <c r="L713">
        <v>59</v>
      </c>
      <c r="M713" t="s">
        <v>18</v>
      </c>
    </row>
    <row r="714" spans="1:13" x14ac:dyDescent="0.25">
      <c r="A714">
        <v>23358</v>
      </c>
      <c r="B714" t="s">
        <v>34</v>
      </c>
      <c r="C714" t="s">
        <v>34</v>
      </c>
      <c r="D714" s="1">
        <v>60000</v>
      </c>
      <c r="E714">
        <v>0</v>
      </c>
      <c r="F714" t="s">
        <v>27</v>
      </c>
      <c r="G714" t="s">
        <v>21</v>
      </c>
      <c r="H714" t="s">
        <v>15</v>
      </c>
      <c r="I714">
        <v>2</v>
      </c>
      <c r="J714" t="s">
        <v>23</v>
      </c>
      <c r="K714" t="s">
        <v>32</v>
      </c>
      <c r="L714">
        <v>32</v>
      </c>
      <c r="M714" t="s">
        <v>15</v>
      </c>
    </row>
    <row r="715" spans="1:13" x14ac:dyDescent="0.25">
      <c r="A715">
        <v>20518</v>
      </c>
      <c r="B715" t="s">
        <v>34</v>
      </c>
      <c r="C715" t="s">
        <v>33</v>
      </c>
      <c r="D715" s="1">
        <v>70000</v>
      </c>
      <c r="E715">
        <v>2</v>
      </c>
      <c r="F715" t="s">
        <v>19</v>
      </c>
      <c r="G715" t="s">
        <v>21</v>
      </c>
      <c r="H715" t="s">
        <v>15</v>
      </c>
      <c r="I715">
        <v>1</v>
      </c>
      <c r="J715" t="s">
        <v>30</v>
      </c>
      <c r="K715" t="s">
        <v>32</v>
      </c>
      <c r="L715">
        <v>58</v>
      </c>
      <c r="M715" t="s">
        <v>18</v>
      </c>
    </row>
    <row r="716" spans="1:13" x14ac:dyDescent="0.25">
      <c r="A716">
        <v>28026</v>
      </c>
      <c r="B716" t="s">
        <v>34</v>
      </c>
      <c r="C716" t="s">
        <v>33</v>
      </c>
      <c r="D716" s="1">
        <v>40000</v>
      </c>
      <c r="E716">
        <v>2</v>
      </c>
      <c r="F716" t="s">
        <v>27</v>
      </c>
      <c r="G716" t="s">
        <v>21</v>
      </c>
      <c r="H716" t="s">
        <v>18</v>
      </c>
      <c r="I716">
        <v>2</v>
      </c>
      <c r="J716" t="s">
        <v>22</v>
      </c>
      <c r="K716" t="s">
        <v>32</v>
      </c>
      <c r="L716">
        <v>59</v>
      </c>
      <c r="M716" t="s">
        <v>18</v>
      </c>
    </row>
    <row r="717" spans="1:13" x14ac:dyDescent="0.25">
      <c r="A717">
        <v>11669</v>
      </c>
      <c r="B717" t="s">
        <v>35</v>
      </c>
      <c r="C717" t="s">
        <v>33</v>
      </c>
      <c r="D717" s="1">
        <v>70000</v>
      </c>
      <c r="E717">
        <v>2</v>
      </c>
      <c r="F717" t="s">
        <v>13</v>
      </c>
      <c r="G717" t="s">
        <v>14</v>
      </c>
      <c r="H717" t="s">
        <v>15</v>
      </c>
      <c r="I717">
        <v>1</v>
      </c>
      <c r="J717" t="s">
        <v>22</v>
      </c>
      <c r="K717" t="s">
        <v>32</v>
      </c>
      <c r="L717">
        <v>38</v>
      </c>
      <c r="M717" t="s">
        <v>18</v>
      </c>
    </row>
    <row r="718" spans="1:13" x14ac:dyDescent="0.25">
      <c r="A718">
        <v>16020</v>
      </c>
      <c r="B718" t="s">
        <v>34</v>
      </c>
      <c r="C718" t="s">
        <v>34</v>
      </c>
      <c r="D718" s="1">
        <v>40000</v>
      </c>
      <c r="E718">
        <v>0</v>
      </c>
      <c r="F718" t="s">
        <v>27</v>
      </c>
      <c r="G718" t="s">
        <v>14</v>
      </c>
      <c r="H718" t="s">
        <v>15</v>
      </c>
      <c r="I718">
        <v>2</v>
      </c>
      <c r="J718" t="s">
        <v>23</v>
      </c>
      <c r="K718" t="s">
        <v>32</v>
      </c>
      <c r="L718">
        <v>28</v>
      </c>
      <c r="M718" t="s">
        <v>15</v>
      </c>
    </row>
    <row r="719" spans="1:13" x14ac:dyDescent="0.25">
      <c r="A719">
        <v>27090</v>
      </c>
      <c r="B719" t="s">
        <v>34</v>
      </c>
      <c r="C719" t="s">
        <v>33</v>
      </c>
      <c r="D719" s="1">
        <v>60000</v>
      </c>
      <c r="E719">
        <v>1</v>
      </c>
      <c r="F719" t="s">
        <v>31</v>
      </c>
      <c r="G719" t="s">
        <v>21</v>
      </c>
      <c r="H719" t="s">
        <v>15</v>
      </c>
      <c r="I719">
        <v>0</v>
      </c>
      <c r="J719" t="s">
        <v>22</v>
      </c>
      <c r="K719" t="s">
        <v>32</v>
      </c>
      <c r="L719">
        <v>37</v>
      </c>
      <c r="M719" t="s">
        <v>15</v>
      </c>
    </row>
    <row r="720" spans="1:13" x14ac:dyDescent="0.25">
      <c r="A720">
        <v>27198</v>
      </c>
      <c r="B720" t="s">
        <v>35</v>
      </c>
      <c r="C720" t="s">
        <v>33</v>
      </c>
      <c r="D720" s="1">
        <v>80000</v>
      </c>
      <c r="E720">
        <v>0</v>
      </c>
      <c r="F720" t="s">
        <v>31</v>
      </c>
      <c r="G720" t="s">
        <v>14</v>
      </c>
      <c r="H720" t="s">
        <v>18</v>
      </c>
      <c r="I720">
        <v>0</v>
      </c>
      <c r="J720" t="s">
        <v>16</v>
      </c>
      <c r="K720" t="s">
        <v>32</v>
      </c>
      <c r="L720">
        <v>40</v>
      </c>
      <c r="M720" t="s">
        <v>18</v>
      </c>
    </row>
    <row r="721" spans="1:13" x14ac:dyDescent="0.25">
      <c r="A721">
        <v>19661</v>
      </c>
      <c r="B721" t="s">
        <v>35</v>
      </c>
      <c r="C721" t="s">
        <v>34</v>
      </c>
      <c r="D721" s="1">
        <v>90000</v>
      </c>
      <c r="E721">
        <v>4</v>
      </c>
      <c r="F721" t="s">
        <v>13</v>
      </c>
      <c r="G721" t="s">
        <v>28</v>
      </c>
      <c r="H721" t="s">
        <v>15</v>
      </c>
      <c r="I721">
        <v>1</v>
      </c>
      <c r="J721" t="s">
        <v>26</v>
      </c>
      <c r="K721" t="s">
        <v>32</v>
      </c>
      <c r="L721">
        <v>38</v>
      </c>
      <c r="M721" t="s">
        <v>15</v>
      </c>
    </row>
    <row r="722" spans="1:13" x14ac:dyDescent="0.25">
      <c r="A722">
        <v>26327</v>
      </c>
      <c r="B722" t="s">
        <v>34</v>
      </c>
      <c r="C722" t="s">
        <v>34</v>
      </c>
      <c r="D722" s="1">
        <v>70000</v>
      </c>
      <c r="E722">
        <v>4</v>
      </c>
      <c r="F722" t="s">
        <v>31</v>
      </c>
      <c r="G722" t="s">
        <v>21</v>
      </c>
      <c r="H722" t="s">
        <v>15</v>
      </c>
      <c r="I722">
        <v>0</v>
      </c>
      <c r="J722" t="s">
        <v>22</v>
      </c>
      <c r="K722" t="s">
        <v>32</v>
      </c>
      <c r="L722">
        <v>36</v>
      </c>
      <c r="M722" t="s">
        <v>15</v>
      </c>
    </row>
    <row r="723" spans="1:13" x14ac:dyDescent="0.25">
      <c r="A723">
        <v>26341</v>
      </c>
      <c r="B723" t="s">
        <v>34</v>
      </c>
      <c r="C723" t="s">
        <v>33</v>
      </c>
      <c r="D723" s="1">
        <v>70000</v>
      </c>
      <c r="E723">
        <v>5</v>
      </c>
      <c r="F723" t="s">
        <v>31</v>
      </c>
      <c r="G723" t="s">
        <v>21</v>
      </c>
      <c r="H723" t="s">
        <v>15</v>
      </c>
      <c r="I723">
        <v>2</v>
      </c>
      <c r="J723" t="s">
        <v>16</v>
      </c>
      <c r="K723" t="s">
        <v>32</v>
      </c>
      <c r="L723">
        <v>37</v>
      </c>
      <c r="M723" t="s">
        <v>18</v>
      </c>
    </row>
    <row r="724" spans="1:13" x14ac:dyDescent="0.25">
      <c r="A724">
        <v>24958</v>
      </c>
      <c r="B724" t="s">
        <v>35</v>
      </c>
      <c r="C724" t="s">
        <v>33</v>
      </c>
      <c r="D724" s="1">
        <v>40000</v>
      </c>
      <c r="E724">
        <v>5</v>
      </c>
      <c r="F724" t="s">
        <v>27</v>
      </c>
      <c r="G724" t="s">
        <v>21</v>
      </c>
      <c r="H724" t="s">
        <v>18</v>
      </c>
      <c r="I724">
        <v>3</v>
      </c>
      <c r="J724" t="s">
        <v>22</v>
      </c>
      <c r="K724" t="s">
        <v>32</v>
      </c>
      <c r="L724">
        <v>60</v>
      </c>
      <c r="M724" t="s">
        <v>15</v>
      </c>
    </row>
    <row r="725" spans="1:13" x14ac:dyDescent="0.25">
      <c r="A725">
        <v>13287</v>
      </c>
      <c r="B725" t="s">
        <v>35</v>
      </c>
      <c r="C725" t="s">
        <v>34</v>
      </c>
      <c r="D725" s="1">
        <v>110000</v>
      </c>
      <c r="E725">
        <v>4</v>
      </c>
      <c r="F725" t="s">
        <v>13</v>
      </c>
      <c r="G725" t="s">
        <v>28</v>
      </c>
      <c r="H725" t="s">
        <v>15</v>
      </c>
      <c r="I725">
        <v>4</v>
      </c>
      <c r="J725" t="s">
        <v>23</v>
      </c>
      <c r="K725" t="s">
        <v>32</v>
      </c>
      <c r="L725">
        <v>42</v>
      </c>
      <c r="M725" t="s">
        <v>15</v>
      </c>
    </row>
    <row r="726" spans="1:13" x14ac:dyDescent="0.25">
      <c r="A726">
        <v>14493</v>
      </c>
      <c r="B726" t="s">
        <v>35</v>
      </c>
      <c r="C726" t="s">
        <v>33</v>
      </c>
      <c r="D726" s="1">
        <v>70000</v>
      </c>
      <c r="E726">
        <v>3</v>
      </c>
      <c r="F726" t="s">
        <v>31</v>
      </c>
      <c r="G726" t="s">
        <v>28</v>
      </c>
      <c r="H726" t="s">
        <v>18</v>
      </c>
      <c r="I726">
        <v>2</v>
      </c>
      <c r="J726" t="s">
        <v>26</v>
      </c>
      <c r="K726" t="s">
        <v>32</v>
      </c>
      <c r="L726">
        <v>53</v>
      </c>
      <c r="M726" t="s">
        <v>18</v>
      </c>
    </row>
    <row r="727" spans="1:13" x14ac:dyDescent="0.25">
      <c r="A727">
        <v>26678</v>
      </c>
      <c r="B727" t="s">
        <v>35</v>
      </c>
      <c r="C727" t="s">
        <v>33</v>
      </c>
      <c r="D727" s="1">
        <v>80000</v>
      </c>
      <c r="E727">
        <v>2</v>
      </c>
      <c r="F727" t="s">
        <v>29</v>
      </c>
      <c r="G727" t="s">
        <v>14</v>
      </c>
      <c r="H727" t="s">
        <v>15</v>
      </c>
      <c r="I727">
        <v>2</v>
      </c>
      <c r="J727" t="s">
        <v>23</v>
      </c>
      <c r="K727" t="s">
        <v>32</v>
      </c>
      <c r="L727">
        <v>49</v>
      </c>
      <c r="M727" t="s">
        <v>18</v>
      </c>
    </row>
    <row r="728" spans="1:13" x14ac:dyDescent="0.25">
      <c r="A728">
        <v>23275</v>
      </c>
      <c r="B728" t="s">
        <v>34</v>
      </c>
      <c r="C728" t="s">
        <v>34</v>
      </c>
      <c r="D728" s="1">
        <v>30000</v>
      </c>
      <c r="E728">
        <v>2</v>
      </c>
      <c r="F728" t="s">
        <v>27</v>
      </c>
      <c r="G728" t="s">
        <v>14</v>
      </c>
      <c r="H728" t="s">
        <v>15</v>
      </c>
      <c r="I728">
        <v>2</v>
      </c>
      <c r="J728" t="s">
        <v>26</v>
      </c>
      <c r="K728" t="s">
        <v>32</v>
      </c>
      <c r="L728">
        <v>49</v>
      </c>
      <c r="M728" t="s">
        <v>18</v>
      </c>
    </row>
    <row r="729" spans="1:13" x14ac:dyDescent="0.25">
      <c r="A729">
        <v>11270</v>
      </c>
      <c r="B729" t="s">
        <v>34</v>
      </c>
      <c r="C729" t="s">
        <v>34</v>
      </c>
      <c r="D729" s="1">
        <v>130000</v>
      </c>
      <c r="E729">
        <v>2</v>
      </c>
      <c r="F729" t="s">
        <v>31</v>
      </c>
      <c r="G729" t="s">
        <v>28</v>
      </c>
      <c r="H729" t="s">
        <v>15</v>
      </c>
      <c r="I729">
        <v>3</v>
      </c>
      <c r="J729" t="s">
        <v>16</v>
      </c>
      <c r="K729" t="s">
        <v>32</v>
      </c>
      <c r="L729">
        <v>42</v>
      </c>
      <c r="M729" t="s">
        <v>15</v>
      </c>
    </row>
    <row r="730" spans="1:13" x14ac:dyDescent="0.25">
      <c r="A730">
        <v>20084</v>
      </c>
      <c r="B730" t="s">
        <v>34</v>
      </c>
      <c r="C730" t="s">
        <v>34</v>
      </c>
      <c r="D730" s="1">
        <v>20000</v>
      </c>
      <c r="E730">
        <v>2</v>
      </c>
      <c r="F730" t="s">
        <v>27</v>
      </c>
      <c r="G730" t="s">
        <v>25</v>
      </c>
      <c r="H730" t="s">
        <v>18</v>
      </c>
      <c r="I730">
        <v>2</v>
      </c>
      <c r="J730" t="s">
        <v>16</v>
      </c>
      <c r="K730" t="s">
        <v>32</v>
      </c>
      <c r="L730">
        <v>53</v>
      </c>
      <c r="M730" t="s">
        <v>18</v>
      </c>
    </row>
    <row r="731" spans="1:13" x14ac:dyDescent="0.25">
      <c r="A731">
        <v>16144</v>
      </c>
      <c r="B731" t="s">
        <v>34</v>
      </c>
      <c r="C731" t="s">
        <v>34</v>
      </c>
      <c r="D731" s="1">
        <v>70000</v>
      </c>
      <c r="E731">
        <v>1</v>
      </c>
      <c r="F731" t="s">
        <v>31</v>
      </c>
      <c r="G731" t="s">
        <v>21</v>
      </c>
      <c r="H731" t="s">
        <v>15</v>
      </c>
      <c r="I731">
        <v>1</v>
      </c>
      <c r="J731" t="s">
        <v>16</v>
      </c>
      <c r="K731" t="s">
        <v>32</v>
      </c>
      <c r="L731">
        <v>46</v>
      </c>
      <c r="M731" t="s">
        <v>15</v>
      </c>
    </row>
    <row r="732" spans="1:13" x14ac:dyDescent="0.25">
      <c r="A732">
        <v>27731</v>
      </c>
      <c r="B732" t="s">
        <v>34</v>
      </c>
      <c r="C732" t="s">
        <v>34</v>
      </c>
      <c r="D732" s="1">
        <v>40000</v>
      </c>
      <c r="E732">
        <v>0</v>
      </c>
      <c r="F732" t="s">
        <v>27</v>
      </c>
      <c r="G732" t="s">
        <v>14</v>
      </c>
      <c r="H732" t="s">
        <v>15</v>
      </c>
      <c r="I732">
        <v>2</v>
      </c>
      <c r="J732" t="s">
        <v>23</v>
      </c>
      <c r="K732" t="s">
        <v>32</v>
      </c>
      <c r="L732">
        <v>27</v>
      </c>
      <c r="M732" t="s">
        <v>18</v>
      </c>
    </row>
    <row r="733" spans="1:13" x14ac:dyDescent="0.25">
      <c r="A733">
        <v>11886</v>
      </c>
      <c r="B733" t="s">
        <v>34</v>
      </c>
      <c r="C733" t="s">
        <v>33</v>
      </c>
      <c r="D733" s="1">
        <v>60000</v>
      </c>
      <c r="E733">
        <v>3</v>
      </c>
      <c r="F733" t="s">
        <v>13</v>
      </c>
      <c r="G733" t="s">
        <v>21</v>
      </c>
      <c r="H733" t="s">
        <v>15</v>
      </c>
      <c r="I733">
        <v>1</v>
      </c>
      <c r="J733" t="s">
        <v>16</v>
      </c>
      <c r="K733" t="s">
        <v>32</v>
      </c>
      <c r="L733">
        <v>48</v>
      </c>
      <c r="M733" t="s">
        <v>15</v>
      </c>
    </row>
    <row r="734" spans="1:13" x14ac:dyDescent="0.25">
      <c r="A734">
        <v>24324</v>
      </c>
      <c r="B734" t="s">
        <v>35</v>
      </c>
      <c r="C734" t="s">
        <v>33</v>
      </c>
      <c r="D734" s="1">
        <v>60000</v>
      </c>
      <c r="E734">
        <v>4</v>
      </c>
      <c r="F734" t="s">
        <v>13</v>
      </c>
      <c r="G734" t="s">
        <v>14</v>
      </c>
      <c r="H734" t="s">
        <v>15</v>
      </c>
      <c r="I734">
        <v>2</v>
      </c>
      <c r="J734" t="s">
        <v>22</v>
      </c>
      <c r="K734" t="s">
        <v>32</v>
      </c>
      <c r="L734">
        <v>41</v>
      </c>
      <c r="M734" t="s">
        <v>15</v>
      </c>
    </row>
    <row r="735" spans="1:13" x14ac:dyDescent="0.25">
      <c r="A735">
        <v>22220</v>
      </c>
      <c r="B735" t="s">
        <v>34</v>
      </c>
      <c r="C735" t="s">
        <v>34</v>
      </c>
      <c r="D735" s="1">
        <v>60000</v>
      </c>
      <c r="E735">
        <v>2</v>
      </c>
      <c r="F735" t="s">
        <v>27</v>
      </c>
      <c r="G735" t="s">
        <v>21</v>
      </c>
      <c r="H735" t="s">
        <v>18</v>
      </c>
      <c r="I735">
        <v>2</v>
      </c>
      <c r="J735" t="s">
        <v>26</v>
      </c>
      <c r="K735" t="s">
        <v>32</v>
      </c>
      <c r="L735">
        <v>49</v>
      </c>
      <c r="M735" t="s">
        <v>15</v>
      </c>
    </row>
    <row r="736" spans="1:13" x14ac:dyDescent="0.25">
      <c r="A736">
        <v>26625</v>
      </c>
      <c r="B736" t="s">
        <v>35</v>
      </c>
      <c r="C736" t="s">
        <v>33</v>
      </c>
      <c r="D736" s="1">
        <v>60000</v>
      </c>
      <c r="E736">
        <v>0</v>
      </c>
      <c r="F736" t="s">
        <v>31</v>
      </c>
      <c r="G736" t="s">
        <v>21</v>
      </c>
      <c r="H736" t="s">
        <v>15</v>
      </c>
      <c r="I736">
        <v>1</v>
      </c>
      <c r="J736" t="s">
        <v>22</v>
      </c>
      <c r="K736" t="s">
        <v>32</v>
      </c>
      <c r="L736">
        <v>38</v>
      </c>
      <c r="M736" t="s">
        <v>15</v>
      </c>
    </row>
    <row r="737" spans="1:13" x14ac:dyDescent="0.25">
      <c r="A737">
        <v>23027</v>
      </c>
      <c r="B737" t="s">
        <v>35</v>
      </c>
      <c r="C737" t="s">
        <v>34</v>
      </c>
      <c r="D737" s="1">
        <v>130000</v>
      </c>
      <c r="E737">
        <v>1</v>
      </c>
      <c r="F737" t="s">
        <v>13</v>
      </c>
      <c r="G737" t="s">
        <v>28</v>
      </c>
      <c r="H737" t="s">
        <v>18</v>
      </c>
      <c r="I737">
        <v>4</v>
      </c>
      <c r="J737" t="s">
        <v>16</v>
      </c>
      <c r="K737" t="s">
        <v>32</v>
      </c>
      <c r="L737">
        <v>44</v>
      </c>
      <c r="M737" t="s">
        <v>18</v>
      </c>
    </row>
    <row r="738" spans="1:13" x14ac:dyDescent="0.25">
      <c r="A738">
        <v>16867</v>
      </c>
      <c r="B738" t="s">
        <v>35</v>
      </c>
      <c r="C738" t="s">
        <v>33</v>
      </c>
      <c r="D738" s="1">
        <v>130000</v>
      </c>
      <c r="E738">
        <v>1</v>
      </c>
      <c r="F738" t="s">
        <v>13</v>
      </c>
      <c r="G738" t="s">
        <v>28</v>
      </c>
      <c r="H738" t="s">
        <v>18</v>
      </c>
      <c r="I738">
        <v>3</v>
      </c>
      <c r="J738" t="s">
        <v>16</v>
      </c>
      <c r="K738" t="s">
        <v>32</v>
      </c>
      <c r="L738">
        <v>45</v>
      </c>
      <c r="M738" t="s">
        <v>15</v>
      </c>
    </row>
    <row r="739" spans="1:13" x14ac:dyDescent="0.25">
      <c r="A739">
        <v>14514</v>
      </c>
      <c r="B739" t="s">
        <v>35</v>
      </c>
      <c r="C739" t="s">
        <v>33</v>
      </c>
      <c r="D739" s="1">
        <v>30000</v>
      </c>
      <c r="E739">
        <v>0</v>
      </c>
      <c r="F739" t="s">
        <v>19</v>
      </c>
      <c r="G739" t="s">
        <v>14</v>
      </c>
      <c r="H739" t="s">
        <v>15</v>
      </c>
      <c r="I739">
        <v>1</v>
      </c>
      <c r="J739" t="s">
        <v>23</v>
      </c>
      <c r="K739" t="s">
        <v>32</v>
      </c>
      <c r="L739">
        <v>26</v>
      </c>
      <c r="M739" t="s">
        <v>18</v>
      </c>
    </row>
    <row r="740" spans="1:13" x14ac:dyDescent="0.25">
      <c r="A740">
        <v>19634</v>
      </c>
      <c r="B740" t="s">
        <v>34</v>
      </c>
      <c r="C740" t="s">
        <v>34</v>
      </c>
      <c r="D740" s="1">
        <v>40000</v>
      </c>
      <c r="E740">
        <v>0</v>
      </c>
      <c r="F740" t="s">
        <v>27</v>
      </c>
      <c r="G740" t="s">
        <v>14</v>
      </c>
      <c r="H740" t="s">
        <v>15</v>
      </c>
      <c r="I740">
        <v>1</v>
      </c>
      <c r="J740" t="s">
        <v>23</v>
      </c>
      <c r="K740" t="s">
        <v>32</v>
      </c>
      <c r="L740">
        <v>31</v>
      </c>
      <c r="M740" t="s">
        <v>18</v>
      </c>
    </row>
    <row r="741" spans="1:13" x14ac:dyDescent="0.25">
      <c r="A741">
        <v>18504</v>
      </c>
      <c r="B741" t="s">
        <v>34</v>
      </c>
      <c r="C741" t="s">
        <v>34</v>
      </c>
      <c r="D741" s="1">
        <v>70000</v>
      </c>
      <c r="E741">
        <v>2</v>
      </c>
      <c r="F741" t="s">
        <v>29</v>
      </c>
      <c r="G741" t="s">
        <v>14</v>
      </c>
      <c r="H741" t="s">
        <v>18</v>
      </c>
      <c r="I741">
        <v>2</v>
      </c>
      <c r="J741" t="s">
        <v>26</v>
      </c>
      <c r="K741" t="s">
        <v>32</v>
      </c>
      <c r="L741">
        <v>49</v>
      </c>
      <c r="M741" t="s">
        <v>18</v>
      </c>
    </row>
    <row r="742" spans="1:13" x14ac:dyDescent="0.25">
      <c r="A742">
        <v>28799</v>
      </c>
      <c r="B742" t="s">
        <v>35</v>
      </c>
      <c r="C742" t="s">
        <v>33</v>
      </c>
      <c r="D742" s="1">
        <v>40000</v>
      </c>
      <c r="E742">
        <v>2</v>
      </c>
      <c r="F742" t="s">
        <v>19</v>
      </c>
      <c r="G742" t="s">
        <v>20</v>
      </c>
      <c r="H742" t="s">
        <v>18</v>
      </c>
      <c r="I742">
        <v>1</v>
      </c>
      <c r="J742" t="s">
        <v>26</v>
      </c>
      <c r="K742" t="s">
        <v>32</v>
      </c>
      <c r="L742">
        <v>47</v>
      </c>
      <c r="M742" t="s">
        <v>15</v>
      </c>
    </row>
    <row r="743" spans="1:13" x14ac:dyDescent="0.25">
      <c r="A743">
        <v>11225</v>
      </c>
      <c r="B743" t="s">
        <v>34</v>
      </c>
      <c r="C743" t="s">
        <v>33</v>
      </c>
      <c r="D743" s="1">
        <v>60000</v>
      </c>
      <c r="E743">
        <v>2</v>
      </c>
      <c r="F743" t="s">
        <v>19</v>
      </c>
      <c r="G743" t="s">
        <v>21</v>
      </c>
      <c r="H743" t="s">
        <v>15</v>
      </c>
      <c r="I743">
        <v>1</v>
      </c>
      <c r="J743" t="s">
        <v>30</v>
      </c>
      <c r="K743" t="s">
        <v>32</v>
      </c>
      <c r="L743">
        <v>55</v>
      </c>
      <c r="M743" t="s">
        <v>18</v>
      </c>
    </row>
    <row r="744" spans="1:13" x14ac:dyDescent="0.25">
      <c r="A744">
        <v>17657</v>
      </c>
      <c r="B744" t="s">
        <v>34</v>
      </c>
      <c r="C744" t="s">
        <v>34</v>
      </c>
      <c r="D744" s="1">
        <v>40000</v>
      </c>
      <c r="E744">
        <v>4</v>
      </c>
      <c r="F744" t="s">
        <v>19</v>
      </c>
      <c r="G744" t="s">
        <v>20</v>
      </c>
      <c r="H744" t="s">
        <v>18</v>
      </c>
      <c r="I744">
        <v>0</v>
      </c>
      <c r="J744" t="s">
        <v>16</v>
      </c>
      <c r="K744" t="s">
        <v>32</v>
      </c>
      <c r="L744">
        <v>30</v>
      </c>
      <c r="M744" t="s">
        <v>18</v>
      </c>
    </row>
    <row r="745" spans="1:13" x14ac:dyDescent="0.25">
      <c r="A745">
        <v>14913</v>
      </c>
      <c r="B745" t="s">
        <v>34</v>
      </c>
      <c r="C745" t="s">
        <v>33</v>
      </c>
      <c r="D745" s="1">
        <v>40000</v>
      </c>
      <c r="E745">
        <v>1</v>
      </c>
      <c r="F745" t="s">
        <v>19</v>
      </c>
      <c r="G745" t="s">
        <v>20</v>
      </c>
      <c r="H745" t="s">
        <v>15</v>
      </c>
      <c r="I745">
        <v>1</v>
      </c>
      <c r="J745" t="s">
        <v>26</v>
      </c>
      <c r="K745" t="s">
        <v>32</v>
      </c>
      <c r="L745">
        <v>48</v>
      </c>
      <c r="M745" t="s">
        <v>15</v>
      </c>
    </row>
    <row r="746" spans="1:13" x14ac:dyDescent="0.25">
      <c r="A746">
        <v>14077</v>
      </c>
      <c r="B746" t="s">
        <v>35</v>
      </c>
      <c r="C746" t="s">
        <v>34</v>
      </c>
      <c r="D746" s="1">
        <v>30000</v>
      </c>
      <c r="E746">
        <v>0</v>
      </c>
      <c r="F746" t="s">
        <v>27</v>
      </c>
      <c r="G746" t="s">
        <v>14</v>
      </c>
      <c r="H746" t="s">
        <v>15</v>
      </c>
      <c r="I746">
        <v>2</v>
      </c>
      <c r="J746" t="s">
        <v>23</v>
      </c>
      <c r="K746" t="s">
        <v>32</v>
      </c>
      <c r="L746">
        <v>30</v>
      </c>
      <c r="M746" t="s">
        <v>18</v>
      </c>
    </row>
    <row r="747" spans="1:13" x14ac:dyDescent="0.25">
      <c r="A747">
        <v>13296</v>
      </c>
      <c r="B747" t="s">
        <v>34</v>
      </c>
      <c r="C747" t="s">
        <v>34</v>
      </c>
      <c r="D747" s="1">
        <v>110000</v>
      </c>
      <c r="E747">
        <v>1</v>
      </c>
      <c r="F747" t="s">
        <v>13</v>
      </c>
      <c r="G747" t="s">
        <v>28</v>
      </c>
      <c r="H747" t="s">
        <v>15</v>
      </c>
      <c r="I747">
        <v>3</v>
      </c>
      <c r="J747" t="s">
        <v>23</v>
      </c>
      <c r="K747" t="s">
        <v>32</v>
      </c>
      <c r="L747">
        <v>45</v>
      </c>
      <c r="M747" t="s">
        <v>18</v>
      </c>
    </row>
    <row r="748" spans="1:13" x14ac:dyDescent="0.25">
      <c r="A748">
        <v>20535</v>
      </c>
      <c r="B748" t="s">
        <v>34</v>
      </c>
      <c r="C748" t="s">
        <v>33</v>
      </c>
      <c r="D748" s="1">
        <v>70000</v>
      </c>
      <c r="E748">
        <v>4</v>
      </c>
      <c r="F748" t="s">
        <v>19</v>
      </c>
      <c r="G748" t="s">
        <v>21</v>
      </c>
      <c r="H748" t="s">
        <v>15</v>
      </c>
      <c r="I748">
        <v>1</v>
      </c>
      <c r="J748" t="s">
        <v>30</v>
      </c>
      <c r="K748" t="s">
        <v>32</v>
      </c>
      <c r="L748">
        <v>56</v>
      </c>
      <c r="M748" t="s">
        <v>18</v>
      </c>
    </row>
    <row r="749" spans="1:13" x14ac:dyDescent="0.25">
      <c r="A749">
        <v>12452</v>
      </c>
      <c r="B749" t="s">
        <v>34</v>
      </c>
      <c r="C749" t="s">
        <v>34</v>
      </c>
      <c r="D749" s="1">
        <v>60000</v>
      </c>
      <c r="E749">
        <v>4</v>
      </c>
      <c r="F749" t="s">
        <v>31</v>
      </c>
      <c r="G749" t="s">
        <v>14</v>
      </c>
      <c r="H749" t="s">
        <v>15</v>
      </c>
      <c r="I749">
        <v>0</v>
      </c>
      <c r="J749" t="s">
        <v>26</v>
      </c>
      <c r="K749" t="s">
        <v>32</v>
      </c>
      <c r="L749">
        <v>47</v>
      </c>
      <c r="M749" t="s">
        <v>15</v>
      </c>
    </row>
    <row r="750" spans="1:13" x14ac:dyDescent="0.25">
      <c r="A750">
        <v>28043</v>
      </c>
      <c r="B750" t="s">
        <v>34</v>
      </c>
      <c r="C750" t="s">
        <v>33</v>
      </c>
      <c r="D750" s="1">
        <v>60000</v>
      </c>
      <c r="E750">
        <v>2</v>
      </c>
      <c r="F750" t="s">
        <v>13</v>
      </c>
      <c r="G750" t="s">
        <v>28</v>
      </c>
      <c r="H750" t="s">
        <v>15</v>
      </c>
      <c r="I750">
        <v>0</v>
      </c>
      <c r="J750" t="s">
        <v>30</v>
      </c>
      <c r="K750" t="s">
        <v>32</v>
      </c>
      <c r="L750">
        <v>56</v>
      </c>
      <c r="M750" t="s">
        <v>18</v>
      </c>
    </row>
    <row r="751" spans="1:13" x14ac:dyDescent="0.25">
      <c r="A751">
        <v>12957</v>
      </c>
      <c r="B751" t="s">
        <v>35</v>
      </c>
      <c r="C751" t="s">
        <v>33</v>
      </c>
      <c r="D751" s="1">
        <v>70000</v>
      </c>
      <c r="E751">
        <v>1</v>
      </c>
      <c r="F751" t="s">
        <v>13</v>
      </c>
      <c r="G751" t="s">
        <v>21</v>
      </c>
      <c r="H751" t="s">
        <v>18</v>
      </c>
      <c r="I751">
        <v>1</v>
      </c>
      <c r="J751" t="s">
        <v>16</v>
      </c>
      <c r="K751" t="s">
        <v>32</v>
      </c>
      <c r="L751">
        <v>44</v>
      </c>
      <c r="M751" t="s">
        <v>18</v>
      </c>
    </row>
    <row r="752" spans="1:13" x14ac:dyDescent="0.25">
      <c r="A752">
        <v>15412</v>
      </c>
      <c r="B752" t="s">
        <v>34</v>
      </c>
      <c r="C752" t="s">
        <v>34</v>
      </c>
      <c r="D752" s="1">
        <v>130000</v>
      </c>
      <c r="E752">
        <v>2</v>
      </c>
      <c r="F752" t="s">
        <v>31</v>
      </c>
      <c r="G752" t="s">
        <v>28</v>
      </c>
      <c r="H752" t="s">
        <v>15</v>
      </c>
      <c r="I752">
        <v>3</v>
      </c>
      <c r="J752" t="s">
        <v>22</v>
      </c>
      <c r="K752" t="s">
        <v>32</v>
      </c>
      <c r="L752">
        <v>69</v>
      </c>
      <c r="M752" t="s">
        <v>18</v>
      </c>
    </row>
    <row r="753" spans="1:13" x14ac:dyDescent="0.25">
      <c r="A753">
        <v>20514</v>
      </c>
      <c r="B753" t="s">
        <v>34</v>
      </c>
      <c r="C753" t="s">
        <v>33</v>
      </c>
      <c r="D753" s="1">
        <v>70000</v>
      </c>
      <c r="E753">
        <v>2</v>
      </c>
      <c r="F753" t="s">
        <v>19</v>
      </c>
      <c r="G753" t="s">
        <v>21</v>
      </c>
      <c r="H753" t="s">
        <v>15</v>
      </c>
      <c r="I753">
        <v>1</v>
      </c>
      <c r="J753" t="s">
        <v>22</v>
      </c>
      <c r="K753" t="s">
        <v>32</v>
      </c>
      <c r="L753">
        <v>59</v>
      </c>
      <c r="M753" t="s">
        <v>18</v>
      </c>
    </row>
    <row r="754" spans="1:13" x14ac:dyDescent="0.25">
      <c r="A754">
        <v>20758</v>
      </c>
      <c r="B754" t="s">
        <v>34</v>
      </c>
      <c r="C754" t="s">
        <v>34</v>
      </c>
      <c r="D754" s="1">
        <v>30000</v>
      </c>
      <c r="E754">
        <v>2</v>
      </c>
      <c r="F754" t="s">
        <v>27</v>
      </c>
      <c r="G754" t="s">
        <v>14</v>
      </c>
      <c r="H754" t="s">
        <v>15</v>
      </c>
      <c r="I754">
        <v>2</v>
      </c>
      <c r="J754" t="s">
        <v>26</v>
      </c>
      <c r="K754" t="s">
        <v>32</v>
      </c>
      <c r="L754">
        <v>50</v>
      </c>
      <c r="M754" t="s">
        <v>18</v>
      </c>
    </row>
    <row r="755" spans="1:13" x14ac:dyDescent="0.25">
      <c r="A755">
        <v>11801</v>
      </c>
      <c r="B755" t="s">
        <v>34</v>
      </c>
      <c r="C755" t="s">
        <v>34</v>
      </c>
      <c r="D755" s="1">
        <v>60000</v>
      </c>
      <c r="E755">
        <v>1</v>
      </c>
      <c r="F755" t="s">
        <v>31</v>
      </c>
      <c r="G755" t="s">
        <v>21</v>
      </c>
      <c r="H755" t="s">
        <v>15</v>
      </c>
      <c r="I755">
        <v>0</v>
      </c>
      <c r="J755" t="s">
        <v>22</v>
      </c>
      <c r="K755" t="s">
        <v>32</v>
      </c>
      <c r="L755">
        <v>36</v>
      </c>
      <c r="M755" t="s">
        <v>18</v>
      </c>
    </row>
    <row r="756" spans="1:13" x14ac:dyDescent="0.25">
      <c r="A756">
        <v>22211</v>
      </c>
      <c r="B756" t="s">
        <v>34</v>
      </c>
      <c r="C756" t="s">
        <v>34</v>
      </c>
      <c r="D756" s="1">
        <v>60000</v>
      </c>
      <c r="E756">
        <v>0</v>
      </c>
      <c r="F756" t="s">
        <v>19</v>
      </c>
      <c r="G756" t="s">
        <v>21</v>
      </c>
      <c r="H756" t="s">
        <v>15</v>
      </c>
      <c r="I756">
        <v>2</v>
      </c>
      <c r="J756" t="s">
        <v>23</v>
      </c>
      <c r="K756" t="s">
        <v>32</v>
      </c>
      <c r="L756">
        <v>32</v>
      </c>
      <c r="M756" t="s">
        <v>18</v>
      </c>
    </row>
    <row r="757" spans="1:13" x14ac:dyDescent="0.25">
      <c r="A757">
        <v>28087</v>
      </c>
      <c r="B757" t="s">
        <v>35</v>
      </c>
      <c r="C757" t="s">
        <v>33</v>
      </c>
      <c r="D757" s="1">
        <v>40000</v>
      </c>
      <c r="E757">
        <v>0</v>
      </c>
      <c r="F757" t="s">
        <v>19</v>
      </c>
      <c r="G757" t="s">
        <v>14</v>
      </c>
      <c r="H757" t="s">
        <v>18</v>
      </c>
      <c r="I757">
        <v>1</v>
      </c>
      <c r="J757" t="s">
        <v>26</v>
      </c>
      <c r="K757" t="s">
        <v>32</v>
      </c>
      <c r="L757">
        <v>27</v>
      </c>
      <c r="M757" t="s">
        <v>18</v>
      </c>
    </row>
    <row r="758" spans="1:13" x14ac:dyDescent="0.25">
      <c r="A758">
        <v>23668</v>
      </c>
      <c r="B758" t="s">
        <v>34</v>
      </c>
      <c r="C758" t="s">
        <v>33</v>
      </c>
      <c r="D758" s="1">
        <v>40000</v>
      </c>
      <c r="E758">
        <v>4</v>
      </c>
      <c r="F758" t="s">
        <v>27</v>
      </c>
      <c r="G758" t="s">
        <v>21</v>
      </c>
      <c r="H758" t="s">
        <v>15</v>
      </c>
      <c r="I758">
        <v>2</v>
      </c>
      <c r="J758" t="s">
        <v>23</v>
      </c>
      <c r="K758" t="s">
        <v>32</v>
      </c>
      <c r="L758">
        <v>59</v>
      </c>
      <c r="M758" t="s">
        <v>15</v>
      </c>
    </row>
    <row r="759" spans="1:13" x14ac:dyDescent="0.25">
      <c r="A759">
        <v>27441</v>
      </c>
      <c r="B759" t="s">
        <v>34</v>
      </c>
      <c r="C759" t="s">
        <v>34</v>
      </c>
      <c r="D759" s="1">
        <v>60000</v>
      </c>
      <c r="E759">
        <v>3</v>
      </c>
      <c r="F759" t="s">
        <v>27</v>
      </c>
      <c r="G759" t="s">
        <v>21</v>
      </c>
      <c r="H759" t="s">
        <v>18</v>
      </c>
      <c r="I759">
        <v>2</v>
      </c>
      <c r="J759" t="s">
        <v>22</v>
      </c>
      <c r="K759" t="s">
        <v>32</v>
      </c>
      <c r="L759">
        <v>53</v>
      </c>
      <c r="M759" t="s">
        <v>18</v>
      </c>
    </row>
    <row r="760" spans="1:13" x14ac:dyDescent="0.25">
      <c r="A760">
        <v>27261</v>
      </c>
      <c r="B760" t="s">
        <v>34</v>
      </c>
      <c r="C760" t="s">
        <v>34</v>
      </c>
      <c r="D760" s="1">
        <v>40000</v>
      </c>
      <c r="E760">
        <v>1</v>
      </c>
      <c r="F760" t="s">
        <v>13</v>
      </c>
      <c r="G760" t="s">
        <v>14</v>
      </c>
      <c r="H760" t="s">
        <v>18</v>
      </c>
      <c r="I760">
        <v>1</v>
      </c>
      <c r="J760" t="s">
        <v>16</v>
      </c>
      <c r="K760" t="s">
        <v>32</v>
      </c>
      <c r="L760">
        <v>36</v>
      </c>
      <c r="M760" t="s">
        <v>15</v>
      </c>
    </row>
    <row r="761" spans="1:13" x14ac:dyDescent="0.25">
      <c r="A761">
        <v>18649</v>
      </c>
      <c r="B761" t="s">
        <v>35</v>
      </c>
      <c r="C761" t="s">
        <v>34</v>
      </c>
      <c r="D761" s="1">
        <v>30000</v>
      </c>
      <c r="E761">
        <v>1</v>
      </c>
      <c r="F761" t="s">
        <v>27</v>
      </c>
      <c r="G761" t="s">
        <v>20</v>
      </c>
      <c r="H761" t="s">
        <v>15</v>
      </c>
      <c r="I761">
        <v>2</v>
      </c>
      <c r="J761" t="s">
        <v>26</v>
      </c>
      <c r="K761" t="s">
        <v>32</v>
      </c>
      <c r="L761">
        <v>51</v>
      </c>
      <c r="M761" t="s">
        <v>15</v>
      </c>
    </row>
    <row r="762" spans="1:13" x14ac:dyDescent="0.25">
      <c r="A762">
        <v>21714</v>
      </c>
      <c r="B762" t="s">
        <v>35</v>
      </c>
      <c r="C762" t="s">
        <v>33</v>
      </c>
      <c r="D762" s="1">
        <v>80000</v>
      </c>
      <c r="E762">
        <v>5</v>
      </c>
      <c r="F762" t="s">
        <v>31</v>
      </c>
      <c r="G762" t="s">
        <v>14</v>
      </c>
      <c r="H762" t="s">
        <v>18</v>
      </c>
      <c r="I762">
        <v>0</v>
      </c>
      <c r="J762" t="s">
        <v>16</v>
      </c>
      <c r="K762" t="s">
        <v>32</v>
      </c>
      <c r="L762">
        <v>47</v>
      </c>
      <c r="M762" t="s">
        <v>18</v>
      </c>
    </row>
    <row r="763" spans="1:13" x14ac:dyDescent="0.25">
      <c r="A763">
        <v>23217</v>
      </c>
      <c r="B763" t="s">
        <v>35</v>
      </c>
      <c r="C763" t="s">
        <v>33</v>
      </c>
      <c r="D763" s="1">
        <v>60000</v>
      </c>
      <c r="E763">
        <v>3</v>
      </c>
      <c r="F763" t="s">
        <v>31</v>
      </c>
      <c r="G763" t="s">
        <v>21</v>
      </c>
      <c r="H763" t="s">
        <v>15</v>
      </c>
      <c r="I763">
        <v>0</v>
      </c>
      <c r="J763" t="s">
        <v>22</v>
      </c>
      <c r="K763" t="s">
        <v>32</v>
      </c>
      <c r="L763">
        <v>43</v>
      </c>
      <c r="M763" t="s">
        <v>15</v>
      </c>
    </row>
    <row r="764" spans="1:13" x14ac:dyDescent="0.25">
      <c r="A764">
        <v>23797</v>
      </c>
      <c r="B764" t="s">
        <v>35</v>
      </c>
      <c r="C764" t="s">
        <v>34</v>
      </c>
      <c r="D764" s="1">
        <v>20000</v>
      </c>
      <c r="E764">
        <v>3</v>
      </c>
      <c r="F764" t="s">
        <v>29</v>
      </c>
      <c r="G764" t="s">
        <v>20</v>
      </c>
      <c r="H764" t="s">
        <v>18</v>
      </c>
      <c r="I764">
        <v>2</v>
      </c>
      <c r="J764" t="s">
        <v>16</v>
      </c>
      <c r="K764" t="s">
        <v>32</v>
      </c>
      <c r="L764">
        <v>50</v>
      </c>
      <c r="M764" t="s">
        <v>18</v>
      </c>
    </row>
    <row r="765" spans="1:13" x14ac:dyDescent="0.25">
      <c r="A765">
        <v>13216</v>
      </c>
      <c r="B765" t="s">
        <v>34</v>
      </c>
      <c r="C765" t="s">
        <v>33</v>
      </c>
      <c r="D765" s="1">
        <v>60000</v>
      </c>
      <c r="E765">
        <v>5</v>
      </c>
      <c r="F765" t="s">
        <v>13</v>
      </c>
      <c r="G765" t="s">
        <v>28</v>
      </c>
      <c r="H765" t="s">
        <v>15</v>
      </c>
      <c r="I765">
        <v>3</v>
      </c>
      <c r="J765" t="s">
        <v>30</v>
      </c>
      <c r="K765" t="s">
        <v>32</v>
      </c>
      <c r="L765">
        <v>59</v>
      </c>
      <c r="M765" t="s">
        <v>18</v>
      </c>
    </row>
    <row r="766" spans="1:13" x14ac:dyDescent="0.25">
      <c r="A766">
        <v>20657</v>
      </c>
      <c r="B766" t="s">
        <v>35</v>
      </c>
      <c r="C766" t="s">
        <v>34</v>
      </c>
      <c r="D766" s="1">
        <v>50000</v>
      </c>
      <c r="E766">
        <v>2</v>
      </c>
      <c r="F766" t="s">
        <v>13</v>
      </c>
      <c r="G766" t="s">
        <v>14</v>
      </c>
      <c r="H766" t="s">
        <v>15</v>
      </c>
      <c r="I766">
        <v>0</v>
      </c>
      <c r="J766" t="s">
        <v>22</v>
      </c>
      <c r="K766" t="s">
        <v>32</v>
      </c>
      <c r="L766">
        <v>37</v>
      </c>
      <c r="M766" t="s">
        <v>15</v>
      </c>
    </row>
    <row r="767" spans="1:13" x14ac:dyDescent="0.25">
      <c r="A767">
        <v>12882</v>
      </c>
      <c r="B767" t="s">
        <v>34</v>
      </c>
      <c r="C767" t="s">
        <v>34</v>
      </c>
      <c r="D767" s="1">
        <v>50000</v>
      </c>
      <c r="E767">
        <v>1</v>
      </c>
      <c r="F767" t="s">
        <v>31</v>
      </c>
      <c r="G767" t="s">
        <v>14</v>
      </c>
      <c r="H767" t="s">
        <v>15</v>
      </c>
      <c r="I767">
        <v>0</v>
      </c>
      <c r="J767" t="s">
        <v>16</v>
      </c>
      <c r="K767" t="s">
        <v>32</v>
      </c>
      <c r="L767">
        <v>33</v>
      </c>
      <c r="M767" t="s">
        <v>15</v>
      </c>
    </row>
    <row r="768" spans="1:13" x14ac:dyDescent="0.25">
      <c r="A768">
        <v>25908</v>
      </c>
      <c r="B768" t="s">
        <v>34</v>
      </c>
      <c r="C768" t="s">
        <v>33</v>
      </c>
      <c r="D768" s="1">
        <v>60000</v>
      </c>
      <c r="E768">
        <v>0</v>
      </c>
      <c r="F768" t="s">
        <v>19</v>
      </c>
      <c r="G768" t="s">
        <v>14</v>
      </c>
      <c r="H768" t="s">
        <v>18</v>
      </c>
      <c r="I768">
        <v>1</v>
      </c>
      <c r="J768" t="s">
        <v>26</v>
      </c>
      <c r="K768" t="s">
        <v>32</v>
      </c>
      <c r="L768">
        <v>27</v>
      </c>
      <c r="M768" t="s">
        <v>18</v>
      </c>
    </row>
    <row r="769" spans="1:13" x14ac:dyDescent="0.25">
      <c r="A769">
        <v>16753</v>
      </c>
      <c r="B769" t="s">
        <v>35</v>
      </c>
      <c r="C769" t="s">
        <v>33</v>
      </c>
      <c r="D769" s="1">
        <v>70000</v>
      </c>
      <c r="E769">
        <v>0</v>
      </c>
      <c r="F769" t="s">
        <v>19</v>
      </c>
      <c r="G769" t="s">
        <v>14</v>
      </c>
      <c r="H769" t="s">
        <v>15</v>
      </c>
      <c r="I769">
        <v>2</v>
      </c>
      <c r="J769" t="s">
        <v>23</v>
      </c>
      <c r="K769" t="s">
        <v>32</v>
      </c>
      <c r="L769">
        <v>34</v>
      </c>
      <c r="M769" t="s">
        <v>15</v>
      </c>
    </row>
    <row r="770" spans="1:13" x14ac:dyDescent="0.25">
      <c r="A770">
        <v>14608</v>
      </c>
      <c r="B770" t="s">
        <v>34</v>
      </c>
      <c r="C770" t="s">
        <v>34</v>
      </c>
      <c r="D770" s="1">
        <v>50000</v>
      </c>
      <c r="E770">
        <v>4</v>
      </c>
      <c r="F770" t="s">
        <v>13</v>
      </c>
      <c r="G770" t="s">
        <v>14</v>
      </c>
      <c r="H770" t="s">
        <v>15</v>
      </c>
      <c r="I770">
        <v>3</v>
      </c>
      <c r="J770" t="s">
        <v>30</v>
      </c>
      <c r="K770" t="s">
        <v>32</v>
      </c>
      <c r="L770">
        <v>42</v>
      </c>
      <c r="M770" t="s">
        <v>18</v>
      </c>
    </row>
    <row r="771" spans="1:13" x14ac:dyDescent="0.25">
      <c r="A771">
        <v>24979</v>
      </c>
      <c r="B771" t="s">
        <v>34</v>
      </c>
      <c r="C771" t="s">
        <v>33</v>
      </c>
      <c r="D771" s="1">
        <v>60000</v>
      </c>
      <c r="E771">
        <v>2</v>
      </c>
      <c r="F771" t="s">
        <v>19</v>
      </c>
      <c r="G771" t="s">
        <v>21</v>
      </c>
      <c r="H771" t="s">
        <v>15</v>
      </c>
      <c r="I771">
        <v>2</v>
      </c>
      <c r="J771" t="s">
        <v>22</v>
      </c>
      <c r="K771" t="s">
        <v>32</v>
      </c>
      <c r="L771">
        <v>57</v>
      </c>
      <c r="M771" t="s">
        <v>15</v>
      </c>
    </row>
    <row r="772" spans="1:13" x14ac:dyDescent="0.25">
      <c r="A772">
        <v>13313</v>
      </c>
      <c r="B772" t="s">
        <v>34</v>
      </c>
      <c r="C772" t="s">
        <v>33</v>
      </c>
      <c r="D772" s="1">
        <v>120000</v>
      </c>
      <c r="E772">
        <v>1</v>
      </c>
      <c r="F772" t="s">
        <v>27</v>
      </c>
      <c r="G772" t="s">
        <v>21</v>
      </c>
      <c r="H772" t="s">
        <v>18</v>
      </c>
      <c r="I772">
        <v>4</v>
      </c>
      <c r="J772" t="s">
        <v>22</v>
      </c>
      <c r="K772" t="s">
        <v>32</v>
      </c>
      <c r="L772">
        <v>45</v>
      </c>
      <c r="M772" t="s">
        <v>18</v>
      </c>
    </row>
    <row r="773" spans="1:13" x14ac:dyDescent="0.25">
      <c r="A773">
        <v>18952</v>
      </c>
      <c r="B773" t="s">
        <v>34</v>
      </c>
      <c r="C773" t="s">
        <v>33</v>
      </c>
      <c r="D773" s="1">
        <v>100000</v>
      </c>
      <c r="E773">
        <v>4</v>
      </c>
      <c r="F773" t="s">
        <v>13</v>
      </c>
      <c r="G773" t="s">
        <v>28</v>
      </c>
      <c r="H773" t="s">
        <v>15</v>
      </c>
      <c r="I773">
        <v>4</v>
      </c>
      <c r="J773" t="s">
        <v>16</v>
      </c>
      <c r="K773" t="s">
        <v>32</v>
      </c>
      <c r="L773">
        <v>40</v>
      </c>
      <c r="M773" t="s">
        <v>18</v>
      </c>
    </row>
    <row r="774" spans="1:13" x14ac:dyDescent="0.25">
      <c r="A774">
        <v>17699</v>
      </c>
      <c r="B774" t="s">
        <v>34</v>
      </c>
      <c r="C774" t="s">
        <v>34</v>
      </c>
      <c r="D774" s="1">
        <v>60000</v>
      </c>
      <c r="E774">
        <v>1</v>
      </c>
      <c r="F774" t="s">
        <v>31</v>
      </c>
      <c r="G774" t="s">
        <v>14</v>
      </c>
      <c r="H774" t="s">
        <v>18</v>
      </c>
      <c r="I774">
        <v>0</v>
      </c>
      <c r="J774" t="s">
        <v>16</v>
      </c>
      <c r="K774" t="s">
        <v>32</v>
      </c>
      <c r="L774">
        <v>55</v>
      </c>
      <c r="M774" t="s">
        <v>18</v>
      </c>
    </row>
    <row r="775" spans="1:13" x14ac:dyDescent="0.25">
      <c r="A775">
        <v>14657</v>
      </c>
      <c r="B775" t="s">
        <v>34</v>
      </c>
      <c r="C775" t="s">
        <v>34</v>
      </c>
      <c r="D775" s="1">
        <v>80000</v>
      </c>
      <c r="E775">
        <v>1</v>
      </c>
      <c r="F775" t="s">
        <v>19</v>
      </c>
      <c r="G775" t="s">
        <v>14</v>
      </c>
      <c r="H775" t="s">
        <v>18</v>
      </c>
      <c r="I775">
        <v>1</v>
      </c>
      <c r="J775" t="s">
        <v>16</v>
      </c>
      <c r="K775" t="s">
        <v>32</v>
      </c>
      <c r="L775">
        <v>47</v>
      </c>
      <c r="M775" t="s">
        <v>15</v>
      </c>
    </row>
    <row r="776" spans="1:13" x14ac:dyDescent="0.25">
      <c r="A776">
        <v>11540</v>
      </c>
      <c r="B776" t="s">
        <v>35</v>
      </c>
      <c r="C776" t="s">
        <v>34</v>
      </c>
      <c r="D776" s="1">
        <v>60000</v>
      </c>
      <c r="E776">
        <v>4</v>
      </c>
      <c r="F776" t="s">
        <v>31</v>
      </c>
      <c r="G776" t="s">
        <v>14</v>
      </c>
      <c r="H776" t="s">
        <v>15</v>
      </c>
      <c r="I776">
        <v>0</v>
      </c>
      <c r="J776" t="s">
        <v>26</v>
      </c>
      <c r="K776" t="s">
        <v>32</v>
      </c>
      <c r="L776">
        <v>47</v>
      </c>
      <c r="M776" t="s">
        <v>15</v>
      </c>
    </row>
    <row r="777" spans="1:13" x14ac:dyDescent="0.25">
      <c r="A777">
        <v>11783</v>
      </c>
      <c r="B777" t="s">
        <v>34</v>
      </c>
      <c r="C777" t="s">
        <v>33</v>
      </c>
      <c r="D777" s="1">
        <v>60000</v>
      </c>
      <c r="E777">
        <v>1</v>
      </c>
      <c r="F777" t="s">
        <v>31</v>
      </c>
      <c r="G777" t="s">
        <v>14</v>
      </c>
      <c r="H777" t="s">
        <v>15</v>
      </c>
      <c r="I777">
        <v>0</v>
      </c>
      <c r="J777" t="s">
        <v>16</v>
      </c>
      <c r="K777" t="s">
        <v>32</v>
      </c>
      <c r="L777">
        <v>34</v>
      </c>
      <c r="M777" t="s">
        <v>18</v>
      </c>
    </row>
    <row r="778" spans="1:13" x14ac:dyDescent="0.25">
      <c r="A778">
        <v>14602</v>
      </c>
      <c r="B778" t="s">
        <v>34</v>
      </c>
      <c r="C778" t="s">
        <v>33</v>
      </c>
      <c r="D778" s="1">
        <v>80000</v>
      </c>
      <c r="E778">
        <v>3</v>
      </c>
      <c r="F778" t="s">
        <v>31</v>
      </c>
      <c r="G778" t="s">
        <v>21</v>
      </c>
      <c r="H778" t="s">
        <v>15</v>
      </c>
      <c r="I778">
        <v>0</v>
      </c>
      <c r="J778" t="s">
        <v>16</v>
      </c>
      <c r="K778" t="s">
        <v>32</v>
      </c>
      <c r="L778">
        <v>36</v>
      </c>
      <c r="M778" t="s">
        <v>15</v>
      </c>
    </row>
    <row r="779" spans="1:13" x14ac:dyDescent="0.25">
      <c r="A779">
        <v>29030</v>
      </c>
      <c r="B779" t="s">
        <v>34</v>
      </c>
      <c r="C779" t="s">
        <v>34</v>
      </c>
      <c r="D779" s="1">
        <v>70000</v>
      </c>
      <c r="E779">
        <v>2</v>
      </c>
      <c r="F779" t="s">
        <v>29</v>
      </c>
      <c r="G779" t="s">
        <v>14</v>
      </c>
      <c r="H779" t="s">
        <v>15</v>
      </c>
      <c r="I779">
        <v>2</v>
      </c>
      <c r="J779" t="s">
        <v>30</v>
      </c>
      <c r="K779" t="s">
        <v>32</v>
      </c>
      <c r="L779">
        <v>54</v>
      </c>
      <c r="M779" t="s">
        <v>18</v>
      </c>
    </row>
    <row r="780" spans="1:13" x14ac:dyDescent="0.25">
      <c r="A780">
        <v>26490</v>
      </c>
      <c r="B780" t="s">
        <v>35</v>
      </c>
      <c r="C780" t="s">
        <v>34</v>
      </c>
      <c r="D780" s="1">
        <v>70000</v>
      </c>
      <c r="E780">
        <v>2</v>
      </c>
      <c r="F780" t="s">
        <v>13</v>
      </c>
      <c r="G780" t="s">
        <v>28</v>
      </c>
      <c r="H780" t="s">
        <v>18</v>
      </c>
      <c r="I780">
        <v>1</v>
      </c>
      <c r="J780" t="s">
        <v>22</v>
      </c>
      <c r="K780" t="s">
        <v>32</v>
      </c>
      <c r="L780">
        <v>59</v>
      </c>
      <c r="M780" t="s">
        <v>15</v>
      </c>
    </row>
    <row r="781" spans="1:13" x14ac:dyDescent="0.25">
      <c r="A781">
        <v>13151</v>
      </c>
      <c r="B781" t="s">
        <v>35</v>
      </c>
      <c r="C781" t="s">
        <v>34</v>
      </c>
      <c r="D781" s="1">
        <v>40000</v>
      </c>
      <c r="E781">
        <v>0</v>
      </c>
      <c r="F781" t="s">
        <v>27</v>
      </c>
      <c r="G781" t="s">
        <v>14</v>
      </c>
      <c r="H781" t="s">
        <v>15</v>
      </c>
      <c r="I781">
        <v>2</v>
      </c>
      <c r="J781" t="s">
        <v>23</v>
      </c>
      <c r="K781" t="s">
        <v>32</v>
      </c>
      <c r="L781">
        <v>27</v>
      </c>
      <c r="M781" t="s">
        <v>18</v>
      </c>
    </row>
    <row r="782" spans="1:13" x14ac:dyDescent="0.25">
      <c r="A782">
        <v>17260</v>
      </c>
      <c r="B782" t="s">
        <v>34</v>
      </c>
      <c r="C782" t="s">
        <v>34</v>
      </c>
      <c r="D782" s="1">
        <v>90000</v>
      </c>
      <c r="E782">
        <v>5</v>
      </c>
      <c r="F782" t="s">
        <v>19</v>
      </c>
      <c r="G782" t="s">
        <v>21</v>
      </c>
      <c r="H782" t="s">
        <v>15</v>
      </c>
      <c r="I782">
        <v>3</v>
      </c>
      <c r="J782" t="s">
        <v>16</v>
      </c>
      <c r="K782" t="s">
        <v>32</v>
      </c>
      <c r="L782">
        <v>41</v>
      </c>
      <c r="M782" t="s">
        <v>18</v>
      </c>
    </row>
    <row r="783" spans="1:13" x14ac:dyDescent="0.25">
      <c r="A783">
        <v>15372</v>
      </c>
      <c r="B783" t="s">
        <v>34</v>
      </c>
      <c r="C783" t="s">
        <v>34</v>
      </c>
      <c r="D783" s="1">
        <v>80000</v>
      </c>
      <c r="E783">
        <v>3</v>
      </c>
      <c r="F783" t="s">
        <v>19</v>
      </c>
      <c r="G783" t="s">
        <v>21</v>
      </c>
      <c r="H783" t="s">
        <v>18</v>
      </c>
      <c r="I783">
        <v>2</v>
      </c>
      <c r="J783" t="s">
        <v>22</v>
      </c>
      <c r="K783" t="s">
        <v>32</v>
      </c>
      <c r="L783">
        <v>50</v>
      </c>
      <c r="M783" t="s">
        <v>15</v>
      </c>
    </row>
    <row r="784" spans="1:13" x14ac:dyDescent="0.25">
      <c r="A784">
        <v>18105</v>
      </c>
      <c r="B784" t="s">
        <v>34</v>
      </c>
      <c r="C784" t="s">
        <v>33</v>
      </c>
      <c r="D784" s="1">
        <v>60000</v>
      </c>
      <c r="E784">
        <v>2</v>
      </c>
      <c r="F784" t="s">
        <v>19</v>
      </c>
      <c r="G784" t="s">
        <v>21</v>
      </c>
      <c r="H784" t="s">
        <v>15</v>
      </c>
      <c r="I784">
        <v>1</v>
      </c>
      <c r="J784" t="s">
        <v>30</v>
      </c>
      <c r="K784" t="s">
        <v>32</v>
      </c>
      <c r="L784">
        <v>55</v>
      </c>
      <c r="M784" t="s">
        <v>18</v>
      </c>
    </row>
    <row r="785" spans="1:13" x14ac:dyDescent="0.25">
      <c r="A785">
        <v>19660</v>
      </c>
      <c r="B785" t="s">
        <v>34</v>
      </c>
      <c r="C785" t="s">
        <v>34</v>
      </c>
      <c r="D785" s="1">
        <v>80000</v>
      </c>
      <c r="E785">
        <v>4</v>
      </c>
      <c r="F785" t="s">
        <v>13</v>
      </c>
      <c r="G785" t="s">
        <v>28</v>
      </c>
      <c r="H785" t="s">
        <v>15</v>
      </c>
      <c r="I785">
        <v>0</v>
      </c>
      <c r="J785" t="s">
        <v>16</v>
      </c>
      <c r="K785" t="s">
        <v>32</v>
      </c>
      <c r="L785">
        <v>43</v>
      </c>
      <c r="M785" t="s">
        <v>18</v>
      </c>
    </row>
    <row r="786" spans="1:13" x14ac:dyDescent="0.25">
      <c r="A786">
        <v>16112</v>
      </c>
      <c r="B786" t="s">
        <v>35</v>
      </c>
      <c r="C786" t="s">
        <v>34</v>
      </c>
      <c r="D786" s="1">
        <v>70000</v>
      </c>
      <c r="E786">
        <v>4</v>
      </c>
      <c r="F786" t="s">
        <v>13</v>
      </c>
      <c r="G786" t="s">
        <v>21</v>
      </c>
      <c r="H786" t="s">
        <v>15</v>
      </c>
      <c r="I786">
        <v>2</v>
      </c>
      <c r="J786" t="s">
        <v>22</v>
      </c>
      <c r="K786" t="s">
        <v>32</v>
      </c>
      <c r="L786">
        <v>43</v>
      </c>
      <c r="M786" t="s">
        <v>15</v>
      </c>
    </row>
    <row r="787" spans="1:13" x14ac:dyDescent="0.25">
      <c r="A787">
        <v>20698</v>
      </c>
      <c r="B787" t="s">
        <v>34</v>
      </c>
      <c r="C787" t="s">
        <v>34</v>
      </c>
      <c r="D787" s="1">
        <v>60000</v>
      </c>
      <c r="E787">
        <v>4</v>
      </c>
      <c r="F787" t="s">
        <v>13</v>
      </c>
      <c r="G787" t="s">
        <v>14</v>
      </c>
      <c r="H787" t="s">
        <v>15</v>
      </c>
      <c r="I787">
        <v>3</v>
      </c>
      <c r="J787" t="s">
        <v>23</v>
      </c>
      <c r="K787" t="s">
        <v>32</v>
      </c>
      <c r="L787">
        <v>42</v>
      </c>
      <c r="M787" t="s">
        <v>18</v>
      </c>
    </row>
    <row r="788" spans="1:13" x14ac:dyDescent="0.25">
      <c r="A788">
        <v>20076</v>
      </c>
      <c r="B788" t="s">
        <v>35</v>
      </c>
      <c r="C788" t="s">
        <v>33</v>
      </c>
      <c r="D788" s="1">
        <v>10000</v>
      </c>
      <c r="E788">
        <v>2</v>
      </c>
      <c r="F788" t="s">
        <v>27</v>
      </c>
      <c r="G788" t="s">
        <v>25</v>
      </c>
      <c r="H788" t="s">
        <v>15</v>
      </c>
      <c r="I788">
        <v>2</v>
      </c>
      <c r="J788" t="s">
        <v>26</v>
      </c>
      <c r="K788" t="s">
        <v>32</v>
      </c>
      <c r="L788">
        <v>53</v>
      </c>
      <c r="M788" t="s">
        <v>15</v>
      </c>
    </row>
    <row r="789" spans="1:13" x14ac:dyDescent="0.25">
      <c r="A789">
        <v>24496</v>
      </c>
      <c r="B789" t="s">
        <v>35</v>
      </c>
      <c r="C789" t="s">
        <v>33</v>
      </c>
      <c r="D789" s="1">
        <v>40000</v>
      </c>
      <c r="E789">
        <v>0</v>
      </c>
      <c r="F789" t="s">
        <v>27</v>
      </c>
      <c r="G789" t="s">
        <v>14</v>
      </c>
      <c r="H789" t="s">
        <v>18</v>
      </c>
      <c r="I789">
        <v>2</v>
      </c>
      <c r="J789" t="s">
        <v>16</v>
      </c>
      <c r="K789" t="s">
        <v>32</v>
      </c>
      <c r="L789">
        <v>28</v>
      </c>
      <c r="M789" t="s">
        <v>15</v>
      </c>
    </row>
    <row r="790" spans="1:13" x14ac:dyDescent="0.25">
      <c r="A790">
        <v>15468</v>
      </c>
      <c r="B790" t="s">
        <v>34</v>
      </c>
      <c r="C790" t="s">
        <v>33</v>
      </c>
      <c r="D790" s="1">
        <v>50000</v>
      </c>
      <c r="E790">
        <v>1</v>
      </c>
      <c r="F790" t="s">
        <v>13</v>
      </c>
      <c r="G790" t="s">
        <v>14</v>
      </c>
      <c r="H790" t="s">
        <v>15</v>
      </c>
      <c r="I790">
        <v>1</v>
      </c>
      <c r="J790" t="s">
        <v>16</v>
      </c>
      <c r="K790" t="s">
        <v>32</v>
      </c>
      <c r="L790">
        <v>35</v>
      </c>
      <c r="M790" t="s">
        <v>18</v>
      </c>
    </row>
    <row r="791" spans="1:13" x14ac:dyDescent="0.25">
      <c r="A791">
        <v>28031</v>
      </c>
      <c r="B791" t="s">
        <v>35</v>
      </c>
      <c r="C791" t="s">
        <v>33</v>
      </c>
      <c r="D791" s="1">
        <v>70000</v>
      </c>
      <c r="E791">
        <v>2</v>
      </c>
      <c r="F791" t="s">
        <v>13</v>
      </c>
      <c r="G791" t="s">
        <v>28</v>
      </c>
      <c r="H791" t="s">
        <v>18</v>
      </c>
      <c r="I791">
        <v>1</v>
      </c>
      <c r="J791" t="s">
        <v>22</v>
      </c>
      <c r="K791" t="s">
        <v>32</v>
      </c>
      <c r="L791">
        <v>59</v>
      </c>
      <c r="M791" t="s">
        <v>15</v>
      </c>
    </row>
    <row r="792" spans="1:13" x14ac:dyDescent="0.25">
      <c r="A792">
        <v>26270</v>
      </c>
      <c r="B792" t="s">
        <v>35</v>
      </c>
      <c r="C792" t="s">
        <v>33</v>
      </c>
      <c r="D792" s="1">
        <v>20000</v>
      </c>
      <c r="E792">
        <v>2</v>
      </c>
      <c r="F792" t="s">
        <v>29</v>
      </c>
      <c r="G792" t="s">
        <v>20</v>
      </c>
      <c r="H792" t="s">
        <v>15</v>
      </c>
      <c r="I792">
        <v>2</v>
      </c>
      <c r="J792" t="s">
        <v>26</v>
      </c>
      <c r="K792" t="s">
        <v>32</v>
      </c>
      <c r="L792">
        <v>49</v>
      </c>
      <c r="M792" t="s">
        <v>18</v>
      </c>
    </row>
    <row r="793" spans="1:13" x14ac:dyDescent="0.25">
      <c r="A793">
        <v>22221</v>
      </c>
      <c r="B793" t="s">
        <v>34</v>
      </c>
      <c r="C793" t="s">
        <v>34</v>
      </c>
      <c r="D793" s="1">
        <v>60000</v>
      </c>
      <c r="E793">
        <v>2</v>
      </c>
      <c r="F793" t="s">
        <v>27</v>
      </c>
      <c r="G793" t="s">
        <v>21</v>
      </c>
      <c r="H793" t="s">
        <v>18</v>
      </c>
      <c r="I793">
        <v>2</v>
      </c>
      <c r="J793" t="s">
        <v>26</v>
      </c>
      <c r="K793" t="s">
        <v>32</v>
      </c>
      <c r="L793">
        <v>48</v>
      </c>
      <c r="M793" t="s">
        <v>15</v>
      </c>
    </row>
    <row r="794" spans="1:13" x14ac:dyDescent="0.25">
      <c r="A794">
        <v>28228</v>
      </c>
      <c r="B794" t="s">
        <v>35</v>
      </c>
      <c r="C794" t="s">
        <v>33</v>
      </c>
      <c r="D794" s="1">
        <v>80000</v>
      </c>
      <c r="E794">
        <v>2</v>
      </c>
      <c r="F794" t="s">
        <v>29</v>
      </c>
      <c r="G794" t="s">
        <v>14</v>
      </c>
      <c r="H794" t="s">
        <v>18</v>
      </c>
      <c r="I794">
        <v>2</v>
      </c>
      <c r="J794" t="s">
        <v>26</v>
      </c>
      <c r="K794" t="s">
        <v>32</v>
      </c>
      <c r="L794">
        <v>50</v>
      </c>
      <c r="M794" t="s">
        <v>18</v>
      </c>
    </row>
    <row r="795" spans="1:13" x14ac:dyDescent="0.25">
      <c r="A795">
        <v>18363</v>
      </c>
      <c r="B795" t="s">
        <v>34</v>
      </c>
      <c r="C795" t="s">
        <v>34</v>
      </c>
      <c r="D795" s="1">
        <v>40000</v>
      </c>
      <c r="E795">
        <v>0</v>
      </c>
      <c r="F795" t="s">
        <v>27</v>
      </c>
      <c r="G795" t="s">
        <v>14</v>
      </c>
      <c r="H795" t="s">
        <v>15</v>
      </c>
      <c r="I795">
        <v>2</v>
      </c>
      <c r="J795" t="s">
        <v>23</v>
      </c>
      <c r="K795" t="s">
        <v>32</v>
      </c>
      <c r="L795">
        <v>28</v>
      </c>
      <c r="M795" t="s">
        <v>15</v>
      </c>
    </row>
    <row r="796" spans="1:13" x14ac:dyDescent="0.25">
      <c r="A796">
        <v>23256</v>
      </c>
      <c r="B796" t="s">
        <v>35</v>
      </c>
      <c r="C796" t="s">
        <v>34</v>
      </c>
      <c r="D796" s="1">
        <v>30000</v>
      </c>
      <c r="E796">
        <v>1</v>
      </c>
      <c r="F796" t="s">
        <v>27</v>
      </c>
      <c r="G796" t="s">
        <v>20</v>
      </c>
      <c r="H796" t="s">
        <v>18</v>
      </c>
      <c r="I796">
        <v>1</v>
      </c>
      <c r="J796" t="s">
        <v>23</v>
      </c>
      <c r="K796" t="s">
        <v>32</v>
      </c>
      <c r="L796">
        <v>52</v>
      </c>
      <c r="M796" t="s">
        <v>18</v>
      </c>
    </row>
    <row r="797" spans="1:13" x14ac:dyDescent="0.25">
      <c r="A797">
        <v>12768</v>
      </c>
      <c r="B797" t="s">
        <v>34</v>
      </c>
      <c r="C797" t="s">
        <v>34</v>
      </c>
      <c r="D797" s="1">
        <v>30000</v>
      </c>
      <c r="E797">
        <v>1</v>
      </c>
      <c r="F797" t="s">
        <v>27</v>
      </c>
      <c r="G797" t="s">
        <v>20</v>
      </c>
      <c r="H797" t="s">
        <v>15</v>
      </c>
      <c r="I797">
        <v>1</v>
      </c>
      <c r="J797" t="s">
        <v>22</v>
      </c>
      <c r="K797" t="s">
        <v>32</v>
      </c>
      <c r="L797">
        <v>52</v>
      </c>
      <c r="M797" t="s">
        <v>15</v>
      </c>
    </row>
    <row r="798" spans="1:13" x14ac:dyDescent="0.25">
      <c r="A798">
        <v>20361</v>
      </c>
      <c r="B798" t="s">
        <v>34</v>
      </c>
      <c r="C798" t="s">
        <v>34</v>
      </c>
      <c r="D798" s="1">
        <v>50000</v>
      </c>
      <c r="E798">
        <v>2</v>
      </c>
      <c r="F798" t="s">
        <v>31</v>
      </c>
      <c r="G798" t="s">
        <v>28</v>
      </c>
      <c r="H798" t="s">
        <v>15</v>
      </c>
      <c r="I798">
        <v>2</v>
      </c>
      <c r="J798" t="s">
        <v>23</v>
      </c>
      <c r="K798" t="s">
        <v>32</v>
      </c>
      <c r="L798">
        <v>69</v>
      </c>
      <c r="M798" t="s">
        <v>18</v>
      </c>
    </row>
    <row r="799" spans="1:13" x14ac:dyDescent="0.25">
      <c r="A799">
        <v>21306</v>
      </c>
      <c r="B799" t="s">
        <v>35</v>
      </c>
      <c r="C799" t="s">
        <v>34</v>
      </c>
      <c r="D799" s="1">
        <v>60000</v>
      </c>
      <c r="E799">
        <v>2</v>
      </c>
      <c r="F799" t="s">
        <v>27</v>
      </c>
      <c r="G799" t="s">
        <v>21</v>
      </c>
      <c r="H799" t="s">
        <v>15</v>
      </c>
      <c r="I799">
        <v>2</v>
      </c>
      <c r="J799" t="s">
        <v>23</v>
      </c>
      <c r="K799" t="s">
        <v>32</v>
      </c>
      <c r="L799">
        <v>51</v>
      </c>
      <c r="M799" t="s">
        <v>18</v>
      </c>
    </row>
    <row r="800" spans="1:13" x14ac:dyDescent="0.25">
      <c r="A800">
        <v>13382</v>
      </c>
      <c r="B800" t="s">
        <v>34</v>
      </c>
      <c r="C800" t="s">
        <v>34</v>
      </c>
      <c r="D800" s="1">
        <v>70000</v>
      </c>
      <c r="E800">
        <v>5</v>
      </c>
      <c r="F800" t="s">
        <v>19</v>
      </c>
      <c r="G800" t="s">
        <v>21</v>
      </c>
      <c r="H800" t="s">
        <v>15</v>
      </c>
      <c r="I800">
        <v>2</v>
      </c>
      <c r="J800" t="s">
        <v>26</v>
      </c>
      <c r="K800" t="s">
        <v>32</v>
      </c>
      <c r="L800">
        <v>57</v>
      </c>
      <c r="M800" t="s">
        <v>15</v>
      </c>
    </row>
    <row r="801" spans="1:13" x14ac:dyDescent="0.25">
      <c r="A801">
        <v>20310</v>
      </c>
      <c r="B801" t="s">
        <v>35</v>
      </c>
      <c r="C801" t="s">
        <v>34</v>
      </c>
      <c r="D801" s="1">
        <v>60000</v>
      </c>
      <c r="E801">
        <v>0</v>
      </c>
      <c r="F801" t="s">
        <v>19</v>
      </c>
      <c r="G801" t="s">
        <v>14</v>
      </c>
      <c r="H801" t="s">
        <v>15</v>
      </c>
      <c r="I801">
        <v>1</v>
      </c>
      <c r="J801" t="s">
        <v>23</v>
      </c>
      <c r="K801" t="s">
        <v>32</v>
      </c>
      <c r="L801">
        <v>27</v>
      </c>
      <c r="M801" t="s">
        <v>15</v>
      </c>
    </row>
    <row r="802" spans="1:13" x14ac:dyDescent="0.25">
      <c r="A802">
        <v>22971</v>
      </c>
      <c r="B802" t="s">
        <v>35</v>
      </c>
      <c r="C802" t="s">
        <v>33</v>
      </c>
      <c r="D802" s="1">
        <v>30000</v>
      </c>
      <c r="E802">
        <v>0</v>
      </c>
      <c r="F802" t="s">
        <v>27</v>
      </c>
      <c r="G802" t="s">
        <v>14</v>
      </c>
      <c r="H802" t="s">
        <v>18</v>
      </c>
      <c r="I802">
        <v>2</v>
      </c>
      <c r="J802" t="s">
        <v>16</v>
      </c>
      <c r="K802" t="s">
        <v>32</v>
      </c>
      <c r="L802">
        <v>25</v>
      </c>
      <c r="M802" t="s">
        <v>15</v>
      </c>
    </row>
    <row r="803" spans="1:13" x14ac:dyDescent="0.25">
      <c r="A803">
        <v>15287</v>
      </c>
      <c r="B803" t="s">
        <v>35</v>
      </c>
      <c r="C803" t="s">
        <v>33</v>
      </c>
      <c r="D803" s="1">
        <v>50000</v>
      </c>
      <c r="E803">
        <v>1</v>
      </c>
      <c r="F803" t="s">
        <v>31</v>
      </c>
      <c r="G803" t="s">
        <v>14</v>
      </c>
      <c r="H803" t="s">
        <v>15</v>
      </c>
      <c r="I803">
        <v>0</v>
      </c>
      <c r="J803" t="s">
        <v>26</v>
      </c>
      <c r="K803" t="s">
        <v>32</v>
      </c>
      <c r="L803">
        <v>33</v>
      </c>
      <c r="M803" t="s">
        <v>15</v>
      </c>
    </row>
    <row r="804" spans="1:13" x14ac:dyDescent="0.25">
      <c r="A804">
        <v>15532</v>
      </c>
      <c r="B804" t="s">
        <v>35</v>
      </c>
      <c r="C804" t="s">
        <v>34</v>
      </c>
      <c r="D804" s="1">
        <v>60000</v>
      </c>
      <c r="E804">
        <v>4</v>
      </c>
      <c r="F804" t="s">
        <v>13</v>
      </c>
      <c r="G804" t="s">
        <v>21</v>
      </c>
      <c r="H804" t="s">
        <v>15</v>
      </c>
      <c r="I804">
        <v>2</v>
      </c>
      <c r="J804" t="s">
        <v>22</v>
      </c>
      <c r="K804" t="s">
        <v>32</v>
      </c>
      <c r="L804">
        <v>43</v>
      </c>
      <c r="M804" t="s">
        <v>15</v>
      </c>
    </row>
    <row r="805" spans="1:13" x14ac:dyDescent="0.25">
      <c r="A805">
        <v>11255</v>
      </c>
      <c r="B805" t="s">
        <v>34</v>
      </c>
      <c r="C805" t="s">
        <v>34</v>
      </c>
      <c r="D805" s="1">
        <v>70000</v>
      </c>
      <c r="E805">
        <v>4</v>
      </c>
      <c r="F805" t="s">
        <v>31</v>
      </c>
      <c r="G805" t="s">
        <v>28</v>
      </c>
      <c r="H805" t="s">
        <v>15</v>
      </c>
      <c r="I805">
        <v>2</v>
      </c>
      <c r="J805" t="s">
        <v>23</v>
      </c>
      <c r="K805" t="s">
        <v>32</v>
      </c>
      <c r="L805">
        <v>73</v>
      </c>
      <c r="M805" t="s">
        <v>18</v>
      </c>
    </row>
    <row r="806" spans="1:13" x14ac:dyDescent="0.25">
      <c r="A806">
        <v>28090</v>
      </c>
      <c r="B806" t="s">
        <v>34</v>
      </c>
      <c r="C806" t="s">
        <v>34</v>
      </c>
      <c r="D806" s="1">
        <v>40000</v>
      </c>
      <c r="E806">
        <v>0</v>
      </c>
      <c r="F806" t="s">
        <v>19</v>
      </c>
      <c r="G806" t="s">
        <v>14</v>
      </c>
      <c r="H806" t="s">
        <v>15</v>
      </c>
      <c r="I806">
        <v>1</v>
      </c>
      <c r="J806" t="s">
        <v>23</v>
      </c>
      <c r="K806" t="s">
        <v>32</v>
      </c>
      <c r="L806">
        <v>27</v>
      </c>
      <c r="M806" t="s">
        <v>18</v>
      </c>
    </row>
    <row r="807" spans="1:13" x14ac:dyDescent="0.25">
      <c r="A807">
        <v>15255</v>
      </c>
      <c r="B807" t="s">
        <v>34</v>
      </c>
      <c r="C807" t="s">
        <v>34</v>
      </c>
      <c r="D807" s="1">
        <v>40000</v>
      </c>
      <c r="E807">
        <v>0</v>
      </c>
      <c r="F807" t="s">
        <v>27</v>
      </c>
      <c r="G807" t="s">
        <v>14</v>
      </c>
      <c r="H807" t="s">
        <v>15</v>
      </c>
      <c r="I807">
        <v>2</v>
      </c>
      <c r="J807" t="s">
        <v>23</v>
      </c>
      <c r="K807" t="s">
        <v>32</v>
      </c>
      <c r="L807">
        <v>28</v>
      </c>
      <c r="M807" t="s">
        <v>15</v>
      </c>
    </row>
    <row r="808" spans="1:13" x14ac:dyDescent="0.25">
      <c r="A808">
        <v>13154</v>
      </c>
      <c r="B808" t="s">
        <v>34</v>
      </c>
      <c r="C808" t="s">
        <v>34</v>
      </c>
      <c r="D808" s="1">
        <v>40000</v>
      </c>
      <c r="E808">
        <v>0</v>
      </c>
      <c r="F808" t="s">
        <v>27</v>
      </c>
      <c r="G808" t="s">
        <v>14</v>
      </c>
      <c r="H808" t="s">
        <v>18</v>
      </c>
      <c r="I808">
        <v>2</v>
      </c>
      <c r="J808" t="s">
        <v>16</v>
      </c>
      <c r="K808" t="s">
        <v>32</v>
      </c>
      <c r="L808">
        <v>27</v>
      </c>
      <c r="M808" t="s">
        <v>15</v>
      </c>
    </row>
    <row r="809" spans="1:13" x14ac:dyDescent="0.25">
      <c r="A809">
        <v>26778</v>
      </c>
      <c r="B809" t="s">
        <v>35</v>
      </c>
      <c r="C809" t="s">
        <v>33</v>
      </c>
      <c r="D809" s="1">
        <v>40000</v>
      </c>
      <c r="E809">
        <v>0</v>
      </c>
      <c r="F809" t="s">
        <v>27</v>
      </c>
      <c r="G809" t="s">
        <v>14</v>
      </c>
      <c r="H809" t="s">
        <v>15</v>
      </c>
      <c r="I809">
        <v>2</v>
      </c>
      <c r="J809" t="s">
        <v>23</v>
      </c>
      <c r="K809" t="s">
        <v>32</v>
      </c>
      <c r="L809">
        <v>31</v>
      </c>
      <c r="M809" t="s">
        <v>18</v>
      </c>
    </row>
    <row r="810" spans="1:13" x14ac:dyDescent="0.25">
      <c r="A810">
        <v>23248</v>
      </c>
      <c r="B810" t="s">
        <v>34</v>
      </c>
      <c r="C810" t="s">
        <v>33</v>
      </c>
      <c r="D810" s="1">
        <v>10000</v>
      </c>
      <c r="E810">
        <v>2</v>
      </c>
      <c r="F810" t="s">
        <v>27</v>
      </c>
      <c r="G810" t="s">
        <v>25</v>
      </c>
      <c r="H810" t="s">
        <v>15</v>
      </c>
      <c r="I810">
        <v>2</v>
      </c>
      <c r="J810" t="s">
        <v>26</v>
      </c>
      <c r="K810" t="s">
        <v>32</v>
      </c>
      <c r="L810">
        <v>53</v>
      </c>
      <c r="M810" t="s">
        <v>18</v>
      </c>
    </row>
    <row r="811" spans="1:13" x14ac:dyDescent="0.25">
      <c r="A811">
        <v>21417</v>
      </c>
      <c r="B811" t="s">
        <v>35</v>
      </c>
      <c r="C811" t="s">
        <v>33</v>
      </c>
      <c r="D811" s="1">
        <v>60000</v>
      </c>
      <c r="E811">
        <v>0</v>
      </c>
      <c r="F811" t="s">
        <v>19</v>
      </c>
      <c r="G811" t="s">
        <v>21</v>
      </c>
      <c r="H811" t="s">
        <v>18</v>
      </c>
      <c r="I811">
        <v>2</v>
      </c>
      <c r="J811" t="s">
        <v>26</v>
      </c>
      <c r="K811" t="s">
        <v>32</v>
      </c>
      <c r="L811">
        <v>32</v>
      </c>
      <c r="M811" t="s">
        <v>15</v>
      </c>
    </row>
    <row r="812" spans="1:13" x14ac:dyDescent="0.25">
      <c r="A812">
        <v>17668</v>
      </c>
      <c r="B812" t="s">
        <v>35</v>
      </c>
      <c r="C812" t="s">
        <v>34</v>
      </c>
      <c r="D812" s="1">
        <v>30000</v>
      </c>
      <c r="E812">
        <v>2</v>
      </c>
      <c r="F812" t="s">
        <v>27</v>
      </c>
      <c r="G812" t="s">
        <v>14</v>
      </c>
      <c r="H812" t="s">
        <v>15</v>
      </c>
      <c r="I812">
        <v>2</v>
      </c>
      <c r="J812" t="s">
        <v>26</v>
      </c>
      <c r="K812" t="s">
        <v>32</v>
      </c>
      <c r="L812">
        <v>50</v>
      </c>
      <c r="M812" t="s">
        <v>15</v>
      </c>
    </row>
    <row r="813" spans="1:13" x14ac:dyDescent="0.25">
      <c r="A813">
        <v>27994</v>
      </c>
      <c r="B813" t="s">
        <v>34</v>
      </c>
      <c r="C813" t="s">
        <v>33</v>
      </c>
      <c r="D813" s="1">
        <v>40000</v>
      </c>
      <c r="E813">
        <v>4</v>
      </c>
      <c r="F813" t="s">
        <v>27</v>
      </c>
      <c r="G813" t="s">
        <v>21</v>
      </c>
      <c r="H813" t="s">
        <v>15</v>
      </c>
      <c r="I813">
        <v>2</v>
      </c>
      <c r="J813" t="s">
        <v>23</v>
      </c>
      <c r="K813" t="s">
        <v>32</v>
      </c>
      <c r="L813">
        <v>69</v>
      </c>
      <c r="M813" t="s">
        <v>18</v>
      </c>
    </row>
    <row r="814" spans="1:13" x14ac:dyDescent="0.25">
      <c r="A814">
        <v>20376</v>
      </c>
      <c r="B814" t="s">
        <v>35</v>
      </c>
      <c r="C814" t="s">
        <v>33</v>
      </c>
      <c r="D814" s="1">
        <v>70000</v>
      </c>
      <c r="E814">
        <v>3</v>
      </c>
      <c r="F814" t="s">
        <v>31</v>
      </c>
      <c r="G814" t="s">
        <v>28</v>
      </c>
      <c r="H814" t="s">
        <v>15</v>
      </c>
      <c r="I814">
        <v>2</v>
      </c>
      <c r="J814" t="s">
        <v>23</v>
      </c>
      <c r="K814" t="s">
        <v>32</v>
      </c>
      <c r="L814">
        <v>52</v>
      </c>
      <c r="M814" t="s">
        <v>15</v>
      </c>
    </row>
    <row r="815" spans="1:13" x14ac:dyDescent="0.25">
      <c r="A815">
        <v>25954</v>
      </c>
      <c r="B815" t="s">
        <v>34</v>
      </c>
      <c r="C815" t="s">
        <v>34</v>
      </c>
      <c r="D815" s="1">
        <v>60000</v>
      </c>
      <c r="E815">
        <v>0</v>
      </c>
      <c r="F815" t="s">
        <v>19</v>
      </c>
      <c r="G815" t="s">
        <v>14</v>
      </c>
      <c r="H815" t="s">
        <v>18</v>
      </c>
      <c r="I815">
        <v>2</v>
      </c>
      <c r="J815" t="s">
        <v>26</v>
      </c>
      <c r="K815" t="s">
        <v>32</v>
      </c>
      <c r="L815">
        <v>31</v>
      </c>
      <c r="M815" t="s">
        <v>18</v>
      </c>
    </row>
    <row r="816" spans="1:13" x14ac:dyDescent="0.25">
      <c r="A816">
        <v>15749</v>
      </c>
      <c r="B816" t="s">
        <v>35</v>
      </c>
      <c r="C816" t="s">
        <v>33</v>
      </c>
      <c r="D816" s="1">
        <v>70000</v>
      </c>
      <c r="E816">
        <v>4</v>
      </c>
      <c r="F816" t="s">
        <v>13</v>
      </c>
      <c r="G816" t="s">
        <v>28</v>
      </c>
      <c r="H816" t="s">
        <v>15</v>
      </c>
      <c r="I816">
        <v>2</v>
      </c>
      <c r="J816" t="s">
        <v>30</v>
      </c>
      <c r="K816" t="s">
        <v>32</v>
      </c>
      <c r="L816">
        <v>61</v>
      </c>
      <c r="M816" t="s">
        <v>18</v>
      </c>
    </row>
    <row r="817" spans="1:13" x14ac:dyDescent="0.25">
      <c r="A817">
        <v>25899</v>
      </c>
      <c r="B817" t="s">
        <v>34</v>
      </c>
      <c r="C817" t="s">
        <v>33</v>
      </c>
      <c r="D817" s="1">
        <v>70000</v>
      </c>
      <c r="E817">
        <v>2</v>
      </c>
      <c r="F817" t="s">
        <v>27</v>
      </c>
      <c r="G817" t="s">
        <v>21</v>
      </c>
      <c r="H817" t="s">
        <v>15</v>
      </c>
      <c r="I817">
        <v>2</v>
      </c>
      <c r="J817" t="s">
        <v>30</v>
      </c>
      <c r="K817" t="s">
        <v>32</v>
      </c>
      <c r="L817">
        <v>53</v>
      </c>
      <c r="M817" t="s">
        <v>18</v>
      </c>
    </row>
    <row r="818" spans="1:13" x14ac:dyDescent="0.25">
      <c r="A818">
        <v>13351</v>
      </c>
      <c r="B818" t="s">
        <v>35</v>
      </c>
      <c r="C818" t="s">
        <v>33</v>
      </c>
      <c r="D818" s="1">
        <v>70000</v>
      </c>
      <c r="E818">
        <v>4</v>
      </c>
      <c r="F818" t="s">
        <v>13</v>
      </c>
      <c r="G818" t="s">
        <v>28</v>
      </c>
      <c r="H818" t="s">
        <v>15</v>
      </c>
      <c r="I818">
        <v>2</v>
      </c>
      <c r="J818" t="s">
        <v>26</v>
      </c>
      <c r="K818" t="s">
        <v>32</v>
      </c>
      <c r="L818">
        <v>62</v>
      </c>
      <c r="M818" t="s">
        <v>15</v>
      </c>
    </row>
    <row r="819" spans="1:13" x14ac:dyDescent="0.25">
      <c r="A819">
        <v>23333</v>
      </c>
      <c r="B819" t="s">
        <v>34</v>
      </c>
      <c r="C819" t="s">
        <v>34</v>
      </c>
      <c r="D819" s="1">
        <v>40000</v>
      </c>
      <c r="E819">
        <v>0</v>
      </c>
      <c r="F819" t="s">
        <v>19</v>
      </c>
      <c r="G819" t="s">
        <v>14</v>
      </c>
      <c r="H819" t="s">
        <v>18</v>
      </c>
      <c r="I819">
        <v>2</v>
      </c>
      <c r="J819" t="s">
        <v>26</v>
      </c>
      <c r="K819" t="s">
        <v>32</v>
      </c>
      <c r="L819">
        <v>30</v>
      </c>
      <c r="M819" t="s">
        <v>18</v>
      </c>
    </row>
    <row r="820" spans="1:13" x14ac:dyDescent="0.25">
      <c r="A820">
        <v>21660</v>
      </c>
      <c r="B820" t="s">
        <v>34</v>
      </c>
      <c r="C820" t="s">
        <v>33</v>
      </c>
      <c r="D820" s="1">
        <v>60000</v>
      </c>
      <c r="E820">
        <v>3</v>
      </c>
      <c r="F820" t="s">
        <v>31</v>
      </c>
      <c r="G820" t="s">
        <v>21</v>
      </c>
      <c r="H820" t="s">
        <v>15</v>
      </c>
      <c r="I820">
        <v>0</v>
      </c>
      <c r="J820" t="s">
        <v>22</v>
      </c>
      <c r="K820" t="s">
        <v>32</v>
      </c>
      <c r="L820">
        <v>43</v>
      </c>
      <c r="M820" t="s">
        <v>15</v>
      </c>
    </row>
    <row r="821" spans="1:13" x14ac:dyDescent="0.25">
      <c r="A821">
        <v>17012</v>
      </c>
      <c r="B821" t="s">
        <v>34</v>
      </c>
      <c r="C821" t="s">
        <v>33</v>
      </c>
      <c r="D821" s="1">
        <v>60000</v>
      </c>
      <c r="E821">
        <v>3</v>
      </c>
      <c r="F821" t="s">
        <v>31</v>
      </c>
      <c r="G821" t="s">
        <v>21</v>
      </c>
      <c r="H821" t="s">
        <v>15</v>
      </c>
      <c r="I821">
        <v>0</v>
      </c>
      <c r="J821" t="s">
        <v>22</v>
      </c>
      <c r="K821" t="s">
        <v>32</v>
      </c>
      <c r="L821">
        <v>42</v>
      </c>
      <c r="M821" t="s">
        <v>15</v>
      </c>
    </row>
    <row r="822" spans="1:13" x14ac:dyDescent="0.25">
      <c r="A822">
        <v>24514</v>
      </c>
      <c r="B822" t="s">
        <v>34</v>
      </c>
      <c r="C822" t="s">
        <v>34</v>
      </c>
      <c r="D822" s="1">
        <v>40000</v>
      </c>
      <c r="E822">
        <v>0</v>
      </c>
      <c r="F822" t="s">
        <v>19</v>
      </c>
      <c r="G822" t="s">
        <v>14</v>
      </c>
      <c r="H822" t="s">
        <v>15</v>
      </c>
      <c r="I822">
        <v>1</v>
      </c>
      <c r="J822" t="s">
        <v>23</v>
      </c>
      <c r="K822" t="s">
        <v>32</v>
      </c>
      <c r="L822">
        <v>30</v>
      </c>
      <c r="M822" t="s">
        <v>18</v>
      </c>
    </row>
    <row r="823" spans="1:13" x14ac:dyDescent="0.25">
      <c r="A823">
        <v>27505</v>
      </c>
      <c r="B823" t="s">
        <v>35</v>
      </c>
      <c r="C823" t="s">
        <v>33</v>
      </c>
      <c r="D823" s="1">
        <v>40000</v>
      </c>
      <c r="E823">
        <v>0</v>
      </c>
      <c r="F823" t="s">
        <v>27</v>
      </c>
      <c r="G823" t="s">
        <v>14</v>
      </c>
      <c r="H823" t="s">
        <v>15</v>
      </c>
      <c r="I823">
        <v>2</v>
      </c>
      <c r="J823" t="s">
        <v>23</v>
      </c>
      <c r="K823" t="s">
        <v>32</v>
      </c>
      <c r="L823">
        <v>30</v>
      </c>
      <c r="M823" t="s">
        <v>18</v>
      </c>
    </row>
    <row r="824" spans="1:13" x14ac:dyDescent="0.25">
      <c r="A824">
        <v>29243</v>
      </c>
      <c r="B824" t="s">
        <v>35</v>
      </c>
      <c r="C824" t="s">
        <v>34</v>
      </c>
      <c r="D824" s="1">
        <v>110000</v>
      </c>
      <c r="E824">
        <v>1</v>
      </c>
      <c r="F824" t="s">
        <v>13</v>
      </c>
      <c r="G824" t="s">
        <v>28</v>
      </c>
      <c r="H824" t="s">
        <v>15</v>
      </c>
      <c r="I824">
        <v>1</v>
      </c>
      <c r="J824" t="s">
        <v>23</v>
      </c>
      <c r="K824" t="s">
        <v>32</v>
      </c>
      <c r="L824">
        <v>43</v>
      </c>
      <c r="M824" t="s">
        <v>18</v>
      </c>
    </row>
    <row r="825" spans="1:13" x14ac:dyDescent="0.25">
      <c r="A825">
        <v>26582</v>
      </c>
      <c r="B825" t="s">
        <v>34</v>
      </c>
      <c r="C825" t="s">
        <v>34</v>
      </c>
      <c r="D825" s="1">
        <v>60000</v>
      </c>
      <c r="E825">
        <v>0</v>
      </c>
      <c r="F825" t="s">
        <v>19</v>
      </c>
      <c r="G825" t="s">
        <v>14</v>
      </c>
      <c r="H825" t="s">
        <v>15</v>
      </c>
      <c r="I825">
        <v>2</v>
      </c>
      <c r="J825" t="s">
        <v>23</v>
      </c>
      <c r="K825" t="s">
        <v>32</v>
      </c>
      <c r="L825">
        <v>33</v>
      </c>
      <c r="M825" t="s">
        <v>15</v>
      </c>
    </row>
    <row r="826" spans="1:13" x14ac:dyDescent="0.25">
      <c r="A826">
        <v>14271</v>
      </c>
      <c r="B826" t="s">
        <v>34</v>
      </c>
      <c r="C826" t="s">
        <v>34</v>
      </c>
      <c r="D826" s="1">
        <v>30000</v>
      </c>
      <c r="E826">
        <v>0</v>
      </c>
      <c r="F826" t="s">
        <v>27</v>
      </c>
      <c r="G826" t="s">
        <v>14</v>
      </c>
      <c r="H826" t="s">
        <v>15</v>
      </c>
      <c r="I826">
        <v>2</v>
      </c>
      <c r="J826" t="s">
        <v>23</v>
      </c>
      <c r="K826" t="s">
        <v>32</v>
      </c>
      <c r="L826">
        <v>32</v>
      </c>
      <c r="M826" t="s">
        <v>18</v>
      </c>
    </row>
    <row r="827" spans="1:13" x14ac:dyDescent="0.25">
      <c r="A827">
        <v>23041</v>
      </c>
      <c r="B827" t="s">
        <v>35</v>
      </c>
      <c r="C827" t="s">
        <v>33</v>
      </c>
      <c r="D827" s="1">
        <v>70000</v>
      </c>
      <c r="E827">
        <v>4</v>
      </c>
      <c r="F827" t="s">
        <v>27</v>
      </c>
      <c r="G827" t="s">
        <v>21</v>
      </c>
      <c r="H827" t="s">
        <v>15</v>
      </c>
      <c r="I827">
        <v>0</v>
      </c>
      <c r="J827" t="s">
        <v>23</v>
      </c>
      <c r="K827" t="s">
        <v>32</v>
      </c>
      <c r="L827">
        <v>50</v>
      </c>
      <c r="M827" t="s">
        <v>15</v>
      </c>
    </row>
    <row r="828" spans="1:13" x14ac:dyDescent="0.25">
      <c r="A828">
        <v>29048</v>
      </c>
      <c r="B828" t="s">
        <v>35</v>
      </c>
      <c r="C828" t="s">
        <v>34</v>
      </c>
      <c r="D828" s="1">
        <v>110000</v>
      </c>
      <c r="E828">
        <v>2</v>
      </c>
      <c r="F828" t="s">
        <v>13</v>
      </c>
      <c r="G828" t="s">
        <v>28</v>
      </c>
      <c r="H828" t="s">
        <v>18</v>
      </c>
      <c r="I828">
        <v>3</v>
      </c>
      <c r="J828" t="s">
        <v>16</v>
      </c>
      <c r="K828" t="s">
        <v>32</v>
      </c>
      <c r="L828">
        <v>37</v>
      </c>
      <c r="M828" t="s">
        <v>15</v>
      </c>
    </row>
    <row r="829" spans="1:13" x14ac:dyDescent="0.25">
      <c r="A829">
        <v>24433</v>
      </c>
      <c r="B829" t="s">
        <v>34</v>
      </c>
      <c r="C829" t="s">
        <v>34</v>
      </c>
      <c r="D829" s="1">
        <v>70000</v>
      </c>
      <c r="E829">
        <v>3</v>
      </c>
      <c r="F829" t="s">
        <v>27</v>
      </c>
      <c r="G829" t="s">
        <v>21</v>
      </c>
      <c r="H829" t="s">
        <v>18</v>
      </c>
      <c r="I829">
        <v>1</v>
      </c>
      <c r="J829" t="s">
        <v>26</v>
      </c>
      <c r="K829" t="s">
        <v>32</v>
      </c>
      <c r="L829">
        <v>52</v>
      </c>
      <c r="M829" t="s">
        <v>15</v>
      </c>
    </row>
    <row r="830" spans="1:13" x14ac:dyDescent="0.25">
      <c r="A830">
        <v>15501</v>
      </c>
      <c r="B830" t="s">
        <v>34</v>
      </c>
      <c r="C830" t="s">
        <v>34</v>
      </c>
      <c r="D830" s="1">
        <v>70000</v>
      </c>
      <c r="E830">
        <v>4</v>
      </c>
      <c r="F830" t="s">
        <v>31</v>
      </c>
      <c r="G830" t="s">
        <v>21</v>
      </c>
      <c r="H830" t="s">
        <v>15</v>
      </c>
      <c r="I830">
        <v>0</v>
      </c>
      <c r="J830" t="s">
        <v>22</v>
      </c>
      <c r="K830" t="s">
        <v>32</v>
      </c>
      <c r="L830">
        <v>36</v>
      </c>
      <c r="M830" t="s">
        <v>15</v>
      </c>
    </row>
    <row r="831" spans="1:13" x14ac:dyDescent="0.25">
      <c r="A831">
        <v>13911</v>
      </c>
      <c r="B831" t="s">
        <v>35</v>
      </c>
      <c r="C831" t="s">
        <v>33</v>
      </c>
      <c r="D831" s="1">
        <v>80000</v>
      </c>
      <c r="E831">
        <v>3</v>
      </c>
      <c r="F831" t="s">
        <v>13</v>
      </c>
      <c r="G831" t="s">
        <v>14</v>
      </c>
      <c r="H831" t="s">
        <v>15</v>
      </c>
      <c r="I831">
        <v>2</v>
      </c>
      <c r="J831" t="s">
        <v>22</v>
      </c>
      <c r="K831" t="s">
        <v>32</v>
      </c>
      <c r="L831">
        <v>41</v>
      </c>
      <c r="M831" t="s">
        <v>15</v>
      </c>
    </row>
    <row r="832" spans="1:13" x14ac:dyDescent="0.25">
      <c r="A832">
        <v>20421</v>
      </c>
      <c r="B832" t="s">
        <v>35</v>
      </c>
      <c r="C832" t="s">
        <v>33</v>
      </c>
      <c r="D832" s="1">
        <v>40000</v>
      </c>
      <c r="E832">
        <v>0</v>
      </c>
      <c r="F832" t="s">
        <v>29</v>
      </c>
      <c r="G832" t="s">
        <v>20</v>
      </c>
      <c r="H832" t="s">
        <v>15</v>
      </c>
      <c r="I832">
        <v>2</v>
      </c>
      <c r="J832" t="s">
        <v>23</v>
      </c>
      <c r="K832" t="s">
        <v>32</v>
      </c>
      <c r="L832">
        <v>26</v>
      </c>
      <c r="M832" t="s">
        <v>18</v>
      </c>
    </row>
    <row r="833" spans="1:13" x14ac:dyDescent="0.25">
      <c r="A833">
        <v>16009</v>
      </c>
      <c r="B833" t="s">
        <v>35</v>
      </c>
      <c r="C833" t="s">
        <v>34</v>
      </c>
      <c r="D833" s="1">
        <v>170000</v>
      </c>
      <c r="E833">
        <v>1</v>
      </c>
      <c r="F833" t="s">
        <v>31</v>
      </c>
      <c r="G833" t="s">
        <v>28</v>
      </c>
      <c r="H833" t="s">
        <v>18</v>
      </c>
      <c r="I833">
        <v>4</v>
      </c>
      <c r="J833" t="s">
        <v>16</v>
      </c>
      <c r="K833" t="s">
        <v>32</v>
      </c>
      <c r="L833">
        <v>66</v>
      </c>
      <c r="M833" t="s">
        <v>18</v>
      </c>
    </row>
    <row r="834" spans="1:13" x14ac:dyDescent="0.25">
      <c r="A834">
        <v>18411</v>
      </c>
      <c r="B834" t="s">
        <v>34</v>
      </c>
      <c r="C834" t="s">
        <v>34</v>
      </c>
      <c r="D834" s="1">
        <v>60000</v>
      </c>
      <c r="E834">
        <v>2</v>
      </c>
      <c r="F834" t="s">
        <v>27</v>
      </c>
      <c r="G834" t="s">
        <v>21</v>
      </c>
      <c r="H834" t="s">
        <v>18</v>
      </c>
      <c r="I834">
        <v>2</v>
      </c>
      <c r="J834" t="s">
        <v>23</v>
      </c>
      <c r="K834" t="s">
        <v>32</v>
      </c>
      <c r="L834">
        <v>51</v>
      </c>
      <c r="M834" t="s">
        <v>18</v>
      </c>
    </row>
    <row r="835" spans="1:13" x14ac:dyDescent="0.25">
      <c r="A835">
        <v>19163</v>
      </c>
      <c r="B835" t="s">
        <v>34</v>
      </c>
      <c r="C835" t="s">
        <v>33</v>
      </c>
      <c r="D835" s="1">
        <v>70000</v>
      </c>
      <c r="E835">
        <v>4</v>
      </c>
      <c r="F835" t="s">
        <v>13</v>
      </c>
      <c r="G835" t="s">
        <v>21</v>
      </c>
      <c r="H835" t="s">
        <v>15</v>
      </c>
      <c r="I835">
        <v>2</v>
      </c>
      <c r="J835" t="s">
        <v>16</v>
      </c>
      <c r="K835" t="s">
        <v>32</v>
      </c>
      <c r="L835">
        <v>43</v>
      </c>
      <c r="M835" t="s">
        <v>15</v>
      </c>
    </row>
    <row r="836" spans="1:13" x14ac:dyDescent="0.25">
      <c r="A836">
        <v>18572</v>
      </c>
      <c r="B836" t="s">
        <v>34</v>
      </c>
      <c r="C836" t="s">
        <v>33</v>
      </c>
      <c r="D836" s="1">
        <v>60000</v>
      </c>
      <c r="E836">
        <v>0</v>
      </c>
      <c r="F836" t="s">
        <v>31</v>
      </c>
      <c r="G836" t="s">
        <v>21</v>
      </c>
      <c r="H836" t="s">
        <v>15</v>
      </c>
      <c r="I836">
        <v>0</v>
      </c>
      <c r="J836" t="s">
        <v>16</v>
      </c>
      <c r="K836" t="s">
        <v>32</v>
      </c>
      <c r="L836">
        <v>39</v>
      </c>
      <c r="M836" t="s">
        <v>18</v>
      </c>
    </row>
    <row r="837" spans="1:13" x14ac:dyDescent="0.25">
      <c r="A837">
        <v>27540</v>
      </c>
      <c r="B837" t="s">
        <v>35</v>
      </c>
      <c r="C837" t="s">
        <v>33</v>
      </c>
      <c r="D837" s="1">
        <v>70000</v>
      </c>
      <c r="E837">
        <v>0</v>
      </c>
      <c r="F837" t="s">
        <v>13</v>
      </c>
      <c r="G837" t="s">
        <v>21</v>
      </c>
      <c r="H837" t="s">
        <v>18</v>
      </c>
      <c r="I837">
        <v>1</v>
      </c>
      <c r="J837" t="s">
        <v>16</v>
      </c>
      <c r="K837" t="s">
        <v>32</v>
      </c>
      <c r="L837">
        <v>37</v>
      </c>
      <c r="M837" t="s">
        <v>15</v>
      </c>
    </row>
    <row r="838" spans="1:13" x14ac:dyDescent="0.25">
      <c r="A838">
        <v>19889</v>
      </c>
      <c r="B838" t="s">
        <v>35</v>
      </c>
      <c r="C838" t="s">
        <v>33</v>
      </c>
      <c r="D838" s="1">
        <v>70000</v>
      </c>
      <c r="E838">
        <v>2</v>
      </c>
      <c r="F838" t="s">
        <v>29</v>
      </c>
      <c r="G838" t="s">
        <v>14</v>
      </c>
      <c r="H838" t="s">
        <v>18</v>
      </c>
      <c r="I838">
        <v>2</v>
      </c>
      <c r="J838" t="s">
        <v>22</v>
      </c>
      <c r="K838" t="s">
        <v>32</v>
      </c>
      <c r="L838">
        <v>54</v>
      </c>
      <c r="M838" t="s">
        <v>15</v>
      </c>
    </row>
    <row r="839" spans="1:13" x14ac:dyDescent="0.25">
      <c r="A839">
        <v>12922</v>
      </c>
      <c r="B839" t="s">
        <v>35</v>
      </c>
      <c r="C839" t="s">
        <v>33</v>
      </c>
      <c r="D839" s="1">
        <v>60000</v>
      </c>
      <c r="E839">
        <v>3</v>
      </c>
      <c r="F839" t="s">
        <v>13</v>
      </c>
      <c r="G839" t="s">
        <v>14</v>
      </c>
      <c r="H839" t="s">
        <v>15</v>
      </c>
      <c r="I839">
        <v>0</v>
      </c>
      <c r="J839" t="s">
        <v>22</v>
      </c>
      <c r="K839" t="s">
        <v>32</v>
      </c>
      <c r="L839">
        <v>40</v>
      </c>
      <c r="M839" t="s">
        <v>15</v>
      </c>
    </row>
    <row r="840" spans="1:13" x14ac:dyDescent="0.25">
      <c r="A840">
        <v>18891</v>
      </c>
      <c r="B840" t="s">
        <v>34</v>
      </c>
      <c r="C840" t="s">
        <v>33</v>
      </c>
      <c r="D840" s="1">
        <v>40000</v>
      </c>
      <c r="E840">
        <v>0</v>
      </c>
      <c r="F840" t="s">
        <v>19</v>
      </c>
      <c r="G840" t="s">
        <v>14</v>
      </c>
      <c r="H840" t="s">
        <v>15</v>
      </c>
      <c r="I840">
        <v>2</v>
      </c>
      <c r="J840" t="s">
        <v>23</v>
      </c>
      <c r="K840" t="s">
        <v>32</v>
      </c>
      <c r="L840">
        <v>28</v>
      </c>
      <c r="M840" t="s">
        <v>18</v>
      </c>
    </row>
    <row r="841" spans="1:13" x14ac:dyDescent="0.25">
      <c r="A841">
        <v>16773</v>
      </c>
      <c r="B841" t="s">
        <v>34</v>
      </c>
      <c r="C841" t="s">
        <v>34</v>
      </c>
      <c r="D841" s="1">
        <v>60000</v>
      </c>
      <c r="E841">
        <v>1</v>
      </c>
      <c r="F841" t="s">
        <v>31</v>
      </c>
      <c r="G841" t="s">
        <v>14</v>
      </c>
      <c r="H841" t="s">
        <v>15</v>
      </c>
      <c r="I841">
        <v>0</v>
      </c>
      <c r="J841" t="s">
        <v>16</v>
      </c>
      <c r="K841" t="s">
        <v>32</v>
      </c>
      <c r="L841">
        <v>33</v>
      </c>
      <c r="M841" t="s">
        <v>18</v>
      </c>
    </row>
    <row r="842" spans="1:13" x14ac:dyDescent="0.25">
      <c r="A842">
        <v>19143</v>
      </c>
      <c r="B842" t="s">
        <v>35</v>
      </c>
      <c r="C842" t="s">
        <v>33</v>
      </c>
      <c r="D842" s="1">
        <v>80000</v>
      </c>
      <c r="E842">
        <v>3</v>
      </c>
      <c r="F842" t="s">
        <v>13</v>
      </c>
      <c r="G842" t="s">
        <v>14</v>
      </c>
      <c r="H842" t="s">
        <v>15</v>
      </c>
      <c r="I842">
        <v>2</v>
      </c>
      <c r="J842" t="s">
        <v>22</v>
      </c>
      <c r="K842" t="s">
        <v>32</v>
      </c>
      <c r="L842">
        <v>41</v>
      </c>
      <c r="M842" t="s">
        <v>15</v>
      </c>
    </row>
    <row r="843" spans="1:13" x14ac:dyDescent="0.25">
      <c r="A843">
        <v>23882</v>
      </c>
      <c r="B843" t="s">
        <v>35</v>
      </c>
      <c r="C843" t="s">
        <v>33</v>
      </c>
      <c r="D843" s="1">
        <v>80000</v>
      </c>
      <c r="E843">
        <v>3</v>
      </c>
      <c r="F843" t="s">
        <v>31</v>
      </c>
      <c r="G843" t="s">
        <v>21</v>
      </c>
      <c r="H843" t="s">
        <v>15</v>
      </c>
      <c r="I843">
        <v>0</v>
      </c>
      <c r="J843" t="s">
        <v>16</v>
      </c>
      <c r="K843" t="s">
        <v>32</v>
      </c>
      <c r="L843">
        <v>37</v>
      </c>
      <c r="M843" t="s">
        <v>15</v>
      </c>
    </row>
    <row r="844" spans="1:13" x14ac:dyDescent="0.25">
      <c r="A844">
        <v>11233</v>
      </c>
      <c r="B844" t="s">
        <v>34</v>
      </c>
      <c r="C844" t="s">
        <v>34</v>
      </c>
      <c r="D844" s="1">
        <v>70000</v>
      </c>
      <c r="E844">
        <v>4</v>
      </c>
      <c r="F844" t="s">
        <v>19</v>
      </c>
      <c r="G844" t="s">
        <v>21</v>
      </c>
      <c r="H844" t="s">
        <v>15</v>
      </c>
      <c r="I844">
        <v>2</v>
      </c>
      <c r="J844" t="s">
        <v>30</v>
      </c>
      <c r="K844" t="s">
        <v>32</v>
      </c>
      <c r="L844">
        <v>53</v>
      </c>
      <c r="M844" t="s">
        <v>18</v>
      </c>
    </row>
    <row r="845" spans="1:13" x14ac:dyDescent="0.25">
      <c r="A845">
        <v>12056</v>
      </c>
      <c r="B845" t="s">
        <v>34</v>
      </c>
      <c r="C845" t="s">
        <v>34</v>
      </c>
      <c r="D845" s="1">
        <v>120000</v>
      </c>
      <c r="E845">
        <v>2</v>
      </c>
      <c r="F845" t="s">
        <v>31</v>
      </c>
      <c r="G845" t="s">
        <v>28</v>
      </c>
      <c r="H845" t="s">
        <v>15</v>
      </c>
      <c r="I845">
        <v>3</v>
      </c>
      <c r="J845" t="s">
        <v>23</v>
      </c>
      <c r="K845" t="s">
        <v>32</v>
      </c>
      <c r="L845">
        <v>64</v>
      </c>
      <c r="M845" t="s">
        <v>18</v>
      </c>
    </row>
    <row r="846" spans="1:13" x14ac:dyDescent="0.25">
      <c r="A846">
        <v>15555</v>
      </c>
      <c r="B846" t="s">
        <v>34</v>
      </c>
      <c r="C846" t="s">
        <v>33</v>
      </c>
      <c r="D846" s="1">
        <v>60000</v>
      </c>
      <c r="E846">
        <v>1</v>
      </c>
      <c r="F846" t="s">
        <v>19</v>
      </c>
      <c r="G846" t="s">
        <v>14</v>
      </c>
      <c r="H846" t="s">
        <v>15</v>
      </c>
      <c r="I846">
        <v>1</v>
      </c>
      <c r="J846" t="s">
        <v>22</v>
      </c>
      <c r="K846" t="s">
        <v>32</v>
      </c>
      <c r="L846">
        <v>45</v>
      </c>
      <c r="M846" t="s">
        <v>15</v>
      </c>
    </row>
    <row r="847" spans="1:13" x14ac:dyDescent="0.25">
      <c r="A847">
        <v>18423</v>
      </c>
      <c r="B847" t="s">
        <v>35</v>
      </c>
      <c r="C847" t="s">
        <v>34</v>
      </c>
      <c r="D847" s="1">
        <v>80000</v>
      </c>
      <c r="E847">
        <v>2</v>
      </c>
      <c r="F847" t="s">
        <v>29</v>
      </c>
      <c r="G847" t="s">
        <v>14</v>
      </c>
      <c r="H847" t="s">
        <v>18</v>
      </c>
      <c r="I847">
        <v>2</v>
      </c>
      <c r="J847" t="s">
        <v>26</v>
      </c>
      <c r="K847" t="s">
        <v>32</v>
      </c>
      <c r="L847">
        <v>52</v>
      </c>
      <c r="M847" t="s">
        <v>18</v>
      </c>
    </row>
    <row r="848" spans="1:13" x14ac:dyDescent="0.25">
      <c r="A848">
        <v>22743</v>
      </c>
      <c r="B848" t="s">
        <v>34</v>
      </c>
      <c r="C848" t="s">
        <v>33</v>
      </c>
      <c r="D848" s="1">
        <v>40000</v>
      </c>
      <c r="E848">
        <v>5</v>
      </c>
      <c r="F848" t="s">
        <v>27</v>
      </c>
      <c r="G848" t="s">
        <v>21</v>
      </c>
      <c r="H848" t="s">
        <v>15</v>
      </c>
      <c r="I848">
        <v>2</v>
      </c>
      <c r="J848" t="s">
        <v>30</v>
      </c>
      <c r="K848" t="s">
        <v>32</v>
      </c>
      <c r="L848">
        <v>60</v>
      </c>
      <c r="M848" t="s">
        <v>18</v>
      </c>
    </row>
    <row r="849" spans="1:13" x14ac:dyDescent="0.25">
      <c r="A849">
        <v>25343</v>
      </c>
      <c r="B849" t="s">
        <v>35</v>
      </c>
      <c r="C849" t="s">
        <v>33</v>
      </c>
      <c r="D849" s="1">
        <v>20000</v>
      </c>
      <c r="E849">
        <v>3</v>
      </c>
      <c r="F849" t="s">
        <v>29</v>
      </c>
      <c r="G849" t="s">
        <v>20</v>
      </c>
      <c r="H849" t="s">
        <v>15</v>
      </c>
      <c r="I849">
        <v>2</v>
      </c>
      <c r="J849" t="s">
        <v>26</v>
      </c>
      <c r="K849" t="s">
        <v>32</v>
      </c>
      <c r="L849">
        <v>50</v>
      </c>
      <c r="M849" t="s">
        <v>18</v>
      </c>
    </row>
    <row r="850" spans="1:13" x14ac:dyDescent="0.25">
      <c r="A850">
        <v>13390</v>
      </c>
      <c r="B850" t="s">
        <v>34</v>
      </c>
      <c r="C850" t="s">
        <v>33</v>
      </c>
      <c r="D850" s="1">
        <v>70000</v>
      </c>
      <c r="E850">
        <v>4</v>
      </c>
      <c r="F850" t="s">
        <v>19</v>
      </c>
      <c r="G850" t="s">
        <v>21</v>
      </c>
      <c r="H850" t="s">
        <v>18</v>
      </c>
      <c r="I850">
        <v>1</v>
      </c>
      <c r="J850" t="s">
        <v>26</v>
      </c>
      <c r="K850" t="s">
        <v>32</v>
      </c>
      <c r="L850">
        <v>56</v>
      </c>
      <c r="M850" t="s">
        <v>18</v>
      </c>
    </row>
    <row r="851" spans="1:13" x14ac:dyDescent="0.25">
      <c r="A851">
        <v>17482</v>
      </c>
      <c r="B851" t="s">
        <v>35</v>
      </c>
      <c r="C851" t="s">
        <v>33</v>
      </c>
      <c r="D851" s="1">
        <v>40000</v>
      </c>
      <c r="E851">
        <v>0</v>
      </c>
      <c r="F851" t="s">
        <v>29</v>
      </c>
      <c r="G851" t="s">
        <v>20</v>
      </c>
      <c r="H851" t="s">
        <v>15</v>
      </c>
      <c r="I851">
        <v>2</v>
      </c>
      <c r="J851" t="s">
        <v>23</v>
      </c>
      <c r="K851" t="s">
        <v>32</v>
      </c>
      <c r="L851">
        <v>29</v>
      </c>
      <c r="M851" t="s">
        <v>18</v>
      </c>
    </row>
    <row r="852" spans="1:13" x14ac:dyDescent="0.25">
      <c r="A852">
        <v>13176</v>
      </c>
      <c r="B852" t="s">
        <v>35</v>
      </c>
      <c r="C852" t="s">
        <v>34</v>
      </c>
      <c r="D852" s="1">
        <v>130000</v>
      </c>
      <c r="E852">
        <v>0</v>
      </c>
      <c r="F852" t="s">
        <v>31</v>
      </c>
      <c r="G852" t="s">
        <v>28</v>
      </c>
      <c r="H852" t="s">
        <v>18</v>
      </c>
      <c r="I852">
        <v>2</v>
      </c>
      <c r="J852" t="s">
        <v>16</v>
      </c>
      <c r="K852" t="s">
        <v>32</v>
      </c>
      <c r="L852">
        <v>38</v>
      </c>
      <c r="M852" t="s">
        <v>15</v>
      </c>
    </row>
    <row r="853" spans="1:13" x14ac:dyDescent="0.25">
      <c r="A853">
        <v>20504</v>
      </c>
      <c r="B853" t="s">
        <v>34</v>
      </c>
      <c r="C853" t="s">
        <v>33</v>
      </c>
      <c r="D853" s="1">
        <v>40000</v>
      </c>
      <c r="E853">
        <v>5</v>
      </c>
      <c r="F853" t="s">
        <v>27</v>
      </c>
      <c r="G853" t="s">
        <v>21</v>
      </c>
      <c r="H853" t="s">
        <v>18</v>
      </c>
      <c r="I853">
        <v>2</v>
      </c>
      <c r="J853" t="s">
        <v>22</v>
      </c>
      <c r="K853" t="s">
        <v>32</v>
      </c>
      <c r="L853">
        <v>60</v>
      </c>
      <c r="M853" t="s">
        <v>18</v>
      </c>
    </row>
    <row r="854" spans="1:13" x14ac:dyDescent="0.25">
      <c r="A854">
        <v>12205</v>
      </c>
      <c r="B854" t="s">
        <v>35</v>
      </c>
      <c r="C854" t="s">
        <v>33</v>
      </c>
      <c r="D854" s="1">
        <v>130000</v>
      </c>
      <c r="E854">
        <v>2</v>
      </c>
      <c r="F854" t="s">
        <v>13</v>
      </c>
      <c r="G854" t="s">
        <v>28</v>
      </c>
      <c r="H854" t="s">
        <v>18</v>
      </c>
      <c r="I854">
        <v>4</v>
      </c>
      <c r="J854" t="s">
        <v>16</v>
      </c>
      <c r="K854" t="s">
        <v>32</v>
      </c>
      <c r="L854">
        <v>67</v>
      </c>
      <c r="M854" t="s">
        <v>18</v>
      </c>
    </row>
    <row r="855" spans="1:13" x14ac:dyDescent="0.25">
      <c r="A855">
        <v>16751</v>
      </c>
      <c r="B855" t="s">
        <v>34</v>
      </c>
      <c r="C855" t="s">
        <v>34</v>
      </c>
      <c r="D855" s="1">
        <v>60000</v>
      </c>
      <c r="E855">
        <v>0</v>
      </c>
      <c r="F855" t="s">
        <v>19</v>
      </c>
      <c r="G855" t="s">
        <v>14</v>
      </c>
      <c r="H855" t="s">
        <v>15</v>
      </c>
      <c r="I855">
        <v>1</v>
      </c>
      <c r="J855" t="s">
        <v>23</v>
      </c>
      <c r="K855" t="s">
        <v>32</v>
      </c>
      <c r="L855">
        <v>32</v>
      </c>
      <c r="M855" t="s">
        <v>15</v>
      </c>
    </row>
    <row r="856" spans="1:13" x14ac:dyDescent="0.25">
      <c r="A856">
        <v>21613</v>
      </c>
      <c r="B856" t="s">
        <v>35</v>
      </c>
      <c r="C856" t="s">
        <v>34</v>
      </c>
      <c r="D856" s="1">
        <v>50000</v>
      </c>
      <c r="E856">
        <v>2</v>
      </c>
      <c r="F856" t="s">
        <v>13</v>
      </c>
      <c r="G856" t="s">
        <v>14</v>
      </c>
      <c r="H856" t="s">
        <v>18</v>
      </c>
      <c r="I856">
        <v>1</v>
      </c>
      <c r="J856" t="s">
        <v>16</v>
      </c>
      <c r="K856" t="s">
        <v>32</v>
      </c>
      <c r="L856">
        <v>39</v>
      </c>
      <c r="M856" t="s">
        <v>15</v>
      </c>
    </row>
    <row r="857" spans="1:13" x14ac:dyDescent="0.25">
      <c r="A857">
        <v>24801</v>
      </c>
      <c r="B857" t="s">
        <v>35</v>
      </c>
      <c r="C857" t="s">
        <v>34</v>
      </c>
      <c r="D857" s="1">
        <v>60000</v>
      </c>
      <c r="E857">
        <v>1</v>
      </c>
      <c r="F857" t="s">
        <v>31</v>
      </c>
      <c r="G857" t="s">
        <v>21</v>
      </c>
      <c r="H857" t="s">
        <v>15</v>
      </c>
      <c r="I857">
        <v>0</v>
      </c>
      <c r="J857" t="s">
        <v>22</v>
      </c>
      <c r="K857" t="s">
        <v>32</v>
      </c>
      <c r="L857">
        <v>35</v>
      </c>
      <c r="M857" t="s">
        <v>15</v>
      </c>
    </row>
    <row r="858" spans="1:13" x14ac:dyDescent="0.25">
      <c r="A858">
        <v>17519</v>
      </c>
      <c r="B858" t="s">
        <v>34</v>
      </c>
      <c r="C858" t="s">
        <v>33</v>
      </c>
      <c r="D858" s="1">
        <v>60000</v>
      </c>
      <c r="E858">
        <v>0</v>
      </c>
      <c r="F858" t="s">
        <v>19</v>
      </c>
      <c r="G858" t="s">
        <v>21</v>
      </c>
      <c r="H858" t="s">
        <v>15</v>
      </c>
      <c r="I858">
        <v>2</v>
      </c>
      <c r="J858" t="s">
        <v>23</v>
      </c>
      <c r="K858" t="s">
        <v>32</v>
      </c>
      <c r="L858">
        <v>32</v>
      </c>
      <c r="M858" t="s">
        <v>18</v>
      </c>
    </row>
    <row r="859" spans="1:13" x14ac:dyDescent="0.25">
      <c r="A859">
        <v>18347</v>
      </c>
      <c r="B859" t="s">
        <v>35</v>
      </c>
      <c r="C859" t="s">
        <v>33</v>
      </c>
      <c r="D859" s="1">
        <v>30000</v>
      </c>
      <c r="E859">
        <v>0</v>
      </c>
      <c r="F859" t="s">
        <v>19</v>
      </c>
      <c r="G859" t="s">
        <v>14</v>
      </c>
      <c r="H859" t="s">
        <v>18</v>
      </c>
      <c r="I859">
        <v>1</v>
      </c>
      <c r="J859" t="s">
        <v>26</v>
      </c>
      <c r="K859" t="s">
        <v>32</v>
      </c>
      <c r="L859">
        <v>31</v>
      </c>
      <c r="M859" t="s">
        <v>18</v>
      </c>
    </row>
    <row r="860" spans="1:13" x14ac:dyDescent="0.25">
      <c r="A860">
        <v>29052</v>
      </c>
      <c r="B860" t="s">
        <v>35</v>
      </c>
      <c r="C860" t="s">
        <v>34</v>
      </c>
      <c r="D860" s="1">
        <v>40000</v>
      </c>
      <c r="E860">
        <v>0</v>
      </c>
      <c r="F860" t="s">
        <v>19</v>
      </c>
      <c r="G860" t="s">
        <v>14</v>
      </c>
      <c r="H860" t="s">
        <v>15</v>
      </c>
      <c r="I860">
        <v>1</v>
      </c>
      <c r="J860" t="s">
        <v>23</v>
      </c>
      <c r="K860" t="s">
        <v>32</v>
      </c>
      <c r="L860">
        <v>27</v>
      </c>
      <c r="M860" t="s">
        <v>18</v>
      </c>
    </row>
    <row r="861" spans="1:13" x14ac:dyDescent="0.25">
      <c r="A861">
        <v>11745</v>
      </c>
      <c r="B861" t="s">
        <v>34</v>
      </c>
      <c r="C861" t="s">
        <v>33</v>
      </c>
      <c r="D861" s="1">
        <v>60000</v>
      </c>
      <c r="E861">
        <v>1</v>
      </c>
      <c r="F861" t="s">
        <v>13</v>
      </c>
      <c r="G861" t="s">
        <v>21</v>
      </c>
      <c r="H861" t="s">
        <v>15</v>
      </c>
      <c r="I861">
        <v>1</v>
      </c>
      <c r="J861" t="s">
        <v>16</v>
      </c>
      <c r="K861" t="s">
        <v>32</v>
      </c>
      <c r="L861">
        <v>47</v>
      </c>
      <c r="M861" t="s">
        <v>15</v>
      </c>
    </row>
    <row r="862" spans="1:13" x14ac:dyDescent="0.25">
      <c r="A862">
        <v>19147</v>
      </c>
      <c r="B862" t="s">
        <v>34</v>
      </c>
      <c r="C862" t="s">
        <v>34</v>
      </c>
      <c r="D862" s="1">
        <v>40000</v>
      </c>
      <c r="E862">
        <v>0</v>
      </c>
      <c r="F862" t="s">
        <v>13</v>
      </c>
      <c r="G862" t="s">
        <v>21</v>
      </c>
      <c r="H862" t="s">
        <v>18</v>
      </c>
      <c r="I862">
        <v>1</v>
      </c>
      <c r="J862" t="s">
        <v>16</v>
      </c>
      <c r="K862" t="s">
        <v>32</v>
      </c>
      <c r="L862">
        <v>42</v>
      </c>
      <c r="M862" t="s">
        <v>18</v>
      </c>
    </row>
    <row r="863" spans="1:13" x14ac:dyDescent="0.25">
      <c r="A863">
        <v>19217</v>
      </c>
      <c r="B863" t="s">
        <v>34</v>
      </c>
      <c r="C863" t="s">
        <v>34</v>
      </c>
      <c r="D863" s="1">
        <v>30000</v>
      </c>
      <c r="E863">
        <v>2</v>
      </c>
      <c r="F863" t="s">
        <v>27</v>
      </c>
      <c r="G863" t="s">
        <v>14</v>
      </c>
      <c r="H863" t="s">
        <v>15</v>
      </c>
      <c r="I863">
        <v>2</v>
      </c>
      <c r="J863" t="s">
        <v>26</v>
      </c>
      <c r="K863" t="s">
        <v>32</v>
      </c>
      <c r="L863">
        <v>49</v>
      </c>
      <c r="M863" t="s">
        <v>18</v>
      </c>
    </row>
    <row r="864" spans="1:13" x14ac:dyDescent="0.25">
      <c r="A864">
        <v>15839</v>
      </c>
      <c r="B864" t="s">
        <v>35</v>
      </c>
      <c r="C864" t="s">
        <v>34</v>
      </c>
      <c r="D864" s="1">
        <v>30000</v>
      </c>
      <c r="E864">
        <v>0</v>
      </c>
      <c r="F864" t="s">
        <v>19</v>
      </c>
      <c r="G864" t="s">
        <v>14</v>
      </c>
      <c r="H864" t="s">
        <v>15</v>
      </c>
      <c r="I864">
        <v>1</v>
      </c>
      <c r="J864" t="s">
        <v>23</v>
      </c>
      <c r="K864" t="s">
        <v>32</v>
      </c>
      <c r="L864">
        <v>32</v>
      </c>
      <c r="M864" t="s">
        <v>18</v>
      </c>
    </row>
    <row r="865" spans="1:13" x14ac:dyDescent="0.25">
      <c r="A865">
        <v>13714</v>
      </c>
      <c r="B865" t="s">
        <v>34</v>
      </c>
      <c r="C865" t="s">
        <v>33</v>
      </c>
      <c r="D865" s="1">
        <v>20000</v>
      </c>
      <c r="E865">
        <v>2</v>
      </c>
      <c r="F865" t="s">
        <v>27</v>
      </c>
      <c r="G865" t="s">
        <v>25</v>
      </c>
      <c r="H865" t="s">
        <v>18</v>
      </c>
      <c r="I865">
        <v>2</v>
      </c>
      <c r="J865" t="s">
        <v>26</v>
      </c>
      <c r="K865" t="s">
        <v>32</v>
      </c>
      <c r="L865">
        <v>53</v>
      </c>
      <c r="M865" t="s">
        <v>15</v>
      </c>
    </row>
    <row r="866" spans="1:13" x14ac:dyDescent="0.25">
      <c r="A866">
        <v>22330</v>
      </c>
      <c r="B866" t="s">
        <v>34</v>
      </c>
      <c r="C866" t="s">
        <v>34</v>
      </c>
      <c r="D866" s="1">
        <v>50000</v>
      </c>
      <c r="E866">
        <v>0</v>
      </c>
      <c r="F866" t="s">
        <v>31</v>
      </c>
      <c r="G866" t="s">
        <v>14</v>
      </c>
      <c r="H866" t="s">
        <v>15</v>
      </c>
      <c r="I866">
        <v>0</v>
      </c>
      <c r="J866" t="s">
        <v>26</v>
      </c>
      <c r="K866" t="s">
        <v>32</v>
      </c>
      <c r="L866">
        <v>32</v>
      </c>
      <c r="M866" t="s">
        <v>15</v>
      </c>
    </row>
    <row r="867" spans="1:13" x14ac:dyDescent="0.25">
      <c r="A867">
        <v>18783</v>
      </c>
      <c r="B867" t="s">
        <v>35</v>
      </c>
      <c r="C867" t="s">
        <v>34</v>
      </c>
      <c r="D867" s="1">
        <v>80000</v>
      </c>
      <c r="E867">
        <v>0</v>
      </c>
      <c r="F867" t="s">
        <v>13</v>
      </c>
      <c r="G867" t="s">
        <v>28</v>
      </c>
      <c r="H867" t="s">
        <v>18</v>
      </c>
      <c r="I867">
        <v>1</v>
      </c>
      <c r="J867" t="s">
        <v>16</v>
      </c>
      <c r="K867" t="s">
        <v>32</v>
      </c>
      <c r="L867">
        <v>38</v>
      </c>
      <c r="M867" t="s">
        <v>15</v>
      </c>
    </row>
    <row r="868" spans="1:13" x14ac:dyDescent="0.25">
      <c r="A868">
        <v>25041</v>
      </c>
      <c r="B868" t="s">
        <v>35</v>
      </c>
      <c r="C868" t="s">
        <v>34</v>
      </c>
      <c r="D868" s="1">
        <v>40000</v>
      </c>
      <c r="E868">
        <v>0</v>
      </c>
      <c r="F868" t="s">
        <v>27</v>
      </c>
      <c r="G868" t="s">
        <v>14</v>
      </c>
      <c r="H868" t="s">
        <v>15</v>
      </c>
      <c r="I868">
        <v>2</v>
      </c>
      <c r="J868" t="s">
        <v>23</v>
      </c>
      <c r="K868" t="s">
        <v>32</v>
      </c>
      <c r="L868">
        <v>31</v>
      </c>
      <c r="M868" t="s">
        <v>18</v>
      </c>
    </row>
    <row r="869" spans="1:13" x14ac:dyDescent="0.25">
      <c r="A869">
        <v>22046</v>
      </c>
      <c r="B869" t="s">
        <v>35</v>
      </c>
      <c r="C869" t="s">
        <v>33</v>
      </c>
      <c r="D869" s="1">
        <v>80000</v>
      </c>
      <c r="E869">
        <v>0</v>
      </c>
      <c r="F869" t="s">
        <v>13</v>
      </c>
      <c r="G869" t="s">
        <v>28</v>
      </c>
      <c r="H869" t="s">
        <v>18</v>
      </c>
      <c r="I869">
        <v>1</v>
      </c>
      <c r="J869" t="s">
        <v>16</v>
      </c>
      <c r="K869" t="s">
        <v>32</v>
      </c>
      <c r="L869">
        <v>38</v>
      </c>
      <c r="M869" t="s">
        <v>15</v>
      </c>
    </row>
    <row r="870" spans="1:13" x14ac:dyDescent="0.25">
      <c r="A870">
        <v>28052</v>
      </c>
      <c r="B870" t="s">
        <v>34</v>
      </c>
      <c r="C870" t="s">
        <v>34</v>
      </c>
      <c r="D870" s="1">
        <v>60000</v>
      </c>
      <c r="E870">
        <v>2</v>
      </c>
      <c r="F870" t="s">
        <v>27</v>
      </c>
      <c r="G870" t="s">
        <v>21</v>
      </c>
      <c r="H870" t="s">
        <v>15</v>
      </c>
      <c r="I870">
        <v>2</v>
      </c>
      <c r="J870" t="s">
        <v>30</v>
      </c>
      <c r="K870" t="s">
        <v>32</v>
      </c>
      <c r="L870">
        <v>55</v>
      </c>
      <c r="M870" t="s">
        <v>18</v>
      </c>
    </row>
    <row r="871" spans="1:13" x14ac:dyDescent="0.25">
      <c r="A871">
        <v>26693</v>
      </c>
      <c r="B871" t="s">
        <v>34</v>
      </c>
      <c r="C871" t="s">
        <v>34</v>
      </c>
      <c r="D871" s="1">
        <v>70000</v>
      </c>
      <c r="E871">
        <v>3</v>
      </c>
      <c r="F871" t="s">
        <v>19</v>
      </c>
      <c r="G871" t="s">
        <v>21</v>
      </c>
      <c r="H871" t="s">
        <v>15</v>
      </c>
      <c r="I871">
        <v>1</v>
      </c>
      <c r="J871" t="s">
        <v>23</v>
      </c>
      <c r="K871" t="s">
        <v>32</v>
      </c>
      <c r="L871">
        <v>49</v>
      </c>
      <c r="M871" t="s">
        <v>18</v>
      </c>
    </row>
    <row r="872" spans="1:13" x14ac:dyDescent="0.25">
      <c r="A872">
        <v>24955</v>
      </c>
      <c r="B872" t="s">
        <v>35</v>
      </c>
      <c r="C872" t="s">
        <v>34</v>
      </c>
      <c r="D872" s="1">
        <v>30000</v>
      </c>
      <c r="E872">
        <v>5</v>
      </c>
      <c r="F872" t="s">
        <v>29</v>
      </c>
      <c r="G872" t="s">
        <v>14</v>
      </c>
      <c r="H872" t="s">
        <v>15</v>
      </c>
      <c r="I872">
        <v>3</v>
      </c>
      <c r="J872" t="s">
        <v>30</v>
      </c>
      <c r="K872" t="s">
        <v>32</v>
      </c>
      <c r="L872">
        <v>60</v>
      </c>
      <c r="M872" t="s">
        <v>15</v>
      </c>
    </row>
    <row r="873" spans="1:13" x14ac:dyDescent="0.25">
      <c r="A873">
        <v>26065</v>
      </c>
      <c r="B873" t="s">
        <v>35</v>
      </c>
      <c r="C873" t="s">
        <v>33</v>
      </c>
      <c r="D873" s="1">
        <v>110000</v>
      </c>
      <c r="E873">
        <v>3</v>
      </c>
      <c r="F873" t="s">
        <v>13</v>
      </c>
      <c r="G873" t="s">
        <v>28</v>
      </c>
      <c r="H873" t="s">
        <v>18</v>
      </c>
      <c r="I873">
        <v>4</v>
      </c>
      <c r="J873" t="s">
        <v>26</v>
      </c>
      <c r="K873" t="s">
        <v>32</v>
      </c>
      <c r="L873">
        <v>42</v>
      </c>
      <c r="M873" t="s">
        <v>18</v>
      </c>
    </row>
    <row r="874" spans="1:13" x14ac:dyDescent="0.25">
      <c r="A874">
        <v>13942</v>
      </c>
      <c r="B874" t="s">
        <v>34</v>
      </c>
      <c r="C874" t="s">
        <v>34</v>
      </c>
      <c r="D874" s="1">
        <v>60000</v>
      </c>
      <c r="E874">
        <v>1</v>
      </c>
      <c r="F874" t="s">
        <v>19</v>
      </c>
      <c r="G874" t="s">
        <v>14</v>
      </c>
      <c r="H874" t="s">
        <v>15</v>
      </c>
      <c r="I874">
        <v>1</v>
      </c>
      <c r="J874" t="s">
        <v>16</v>
      </c>
      <c r="K874" t="s">
        <v>32</v>
      </c>
      <c r="L874">
        <v>46</v>
      </c>
      <c r="M874" t="s">
        <v>18</v>
      </c>
    </row>
    <row r="875" spans="1:13" x14ac:dyDescent="0.25">
      <c r="A875">
        <v>11219</v>
      </c>
      <c r="B875" t="s">
        <v>34</v>
      </c>
      <c r="C875" t="s">
        <v>34</v>
      </c>
      <c r="D875" s="1">
        <v>60000</v>
      </c>
      <c r="E875">
        <v>2</v>
      </c>
      <c r="F875" t="s">
        <v>27</v>
      </c>
      <c r="G875" t="s">
        <v>21</v>
      </c>
      <c r="H875" t="s">
        <v>15</v>
      </c>
      <c r="I875">
        <v>2</v>
      </c>
      <c r="J875" t="s">
        <v>30</v>
      </c>
      <c r="K875" t="s">
        <v>32</v>
      </c>
      <c r="L875">
        <v>55</v>
      </c>
      <c r="M875" t="s">
        <v>18</v>
      </c>
    </row>
    <row r="876" spans="1:13" x14ac:dyDescent="0.25">
      <c r="A876">
        <v>22118</v>
      </c>
      <c r="B876" t="s">
        <v>35</v>
      </c>
      <c r="C876" t="s">
        <v>33</v>
      </c>
      <c r="D876" s="1">
        <v>70000</v>
      </c>
      <c r="E876">
        <v>3</v>
      </c>
      <c r="F876" t="s">
        <v>31</v>
      </c>
      <c r="G876" t="s">
        <v>28</v>
      </c>
      <c r="H876" t="s">
        <v>15</v>
      </c>
      <c r="I876">
        <v>2</v>
      </c>
      <c r="J876" t="s">
        <v>23</v>
      </c>
      <c r="K876" t="s">
        <v>32</v>
      </c>
      <c r="L876">
        <v>53</v>
      </c>
      <c r="M876" t="s">
        <v>15</v>
      </c>
    </row>
    <row r="877" spans="1:13" x14ac:dyDescent="0.25">
      <c r="A877">
        <v>23197</v>
      </c>
      <c r="B877" t="s">
        <v>34</v>
      </c>
      <c r="C877" t="s">
        <v>34</v>
      </c>
      <c r="D877" s="1">
        <v>50000</v>
      </c>
      <c r="E877">
        <v>3</v>
      </c>
      <c r="F877" t="s">
        <v>13</v>
      </c>
      <c r="G877" t="s">
        <v>14</v>
      </c>
      <c r="H877" t="s">
        <v>15</v>
      </c>
      <c r="I877">
        <v>2</v>
      </c>
      <c r="J877" t="s">
        <v>22</v>
      </c>
      <c r="K877" t="s">
        <v>32</v>
      </c>
      <c r="L877">
        <v>40</v>
      </c>
      <c r="M877" t="s">
        <v>18</v>
      </c>
    </row>
    <row r="878" spans="1:13" x14ac:dyDescent="0.25">
      <c r="A878">
        <v>14883</v>
      </c>
      <c r="B878" t="s">
        <v>34</v>
      </c>
      <c r="C878" t="s">
        <v>33</v>
      </c>
      <c r="D878" s="1">
        <v>30000</v>
      </c>
      <c r="E878">
        <v>1</v>
      </c>
      <c r="F878" t="s">
        <v>13</v>
      </c>
      <c r="G878" t="s">
        <v>14</v>
      </c>
      <c r="H878" t="s">
        <v>15</v>
      </c>
      <c r="I878">
        <v>1</v>
      </c>
      <c r="J878" t="s">
        <v>23</v>
      </c>
      <c r="K878" t="s">
        <v>32</v>
      </c>
      <c r="L878">
        <v>53</v>
      </c>
      <c r="M878" t="s">
        <v>15</v>
      </c>
    </row>
    <row r="879" spans="1:13" x14ac:dyDescent="0.25">
      <c r="A879">
        <v>27279</v>
      </c>
      <c r="B879" t="s">
        <v>35</v>
      </c>
      <c r="C879" t="s">
        <v>33</v>
      </c>
      <c r="D879" s="1">
        <v>70000</v>
      </c>
      <c r="E879">
        <v>2</v>
      </c>
      <c r="F879" t="s">
        <v>13</v>
      </c>
      <c r="G879" t="s">
        <v>14</v>
      </c>
      <c r="H879" t="s">
        <v>15</v>
      </c>
      <c r="I879">
        <v>0</v>
      </c>
      <c r="J879" t="s">
        <v>22</v>
      </c>
      <c r="K879" t="s">
        <v>32</v>
      </c>
      <c r="L879">
        <v>38</v>
      </c>
      <c r="M879" t="s">
        <v>15</v>
      </c>
    </row>
    <row r="880" spans="1:13" x14ac:dyDescent="0.25">
      <c r="A880">
        <v>18322</v>
      </c>
      <c r="B880" t="s">
        <v>35</v>
      </c>
      <c r="C880" t="s">
        <v>34</v>
      </c>
      <c r="D880" s="1">
        <v>30000</v>
      </c>
      <c r="E880">
        <v>0</v>
      </c>
      <c r="F880" t="s">
        <v>29</v>
      </c>
      <c r="G880" t="s">
        <v>20</v>
      </c>
      <c r="H880" t="s">
        <v>18</v>
      </c>
      <c r="I880">
        <v>2</v>
      </c>
      <c r="J880" t="s">
        <v>16</v>
      </c>
      <c r="K880" t="s">
        <v>32</v>
      </c>
      <c r="L880">
        <v>26</v>
      </c>
      <c r="M880" t="s">
        <v>18</v>
      </c>
    </row>
    <row r="881" spans="1:13" x14ac:dyDescent="0.25">
      <c r="A881">
        <v>15879</v>
      </c>
      <c r="B881" t="s">
        <v>34</v>
      </c>
      <c r="C881" t="s">
        <v>34</v>
      </c>
      <c r="D881" s="1">
        <v>70000</v>
      </c>
      <c r="E881">
        <v>5</v>
      </c>
      <c r="F881" t="s">
        <v>13</v>
      </c>
      <c r="G881" t="s">
        <v>28</v>
      </c>
      <c r="H881" t="s">
        <v>15</v>
      </c>
      <c r="I881">
        <v>2</v>
      </c>
      <c r="J881" t="s">
        <v>22</v>
      </c>
      <c r="K881" t="s">
        <v>32</v>
      </c>
      <c r="L881">
        <v>61</v>
      </c>
      <c r="M881" t="s">
        <v>18</v>
      </c>
    </row>
    <row r="882" spans="1:13" x14ac:dyDescent="0.25">
      <c r="A882">
        <v>28278</v>
      </c>
      <c r="B882" t="s">
        <v>34</v>
      </c>
      <c r="C882" t="s">
        <v>34</v>
      </c>
      <c r="D882" s="1">
        <v>50000</v>
      </c>
      <c r="E882">
        <v>2</v>
      </c>
      <c r="F882" t="s">
        <v>31</v>
      </c>
      <c r="G882" t="s">
        <v>28</v>
      </c>
      <c r="H882" t="s">
        <v>15</v>
      </c>
      <c r="I882">
        <v>2</v>
      </c>
      <c r="J882" t="s">
        <v>23</v>
      </c>
      <c r="K882" t="s">
        <v>32</v>
      </c>
      <c r="L882">
        <v>71</v>
      </c>
      <c r="M882" t="s">
        <v>18</v>
      </c>
    </row>
    <row r="883" spans="1:13" x14ac:dyDescent="0.25">
      <c r="A883">
        <v>24416</v>
      </c>
      <c r="B883" t="s">
        <v>34</v>
      </c>
      <c r="C883" t="s">
        <v>34</v>
      </c>
      <c r="D883" s="1">
        <v>90000</v>
      </c>
      <c r="E883">
        <v>4</v>
      </c>
      <c r="F883" t="s">
        <v>27</v>
      </c>
      <c r="G883" t="s">
        <v>21</v>
      </c>
      <c r="H883" t="s">
        <v>15</v>
      </c>
      <c r="I883">
        <v>2</v>
      </c>
      <c r="J883" t="s">
        <v>26</v>
      </c>
      <c r="K883" t="s">
        <v>32</v>
      </c>
      <c r="L883">
        <v>45</v>
      </c>
      <c r="M883" t="s">
        <v>18</v>
      </c>
    </row>
    <row r="884" spans="1:13" x14ac:dyDescent="0.25">
      <c r="A884">
        <v>28066</v>
      </c>
      <c r="B884" t="s">
        <v>34</v>
      </c>
      <c r="C884" t="s">
        <v>34</v>
      </c>
      <c r="D884" s="1">
        <v>80000</v>
      </c>
      <c r="E884">
        <v>2</v>
      </c>
      <c r="F884" t="s">
        <v>31</v>
      </c>
      <c r="G884" t="s">
        <v>21</v>
      </c>
      <c r="H884" t="s">
        <v>15</v>
      </c>
      <c r="I884">
        <v>0</v>
      </c>
      <c r="J884" t="s">
        <v>16</v>
      </c>
      <c r="K884" t="s">
        <v>32</v>
      </c>
      <c r="L884">
        <v>37</v>
      </c>
      <c r="M884" t="s">
        <v>15</v>
      </c>
    </row>
    <row r="885" spans="1:13" x14ac:dyDescent="0.25">
      <c r="A885">
        <v>11275</v>
      </c>
      <c r="B885" t="s">
        <v>34</v>
      </c>
      <c r="C885" t="s">
        <v>33</v>
      </c>
      <c r="D885" s="1">
        <v>80000</v>
      </c>
      <c r="E885">
        <v>4</v>
      </c>
      <c r="F885" t="s">
        <v>31</v>
      </c>
      <c r="G885" t="s">
        <v>28</v>
      </c>
      <c r="H885" t="s">
        <v>15</v>
      </c>
      <c r="I885">
        <v>2</v>
      </c>
      <c r="J885" t="s">
        <v>16</v>
      </c>
      <c r="K885" t="s">
        <v>32</v>
      </c>
      <c r="L885">
        <v>72</v>
      </c>
      <c r="M885" t="s">
        <v>15</v>
      </c>
    </row>
    <row r="886" spans="1:13" x14ac:dyDescent="0.25">
      <c r="A886">
        <v>14872</v>
      </c>
      <c r="B886" t="s">
        <v>34</v>
      </c>
      <c r="C886" t="s">
        <v>34</v>
      </c>
      <c r="D886" s="1">
        <v>30000</v>
      </c>
      <c r="E886">
        <v>0</v>
      </c>
      <c r="F886" t="s">
        <v>31</v>
      </c>
      <c r="G886" t="s">
        <v>14</v>
      </c>
      <c r="H886" t="s">
        <v>15</v>
      </c>
      <c r="I886">
        <v>0</v>
      </c>
      <c r="J886" t="s">
        <v>16</v>
      </c>
      <c r="K886" t="s">
        <v>32</v>
      </c>
      <c r="L886">
        <v>32</v>
      </c>
      <c r="M886" t="s">
        <v>18</v>
      </c>
    </row>
    <row r="887" spans="1:13" x14ac:dyDescent="0.25">
      <c r="A887">
        <v>16151</v>
      </c>
      <c r="B887" t="s">
        <v>34</v>
      </c>
      <c r="C887" t="s">
        <v>33</v>
      </c>
      <c r="D887" s="1">
        <v>60000</v>
      </c>
      <c r="E887">
        <v>1</v>
      </c>
      <c r="F887" t="s">
        <v>13</v>
      </c>
      <c r="G887" t="s">
        <v>21</v>
      </c>
      <c r="H887" t="s">
        <v>15</v>
      </c>
      <c r="I887">
        <v>1</v>
      </c>
      <c r="J887" t="s">
        <v>22</v>
      </c>
      <c r="K887" t="s">
        <v>32</v>
      </c>
      <c r="L887">
        <v>48</v>
      </c>
      <c r="M887" t="s">
        <v>15</v>
      </c>
    </row>
    <row r="888" spans="1:13" x14ac:dyDescent="0.25">
      <c r="A888">
        <v>19731</v>
      </c>
      <c r="B888" t="s">
        <v>34</v>
      </c>
      <c r="C888" t="s">
        <v>34</v>
      </c>
      <c r="D888" s="1">
        <v>80000</v>
      </c>
      <c r="E888">
        <v>4</v>
      </c>
      <c r="F888" t="s">
        <v>31</v>
      </c>
      <c r="G888" t="s">
        <v>28</v>
      </c>
      <c r="H888" t="s">
        <v>15</v>
      </c>
      <c r="I888">
        <v>2</v>
      </c>
      <c r="J888" t="s">
        <v>23</v>
      </c>
      <c r="K888" t="s">
        <v>32</v>
      </c>
      <c r="L888">
        <v>68</v>
      </c>
      <c r="M888" t="s">
        <v>18</v>
      </c>
    </row>
    <row r="889" spans="1:13" x14ac:dyDescent="0.25">
      <c r="A889">
        <v>23801</v>
      </c>
      <c r="B889" t="s">
        <v>34</v>
      </c>
      <c r="C889" t="s">
        <v>33</v>
      </c>
      <c r="D889" s="1">
        <v>20000</v>
      </c>
      <c r="E889">
        <v>2</v>
      </c>
      <c r="F889" t="s">
        <v>29</v>
      </c>
      <c r="G889" t="s">
        <v>20</v>
      </c>
      <c r="H889" t="s">
        <v>15</v>
      </c>
      <c r="I889">
        <v>2</v>
      </c>
      <c r="J889" t="s">
        <v>16</v>
      </c>
      <c r="K889" t="s">
        <v>32</v>
      </c>
      <c r="L889">
        <v>49</v>
      </c>
      <c r="M889" t="s">
        <v>18</v>
      </c>
    </row>
    <row r="890" spans="1:13" x14ac:dyDescent="0.25">
      <c r="A890">
        <v>11807</v>
      </c>
      <c r="B890" t="s">
        <v>34</v>
      </c>
      <c r="C890" t="s">
        <v>34</v>
      </c>
      <c r="D890" s="1">
        <v>70000</v>
      </c>
      <c r="E890">
        <v>3</v>
      </c>
      <c r="F890" t="s">
        <v>31</v>
      </c>
      <c r="G890" t="s">
        <v>21</v>
      </c>
      <c r="H890" t="s">
        <v>15</v>
      </c>
      <c r="I890">
        <v>0</v>
      </c>
      <c r="J890" t="s">
        <v>22</v>
      </c>
      <c r="K890" t="s">
        <v>32</v>
      </c>
      <c r="L890">
        <v>34</v>
      </c>
      <c r="M890" t="s">
        <v>18</v>
      </c>
    </row>
    <row r="891" spans="1:13" x14ac:dyDescent="0.25">
      <c r="A891">
        <v>11622</v>
      </c>
      <c r="B891" t="s">
        <v>34</v>
      </c>
      <c r="C891" t="s">
        <v>34</v>
      </c>
      <c r="D891" s="1">
        <v>50000</v>
      </c>
      <c r="E891">
        <v>0</v>
      </c>
      <c r="F891" t="s">
        <v>31</v>
      </c>
      <c r="G891" t="s">
        <v>14</v>
      </c>
      <c r="H891" t="s">
        <v>15</v>
      </c>
      <c r="I891">
        <v>0</v>
      </c>
      <c r="J891" t="s">
        <v>16</v>
      </c>
      <c r="K891" t="s">
        <v>32</v>
      </c>
      <c r="L891">
        <v>32</v>
      </c>
      <c r="M891" t="s">
        <v>18</v>
      </c>
    </row>
    <row r="892" spans="1:13" x14ac:dyDescent="0.25">
      <c r="A892">
        <v>26597</v>
      </c>
      <c r="B892" t="s">
        <v>35</v>
      </c>
      <c r="C892" t="s">
        <v>33</v>
      </c>
      <c r="D892" s="1">
        <v>60000</v>
      </c>
      <c r="E892">
        <v>4</v>
      </c>
      <c r="F892" t="s">
        <v>13</v>
      </c>
      <c r="G892" t="s">
        <v>14</v>
      </c>
      <c r="H892" t="s">
        <v>18</v>
      </c>
      <c r="I892">
        <v>2</v>
      </c>
      <c r="J892" t="s">
        <v>16</v>
      </c>
      <c r="K892" t="s">
        <v>32</v>
      </c>
      <c r="L892">
        <v>42</v>
      </c>
      <c r="M892" t="s">
        <v>18</v>
      </c>
    </row>
    <row r="893" spans="1:13" x14ac:dyDescent="0.25">
      <c r="A893">
        <v>27074</v>
      </c>
      <c r="B893" t="s">
        <v>34</v>
      </c>
      <c r="C893" t="s">
        <v>33</v>
      </c>
      <c r="D893" s="1">
        <v>70000</v>
      </c>
      <c r="E893">
        <v>1</v>
      </c>
      <c r="F893" t="s">
        <v>31</v>
      </c>
      <c r="G893" t="s">
        <v>14</v>
      </c>
      <c r="H893" t="s">
        <v>15</v>
      </c>
      <c r="I893">
        <v>0</v>
      </c>
      <c r="J893" t="s">
        <v>16</v>
      </c>
      <c r="K893" t="s">
        <v>32</v>
      </c>
      <c r="L893">
        <v>35</v>
      </c>
      <c r="M893" t="s">
        <v>15</v>
      </c>
    </row>
    <row r="894" spans="1:13" x14ac:dyDescent="0.25">
      <c r="A894">
        <v>19228</v>
      </c>
      <c r="B894" t="s">
        <v>34</v>
      </c>
      <c r="C894" t="s">
        <v>33</v>
      </c>
      <c r="D894" s="1">
        <v>40000</v>
      </c>
      <c r="E894">
        <v>2</v>
      </c>
      <c r="F894" t="s">
        <v>19</v>
      </c>
      <c r="G894" t="s">
        <v>20</v>
      </c>
      <c r="H894" t="s">
        <v>15</v>
      </c>
      <c r="I894">
        <v>1</v>
      </c>
      <c r="J894" t="s">
        <v>16</v>
      </c>
      <c r="K894" t="s">
        <v>32</v>
      </c>
      <c r="L894">
        <v>48</v>
      </c>
      <c r="M894" t="s">
        <v>18</v>
      </c>
    </row>
    <row r="895" spans="1:13" x14ac:dyDescent="0.25">
      <c r="A895">
        <v>13415</v>
      </c>
      <c r="B895" t="s">
        <v>35</v>
      </c>
      <c r="C895" t="s">
        <v>34</v>
      </c>
      <c r="D895" s="1">
        <v>100000</v>
      </c>
      <c r="E895">
        <v>1</v>
      </c>
      <c r="F895" t="s">
        <v>31</v>
      </c>
      <c r="G895" t="s">
        <v>28</v>
      </c>
      <c r="H895" t="s">
        <v>15</v>
      </c>
      <c r="I895">
        <v>3</v>
      </c>
      <c r="J895" t="s">
        <v>22</v>
      </c>
      <c r="K895" t="s">
        <v>32</v>
      </c>
      <c r="L895">
        <v>73</v>
      </c>
      <c r="M895" t="s">
        <v>15</v>
      </c>
    </row>
    <row r="896" spans="1:13" x14ac:dyDescent="0.25">
      <c r="A896">
        <v>17000</v>
      </c>
      <c r="B896" t="s">
        <v>35</v>
      </c>
      <c r="C896" t="s">
        <v>33</v>
      </c>
      <c r="D896" s="1">
        <v>70000</v>
      </c>
      <c r="E896">
        <v>4</v>
      </c>
      <c r="F896" t="s">
        <v>13</v>
      </c>
      <c r="G896" t="s">
        <v>14</v>
      </c>
      <c r="H896" t="s">
        <v>15</v>
      </c>
      <c r="I896">
        <v>2</v>
      </c>
      <c r="J896" t="s">
        <v>22</v>
      </c>
      <c r="K896" t="s">
        <v>32</v>
      </c>
      <c r="L896">
        <v>43</v>
      </c>
      <c r="M896" t="s">
        <v>15</v>
      </c>
    </row>
    <row r="897" spans="1:13" x14ac:dyDescent="0.25">
      <c r="A897">
        <v>14569</v>
      </c>
      <c r="B897" t="s">
        <v>34</v>
      </c>
      <c r="C897" t="s">
        <v>34</v>
      </c>
      <c r="D897" s="1">
        <v>60000</v>
      </c>
      <c r="E897">
        <v>1</v>
      </c>
      <c r="F897" t="s">
        <v>31</v>
      </c>
      <c r="G897" t="s">
        <v>21</v>
      </c>
      <c r="H897" t="s">
        <v>15</v>
      </c>
      <c r="I897">
        <v>0</v>
      </c>
      <c r="J897" t="s">
        <v>16</v>
      </c>
      <c r="K897" t="s">
        <v>32</v>
      </c>
      <c r="L897">
        <v>35</v>
      </c>
      <c r="M897" t="s">
        <v>18</v>
      </c>
    </row>
    <row r="898" spans="1:13" x14ac:dyDescent="0.25">
      <c r="A898">
        <v>13873</v>
      </c>
      <c r="B898" t="s">
        <v>34</v>
      </c>
      <c r="C898" t="s">
        <v>34</v>
      </c>
      <c r="D898" s="1">
        <v>70000</v>
      </c>
      <c r="E898">
        <v>3</v>
      </c>
      <c r="F898" t="s">
        <v>31</v>
      </c>
      <c r="G898" t="s">
        <v>21</v>
      </c>
      <c r="H898" t="s">
        <v>15</v>
      </c>
      <c r="I898">
        <v>0</v>
      </c>
      <c r="J898" t="s">
        <v>16</v>
      </c>
      <c r="K898" t="s">
        <v>32</v>
      </c>
      <c r="L898">
        <v>35</v>
      </c>
      <c r="M898" t="s">
        <v>15</v>
      </c>
    </row>
    <row r="899" spans="1:13" x14ac:dyDescent="0.25">
      <c r="A899">
        <v>20401</v>
      </c>
      <c r="B899" t="s">
        <v>34</v>
      </c>
      <c r="C899" t="s">
        <v>33</v>
      </c>
      <c r="D899" s="1">
        <v>50000</v>
      </c>
      <c r="E899">
        <v>4</v>
      </c>
      <c r="F899" t="s">
        <v>13</v>
      </c>
      <c r="G899" t="s">
        <v>28</v>
      </c>
      <c r="H899" t="s">
        <v>15</v>
      </c>
      <c r="I899">
        <v>2</v>
      </c>
      <c r="J899" t="s">
        <v>26</v>
      </c>
      <c r="K899" t="s">
        <v>32</v>
      </c>
      <c r="L899">
        <v>64</v>
      </c>
      <c r="M899" t="s">
        <v>15</v>
      </c>
    </row>
    <row r="900" spans="1:13" x14ac:dyDescent="0.25">
      <c r="A900">
        <v>21583</v>
      </c>
      <c r="B900" t="s">
        <v>34</v>
      </c>
      <c r="C900" t="s">
        <v>33</v>
      </c>
      <c r="D900" s="1">
        <v>50000</v>
      </c>
      <c r="E900">
        <v>1</v>
      </c>
      <c r="F900" t="s">
        <v>13</v>
      </c>
      <c r="G900" t="s">
        <v>14</v>
      </c>
      <c r="H900" t="s">
        <v>15</v>
      </c>
      <c r="I900">
        <v>0</v>
      </c>
      <c r="J900" t="s">
        <v>16</v>
      </c>
      <c r="K900" t="s">
        <v>32</v>
      </c>
      <c r="L900">
        <v>34</v>
      </c>
      <c r="M900" t="s">
        <v>15</v>
      </c>
    </row>
    <row r="901" spans="1:13" x14ac:dyDescent="0.25">
      <c r="A901">
        <v>12029</v>
      </c>
      <c r="B901" t="s">
        <v>34</v>
      </c>
      <c r="C901" t="s">
        <v>34</v>
      </c>
      <c r="D901" s="1">
        <v>30000</v>
      </c>
      <c r="E901">
        <v>0</v>
      </c>
      <c r="F901" t="s">
        <v>29</v>
      </c>
      <c r="G901" t="s">
        <v>20</v>
      </c>
      <c r="H901" t="s">
        <v>18</v>
      </c>
      <c r="I901">
        <v>2</v>
      </c>
      <c r="J901" t="s">
        <v>16</v>
      </c>
      <c r="K901" t="s">
        <v>32</v>
      </c>
      <c r="L901">
        <v>28</v>
      </c>
      <c r="M901" t="s">
        <v>18</v>
      </c>
    </row>
    <row r="902" spans="1:13" x14ac:dyDescent="0.25">
      <c r="A902">
        <v>18066</v>
      </c>
      <c r="B902" t="s">
        <v>35</v>
      </c>
      <c r="C902" t="s">
        <v>34</v>
      </c>
      <c r="D902" s="1">
        <v>70000</v>
      </c>
      <c r="E902">
        <v>5</v>
      </c>
      <c r="F902" t="s">
        <v>13</v>
      </c>
      <c r="G902" t="s">
        <v>28</v>
      </c>
      <c r="H902" t="s">
        <v>15</v>
      </c>
      <c r="I902">
        <v>3</v>
      </c>
      <c r="J902" t="s">
        <v>30</v>
      </c>
      <c r="K902" t="s">
        <v>32</v>
      </c>
      <c r="L902">
        <v>60</v>
      </c>
      <c r="M902" t="s">
        <v>15</v>
      </c>
    </row>
    <row r="903" spans="1:13" x14ac:dyDescent="0.25">
      <c r="A903">
        <v>28192</v>
      </c>
      <c r="B903" t="s">
        <v>34</v>
      </c>
      <c r="C903" t="s">
        <v>33</v>
      </c>
      <c r="D903" s="1">
        <v>70000</v>
      </c>
      <c r="E903">
        <v>5</v>
      </c>
      <c r="F903" t="s">
        <v>31</v>
      </c>
      <c r="G903" t="s">
        <v>21</v>
      </c>
      <c r="H903" t="s">
        <v>15</v>
      </c>
      <c r="I903">
        <v>3</v>
      </c>
      <c r="J903" t="s">
        <v>30</v>
      </c>
      <c r="K903" t="s">
        <v>32</v>
      </c>
      <c r="L903">
        <v>46</v>
      </c>
      <c r="M903" t="s">
        <v>18</v>
      </c>
    </row>
    <row r="904" spans="1:13" x14ac:dyDescent="0.25">
      <c r="A904">
        <v>16122</v>
      </c>
      <c r="B904" t="s">
        <v>34</v>
      </c>
      <c r="C904" t="s">
        <v>34</v>
      </c>
      <c r="D904" s="1">
        <v>40000</v>
      </c>
      <c r="E904">
        <v>4</v>
      </c>
      <c r="F904" t="s">
        <v>27</v>
      </c>
      <c r="G904" t="s">
        <v>14</v>
      </c>
      <c r="H904" t="s">
        <v>15</v>
      </c>
      <c r="I904">
        <v>2</v>
      </c>
      <c r="J904" t="s">
        <v>16</v>
      </c>
      <c r="K904" t="s">
        <v>32</v>
      </c>
      <c r="L904">
        <v>44</v>
      </c>
      <c r="M904" t="s">
        <v>15</v>
      </c>
    </row>
    <row r="905" spans="1:13" x14ac:dyDescent="0.25">
      <c r="A905">
        <v>18607</v>
      </c>
      <c r="B905" t="s">
        <v>35</v>
      </c>
      <c r="C905" t="s">
        <v>33</v>
      </c>
      <c r="D905" s="1">
        <v>60000</v>
      </c>
      <c r="E905">
        <v>4</v>
      </c>
      <c r="F905" t="s">
        <v>13</v>
      </c>
      <c r="G905" t="s">
        <v>14</v>
      </c>
      <c r="H905" t="s">
        <v>15</v>
      </c>
      <c r="I905">
        <v>2</v>
      </c>
      <c r="J905" t="s">
        <v>22</v>
      </c>
      <c r="K905" t="s">
        <v>32</v>
      </c>
      <c r="L905">
        <v>42</v>
      </c>
      <c r="M905" t="s">
        <v>15</v>
      </c>
    </row>
    <row r="906" spans="1:13" x14ac:dyDescent="0.25">
      <c r="A906">
        <v>28858</v>
      </c>
      <c r="B906" t="s">
        <v>35</v>
      </c>
      <c r="C906" t="s">
        <v>34</v>
      </c>
      <c r="D906" s="1">
        <v>80000</v>
      </c>
      <c r="E906">
        <v>3</v>
      </c>
      <c r="F906" t="s">
        <v>13</v>
      </c>
      <c r="G906" t="s">
        <v>14</v>
      </c>
      <c r="H906" t="s">
        <v>15</v>
      </c>
      <c r="I906">
        <v>0</v>
      </c>
      <c r="J906" t="s">
        <v>22</v>
      </c>
      <c r="K906" t="s">
        <v>32</v>
      </c>
      <c r="L906">
        <v>40</v>
      </c>
      <c r="M906" t="s">
        <v>18</v>
      </c>
    </row>
    <row r="907" spans="1:13" x14ac:dyDescent="0.25">
      <c r="A907">
        <v>14432</v>
      </c>
      <c r="B907" t="s">
        <v>35</v>
      </c>
      <c r="C907" t="s">
        <v>34</v>
      </c>
      <c r="D907" s="1">
        <v>90000</v>
      </c>
      <c r="E907">
        <v>4</v>
      </c>
      <c r="F907" t="s">
        <v>31</v>
      </c>
      <c r="G907" t="s">
        <v>28</v>
      </c>
      <c r="H907" t="s">
        <v>15</v>
      </c>
      <c r="I907">
        <v>1</v>
      </c>
      <c r="J907" t="s">
        <v>23</v>
      </c>
      <c r="K907" t="s">
        <v>32</v>
      </c>
      <c r="L907">
        <v>73</v>
      </c>
      <c r="M907" t="s">
        <v>18</v>
      </c>
    </row>
    <row r="908" spans="1:13" x14ac:dyDescent="0.25">
      <c r="A908">
        <v>26305</v>
      </c>
      <c r="B908" t="s">
        <v>35</v>
      </c>
      <c r="C908" t="s">
        <v>33</v>
      </c>
      <c r="D908" s="1">
        <v>60000</v>
      </c>
      <c r="E908">
        <v>2</v>
      </c>
      <c r="F908" t="s">
        <v>13</v>
      </c>
      <c r="G908" t="s">
        <v>14</v>
      </c>
      <c r="H908" t="s">
        <v>18</v>
      </c>
      <c r="I908">
        <v>0</v>
      </c>
      <c r="J908" t="s">
        <v>16</v>
      </c>
      <c r="K908" t="s">
        <v>32</v>
      </c>
      <c r="L908">
        <v>36</v>
      </c>
      <c r="M908" t="s">
        <v>15</v>
      </c>
    </row>
    <row r="909" spans="1:13" x14ac:dyDescent="0.25">
      <c r="A909">
        <v>22050</v>
      </c>
      <c r="B909" t="s">
        <v>35</v>
      </c>
      <c r="C909" t="s">
        <v>34</v>
      </c>
      <c r="D909" s="1">
        <v>90000</v>
      </c>
      <c r="E909">
        <v>4</v>
      </c>
      <c r="F909" t="s">
        <v>13</v>
      </c>
      <c r="G909" t="s">
        <v>28</v>
      </c>
      <c r="H909" t="s">
        <v>15</v>
      </c>
      <c r="I909">
        <v>1</v>
      </c>
      <c r="J909" t="s">
        <v>26</v>
      </c>
      <c r="K909" t="s">
        <v>32</v>
      </c>
      <c r="L909">
        <v>38</v>
      </c>
      <c r="M909" t="s">
        <v>15</v>
      </c>
    </row>
    <row r="910" spans="1:13" x14ac:dyDescent="0.25">
      <c r="A910">
        <v>25394</v>
      </c>
      <c r="B910" t="s">
        <v>34</v>
      </c>
      <c r="C910" t="s">
        <v>34</v>
      </c>
      <c r="D910" s="1">
        <v>60000</v>
      </c>
      <c r="E910">
        <v>1</v>
      </c>
      <c r="F910" t="s">
        <v>31</v>
      </c>
      <c r="G910" t="s">
        <v>21</v>
      </c>
      <c r="H910" t="s">
        <v>15</v>
      </c>
      <c r="I910">
        <v>0</v>
      </c>
      <c r="J910" t="s">
        <v>22</v>
      </c>
      <c r="K910" t="s">
        <v>32</v>
      </c>
      <c r="L910">
        <v>34</v>
      </c>
      <c r="M910" t="s">
        <v>15</v>
      </c>
    </row>
    <row r="911" spans="1:13" x14ac:dyDescent="0.25">
      <c r="A911">
        <v>19747</v>
      </c>
      <c r="B911" t="s">
        <v>34</v>
      </c>
      <c r="C911" t="s">
        <v>34</v>
      </c>
      <c r="D911" s="1">
        <v>50000</v>
      </c>
      <c r="E911">
        <v>4</v>
      </c>
      <c r="F911" t="s">
        <v>13</v>
      </c>
      <c r="G911" t="s">
        <v>28</v>
      </c>
      <c r="H911" t="s">
        <v>15</v>
      </c>
      <c r="I911">
        <v>2</v>
      </c>
      <c r="J911" t="s">
        <v>30</v>
      </c>
      <c r="K911" t="s">
        <v>32</v>
      </c>
      <c r="L911">
        <v>63</v>
      </c>
      <c r="M911" t="s">
        <v>18</v>
      </c>
    </row>
    <row r="912" spans="1:13" x14ac:dyDescent="0.25">
      <c r="A912">
        <v>23195</v>
      </c>
      <c r="B912" t="s">
        <v>35</v>
      </c>
      <c r="C912" t="s">
        <v>34</v>
      </c>
      <c r="D912" s="1">
        <v>50000</v>
      </c>
      <c r="E912">
        <v>3</v>
      </c>
      <c r="F912" t="s">
        <v>13</v>
      </c>
      <c r="G912" t="s">
        <v>14</v>
      </c>
      <c r="H912" t="s">
        <v>15</v>
      </c>
      <c r="I912">
        <v>2</v>
      </c>
      <c r="J912" t="s">
        <v>22</v>
      </c>
      <c r="K912" t="s">
        <v>32</v>
      </c>
      <c r="L912">
        <v>41</v>
      </c>
      <c r="M912" t="s">
        <v>15</v>
      </c>
    </row>
    <row r="913" spans="1:13" x14ac:dyDescent="0.25">
      <c r="A913">
        <v>21695</v>
      </c>
      <c r="B913" t="s">
        <v>34</v>
      </c>
      <c r="C913" t="s">
        <v>34</v>
      </c>
      <c r="D913" s="1">
        <v>60000</v>
      </c>
      <c r="E913">
        <v>0</v>
      </c>
      <c r="F913" t="s">
        <v>31</v>
      </c>
      <c r="G913" t="s">
        <v>14</v>
      </c>
      <c r="H913" t="s">
        <v>15</v>
      </c>
      <c r="I913">
        <v>0</v>
      </c>
      <c r="J913" t="s">
        <v>26</v>
      </c>
      <c r="K913" t="s">
        <v>32</v>
      </c>
      <c r="L913">
        <v>39</v>
      </c>
      <c r="M913" t="s">
        <v>15</v>
      </c>
    </row>
    <row r="914" spans="1:13" x14ac:dyDescent="0.25">
      <c r="A914">
        <v>13934</v>
      </c>
      <c r="B914" t="s">
        <v>34</v>
      </c>
      <c r="C914" t="s">
        <v>34</v>
      </c>
      <c r="D914" s="1">
        <v>40000</v>
      </c>
      <c r="E914">
        <v>4</v>
      </c>
      <c r="F914" t="s">
        <v>27</v>
      </c>
      <c r="G914" t="s">
        <v>14</v>
      </c>
      <c r="H914" t="s">
        <v>15</v>
      </c>
      <c r="I914">
        <v>2</v>
      </c>
      <c r="J914" t="s">
        <v>22</v>
      </c>
      <c r="K914" t="s">
        <v>32</v>
      </c>
      <c r="L914">
        <v>46</v>
      </c>
      <c r="M914" t="s">
        <v>18</v>
      </c>
    </row>
    <row r="915" spans="1:13" x14ac:dyDescent="0.25">
      <c r="A915">
        <v>13337</v>
      </c>
      <c r="B915" t="s">
        <v>34</v>
      </c>
      <c r="C915" t="s">
        <v>33</v>
      </c>
      <c r="D915" s="1">
        <v>80000</v>
      </c>
      <c r="E915">
        <v>5</v>
      </c>
      <c r="F915" t="s">
        <v>13</v>
      </c>
      <c r="G915" t="s">
        <v>28</v>
      </c>
      <c r="H915" t="s">
        <v>15</v>
      </c>
      <c r="I915">
        <v>2</v>
      </c>
      <c r="J915" t="s">
        <v>23</v>
      </c>
      <c r="K915" t="s">
        <v>32</v>
      </c>
      <c r="L915">
        <v>64</v>
      </c>
      <c r="M915" t="s">
        <v>18</v>
      </c>
    </row>
    <row r="916" spans="1:13" x14ac:dyDescent="0.25">
      <c r="A916">
        <v>27190</v>
      </c>
      <c r="B916" t="s">
        <v>34</v>
      </c>
      <c r="C916" t="s">
        <v>33</v>
      </c>
      <c r="D916" s="1">
        <v>40000</v>
      </c>
      <c r="E916">
        <v>3</v>
      </c>
      <c r="F916" t="s">
        <v>19</v>
      </c>
      <c r="G916" t="s">
        <v>20</v>
      </c>
      <c r="H916" t="s">
        <v>15</v>
      </c>
      <c r="I916">
        <v>1</v>
      </c>
      <c r="J916" t="s">
        <v>26</v>
      </c>
      <c r="K916" t="s">
        <v>32</v>
      </c>
      <c r="L916">
        <v>32</v>
      </c>
      <c r="M916" t="s">
        <v>18</v>
      </c>
    </row>
    <row r="917" spans="1:13" x14ac:dyDescent="0.25">
      <c r="A917">
        <v>28657</v>
      </c>
      <c r="B917" t="s">
        <v>35</v>
      </c>
      <c r="C917" t="s">
        <v>34</v>
      </c>
      <c r="D917" s="1">
        <v>60000</v>
      </c>
      <c r="E917">
        <v>2</v>
      </c>
      <c r="F917" t="s">
        <v>13</v>
      </c>
      <c r="G917" t="s">
        <v>14</v>
      </c>
      <c r="H917" t="s">
        <v>15</v>
      </c>
      <c r="I917">
        <v>0</v>
      </c>
      <c r="J917" t="s">
        <v>22</v>
      </c>
      <c r="K917" t="s">
        <v>32</v>
      </c>
      <c r="L917">
        <v>36</v>
      </c>
      <c r="M917" t="s">
        <v>15</v>
      </c>
    </row>
    <row r="918" spans="1:13" x14ac:dyDescent="0.25">
      <c r="A918">
        <v>21713</v>
      </c>
      <c r="B918" t="s">
        <v>35</v>
      </c>
      <c r="C918" t="s">
        <v>34</v>
      </c>
      <c r="D918" s="1">
        <v>80000</v>
      </c>
      <c r="E918">
        <v>5</v>
      </c>
      <c r="F918" t="s">
        <v>31</v>
      </c>
      <c r="G918" t="s">
        <v>14</v>
      </c>
      <c r="H918" t="s">
        <v>18</v>
      </c>
      <c r="I918">
        <v>0</v>
      </c>
      <c r="J918" t="s">
        <v>16</v>
      </c>
      <c r="K918" t="s">
        <v>32</v>
      </c>
      <c r="L918">
        <v>47</v>
      </c>
      <c r="M918" t="s">
        <v>18</v>
      </c>
    </row>
    <row r="919" spans="1:13" x14ac:dyDescent="0.25">
      <c r="A919">
        <v>21752</v>
      </c>
      <c r="B919" t="s">
        <v>34</v>
      </c>
      <c r="C919" t="s">
        <v>34</v>
      </c>
      <c r="D919" s="1">
        <v>60000</v>
      </c>
      <c r="E919">
        <v>3</v>
      </c>
      <c r="F919" t="s">
        <v>31</v>
      </c>
      <c r="G919" t="s">
        <v>28</v>
      </c>
      <c r="H919" t="s">
        <v>15</v>
      </c>
      <c r="I919">
        <v>2</v>
      </c>
      <c r="J919" t="s">
        <v>30</v>
      </c>
      <c r="K919" t="s">
        <v>32</v>
      </c>
      <c r="L919">
        <v>64</v>
      </c>
      <c r="M919" t="s">
        <v>18</v>
      </c>
    </row>
    <row r="920" spans="1:13" x14ac:dyDescent="0.25">
      <c r="A920">
        <v>27273</v>
      </c>
      <c r="B920" t="s">
        <v>35</v>
      </c>
      <c r="C920" t="s">
        <v>34</v>
      </c>
      <c r="D920" s="1">
        <v>70000</v>
      </c>
      <c r="E920">
        <v>3</v>
      </c>
      <c r="F920" t="s">
        <v>31</v>
      </c>
      <c r="G920" t="s">
        <v>21</v>
      </c>
      <c r="H920" t="s">
        <v>18</v>
      </c>
      <c r="I920">
        <v>0</v>
      </c>
      <c r="J920" t="s">
        <v>16</v>
      </c>
      <c r="K920" t="s">
        <v>32</v>
      </c>
      <c r="L920">
        <v>35</v>
      </c>
      <c r="M920" t="s">
        <v>15</v>
      </c>
    </row>
    <row r="921" spans="1:13" x14ac:dyDescent="0.25">
      <c r="A921">
        <v>22719</v>
      </c>
      <c r="B921" t="s">
        <v>35</v>
      </c>
      <c r="C921" t="s">
        <v>34</v>
      </c>
      <c r="D921" s="1">
        <v>110000</v>
      </c>
      <c r="E921">
        <v>3</v>
      </c>
      <c r="F921" t="s">
        <v>13</v>
      </c>
      <c r="G921" t="s">
        <v>28</v>
      </c>
      <c r="H921" t="s">
        <v>15</v>
      </c>
      <c r="I921">
        <v>4</v>
      </c>
      <c r="J921" t="s">
        <v>22</v>
      </c>
      <c r="K921" t="s">
        <v>32</v>
      </c>
      <c r="L921">
        <v>40</v>
      </c>
      <c r="M921" t="s">
        <v>15</v>
      </c>
    </row>
    <row r="922" spans="1:13" x14ac:dyDescent="0.25">
      <c r="A922">
        <v>22042</v>
      </c>
      <c r="B922" t="s">
        <v>34</v>
      </c>
      <c r="C922" t="s">
        <v>33</v>
      </c>
      <c r="D922" s="1">
        <v>70000</v>
      </c>
      <c r="E922">
        <v>0</v>
      </c>
      <c r="F922" t="s">
        <v>19</v>
      </c>
      <c r="G922" t="s">
        <v>14</v>
      </c>
      <c r="H922" t="s">
        <v>15</v>
      </c>
      <c r="I922">
        <v>2</v>
      </c>
      <c r="J922" t="s">
        <v>23</v>
      </c>
      <c r="K922" t="s">
        <v>32</v>
      </c>
      <c r="L922">
        <v>34</v>
      </c>
      <c r="M922" t="s">
        <v>15</v>
      </c>
    </row>
    <row r="923" spans="1:13" x14ac:dyDescent="0.25">
      <c r="A923">
        <v>21451</v>
      </c>
      <c r="B923" t="s">
        <v>34</v>
      </c>
      <c r="C923" t="s">
        <v>33</v>
      </c>
      <c r="D923" s="1">
        <v>40000</v>
      </c>
      <c r="E923">
        <v>4</v>
      </c>
      <c r="F923" t="s">
        <v>27</v>
      </c>
      <c r="G923" t="s">
        <v>21</v>
      </c>
      <c r="H923" t="s">
        <v>15</v>
      </c>
      <c r="I923">
        <v>2</v>
      </c>
      <c r="J923" t="s">
        <v>30</v>
      </c>
      <c r="K923" t="s">
        <v>32</v>
      </c>
      <c r="L923">
        <v>61</v>
      </c>
      <c r="M923" t="s">
        <v>18</v>
      </c>
    </row>
    <row r="924" spans="1:13" x14ac:dyDescent="0.25">
      <c r="A924">
        <v>20754</v>
      </c>
      <c r="B924" t="s">
        <v>34</v>
      </c>
      <c r="C924" t="s">
        <v>34</v>
      </c>
      <c r="D924" s="1">
        <v>30000</v>
      </c>
      <c r="E924">
        <v>2</v>
      </c>
      <c r="F924" t="s">
        <v>27</v>
      </c>
      <c r="G924" t="s">
        <v>14</v>
      </c>
      <c r="H924" t="s">
        <v>15</v>
      </c>
      <c r="I924">
        <v>2</v>
      </c>
      <c r="J924" t="s">
        <v>26</v>
      </c>
      <c r="K924" t="s">
        <v>32</v>
      </c>
      <c r="L924">
        <v>51</v>
      </c>
      <c r="M924" t="s">
        <v>18</v>
      </c>
    </row>
    <row r="925" spans="1:13" x14ac:dyDescent="0.25">
      <c r="A925">
        <v>12153</v>
      </c>
      <c r="B925" t="s">
        <v>35</v>
      </c>
      <c r="C925" t="s">
        <v>33</v>
      </c>
      <c r="D925" s="1">
        <v>70000</v>
      </c>
      <c r="E925">
        <v>3</v>
      </c>
      <c r="F925" t="s">
        <v>19</v>
      </c>
      <c r="G925" t="s">
        <v>21</v>
      </c>
      <c r="H925" t="s">
        <v>15</v>
      </c>
      <c r="I925">
        <v>1</v>
      </c>
      <c r="J925" t="s">
        <v>23</v>
      </c>
      <c r="K925" t="s">
        <v>32</v>
      </c>
      <c r="L925">
        <v>49</v>
      </c>
      <c r="M925" t="s">
        <v>15</v>
      </c>
    </row>
    <row r="926" spans="1:13" x14ac:dyDescent="0.25">
      <c r="A926">
        <v>16895</v>
      </c>
      <c r="B926" t="s">
        <v>34</v>
      </c>
      <c r="C926" t="s">
        <v>33</v>
      </c>
      <c r="D926" s="1">
        <v>40000</v>
      </c>
      <c r="E926">
        <v>3</v>
      </c>
      <c r="F926" t="s">
        <v>19</v>
      </c>
      <c r="G926" t="s">
        <v>21</v>
      </c>
      <c r="H926" t="s">
        <v>18</v>
      </c>
      <c r="I926">
        <v>2</v>
      </c>
      <c r="J926" t="s">
        <v>26</v>
      </c>
      <c r="K926" t="s">
        <v>32</v>
      </c>
      <c r="L926">
        <v>54</v>
      </c>
      <c r="M926" t="s">
        <v>15</v>
      </c>
    </row>
    <row r="927" spans="1:13" x14ac:dyDescent="0.25">
      <c r="A927">
        <v>26728</v>
      </c>
      <c r="B927" t="s">
        <v>35</v>
      </c>
      <c r="C927" t="s">
        <v>34</v>
      </c>
      <c r="D927" s="1">
        <v>70000</v>
      </c>
      <c r="E927">
        <v>3</v>
      </c>
      <c r="F927" t="s">
        <v>31</v>
      </c>
      <c r="G927" t="s">
        <v>28</v>
      </c>
      <c r="H927" t="s">
        <v>18</v>
      </c>
      <c r="I927">
        <v>2</v>
      </c>
      <c r="J927" t="s">
        <v>26</v>
      </c>
      <c r="K927" t="s">
        <v>32</v>
      </c>
      <c r="L927">
        <v>53</v>
      </c>
      <c r="M927" t="s">
        <v>15</v>
      </c>
    </row>
    <row r="928" spans="1:13" x14ac:dyDescent="0.25">
      <c r="A928">
        <v>11090</v>
      </c>
      <c r="B928" t="s">
        <v>35</v>
      </c>
      <c r="C928" t="s">
        <v>34</v>
      </c>
      <c r="D928" s="1">
        <v>90000</v>
      </c>
      <c r="E928">
        <v>2</v>
      </c>
      <c r="F928" t="s">
        <v>19</v>
      </c>
      <c r="G928" t="s">
        <v>21</v>
      </c>
      <c r="H928" t="s">
        <v>15</v>
      </c>
      <c r="I928">
        <v>1</v>
      </c>
      <c r="J928" t="s">
        <v>22</v>
      </c>
      <c r="K928" t="s">
        <v>32</v>
      </c>
      <c r="L928">
        <v>48</v>
      </c>
      <c r="M928" t="s">
        <v>15</v>
      </c>
    </row>
    <row r="929" spans="1:13" x14ac:dyDescent="0.25">
      <c r="A929">
        <v>15862</v>
      </c>
      <c r="B929" t="s">
        <v>35</v>
      </c>
      <c r="C929" t="s">
        <v>33</v>
      </c>
      <c r="D929" s="1">
        <v>50000</v>
      </c>
      <c r="E929">
        <v>0</v>
      </c>
      <c r="F929" t="s">
        <v>31</v>
      </c>
      <c r="G929" t="s">
        <v>14</v>
      </c>
      <c r="H929" t="s">
        <v>15</v>
      </c>
      <c r="I929">
        <v>0</v>
      </c>
      <c r="J929" t="s">
        <v>26</v>
      </c>
      <c r="K929" t="s">
        <v>32</v>
      </c>
      <c r="L929">
        <v>33</v>
      </c>
      <c r="M929" t="s">
        <v>15</v>
      </c>
    </row>
    <row r="930" spans="1:13" x14ac:dyDescent="0.25">
      <c r="A930">
        <v>26495</v>
      </c>
      <c r="B930" t="s">
        <v>35</v>
      </c>
      <c r="C930" t="s">
        <v>33</v>
      </c>
      <c r="D930" s="1">
        <v>40000</v>
      </c>
      <c r="E930">
        <v>2</v>
      </c>
      <c r="F930" t="s">
        <v>27</v>
      </c>
      <c r="G930" t="s">
        <v>21</v>
      </c>
      <c r="H930" t="s">
        <v>15</v>
      </c>
      <c r="I930">
        <v>2</v>
      </c>
      <c r="J930" t="s">
        <v>30</v>
      </c>
      <c r="K930" t="s">
        <v>32</v>
      </c>
      <c r="L930">
        <v>57</v>
      </c>
      <c r="M930" t="s">
        <v>18</v>
      </c>
    </row>
    <row r="931" spans="1:13" x14ac:dyDescent="0.25">
      <c r="A931">
        <v>11823</v>
      </c>
      <c r="B931" t="s">
        <v>34</v>
      </c>
      <c r="C931" t="s">
        <v>33</v>
      </c>
      <c r="D931" s="1">
        <v>70000</v>
      </c>
      <c r="E931">
        <v>0</v>
      </c>
      <c r="F931" t="s">
        <v>31</v>
      </c>
      <c r="G931" t="s">
        <v>21</v>
      </c>
      <c r="H931" t="s">
        <v>15</v>
      </c>
      <c r="I931">
        <v>0</v>
      </c>
      <c r="J931" t="s">
        <v>22</v>
      </c>
      <c r="K931" t="s">
        <v>32</v>
      </c>
      <c r="L931">
        <v>39</v>
      </c>
      <c r="M931" t="s">
        <v>18</v>
      </c>
    </row>
    <row r="932" spans="1:13" x14ac:dyDescent="0.25">
      <c r="A932">
        <v>23449</v>
      </c>
      <c r="B932" t="s">
        <v>34</v>
      </c>
      <c r="C932" t="s">
        <v>34</v>
      </c>
      <c r="D932" s="1">
        <v>60000</v>
      </c>
      <c r="E932">
        <v>2</v>
      </c>
      <c r="F932" t="s">
        <v>27</v>
      </c>
      <c r="G932" t="s">
        <v>21</v>
      </c>
      <c r="H932" t="s">
        <v>15</v>
      </c>
      <c r="I932">
        <v>2</v>
      </c>
      <c r="J932" t="s">
        <v>23</v>
      </c>
      <c r="K932" t="s">
        <v>32</v>
      </c>
      <c r="L932">
        <v>48</v>
      </c>
      <c r="M932" t="s">
        <v>18</v>
      </c>
    </row>
    <row r="933" spans="1:13" x14ac:dyDescent="0.25">
      <c r="A933">
        <v>23459</v>
      </c>
      <c r="B933" t="s">
        <v>34</v>
      </c>
      <c r="C933" t="s">
        <v>34</v>
      </c>
      <c r="D933" s="1">
        <v>60000</v>
      </c>
      <c r="E933">
        <v>2</v>
      </c>
      <c r="F933" t="s">
        <v>27</v>
      </c>
      <c r="G933" t="s">
        <v>21</v>
      </c>
      <c r="H933" t="s">
        <v>15</v>
      </c>
      <c r="I933">
        <v>2</v>
      </c>
      <c r="J933" t="s">
        <v>23</v>
      </c>
      <c r="K933" t="s">
        <v>32</v>
      </c>
      <c r="L933">
        <v>50</v>
      </c>
      <c r="M933" t="s">
        <v>18</v>
      </c>
    </row>
    <row r="934" spans="1:13" x14ac:dyDescent="0.25">
      <c r="A934">
        <v>19543</v>
      </c>
      <c r="B934" t="s">
        <v>34</v>
      </c>
      <c r="C934" t="s">
        <v>34</v>
      </c>
      <c r="D934" s="1">
        <v>70000</v>
      </c>
      <c r="E934">
        <v>5</v>
      </c>
      <c r="F934" t="s">
        <v>31</v>
      </c>
      <c r="G934" t="s">
        <v>21</v>
      </c>
      <c r="H934" t="s">
        <v>18</v>
      </c>
      <c r="I934">
        <v>3</v>
      </c>
      <c r="J934" t="s">
        <v>30</v>
      </c>
      <c r="K934" t="s">
        <v>32</v>
      </c>
      <c r="L934">
        <v>47</v>
      </c>
      <c r="M934" t="s">
        <v>18</v>
      </c>
    </row>
    <row r="935" spans="1:13" x14ac:dyDescent="0.25">
      <c r="A935">
        <v>14914</v>
      </c>
      <c r="B935" t="s">
        <v>34</v>
      </c>
      <c r="C935" t="s">
        <v>33</v>
      </c>
      <c r="D935" s="1">
        <v>40000</v>
      </c>
      <c r="E935">
        <v>1</v>
      </c>
      <c r="F935" t="s">
        <v>19</v>
      </c>
      <c r="G935" t="s">
        <v>20</v>
      </c>
      <c r="H935" t="s">
        <v>15</v>
      </c>
      <c r="I935">
        <v>1</v>
      </c>
      <c r="J935" t="s">
        <v>26</v>
      </c>
      <c r="K935" t="s">
        <v>32</v>
      </c>
      <c r="L935">
        <v>49</v>
      </c>
      <c r="M935" t="s">
        <v>15</v>
      </c>
    </row>
    <row r="936" spans="1:13" x14ac:dyDescent="0.25">
      <c r="A936">
        <v>12033</v>
      </c>
      <c r="B936" t="s">
        <v>35</v>
      </c>
      <c r="C936" t="s">
        <v>33</v>
      </c>
      <c r="D936" s="1">
        <v>40000</v>
      </c>
      <c r="E936">
        <v>0</v>
      </c>
      <c r="F936" t="s">
        <v>27</v>
      </c>
      <c r="G936" t="s">
        <v>14</v>
      </c>
      <c r="H936" t="s">
        <v>18</v>
      </c>
      <c r="I936">
        <v>2</v>
      </c>
      <c r="J936" t="s">
        <v>16</v>
      </c>
      <c r="K936" t="s">
        <v>32</v>
      </c>
      <c r="L936">
        <v>27</v>
      </c>
      <c r="M936" t="s">
        <v>15</v>
      </c>
    </row>
    <row r="937" spans="1:13" x14ac:dyDescent="0.25">
      <c r="A937">
        <v>11941</v>
      </c>
      <c r="B937" t="s">
        <v>35</v>
      </c>
      <c r="C937" t="s">
        <v>34</v>
      </c>
      <c r="D937" s="1">
        <v>60000</v>
      </c>
      <c r="E937">
        <v>0</v>
      </c>
      <c r="F937" t="s">
        <v>19</v>
      </c>
      <c r="G937" t="s">
        <v>14</v>
      </c>
      <c r="H937" t="s">
        <v>15</v>
      </c>
      <c r="I937">
        <v>0</v>
      </c>
      <c r="J937" t="s">
        <v>23</v>
      </c>
      <c r="K937" t="s">
        <v>32</v>
      </c>
      <c r="L937">
        <v>29</v>
      </c>
      <c r="M937" t="s">
        <v>18</v>
      </c>
    </row>
    <row r="938" spans="1:13" x14ac:dyDescent="0.25">
      <c r="A938">
        <v>14389</v>
      </c>
      <c r="B938" t="s">
        <v>34</v>
      </c>
      <c r="C938" t="s">
        <v>34</v>
      </c>
      <c r="D938" s="1">
        <v>60000</v>
      </c>
      <c r="E938">
        <v>2</v>
      </c>
      <c r="F938" t="s">
        <v>13</v>
      </c>
      <c r="G938" t="s">
        <v>28</v>
      </c>
      <c r="H938" t="s">
        <v>15</v>
      </c>
      <c r="I938">
        <v>0</v>
      </c>
      <c r="J938" t="s">
        <v>22</v>
      </c>
      <c r="K938" t="s">
        <v>32</v>
      </c>
      <c r="L938">
        <v>59</v>
      </c>
      <c r="M938" t="s">
        <v>18</v>
      </c>
    </row>
    <row r="939" spans="1:13" x14ac:dyDescent="0.25">
      <c r="A939">
        <v>18050</v>
      </c>
      <c r="B939" t="s">
        <v>34</v>
      </c>
      <c r="C939" t="s">
        <v>33</v>
      </c>
      <c r="D939" s="1">
        <v>60000</v>
      </c>
      <c r="E939">
        <v>1</v>
      </c>
      <c r="F939" t="s">
        <v>19</v>
      </c>
      <c r="G939" t="s">
        <v>14</v>
      </c>
      <c r="H939" t="s">
        <v>15</v>
      </c>
      <c r="I939">
        <v>1</v>
      </c>
      <c r="J939" t="s">
        <v>16</v>
      </c>
      <c r="K939" t="s">
        <v>32</v>
      </c>
      <c r="L939">
        <v>45</v>
      </c>
      <c r="M939" t="s">
        <v>15</v>
      </c>
    </row>
    <row r="940" spans="1:13" x14ac:dyDescent="0.25">
      <c r="A940">
        <v>19856</v>
      </c>
      <c r="B940" t="s">
        <v>34</v>
      </c>
      <c r="C940" t="s">
        <v>33</v>
      </c>
      <c r="D940" s="1">
        <v>60000</v>
      </c>
      <c r="E940">
        <v>4</v>
      </c>
      <c r="F940" t="s">
        <v>13</v>
      </c>
      <c r="G940" t="s">
        <v>28</v>
      </c>
      <c r="H940" t="s">
        <v>15</v>
      </c>
      <c r="I940">
        <v>2</v>
      </c>
      <c r="J940" t="s">
        <v>22</v>
      </c>
      <c r="K940" t="s">
        <v>32</v>
      </c>
      <c r="L940">
        <v>60</v>
      </c>
      <c r="M940" t="s">
        <v>18</v>
      </c>
    </row>
    <row r="941" spans="1:13" x14ac:dyDescent="0.25">
      <c r="A941">
        <v>11663</v>
      </c>
      <c r="B941" t="s">
        <v>34</v>
      </c>
      <c r="C941" t="s">
        <v>34</v>
      </c>
      <c r="D941" s="1">
        <v>70000</v>
      </c>
      <c r="E941">
        <v>4</v>
      </c>
      <c r="F941" t="s">
        <v>31</v>
      </c>
      <c r="G941" t="s">
        <v>21</v>
      </c>
      <c r="H941" t="s">
        <v>15</v>
      </c>
      <c r="I941">
        <v>0</v>
      </c>
      <c r="J941" t="s">
        <v>16</v>
      </c>
      <c r="K941" t="s">
        <v>32</v>
      </c>
      <c r="L941">
        <v>36</v>
      </c>
      <c r="M941" t="s">
        <v>15</v>
      </c>
    </row>
    <row r="942" spans="1:13" x14ac:dyDescent="0.25">
      <c r="A942">
        <v>27740</v>
      </c>
      <c r="B942" t="s">
        <v>34</v>
      </c>
      <c r="C942" t="s">
        <v>33</v>
      </c>
      <c r="D942" s="1">
        <v>40000</v>
      </c>
      <c r="E942">
        <v>0</v>
      </c>
      <c r="F942" t="s">
        <v>27</v>
      </c>
      <c r="G942" t="s">
        <v>14</v>
      </c>
      <c r="H942" t="s">
        <v>15</v>
      </c>
      <c r="I942">
        <v>2</v>
      </c>
      <c r="J942" t="s">
        <v>23</v>
      </c>
      <c r="K942" t="s">
        <v>32</v>
      </c>
      <c r="L942">
        <v>27</v>
      </c>
      <c r="M942" t="s">
        <v>18</v>
      </c>
    </row>
    <row r="943" spans="1:13" x14ac:dyDescent="0.25">
      <c r="A943">
        <v>23455</v>
      </c>
      <c r="B943" t="s">
        <v>35</v>
      </c>
      <c r="C943" t="s">
        <v>34</v>
      </c>
      <c r="D943" s="1">
        <v>80000</v>
      </c>
      <c r="E943">
        <v>2</v>
      </c>
      <c r="F943" t="s">
        <v>29</v>
      </c>
      <c r="G943" t="s">
        <v>14</v>
      </c>
      <c r="H943" t="s">
        <v>18</v>
      </c>
      <c r="I943">
        <v>2</v>
      </c>
      <c r="J943" t="s">
        <v>26</v>
      </c>
      <c r="K943" t="s">
        <v>32</v>
      </c>
      <c r="L943">
        <v>50</v>
      </c>
      <c r="M943" t="s">
        <v>18</v>
      </c>
    </row>
    <row r="944" spans="1:13" x14ac:dyDescent="0.25">
      <c r="A944">
        <v>15292</v>
      </c>
      <c r="B944" t="s">
        <v>35</v>
      </c>
      <c r="C944" t="s">
        <v>33</v>
      </c>
      <c r="D944" s="1">
        <v>60000</v>
      </c>
      <c r="E944">
        <v>1</v>
      </c>
      <c r="F944" t="s">
        <v>31</v>
      </c>
      <c r="G944" t="s">
        <v>14</v>
      </c>
      <c r="H944" t="s">
        <v>15</v>
      </c>
      <c r="I944">
        <v>0</v>
      </c>
      <c r="J944" t="s">
        <v>26</v>
      </c>
      <c r="K944" t="s">
        <v>32</v>
      </c>
      <c r="L944">
        <v>35</v>
      </c>
      <c r="M944" t="s">
        <v>18</v>
      </c>
    </row>
    <row r="945" spans="1:13" x14ac:dyDescent="0.25">
      <c r="A945">
        <v>21587</v>
      </c>
      <c r="B945" t="s">
        <v>34</v>
      </c>
      <c r="C945" t="s">
        <v>33</v>
      </c>
      <c r="D945" s="1">
        <v>60000</v>
      </c>
      <c r="E945">
        <v>1</v>
      </c>
      <c r="F945" t="s">
        <v>31</v>
      </c>
      <c r="G945" t="s">
        <v>14</v>
      </c>
      <c r="H945" t="s">
        <v>15</v>
      </c>
      <c r="I945">
        <v>0</v>
      </c>
      <c r="J945" t="s">
        <v>22</v>
      </c>
      <c r="K945" t="s">
        <v>32</v>
      </c>
      <c r="L945">
        <v>34</v>
      </c>
      <c r="M945" t="s">
        <v>15</v>
      </c>
    </row>
    <row r="946" spans="1:13" x14ac:dyDescent="0.25">
      <c r="A946">
        <v>23513</v>
      </c>
      <c r="B946" t="s">
        <v>34</v>
      </c>
      <c r="C946" t="s">
        <v>33</v>
      </c>
      <c r="D946" s="1">
        <v>40000</v>
      </c>
      <c r="E946">
        <v>3</v>
      </c>
      <c r="F946" t="s">
        <v>19</v>
      </c>
      <c r="G946" t="s">
        <v>21</v>
      </c>
      <c r="H946" t="s">
        <v>15</v>
      </c>
      <c r="I946">
        <v>2</v>
      </c>
      <c r="J946" t="s">
        <v>23</v>
      </c>
      <c r="K946" t="s">
        <v>32</v>
      </c>
      <c r="L946">
        <v>54</v>
      </c>
      <c r="M946" t="s">
        <v>18</v>
      </c>
    </row>
    <row r="947" spans="1:13" x14ac:dyDescent="0.25">
      <c r="A947">
        <v>24322</v>
      </c>
      <c r="B947" t="s">
        <v>34</v>
      </c>
      <c r="C947" t="s">
        <v>33</v>
      </c>
      <c r="D947" s="1">
        <v>60000</v>
      </c>
      <c r="E947">
        <v>4</v>
      </c>
      <c r="F947" t="s">
        <v>13</v>
      </c>
      <c r="G947" t="s">
        <v>14</v>
      </c>
      <c r="H947" t="s">
        <v>18</v>
      </c>
      <c r="I947">
        <v>2</v>
      </c>
      <c r="J947" t="s">
        <v>16</v>
      </c>
      <c r="K947" t="s">
        <v>32</v>
      </c>
      <c r="L947">
        <v>42</v>
      </c>
      <c r="M947" t="s">
        <v>18</v>
      </c>
    </row>
    <row r="948" spans="1:13" x14ac:dyDescent="0.25">
      <c r="A948">
        <v>26298</v>
      </c>
      <c r="B948" t="s">
        <v>34</v>
      </c>
      <c r="C948" t="s">
        <v>33</v>
      </c>
      <c r="D948" s="1">
        <v>50000</v>
      </c>
      <c r="E948">
        <v>1</v>
      </c>
      <c r="F948" t="s">
        <v>13</v>
      </c>
      <c r="G948" t="s">
        <v>14</v>
      </c>
      <c r="H948" t="s">
        <v>15</v>
      </c>
      <c r="I948">
        <v>0</v>
      </c>
      <c r="J948" t="s">
        <v>22</v>
      </c>
      <c r="K948" t="s">
        <v>32</v>
      </c>
      <c r="L948">
        <v>34</v>
      </c>
      <c r="M948" t="s">
        <v>15</v>
      </c>
    </row>
    <row r="949" spans="1:13" x14ac:dyDescent="0.25">
      <c r="A949">
        <v>25419</v>
      </c>
      <c r="B949" t="s">
        <v>35</v>
      </c>
      <c r="C949" t="s">
        <v>34</v>
      </c>
      <c r="D949" s="1">
        <v>50000</v>
      </c>
      <c r="E949">
        <v>2</v>
      </c>
      <c r="F949" t="s">
        <v>13</v>
      </c>
      <c r="G949" t="s">
        <v>14</v>
      </c>
      <c r="H949" t="s">
        <v>18</v>
      </c>
      <c r="I949">
        <v>1</v>
      </c>
      <c r="J949" t="s">
        <v>16</v>
      </c>
      <c r="K949" t="s">
        <v>32</v>
      </c>
      <c r="L949">
        <v>38</v>
      </c>
      <c r="M949" t="s">
        <v>15</v>
      </c>
    </row>
    <row r="950" spans="1:13" x14ac:dyDescent="0.25">
      <c r="A950">
        <v>13343</v>
      </c>
      <c r="B950" t="s">
        <v>34</v>
      </c>
      <c r="C950" t="s">
        <v>33</v>
      </c>
      <c r="D950" s="1">
        <v>90000</v>
      </c>
      <c r="E950">
        <v>5</v>
      </c>
      <c r="F950" t="s">
        <v>13</v>
      </c>
      <c r="G950" t="s">
        <v>28</v>
      </c>
      <c r="H950" t="s">
        <v>15</v>
      </c>
      <c r="I950">
        <v>2</v>
      </c>
      <c r="J950" t="s">
        <v>26</v>
      </c>
      <c r="K950" t="s">
        <v>32</v>
      </c>
      <c r="L950">
        <v>63</v>
      </c>
      <c r="M950" t="s">
        <v>15</v>
      </c>
    </row>
    <row r="951" spans="1:13" x14ac:dyDescent="0.25">
      <c r="A951">
        <v>11303</v>
      </c>
      <c r="B951" t="s">
        <v>35</v>
      </c>
      <c r="C951" t="s">
        <v>33</v>
      </c>
      <c r="D951" s="1">
        <v>90000</v>
      </c>
      <c r="E951">
        <v>4</v>
      </c>
      <c r="F951" t="s">
        <v>27</v>
      </c>
      <c r="G951" t="s">
        <v>21</v>
      </c>
      <c r="H951" t="s">
        <v>18</v>
      </c>
      <c r="I951">
        <v>3</v>
      </c>
      <c r="J951" t="s">
        <v>26</v>
      </c>
      <c r="K951" t="s">
        <v>32</v>
      </c>
      <c r="L951">
        <v>45</v>
      </c>
      <c r="M951" t="s">
        <v>15</v>
      </c>
    </row>
    <row r="952" spans="1:13" x14ac:dyDescent="0.25">
      <c r="A952">
        <v>21693</v>
      </c>
      <c r="B952" t="s">
        <v>35</v>
      </c>
      <c r="C952" t="s">
        <v>33</v>
      </c>
      <c r="D952" s="1">
        <v>60000</v>
      </c>
      <c r="E952">
        <v>0</v>
      </c>
      <c r="F952" t="s">
        <v>31</v>
      </c>
      <c r="G952" t="s">
        <v>14</v>
      </c>
      <c r="H952" t="s">
        <v>18</v>
      </c>
      <c r="I952">
        <v>0</v>
      </c>
      <c r="J952" t="s">
        <v>16</v>
      </c>
      <c r="K952" t="s">
        <v>32</v>
      </c>
      <c r="L952">
        <v>40</v>
      </c>
      <c r="M952" t="s">
        <v>18</v>
      </c>
    </row>
    <row r="953" spans="1:13" x14ac:dyDescent="0.25">
      <c r="A953">
        <v>28056</v>
      </c>
      <c r="B953" t="s">
        <v>34</v>
      </c>
      <c r="C953" t="s">
        <v>34</v>
      </c>
      <c r="D953" s="1">
        <v>70000</v>
      </c>
      <c r="E953">
        <v>2</v>
      </c>
      <c r="F953" t="s">
        <v>29</v>
      </c>
      <c r="G953" t="s">
        <v>14</v>
      </c>
      <c r="H953" t="s">
        <v>15</v>
      </c>
      <c r="I953">
        <v>2</v>
      </c>
      <c r="J953" t="s">
        <v>30</v>
      </c>
      <c r="K953" t="s">
        <v>32</v>
      </c>
      <c r="L953">
        <v>53</v>
      </c>
      <c r="M953" t="s">
        <v>18</v>
      </c>
    </row>
    <row r="954" spans="1:13" x14ac:dyDescent="0.25">
      <c r="A954">
        <v>11788</v>
      </c>
      <c r="B954" t="s">
        <v>35</v>
      </c>
      <c r="C954" t="s">
        <v>33</v>
      </c>
      <c r="D954" s="1">
        <v>70000</v>
      </c>
      <c r="E954">
        <v>1</v>
      </c>
      <c r="F954" t="s">
        <v>31</v>
      </c>
      <c r="G954" t="s">
        <v>21</v>
      </c>
      <c r="H954" t="s">
        <v>15</v>
      </c>
      <c r="I954">
        <v>0</v>
      </c>
      <c r="J954" t="s">
        <v>22</v>
      </c>
      <c r="K954" t="s">
        <v>32</v>
      </c>
      <c r="L954">
        <v>34</v>
      </c>
      <c r="M954" t="s">
        <v>18</v>
      </c>
    </row>
    <row r="955" spans="1:13" x14ac:dyDescent="0.25">
      <c r="A955">
        <v>22296</v>
      </c>
      <c r="B955" t="s">
        <v>34</v>
      </c>
      <c r="C955" t="s">
        <v>34</v>
      </c>
      <c r="D955" s="1">
        <v>70000</v>
      </c>
      <c r="E955">
        <v>0</v>
      </c>
      <c r="F955" t="s">
        <v>13</v>
      </c>
      <c r="G955" t="s">
        <v>21</v>
      </c>
      <c r="H955" t="s">
        <v>18</v>
      </c>
      <c r="I955">
        <v>1</v>
      </c>
      <c r="J955" t="s">
        <v>16</v>
      </c>
      <c r="K955" t="s">
        <v>32</v>
      </c>
      <c r="L955">
        <v>38</v>
      </c>
      <c r="M955" t="s">
        <v>18</v>
      </c>
    </row>
    <row r="956" spans="1:13" x14ac:dyDescent="0.25">
      <c r="A956">
        <v>15319</v>
      </c>
      <c r="B956" t="s">
        <v>34</v>
      </c>
      <c r="C956" t="s">
        <v>33</v>
      </c>
      <c r="D956" s="1">
        <v>70000</v>
      </c>
      <c r="E956">
        <v>4</v>
      </c>
      <c r="F956" t="s">
        <v>13</v>
      </c>
      <c r="G956" t="s">
        <v>28</v>
      </c>
      <c r="H956" t="s">
        <v>18</v>
      </c>
      <c r="I956">
        <v>1</v>
      </c>
      <c r="J956" t="s">
        <v>26</v>
      </c>
      <c r="K956" t="s">
        <v>32</v>
      </c>
      <c r="L956">
        <v>59</v>
      </c>
      <c r="M956" t="s">
        <v>18</v>
      </c>
    </row>
    <row r="957" spans="1:13" x14ac:dyDescent="0.25">
      <c r="A957">
        <v>17654</v>
      </c>
      <c r="B957" t="s">
        <v>35</v>
      </c>
      <c r="C957" t="s">
        <v>33</v>
      </c>
      <c r="D957" s="1">
        <v>40000</v>
      </c>
      <c r="E957">
        <v>3</v>
      </c>
      <c r="F957" t="s">
        <v>19</v>
      </c>
      <c r="G957" t="s">
        <v>20</v>
      </c>
      <c r="H957" t="s">
        <v>15</v>
      </c>
      <c r="I957">
        <v>1</v>
      </c>
      <c r="J957" t="s">
        <v>26</v>
      </c>
      <c r="K957" t="s">
        <v>32</v>
      </c>
      <c r="L957">
        <v>30</v>
      </c>
      <c r="M957" t="s">
        <v>15</v>
      </c>
    </row>
    <row r="958" spans="1:13" x14ac:dyDescent="0.25">
      <c r="A958">
        <v>14662</v>
      </c>
      <c r="B958" t="s">
        <v>34</v>
      </c>
      <c r="C958" t="s">
        <v>34</v>
      </c>
      <c r="D958" s="1">
        <v>60000</v>
      </c>
      <c r="E958">
        <v>1</v>
      </c>
      <c r="F958" t="s">
        <v>13</v>
      </c>
      <c r="G958" t="s">
        <v>21</v>
      </c>
      <c r="H958" t="s">
        <v>15</v>
      </c>
      <c r="I958">
        <v>1</v>
      </c>
      <c r="J958" t="s">
        <v>16</v>
      </c>
      <c r="K958" t="s">
        <v>32</v>
      </c>
      <c r="L958">
        <v>48</v>
      </c>
      <c r="M958" t="s">
        <v>15</v>
      </c>
    </row>
    <row r="959" spans="1:13" x14ac:dyDescent="0.25">
      <c r="A959">
        <v>17541</v>
      </c>
      <c r="B959" t="s">
        <v>34</v>
      </c>
      <c r="C959" t="s">
        <v>33</v>
      </c>
      <c r="D959" s="1">
        <v>40000</v>
      </c>
      <c r="E959">
        <v>4</v>
      </c>
      <c r="F959" t="s">
        <v>27</v>
      </c>
      <c r="G959" t="s">
        <v>14</v>
      </c>
      <c r="H959" t="s">
        <v>15</v>
      </c>
      <c r="I959">
        <v>2</v>
      </c>
      <c r="J959" t="s">
        <v>22</v>
      </c>
      <c r="K959" t="s">
        <v>32</v>
      </c>
      <c r="L959">
        <v>43</v>
      </c>
      <c r="M959" t="s">
        <v>18</v>
      </c>
    </row>
    <row r="960" spans="1:13" x14ac:dyDescent="0.25">
      <c r="A960">
        <v>13886</v>
      </c>
      <c r="B960" t="s">
        <v>34</v>
      </c>
      <c r="C960" t="s">
        <v>33</v>
      </c>
      <c r="D960" s="1">
        <v>70000</v>
      </c>
      <c r="E960">
        <v>4</v>
      </c>
      <c r="F960" t="s">
        <v>31</v>
      </c>
      <c r="G960" t="s">
        <v>21</v>
      </c>
      <c r="H960" t="s">
        <v>15</v>
      </c>
      <c r="I960">
        <v>0</v>
      </c>
      <c r="J960" t="s">
        <v>22</v>
      </c>
      <c r="K960" t="s">
        <v>32</v>
      </c>
      <c r="L960">
        <v>35</v>
      </c>
      <c r="M960" t="s">
        <v>15</v>
      </c>
    </row>
    <row r="961" spans="1:13" x14ac:dyDescent="0.25">
      <c r="A961">
        <v>13073</v>
      </c>
      <c r="B961" t="s">
        <v>34</v>
      </c>
      <c r="C961" t="s">
        <v>33</v>
      </c>
      <c r="D961" s="1">
        <v>60000</v>
      </c>
      <c r="E961">
        <v>0</v>
      </c>
      <c r="F961" t="s">
        <v>19</v>
      </c>
      <c r="G961" t="s">
        <v>21</v>
      </c>
      <c r="H961" t="s">
        <v>15</v>
      </c>
      <c r="I961">
        <v>2</v>
      </c>
      <c r="J961" t="s">
        <v>23</v>
      </c>
      <c r="K961" t="s">
        <v>32</v>
      </c>
      <c r="L961">
        <v>30</v>
      </c>
      <c r="M961" t="s">
        <v>18</v>
      </c>
    </row>
    <row r="962" spans="1:13" x14ac:dyDescent="0.25">
      <c r="A962">
        <v>21940</v>
      </c>
      <c r="B962" t="s">
        <v>34</v>
      </c>
      <c r="C962" t="s">
        <v>34</v>
      </c>
      <c r="D962" s="1">
        <v>90000</v>
      </c>
      <c r="E962">
        <v>5</v>
      </c>
      <c r="F962" t="s">
        <v>31</v>
      </c>
      <c r="G962" t="s">
        <v>21</v>
      </c>
      <c r="H962" t="s">
        <v>15</v>
      </c>
      <c r="I962">
        <v>0</v>
      </c>
      <c r="J962" t="s">
        <v>16</v>
      </c>
      <c r="K962" t="s">
        <v>32</v>
      </c>
      <c r="L962">
        <v>47</v>
      </c>
      <c r="M962" t="s">
        <v>15</v>
      </c>
    </row>
    <row r="963" spans="1:13" x14ac:dyDescent="0.25">
      <c r="A963">
        <v>20196</v>
      </c>
      <c r="B963" t="s">
        <v>34</v>
      </c>
      <c r="C963" t="s">
        <v>34</v>
      </c>
      <c r="D963" s="1">
        <v>60000</v>
      </c>
      <c r="E963">
        <v>1</v>
      </c>
      <c r="F963" t="s">
        <v>19</v>
      </c>
      <c r="G963" t="s">
        <v>14</v>
      </c>
      <c r="H963" t="s">
        <v>15</v>
      </c>
      <c r="I963">
        <v>1</v>
      </c>
      <c r="J963" t="s">
        <v>22</v>
      </c>
      <c r="K963" t="s">
        <v>32</v>
      </c>
      <c r="L963">
        <v>45</v>
      </c>
      <c r="M963" t="s">
        <v>15</v>
      </c>
    </row>
    <row r="964" spans="1:13" x14ac:dyDescent="0.25">
      <c r="A964">
        <v>23491</v>
      </c>
      <c r="B964" t="s">
        <v>35</v>
      </c>
      <c r="C964" t="s">
        <v>34</v>
      </c>
      <c r="D964" s="1">
        <v>100000</v>
      </c>
      <c r="E964">
        <v>0</v>
      </c>
      <c r="F964" t="s">
        <v>19</v>
      </c>
      <c r="G964" t="s">
        <v>21</v>
      </c>
      <c r="H964" t="s">
        <v>18</v>
      </c>
      <c r="I964">
        <v>4</v>
      </c>
      <c r="J964" t="s">
        <v>26</v>
      </c>
      <c r="K964" t="s">
        <v>32</v>
      </c>
      <c r="L964">
        <v>45</v>
      </c>
      <c r="M964" t="s">
        <v>18</v>
      </c>
    </row>
    <row r="965" spans="1:13" x14ac:dyDescent="0.25">
      <c r="A965">
        <v>16651</v>
      </c>
      <c r="B965" t="s">
        <v>34</v>
      </c>
      <c r="C965" t="s">
        <v>33</v>
      </c>
      <c r="D965" s="1">
        <v>120000</v>
      </c>
      <c r="E965">
        <v>2</v>
      </c>
      <c r="F965" t="s">
        <v>13</v>
      </c>
      <c r="G965" t="s">
        <v>28</v>
      </c>
      <c r="H965" t="s">
        <v>15</v>
      </c>
      <c r="I965">
        <v>3</v>
      </c>
      <c r="J965" t="s">
        <v>23</v>
      </c>
      <c r="K965" t="s">
        <v>32</v>
      </c>
      <c r="L965">
        <v>62</v>
      </c>
      <c r="M965" t="s">
        <v>18</v>
      </c>
    </row>
    <row r="966" spans="1:13" x14ac:dyDescent="0.25">
      <c r="A966">
        <v>16813</v>
      </c>
      <c r="B966" t="s">
        <v>34</v>
      </c>
      <c r="C966" t="s">
        <v>34</v>
      </c>
      <c r="D966" s="1">
        <v>60000</v>
      </c>
      <c r="E966">
        <v>2</v>
      </c>
      <c r="F966" t="s">
        <v>19</v>
      </c>
      <c r="G966" t="s">
        <v>21</v>
      </c>
      <c r="H966" t="s">
        <v>15</v>
      </c>
      <c r="I966">
        <v>2</v>
      </c>
      <c r="J966" t="s">
        <v>30</v>
      </c>
      <c r="K966" t="s">
        <v>32</v>
      </c>
      <c r="L966">
        <v>55</v>
      </c>
      <c r="M966" t="s">
        <v>18</v>
      </c>
    </row>
    <row r="967" spans="1:13" x14ac:dyDescent="0.25">
      <c r="A967">
        <v>16007</v>
      </c>
      <c r="B967" t="s">
        <v>34</v>
      </c>
      <c r="C967" t="s">
        <v>33</v>
      </c>
      <c r="D967" s="1">
        <v>90000</v>
      </c>
      <c r="E967">
        <v>5</v>
      </c>
      <c r="F967" t="s">
        <v>13</v>
      </c>
      <c r="G967" t="s">
        <v>28</v>
      </c>
      <c r="H967" t="s">
        <v>15</v>
      </c>
      <c r="I967">
        <v>2</v>
      </c>
      <c r="J967" t="s">
        <v>26</v>
      </c>
      <c r="K967" t="s">
        <v>32</v>
      </c>
      <c r="L967">
        <v>66</v>
      </c>
      <c r="M967" t="s">
        <v>15</v>
      </c>
    </row>
    <row r="968" spans="1:13" x14ac:dyDescent="0.25">
      <c r="A968">
        <v>27434</v>
      </c>
      <c r="B968" t="s">
        <v>35</v>
      </c>
      <c r="C968" t="s">
        <v>34</v>
      </c>
      <c r="D968" s="1">
        <v>70000</v>
      </c>
      <c r="E968">
        <v>4</v>
      </c>
      <c r="F968" t="s">
        <v>19</v>
      </c>
      <c r="G968" t="s">
        <v>21</v>
      </c>
      <c r="H968" t="s">
        <v>15</v>
      </c>
      <c r="I968">
        <v>1</v>
      </c>
      <c r="J968" t="s">
        <v>30</v>
      </c>
      <c r="K968" t="s">
        <v>32</v>
      </c>
      <c r="L968">
        <v>56</v>
      </c>
      <c r="M968" t="s">
        <v>18</v>
      </c>
    </row>
    <row r="969" spans="1:13" x14ac:dyDescent="0.25">
      <c r="A969">
        <v>27756</v>
      </c>
      <c r="B969" t="s">
        <v>35</v>
      </c>
      <c r="C969" t="s">
        <v>33</v>
      </c>
      <c r="D969" s="1">
        <v>50000</v>
      </c>
      <c r="E969">
        <v>3</v>
      </c>
      <c r="F969" t="s">
        <v>13</v>
      </c>
      <c r="G969" t="s">
        <v>14</v>
      </c>
      <c r="H969" t="s">
        <v>18</v>
      </c>
      <c r="I969">
        <v>1</v>
      </c>
      <c r="J969" t="s">
        <v>16</v>
      </c>
      <c r="K969" t="s">
        <v>32</v>
      </c>
      <c r="L969">
        <v>40</v>
      </c>
      <c r="M969" t="s">
        <v>18</v>
      </c>
    </row>
    <row r="970" spans="1:13" x14ac:dyDescent="0.25">
      <c r="A970">
        <v>23818</v>
      </c>
      <c r="B970" t="s">
        <v>34</v>
      </c>
      <c r="C970" t="s">
        <v>33</v>
      </c>
      <c r="D970" s="1">
        <v>50000</v>
      </c>
      <c r="E970">
        <v>0</v>
      </c>
      <c r="F970" t="s">
        <v>31</v>
      </c>
      <c r="G970" t="s">
        <v>14</v>
      </c>
      <c r="H970" t="s">
        <v>15</v>
      </c>
      <c r="I970">
        <v>0</v>
      </c>
      <c r="J970" t="s">
        <v>26</v>
      </c>
      <c r="K970" t="s">
        <v>32</v>
      </c>
      <c r="L970">
        <v>33</v>
      </c>
      <c r="M970" t="s">
        <v>15</v>
      </c>
    </row>
    <row r="971" spans="1:13" x14ac:dyDescent="0.25">
      <c r="A971">
        <v>19012</v>
      </c>
      <c r="B971" t="s">
        <v>34</v>
      </c>
      <c r="C971" t="s">
        <v>34</v>
      </c>
      <c r="D971" s="1">
        <v>80000</v>
      </c>
      <c r="E971">
        <v>3</v>
      </c>
      <c r="F971" t="s">
        <v>13</v>
      </c>
      <c r="G971" t="s">
        <v>28</v>
      </c>
      <c r="H971" t="s">
        <v>15</v>
      </c>
      <c r="I971">
        <v>1</v>
      </c>
      <c r="J971" t="s">
        <v>26</v>
      </c>
      <c r="K971" t="s">
        <v>32</v>
      </c>
      <c r="L971">
        <v>56</v>
      </c>
      <c r="M971" t="s">
        <v>18</v>
      </c>
    </row>
    <row r="972" spans="1:13" x14ac:dyDescent="0.25">
      <c r="A972">
        <v>18329</v>
      </c>
      <c r="B972" t="s">
        <v>35</v>
      </c>
      <c r="C972" t="s">
        <v>34</v>
      </c>
      <c r="D972" s="1">
        <v>30000</v>
      </c>
      <c r="E972">
        <v>0</v>
      </c>
      <c r="F972" t="s">
        <v>29</v>
      </c>
      <c r="G972" t="s">
        <v>20</v>
      </c>
      <c r="H972" t="s">
        <v>18</v>
      </c>
      <c r="I972">
        <v>2</v>
      </c>
      <c r="J972" t="s">
        <v>23</v>
      </c>
      <c r="K972" t="s">
        <v>32</v>
      </c>
      <c r="L972">
        <v>27</v>
      </c>
      <c r="M972" t="s">
        <v>18</v>
      </c>
    </row>
    <row r="973" spans="1:13" x14ac:dyDescent="0.25">
      <c r="A973">
        <v>29037</v>
      </c>
      <c r="B973" t="s">
        <v>34</v>
      </c>
      <c r="C973" t="s">
        <v>34</v>
      </c>
      <c r="D973" s="1">
        <v>60000</v>
      </c>
      <c r="E973">
        <v>0</v>
      </c>
      <c r="F973" t="s">
        <v>31</v>
      </c>
      <c r="G973" t="s">
        <v>21</v>
      </c>
      <c r="H973" t="s">
        <v>18</v>
      </c>
      <c r="I973">
        <v>0</v>
      </c>
      <c r="J973" t="s">
        <v>16</v>
      </c>
      <c r="K973" t="s">
        <v>32</v>
      </c>
      <c r="L973">
        <v>39</v>
      </c>
      <c r="M973" t="s">
        <v>18</v>
      </c>
    </row>
    <row r="974" spans="1:13" x14ac:dyDescent="0.25">
      <c r="A974">
        <v>26576</v>
      </c>
      <c r="B974" t="s">
        <v>34</v>
      </c>
      <c r="C974" t="s">
        <v>33</v>
      </c>
      <c r="D974" s="1">
        <v>60000</v>
      </c>
      <c r="E974">
        <v>0</v>
      </c>
      <c r="F974" t="s">
        <v>19</v>
      </c>
      <c r="G974" t="s">
        <v>14</v>
      </c>
      <c r="H974" t="s">
        <v>15</v>
      </c>
      <c r="I974">
        <v>2</v>
      </c>
      <c r="J974" t="s">
        <v>23</v>
      </c>
      <c r="K974" t="s">
        <v>32</v>
      </c>
      <c r="L974">
        <v>31</v>
      </c>
      <c r="M974" t="s">
        <v>18</v>
      </c>
    </row>
    <row r="975" spans="1:13" x14ac:dyDescent="0.25">
      <c r="A975">
        <v>12192</v>
      </c>
      <c r="B975" t="s">
        <v>35</v>
      </c>
      <c r="C975" t="s">
        <v>33</v>
      </c>
      <c r="D975" s="1">
        <v>60000</v>
      </c>
      <c r="E975">
        <v>2</v>
      </c>
      <c r="F975" t="s">
        <v>29</v>
      </c>
      <c r="G975" t="s">
        <v>14</v>
      </c>
      <c r="H975" t="s">
        <v>18</v>
      </c>
      <c r="I975">
        <v>2</v>
      </c>
      <c r="J975" t="s">
        <v>26</v>
      </c>
      <c r="K975" t="s">
        <v>32</v>
      </c>
      <c r="L975">
        <v>51</v>
      </c>
      <c r="M975" t="s">
        <v>18</v>
      </c>
    </row>
    <row r="976" spans="1:13" x14ac:dyDescent="0.25">
      <c r="A976">
        <v>14887</v>
      </c>
      <c r="B976" t="s">
        <v>34</v>
      </c>
      <c r="C976" t="s">
        <v>33</v>
      </c>
      <c r="D976" s="1">
        <v>30000</v>
      </c>
      <c r="E976">
        <v>1</v>
      </c>
      <c r="F976" t="s">
        <v>27</v>
      </c>
      <c r="G976" t="s">
        <v>20</v>
      </c>
      <c r="H976" t="s">
        <v>15</v>
      </c>
      <c r="I976">
        <v>1</v>
      </c>
      <c r="J976" t="s">
        <v>23</v>
      </c>
      <c r="K976" t="s">
        <v>32</v>
      </c>
      <c r="L976">
        <v>52</v>
      </c>
      <c r="M976" t="s">
        <v>18</v>
      </c>
    </row>
    <row r="977" spans="1:13" x14ac:dyDescent="0.25">
      <c r="A977">
        <v>11734</v>
      </c>
      <c r="B977" t="s">
        <v>34</v>
      </c>
      <c r="C977" t="s">
        <v>34</v>
      </c>
      <c r="D977" s="1">
        <v>60000</v>
      </c>
      <c r="E977">
        <v>1</v>
      </c>
      <c r="F977" t="s">
        <v>19</v>
      </c>
      <c r="G977" t="s">
        <v>14</v>
      </c>
      <c r="H977" t="s">
        <v>18</v>
      </c>
      <c r="I977">
        <v>1</v>
      </c>
      <c r="J977" t="s">
        <v>16</v>
      </c>
      <c r="K977" t="s">
        <v>32</v>
      </c>
      <c r="L977">
        <v>47</v>
      </c>
      <c r="M977" t="s">
        <v>18</v>
      </c>
    </row>
    <row r="978" spans="1:13" x14ac:dyDescent="0.25">
      <c r="A978">
        <v>17462</v>
      </c>
      <c r="B978" t="s">
        <v>34</v>
      </c>
      <c r="C978" t="s">
        <v>34</v>
      </c>
      <c r="D978" s="1">
        <v>70000</v>
      </c>
      <c r="E978">
        <v>3</v>
      </c>
      <c r="F978" t="s">
        <v>31</v>
      </c>
      <c r="G978" t="s">
        <v>28</v>
      </c>
      <c r="H978" t="s">
        <v>15</v>
      </c>
      <c r="I978">
        <v>2</v>
      </c>
      <c r="J978" t="s">
        <v>23</v>
      </c>
      <c r="K978" t="s">
        <v>32</v>
      </c>
      <c r="L978">
        <v>53</v>
      </c>
      <c r="M978" t="s">
        <v>15</v>
      </c>
    </row>
    <row r="979" spans="1:13" x14ac:dyDescent="0.25">
      <c r="A979">
        <v>20659</v>
      </c>
      <c r="B979" t="s">
        <v>34</v>
      </c>
      <c r="C979" t="s">
        <v>34</v>
      </c>
      <c r="D979" s="1">
        <v>70000</v>
      </c>
      <c r="E979">
        <v>3</v>
      </c>
      <c r="F979" t="s">
        <v>31</v>
      </c>
      <c r="G979" t="s">
        <v>21</v>
      </c>
      <c r="H979" t="s">
        <v>15</v>
      </c>
      <c r="I979">
        <v>0</v>
      </c>
      <c r="J979" t="s">
        <v>16</v>
      </c>
      <c r="K979" t="s">
        <v>32</v>
      </c>
      <c r="L979">
        <v>35</v>
      </c>
      <c r="M979" t="s">
        <v>15</v>
      </c>
    </row>
    <row r="980" spans="1:13" x14ac:dyDescent="0.25">
      <c r="A980">
        <v>28004</v>
      </c>
      <c r="B980" t="s">
        <v>34</v>
      </c>
      <c r="C980" t="s">
        <v>33</v>
      </c>
      <c r="D980" s="1">
        <v>60000</v>
      </c>
      <c r="E980">
        <v>3</v>
      </c>
      <c r="F980" t="s">
        <v>13</v>
      </c>
      <c r="G980" t="s">
        <v>28</v>
      </c>
      <c r="H980" t="s">
        <v>15</v>
      </c>
      <c r="I980">
        <v>2</v>
      </c>
      <c r="J980" t="s">
        <v>30</v>
      </c>
      <c r="K980" t="s">
        <v>32</v>
      </c>
      <c r="L980">
        <v>66</v>
      </c>
      <c r="M980" t="s">
        <v>18</v>
      </c>
    </row>
    <row r="981" spans="1:13" x14ac:dyDescent="0.25">
      <c r="A981">
        <v>19741</v>
      </c>
      <c r="B981" t="s">
        <v>35</v>
      </c>
      <c r="C981" t="s">
        <v>33</v>
      </c>
      <c r="D981" s="1">
        <v>80000</v>
      </c>
      <c r="E981">
        <v>4</v>
      </c>
      <c r="F981" t="s">
        <v>31</v>
      </c>
      <c r="G981" t="s">
        <v>28</v>
      </c>
      <c r="H981" t="s">
        <v>15</v>
      </c>
      <c r="I981">
        <v>2</v>
      </c>
      <c r="J981" t="s">
        <v>23</v>
      </c>
      <c r="K981" t="s">
        <v>32</v>
      </c>
      <c r="L981">
        <v>65</v>
      </c>
      <c r="M981" t="s">
        <v>18</v>
      </c>
    </row>
    <row r="982" spans="1:13" x14ac:dyDescent="0.25">
      <c r="A982">
        <v>17450</v>
      </c>
      <c r="B982" t="s">
        <v>34</v>
      </c>
      <c r="C982" t="s">
        <v>34</v>
      </c>
      <c r="D982" s="1">
        <v>80000</v>
      </c>
      <c r="E982">
        <v>5</v>
      </c>
      <c r="F982" t="s">
        <v>19</v>
      </c>
      <c r="G982" t="s">
        <v>21</v>
      </c>
      <c r="H982" t="s">
        <v>15</v>
      </c>
      <c r="I982">
        <v>3</v>
      </c>
      <c r="J982" t="s">
        <v>23</v>
      </c>
      <c r="K982" t="s">
        <v>32</v>
      </c>
      <c r="L982">
        <v>45</v>
      </c>
      <c r="M982" t="s">
        <v>18</v>
      </c>
    </row>
    <row r="983" spans="1:13" x14ac:dyDescent="0.25">
      <c r="A983">
        <v>17337</v>
      </c>
      <c r="B983" t="s">
        <v>35</v>
      </c>
      <c r="C983" t="s">
        <v>34</v>
      </c>
      <c r="D983" s="1">
        <v>40000</v>
      </c>
      <c r="E983">
        <v>0</v>
      </c>
      <c r="F983" t="s">
        <v>27</v>
      </c>
      <c r="G983" t="s">
        <v>14</v>
      </c>
      <c r="H983" t="s">
        <v>15</v>
      </c>
      <c r="I983">
        <v>1</v>
      </c>
      <c r="J983" t="s">
        <v>23</v>
      </c>
      <c r="K983" t="s">
        <v>32</v>
      </c>
      <c r="L983">
        <v>31</v>
      </c>
      <c r="M983" t="s">
        <v>18</v>
      </c>
    </row>
    <row r="984" spans="1:13" x14ac:dyDescent="0.25">
      <c r="A984">
        <v>18594</v>
      </c>
      <c r="B984" t="s">
        <v>35</v>
      </c>
      <c r="C984" t="s">
        <v>33</v>
      </c>
      <c r="D984" s="1">
        <v>80000</v>
      </c>
      <c r="E984">
        <v>3</v>
      </c>
      <c r="F984" t="s">
        <v>13</v>
      </c>
      <c r="G984" t="s">
        <v>14</v>
      </c>
      <c r="H984" t="s">
        <v>15</v>
      </c>
      <c r="I984">
        <v>3</v>
      </c>
      <c r="J984" t="s">
        <v>30</v>
      </c>
      <c r="K984" t="s">
        <v>32</v>
      </c>
      <c r="L984">
        <v>40</v>
      </c>
      <c r="M984" t="s">
        <v>15</v>
      </c>
    </row>
    <row r="985" spans="1:13" x14ac:dyDescent="0.25">
      <c r="A985">
        <v>15982</v>
      </c>
      <c r="B985" t="s">
        <v>34</v>
      </c>
      <c r="C985" t="s">
        <v>34</v>
      </c>
      <c r="D985" s="1">
        <v>110000</v>
      </c>
      <c r="E985">
        <v>5</v>
      </c>
      <c r="F985" t="s">
        <v>19</v>
      </c>
      <c r="G985" t="s">
        <v>21</v>
      </c>
      <c r="H985" t="s">
        <v>15</v>
      </c>
      <c r="I985">
        <v>4</v>
      </c>
      <c r="J985" t="s">
        <v>22</v>
      </c>
      <c r="K985" t="s">
        <v>32</v>
      </c>
      <c r="L985">
        <v>46</v>
      </c>
      <c r="M985" t="s">
        <v>18</v>
      </c>
    </row>
    <row r="986" spans="1:13" x14ac:dyDescent="0.25">
      <c r="A986">
        <v>28625</v>
      </c>
      <c r="B986" t="s">
        <v>35</v>
      </c>
      <c r="C986" t="s">
        <v>34</v>
      </c>
      <c r="D986" s="1">
        <v>40000</v>
      </c>
      <c r="E986">
        <v>2</v>
      </c>
      <c r="F986" t="s">
        <v>19</v>
      </c>
      <c r="G986" t="s">
        <v>20</v>
      </c>
      <c r="H986" t="s">
        <v>18</v>
      </c>
      <c r="I986">
        <v>1</v>
      </c>
      <c r="J986" t="s">
        <v>26</v>
      </c>
      <c r="K986" t="s">
        <v>32</v>
      </c>
      <c r="L986">
        <v>47</v>
      </c>
      <c r="M986" t="s">
        <v>15</v>
      </c>
    </row>
    <row r="987" spans="1:13" x14ac:dyDescent="0.25">
      <c r="A987">
        <v>11269</v>
      </c>
      <c r="B987" t="s">
        <v>34</v>
      </c>
      <c r="C987" t="s">
        <v>34</v>
      </c>
      <c r="D987" s="1">
        <v>130000</v>
      </c>
      <c r="E987">
        <v>2</v>
      </c>
      <c r="F987" t="s">
        <v>31</v>
      </c>
      <c r="G987" t="s">
        <v>28</v>
      </c>
      <c r="H987" t="s">
        <v>15</v>
      </c>
      <c r="I987">
        <v>2</v>
      </c>
      <c r="J987" t="s">
        <v>16</v>
      </c>
      <c r="K987" t="s">
        <v>32</v>
      </c>
      <c r="L987">
        <v>41</v>
      </c>
      <c r="M987" t="s">
        <v>18</v>
      </c>
    </row>
    <row r="988" spans="1:13" x14ac:dyDescent="0.25">
      <c r="A988">
        <v>25148</v>
      </c>
      <c r="B988" t="s">
        <v>34</v>
      </c>
      <c r="C988" t="s">
        <v>34</v>
      </c>
      <c r="D988" s="1">
        <v>60000</v>
      </c>
      <c r="E988">
        <v>2</v>
      </c>
      <c r="F988" t="s">
        <v>27</v>
      </c>
      <c r="G988" t="s">
        <v>21</v>
      </c>
      <c r="H988" t="s">
        <v>18</v>
      </c>
      <c r="I988">
        <v>2</v>
      </c>
      <c r="J988" t="s">
        <v>26</v>
      </c>
      <c r="K988" t="s">
        <v>32</v>
      </c>
      <c r="L988">
        <v>48</v>
      </c>
      <c r="M988" t="s">
        <v>15</v>
      </c>
    </row>
    <row r="989" spans="1:13" x14ac:dyDescent="0.25">
      <c r="A989">
        <v>13920</v>
      </c>
      <c r="B989" t="s">
        <v>35</v>
      </c>
      <c r="C989" t="s">
        <v>33</v>
      </c>
      <c r="D989" s="1">
        <v>50000</v>
      </c>
      <c r="E989">
        <v>4</v>
      </c>
      <c r="F989" t="s">
        <v>13</v>
      </c>
      <c r="G989" t="s">
        <v>14</v>
      </c>
      <c r="H989" t="s">
        <v>15</v>
      </c>
      <c r="I989">
        <v>2</v>
      </c>
      <c r="J989" t="s">
        <v>16</v>
      </c>
      <c r="K989" t="s">
        <v>32</v>
      </c>
      <c r="L989">
        <v>42</v>
      </c>
      <c r="M989" t="s">
        <v>18</v>
      </c>
    </row>
    <row r="990" spans="1:13" x14ac:dyDescent="0.25">
      <c r="A990">
        <v>23704</v>
      </c>
      <c r="B990" t="s">
        <v>35</v>
      </c>
      <c r="C990" t="s">
        <v>34</v>
      </c>
      <c r="D990" s="1">
        <v>40000</v>
      </c>
      <c r="E990">
        <v>5</v>
      </c>
      <c r="F990" t="s">
        <v>27</v>
      </c>
      <c r="G990" t="s">
        <v>21</v>
      </c>
      <c r="H990" t="s">
        <v>15</v>
      </c>
      <c r="I990">
        <v>4</v>
      </c>
      <c r="J990" t="s">
        <v>30</v>
      </c>
      <c r="K990" t="s">
        <v>32</v>
      </c>
      <c r="L990">
        <v>60</v>
      </c>
      <c r="M990" t="s">
        <v>15</v>
      </c>
    </row>
    <row r="991" spans="1:13" x14ac:dyDescent="0.25">
      <c r="A991">
        <v>28972</v>
      </c>
      <c r="B991" t="s">
        <v>35</v>
      </c>
      <c r="C991" t="s">
        <v>33</v>
      </c>
      <c r="D991" s="1">
        <v>60000</v>
      </c>
      <c r="E991">
        <v>3</v>
      </c>
      <c r="F991" t="s">
        <v>31</v>
      </c>
      <c r="G991" t="s">
        <v>28</v>
      </c>
      <c r="H991" t="s">
        <v>15</v>
      </c>
      <c r="I991">
        <v>2</v>
      </c>
      <c r="J991" t="s">
        <v>30</v>
      </c>
      <c r="K991" t="s">
        <v>32</v>
      </c>
      <c r="L991">
        <v>66</v>
      </c>
      <c r="M991" t="s">
        <v>18</v>
      </c>
    </row>
    <row r="992" spans="1:13" x14ac:dyDescent="0.25">
      <c r="A992">
        <v>22730</v>
      </c>
      <c r="B992" t="s">
        <v>34</v>
      </c>
      <c r="C992" t="s">
        <v>34</v>
      </c>
      <c r="D992" s="1">
        <v>70000</v>
      </c>
      <c r="E992">
        <v>5</v>
      </c>
      <c r="F992" t="s">
        <v>13</v>
      </c>
      <c r="G992" t="s">
        <v>28</v>
      </c>
      <c r="H992" t="s">
        <v>15</v>
      </c>
      <c r="I992">
        <v>2</v>
      </c>
      <c r="J992" t="s">
        <v>30</v>
      </c>
      <c r="K992" t="s">
        <v>32</v>
      </c>
      <c r="L992">
        <v>63</v>
      </c>
      <c r="M992" t="s">
        <v>18</v>
      </c>
    </row>
    <row r="993" spans="1:13" x14ac:dyDescent="0.25">
      <c r="A993">
        <v>29134</v>
      </c>
      <c r="B993" t="s">
        <v>34</v>
      </c>
      <c r="C993" t="s">
        <v>34</v>
      </c>
      <c r="D993" s="1">
        <v>60000</v>
      </c>
      <c r="E993">
        <v>4</v>
      </c>
      <c r="F993" t="s">
        <v>13</v>
      </c>
      <c r="G993" t="s">
        <v>14</v>
      </c>
      <c r="H993" t="s">
        <v>18</v>
      </c>
      <c r="I993">
        <v>3</v>
      </c>
      <c r="J993" t="s">
        <v>30</v>
      </c>
      <c r="K993" t="s">
        <v>32</v>
      </c>
      <c r="L993">
        <v>42</v>
      </c>
      <c r="M993" t="s">
        <v>18</v>
      </c>
    </row>
    <row r="994" spans="1:13" x14ac:dyDescent="0.25">
      <c r="A994">
        <v>14332</v>
      </c>
      <c r="B994" t="s">
        <v>35</v>
      </c>
      <c r="C994" t="s">
        <v>33</v>
      </c>
      <c r="D994" s="1">
        <v>30000</v>
      </c>
      <c r="E994">
        <v>0</v>
      </c>
      <c r="F994" t="s">
        <v>27</v>
      </c>
      <c r="G994" t="s">
        <v>14</v>
      </c>
      <c r="H994" t="s">
        <v>18</v>
      </c>
      <c r="I994">
        <v>2</v>
      </c>
      <c r="J994" t="s">
        <v>23</v>
      </c>
      <c r="K994" t="s">
        <v>32</v>
      </c>
      <c r="L994">
        <v>26</v>
      </c>
      <c r="M994" t="s">
        <v>18</v>
      </c>
    </row>
    <row r="995" spans="1:13" x14ac:dyDescent="0.25">
      <c r="A995">
        <v>19117</v>
      </c>
      <c r="B995" t="s">
        <v>35</v>
      </c>
      <c r="C995" t="s">
        <v>33</v>
      </c>
      <c r="D995" s="1">
        <v>60000</v>
      </c>
      <c r="E995">
        <v>1</v>
      </c>
      <c r="F995" t="s">
        <v>31</v>
      </c>
      <c r="G995" t="s">
        <v>21</v>
      </c>
      <c r="H995" t="s">
        <v>15</v>
      </c>
      <c r="I995">
        <v>0</v>
      </c>
      <c r="J995" t="s">
        <v>22</v>
      </c>
      <c r="K995" t="s">
        <v>32</v>
      </c>
      <c r="L995">
        <v>36</v>
      </c>
      <c r="M995" t="s">
        <v>15</v>
      </c>
    </row>
    <row r="996" spans="1:13" x14ac:dyDescent="0.25">
      <c r="A996">
        <v>22864</v>
      </c>
      <c r="B996" t="s">
        <v>34</v>
      </c>
      <c r="C996" t="s">
        <v>34</v>
      </c>
      <c r="D996" s="1">
        <v>90000</v>
      </c>
      <c r="E996">
        <v>2</v>
      </c>
      <c r="F996" t="s">
        <v>19</v>
      </c>
      <c r="G996" t="s">
        <v>21</v>
      </c>
      <c r="H996" t="s">
        <v>18</v>
      </c>
      <c r="I996">
        <v>0</v>
      </c>
      <c r="J996" t="s">
        <v>23</v>
      </c>
      <c r="K996" t="s">
        <v>32</v>
      </c>
      <c r="L996">
        <v>49</v>
      </c>
      <c r="M996" t="s">
        <v>15</v>
      </c>
    </row>
    <row r="997" spans="1:13" x14ac:dyDescent="0.25">
      <c r="A997">
        <v>11292</v>
      </c>
      <c r="B997" t="s">
        <v>35</v>
      </c>
      <c r="C997" t="s">
        <v>34</v>
      </c>
      <c r="D997" s="1">
        <v>150000</v>
      </c>
      <c r="E997">
        <v>1</v>
      </c>
      <c r="F997" t="s">
        <v>19</v>
      </c>
      <c r="G997" t="s">
        <v>21</v>
      </c>
      <c r="H997" t="s">
        <v>18</v>
      </c>
      <c r="I997">
        <v>3</v>
      </c>
      <c r="J997" t="s">
        <v>16</v>
      </c>
      <c r="K997" t="s">
        <v>32</v>
      </c>
      <c r="L997">
        <v>44</v>
      </c>
      <c r="M997" t="s">
        <v>15</v>
      </c>
    </row>
    <row r="998" spans="1:13" x14ac:dyDescent="0.25">
      <c r="A998">
        <v>13466</v>
      </c>
      <c r="B998" t="s">
        <v>34</v>
      </c>
      <c r="C998" t="s">
        <v>34</v>
      </c>
      <c r="D998" s="1">
        <v>80000</v>
      </c>
      <c r="E998">
        <v>5</v>
      </c>
      <c r="F998" t="s">
        <v>19</v>
      </c>
      <c r="G998" t="s">
        <v>21</v>
      </c>
      <c r="H998" t="s">
        <v>15</v>
      </c>
      <c r="I998">
        <v>3</v>
      </c>
      <c r="J998" t="s">
        <v>26</v>
      </c>
      <c r="K998" t="s">
        <v>32</v>
      </c>
      <c r="L998">
        <v>46</v>
      </c>
      <c r="M998" t="s">
        <v>18</v>
      </c>
    </row>
    <row r="999" spans="1:13" x14ac:dyDescent="0.25">
      <c r="A999">
        <v>23731</v>
      </c>
      <c r="B999" t="s">
        <v>34</v>
      </c>
      <c r="C999" t="s">
        <v>34</v>
      </c>
      <c r="D999" s="1">
        <v>60000</v>
      </c>
      <c r="E999" s="2">
        <v>2</v>
      </c>
      <c r="F999" t="s">
        <v>27</v>
      </c>
      <c r="G999" t="s">
        <v>21</v>
      </c>
      <c r="H999" t="s">
        <v>15</v>
      </c>
      <c r="I999">
        <v>2</v>
      </c>
      <c r="J999" t="s">
        <v>22</v>
      </c>
      <c r="K999" t="s">
        <v>32</v>
      </c>
      <c r="L999">
        <v>54</v>
      </c>
      <c r="M999" t="s">
        <v>15</v>
      </c>
    </row>
    <row r="1000" spans="1:13" x14ac:dyDescent="0.25">
      <c r="A1000">
        <v>28672</v>
      </c>
      <c r="B1000" t="s">
        <v>35</v>
      </c>
      <c r="C1000" t="s">
        <v>34</v>
      </c>
      <c r="D1000" s="1">
        <v>70000</v>
      </c>
      <c r="E1000">
        <v>4</v>
      </c>
      <c r="F1000" t="s">
        <v>31</v>
      </c>
      <c r="G1000" t="s">
        <v>21</v>
      </c>
      <c r="H1000" t="s">
        <v>15</v>
      </c>
      <c r="I1000">
        <v>0</v>
      </c>
      <c r="J1000" t="s">
        <v>22</v>
      </c>
      <c r="K1000" t="s">
        <v>32</v>
      </c>
      <c r="L1000">
        <v>35</v>
      </c>
      <c r="M1000" t="s">
        <v>15</v>
      </c>
    </row>
    <row r="1001" spans="1:13" x14ac:dyDescent="0.25">
      <c r="A1001">
        <v>11809</v>
      </c>
      <c r="B1001" t="s">
        <v>34</v>
      </c>
      <c r="C1001" t="s">
        <v>34</v>
      </c>
      <c r="D1001" s="1">
        <v>60000</v>
      </c>
      <c r="E1001">
        <v>2</v>
      </c>
      <c r="F1001" t="s">
        <v>13</v>
      </c>
      <c r="G1001" t="s">
        <v>14</v>
      </c>
      <c r="H1001" t="s">
        <v>15</v>
      </c>
      <c r="I1001">
        <v>0</v>
      </c>
      <c r="J1001" t="s">
        <v>16</v>
      </c>
      <c r="K1001" t="s">
        <v>32</v>
      </c>
      <c r="L1001">
        <v>38</v>
      </c>
      <c r="M1001" t="s">
        <v>15</v>
      </c>
    </row>
    <row r="1002" spans="1:13" x14ac:dyDescent="0.25">
      <c r="A1002">
        <v>19664</v>
      </c>
      <c r="B1002" t="s">
        <v>35</v>
      </c>
      <c r="C1002" t="s">
        <v>34</v>
      </c>
      <c r="D1002" s="1">
        <v>100000</v>
      </c>
      <c r="E1002">
        <v>3</v>
      </c>
      <c r="F1002" t="s">
        <v>13</v>
      </c>
      <c r="G1002" t="s">
        <v>28</v>
      </c>
      <c r="H1002" t="s">
        <v>18</v>
      </c>
      <c r="I1002">
        <v>3</v>
      </c>
      <c r="J1002" t="s">
        <v>26</v>
      </c>
      <c r="K1002" t="s">
        <v>32</v>
      </c>
      <c r="L1002">
        <v>38</v>
      </c>
      <c r="M1002" t="s">
        <v>18</v>
      </c>
    </row>
    <row r="1003" spans="1:13" x14ac:dyDescent="0.25">
      <c r="A1003">
        <v>12121</v>
      </c>
      <c r="B1003" t="s">
        <v>35</v>
      </c>
      <c r="C1003" t="s">
        <v>34</v>
      </c>
      <c r="D1003" s="1">
        <v>60000</v>
      </c>
      <c r="E1003">
        <v>3</v>
      </c>
      <c r="F1003" t="s">
        <v>27</v>
      </c>
      <c r="G1003" t="s">
        <v>21</v>
      </c>
      <c r="H1003" t="s">
        <v>15</v>
      </c>
      <c r="I1003">
        <v>2</v>
      </c>
      <c r="J1003" t="s">
        <v>30</v>
      </c>
      <c r="K1003" t="s">
        <v>32</v>
      </c>
      <c r="L1003">
        <v>53</v>
      </c>
      <c r="M1003" t="s">
        <v>15</v>
      </c>
    </row>
    <row r="1004" spans="1:13" x14ac:dyDescent="0.25">
      <c r="A1004">
        <v>13507</v>
      </c>
      <c r="B1004" t="s">
        <v>34</v>
      </c>
      <c r="C1004" t="s">
        <v>33</v>
      </c>
      <c r="D1004" s="1">
        <v>10000</v>
      </c>
      <c r="E1004">
        <v>2</v>
      </c>
      <c r="F1004" t="s">
        <v>19</v>
      </c>
      <c r="G1004" t="s">
        <v>25</v>
      </c>
      <c r="H1004" t="s">
        <v>15</v>
      </c>
      <c r="I1004">
        <v>0</v>
      </c>
      <c r="J1004" t="s">
        <v>26</v>
      </c>
      <c r="K1004" t="s">
        <v>17</v>
      </c>
      <c r="L1004">
        <v>50</v>
      </c>
      <c r="M1004" t="s">
        <v>18</v>
      </c>
    </row>
    <row r="1005" spans="1:13" x14ac:dyDescent="0.25">
      <c r="A1005">
        <v>19280</v>
      </c>
      <c r="B1005" t="s">
        <v>34</v>
      </c>
      <c r="C1005" t="s">
        <v>34</v>
      </c>
      <c r="D1005" s="1">
        <v>120000</v>
      </c>
      <c r="E1005">
        <v>2</v>
      </c>
      <c r="F1005" t="s">
        <v>19</v>
      </c>
      <c r="G1005" t="s">
        <v>25</v>
      </c>
      <c r="H1005" t="s">
        <v>15</v>
      </c>
      <c r="I1005">
        <v>1</v>
      </c>
      <c r="J1005" t="s">
        <v>16</v>
      </c>
      <c r="K1005" t="s">
        <v>17</v>
      </c>
      <c r="L1005">
        <v>40</v>
      </c>
      <c r="M1005" t="s">
        <v>15</v>
      </c>
    </row>
    <row r="1006" spans="1:13" x14ac:dyDescent="0.25">
      <c r="A1006">
        <v>22173</v>
      </c>
      <c r="B1006" t="s">
        <v>34</v>
      </c>
      <c r="C1006" t="s">
        <v>33</v>
      </c>
      <c r="D1006" s="1">
        <v>30000</v>
      </c>
      <c r="E1006">
        <v>3</v>
      </c>
      <c r="F1006" t="s">
        <v>27</v>
      </c>
      <c r="G1006" t="s">
        <v>14</v>
      </c>
      <c r="H1006" t="s">
        <v>18</v>
      </c>
      <c r="I1006">
        <v>2</v>
      </c>
      <c r="J1006" t="s">
        <v>26</v>
      </c>
      <c r="K1006" t="s">
        <v>24</v>
      </c>
      <c r="L1006">
        <v>54</v>
      </c>
      <c r="M1006" t="s">
        <v>15</v>
      </c>
    </row>
    <row r="1007" spans="1:13" x14ac:dyDescent="0.25">
      <c r="A1007">
        <v>12697</v>
      </c>
      <c r="B1007" t="s">
        <v>35</v>
      </c>
      <c r="C1007" t="s">
        <v>33</v>
      </c>
      <c r="D1007" s="1">
        <v>90000</v>
      </c>
      <c r="E1007">
        <v>0</v>
      </c>
      <c r="F1007" t="s">
        <v>13</v>
      </c>
      <c r="G1007" t="s">
        <v>21</v>
      </c>
      <c r="H1007" t="s">
        <v>18</v>
      </c>
      <c r="I1007">
        <v>4</v>
      </c>
      <c r="J1007" t="s">
        <v>30</v>
      </c>
      <c r="K1007" t="s">
        <v>24</v>
      </c>
      <c r="L1007">
        <v>36</v>
      </c>
      <c r="M1007" t="s">
        <v>18</v>
      </c>
    </row>
    <row r="1008" spans="1:13" x14ac:dyDescent="0.25">
      <c r="A1008">
        <v>11434</v>
      </c>
      <c r="B1008" t="s">
        <v>34</v>
      </c>
      <c r="C1008" t="s">
        <v>34</v>
      </c>
      <c r="D1008" s="1">
        <v>170000</v>
      </c>
      <c r="E1008">
        <v>5</v>
      </c>
      <c r="F1008" t="s">
        <v>19</v>
      </c>
      <c r="G1008" t="s">
        <v>21</v>
      </c>
      <c r="H1008" t="s">
        <v>15</v>
      </c>
      <c r="I1008">
        <v>0</v>
      </c>
      <c r="J1008" t="s">
        <v>16</v>
      </c>
      <c r="K1008" t="s">
        <v>17</v>
      </c>
      <c r="L1008">
        <v>55</v>
      </c>
      <c r="M1008" t="s">
        <v>18</v>
      </c>
    </row>
    <row r="1009" spans="1:13" x14ac:dyDescent="0.25">
      <c r="A1009">
        <v>25323</v>
      </c>
      <c r="B1009" t="s">
        <v>34</v>
      </c>
      <c r="C1009" t="s">
        <v>34</v>
      </c>
      <c r="D1009" s="1">
        <v>40000</v>
      </c>
      <c r="E1009">
        <v>2</v>
      </c>
      <c r="F1009" t="s">
        <v>19</v>
      </c>
      <c r="G1009" t="s">
        <v>20</v>
      </c>
      <c r="H1009" t="s">
        <v>15</v>
      </c>
      <c r="I1009">
        <v>1</v>
      </c>
      <c r="J1009" t="s">
        <v>26</v>
      </c>
      <c r="K1009" t="s">
        <v>17</v>
      </c>
      <c r="L1009">
        <v>35</v>
      </c>
      <c r="M1009" t="s">
        <v>15</v>
      </c>
    </row>
    <row r="1010" spans="1:13" x14ac:dyDescent="0.25">
      <c r="A1010">
        <v>23542</v>
      </c>
      <c r="B1010" t="s">
        <v>35</v>
      </c>
      <c r="C1010" t="s">
        <v>34</v>
      </c>
      <c r="D1010" s="1">
        <v>60000</v>
      </c>
      <c r="E1010">
        <v>1</v>
      </c>
      <c r="F1010" t="s">
        <v>19</v>
      </c>
      <c r="G1010" t="s">
        <v>14</v>
      </c>
      <c r="H1010" t="s">
        <v>18</v>
      </c>
      <c r="I1010">
        <v>1</v>
      </c>
      <c r="J1010" t="s">
        <v>16</v>
      </c>
      <c r="K1010" t="s">
        <v>24</v>
      </c>
      <c r="L1010">
        <v>45</v>
      </c>
      <c r="M1010" t="s">
        <v>15</v>
      </c>
    </row>
    <row r="1011" spans="1:13" x14ac:dyDescent="0.25">
      <c r="A1011">
        <v>20870</v>
      </c>
      <c r="B1011" t="s">
        <v>35</v>
      </c>
      <c r="C1011" t="s">
        <v>33</v>
      </c>
      <c r="D1011" s="1">
        <v>10000</v>
      </c>
      <c r="E1011">
        <v>2</v>
      </c>
      <c r="F1011" t="s">
        <v>27</v>
      </c>
      <c r="G1011" t="s">
        <v>25</v>
      </c>
      <c r="H1011" t="s">
        <v>15</v>
      </c>
      <c r="I1011">
        <v>1</v>
      </c>
      <c r="J1011" t="s">
        <v>16</v>
      </c>
      <c r="K1011" t="s">
        <v>17</v>
      </c>
      <c r="L1011">
        <v>38</v>
      </c>
      <c r="M1011" t="s">
        <v>15</v>
      </c>
    </row>
    <row r="1012" spans="1:13" x14ac:dyDescent="0.25">
      <c r="A1012">
        <v>23316</v>
      </c>
      <c r="B1012" t="s">
        <v>35</v>
      </c>
      <c r="C1012" t="s">
        <v>34</v>
      </c>
      <c r="D1012" s="1">
        <v>30000</v>
      </c>
      <c r="E1012">
        <v>3</v>
      </c>
      <c r="F1012" t="s">
        <v>19</v>
      </c>
      <c r="G1012" t="s">
        <v>20</v>
      </c>
      <c r="H1012" t="s">
        <v>18</v>
      </c>
      <c r="I1012">
        <v>2</v>
      </c>
      <c r="J1012" t="s">
        <v>26</v>
      </c>
      <c r="K1012" t="s">
        <v>24</v>
      </c>
      <c r="L1012">
        <v>59</v>
      </c>
      <c r="M1012" t="s">
        <v>15</v>
      </c>
    </row>
    <row r="1013" spans="1:13" x14ac:dyDescent="0.25">
      <c r="A1013">
        <v>12610</v>
      </c>
      <c r="B1013" t="s">
        <v>34</v>
      </c>
      <c r="C1013" t="s">
        <v>33</v>
      </c>
      <c r="D1013" s="1">
        <v>30000</v>
      </c>
      <c r="E1013">
        <v>1</v>
      </c>
      <c r="F1013" t="s">
        <v>13</v>
      </c>
      <c r="G1013" t="s">
        <v>20</v>
      </c>
      <c r="H1013" t="s">
        <v>15</v>
      </c>
      <c r="I1013">
        <v>0</v>
      </c>
      <c r="J1013" t="s">
        <v>16</v>
      </c>
      <c r="K1013" t="s">
        <v>17</v>
      </c>
      <c r="L1013">
        <v>47</v>
      </c>
      <c r="M1013" t="s">
        <v>18</v>
      </c>
    </row>
    <row r="1014" spans="1:13" x14ac:dyDescent="0.25">
      <c r="A1014">
        <v>27183</v>
      </c>
      <c r="B1014" t="s">
        <v>35</v>
      </c>
      <c r="C1014" t="s">
        <v>34</v>
      </c>
      <c r="D1014" s="1">
        <v>40000</v>
      </c>
      <c r="E1014">
        <v>2</v>
      </c>
      <c r="F1014" t="s">
        <v>19</v>
      </c>
      <c r="G1014" t="s">
        <v>20</v>
      </c>
      <c r="H1014" t="s">
        <v>15</v>
      </c>
      <c r="I1014">
        <v>1</v>
      </c>
      <c r="J1014" t="s">
        <v>26</v>
      </c>
      <c r="K1014" t="s">
        <v>17</v>
      </c>
      <c r="L1014">
        <v>35</v>
      </c>
      <c r="M1014" t="s">
        <v>15</v>
      </c>
    </row>
    <row r="1015" spans="1:13" x14ac:dyDescent="0.25">
      <c r="A1015">
        <v>25940</v>
      </c>
      <c r="B1015" t="s">
        <v>35</v>
      </c>
      <c r="C1015" t="s">
        <v>34</v>
      </c>
      <c r="D1015" s="1">
        <v>20000</v>
      </c>
      <c r="E1015">
        <v>2</v>
      </c>
      <c r="F1015" t="s">
        <v>29</v>
      </c>
      <c r="G1015" t="s">
        <v>20</v>
      </c>
      <c r="H1015" t="s">
        <v>15</v>
      </c>
      <c r="I1015">
        <v>2</v>
      </c>
      <c r="J1015" t="s">
        <v>23</v>
      </c>
      <c r="K1015" t="s">
        <v>24</v>
      </c>
      <c r="L1015">
        <v>55</v>
      </c>
      <c r="M1015" t="s">
        <v>15</v>
      </c>
    </row>
    <row r="1016" spans="1:13" x14ac:dyDescent="0.25">
      <c r="A1016">
        <v>25598</v>
      </c>
      <c r="B1016" t="s">
        <v>34</v>
      </c>
      <c r="C1016" t="s">
        <v>33</v>
      </c>
      <c r="D1016" s="1">
        <v>40000</v>
      </c>
      <c r="E1016">
        <v>0</v>
      </c>
      <c r="F1016" t="s">
        <v>31</v>
      </c>
      <c r="G1016" t="s">
        <v>20</v>
      </c>
      <c r="H1016" t="s">
        <v>15</v>
      </c>
      <c r="I1016">
        <v>0</v>
      </c>
      <c r="J1016" t="s">
        <v>16</v>
      </c>
      <c r="K1016" t="s">
        <v>17</v>
      </c>
      <c r="L1016">
        <v>36</v>
      </c>
      <c r="M1016" t="s">
        <v>15</v>
      </c>
    </row>
    <row r="1017" spans="1:13" x14ac:dyDescent="0.25">
      <c r="A1017">
        <v>21564</v>
      </c>
      <c r="B1017" t="s">
        <v>35</v>
      </c>
      <c r="C1017" t="s">
        <v>33</v>
      </c>
      <c r="D1017" s="1">
        <v>80000</v>
      </c>
      <c r="E1017">
        <v>0</v>
      </c>
      <c r="F1017" t="s">
        <v>13</v>
      </c>
      <c r="G1017" t="s">
        <v>21</v>
      </c>
      <c r="H1017" t="s">
        <v>15</v>
      </c>
      <c r="I1017">
        <v>4</v>
      </c>
      <c r="J1017" t="s">
        <v>30</v>
      </c>
      <c r="K1017" t="s">
        <v>24</v>
      </c>
      <c r="L1017">
        <v>35</v>
      </c>
      <c r="M1017" t="s">
        <v>18</v>
      </c>
    </row>
    <row r="1018" spans="1:13" x14ac:dyDescent="0.25">
      <c r="A1018">
        <v>19193</v>
      </c>
      <c r="B1018" t="s">
        <v>35</v>
      </c>
      <c r="C1018" t="s">
        <v>34</v>
      </c>
      <c r="D1018" s="1">
        <v>40000</v>
      </c>
      <c r="E1018">
        <v>2</v>
      </c>
      <c r="F1018" t="s">
        <v>19</v>
      </c>
      <c r="G1018" t="s">
        <v>20</v>
      </c>
      <c r="H1018" t="s">
        <v>15</v>
      </c>
      <c r="I1018">
        <v>0</v>
      </c>
      <c r="J1018" t="s">
        <v>26</v>
      </c>
      <c r="K1018" t="s">
        <v>17</v>
      </c>
      <c r="L1018">
        <v>35</v>
      </c>
      <c r="M1018" t="s">
        <v>15</v>
      </c>
    </row>
    <row r="1019" spans="1:13" x14ac:dyDescent="0.25">
      <c r="A1019">
        <v>26412</v>
      </c>
      <c r="B1019" t="s">
        <v>34</v>
      </c>
      <c r="C1019" t="s">
        <v>33</v>
      </c>
      <c r="D1019" s="1">
        <v>80000</v>
      </c>
      <c r="E1019">
        <v>5</v>
      </c>
      <c r="F1019" t="s">
        <v>27</v>
      </c>
      <c r="G1019" t="s">
        <v>28</v>
      </c>
      <c r="H1019" t="s">
        <v>18</v>
      </c>
      <c r="I1019">
        <v>3</v>
      </c>
      <c r="J1019" t="s">
        <v>23</v>
      </c>
      <c r="K1019" t="s">
        <v>17</v>
      </c>
      <c r="L1019">
        <v>56</v>
      </c>
      <c r="M1019" t="s">
        <v>18</v>
      </c>
    </row>
    <row r="1020" spans="1:13" x14ac:dyDescent="0.25">
      <c r="A1020">
        <v>27184</v>
      </c>
      <c r="B1020" t="s">
        <v>35</v>
      </c>
      <c r="C1020" t="s">
        <v>34</v>
      </c>
      <c r="D1020" s="1">
        <v>40000</v>
      </c>
      <c r="E1020">
        <v>2</v>
      </c>
      <c r="F1020" t="s">
        <v>19</v>
      </c>
      <c r="G1020" t="s">
        <v>20</v>
      </c>
      <c r="H1020" t="s">
        <v>18</v>
      </c>
      <c r="I1020">
        <v>1</v>
      </c>
      <c r="J1020" t="s">
        <v>16</v>
      </c>
      <c r="K1020" t="s">
        <v>17</v>
      </c>
      <c r="L1020">
        <v>34</v>
      </c>
      <c r="M1020" t="s">
        <v>18</v>
      </c>
    </row>
    <row r="1021" spans="1:13" x14ac:dyDescent="0.25">
      <c r="A1021">
        <v>12590</v>
      </c>
      <c r="B1021" t="s">
        <v>35</v>
      </c>
      <c r="C1021" t="s">
        <v>34</v>
      </c>
      <c r="D1021" s="1">
        <v>30000</v>
      </c>
      <c r="E1021">
        <v>1</v>
      </c>
      <c r="F1021" t="s">
        <v>13</v>
      </c>
      <c r="G1021" t="s">
        <v>20</v>
      </c>
      <c r="H1021" t="s">
        <v>15</v>
      </c>
      <c r="I1021">
        <v>0</v>
      </c>
      <c r="J1021" t="s">
        <v>16</v>
      </c>
      <c r="K1021" t="s">
        <v>17</v>
      </c>
      <c r="L1021">
        <v>63</v>
      </c>
      <c r="M1021" t="s">
        <v>18</v>
      </c>
    </row>
    <row r="1022" spans="1:13" x14ac:dyDescent="0.25">
      <c r="A1022">
        <v>17841</v>
      </c>
      <c r="B1022" t="s">
        <v>35</v>
      </c>
      <c r="C1022" t="s">
        <v>34</v>
      </c>
      <c r="D1022" s="1">
        <v>30000</v>
      </c>
      <c r="E1022">
        <v>0</v>
      </c>
      <c r="F1022" t="s">
        <v>19</v>
      </c>
      <c r="G1022" t="s">
        <v>20</v>
      </c>
      <c r="H1022" t="s">
        <v>18</v>
      </c>
      <c r="I1022">
        <v>1</v>
      </c>
      <c r="J1022" t="s">
        <v>16</v>
      </c>
      <c r="K1022" t="s">
        <v>17</v>
      </c>
      <c r="L1022">
        <v>29</v>
      </c>
      <c r="M1022" t="s">
        <v>15</v>
      </c>
    </row>
    <row r="1023" spans="1:13" x14ac:dyDescent="0.25">
      <c r="A1023">
        <v>18283</v>
      </c>
      <c r="B1023" t="s">
        <v>35</v>
      </c>
      <c r="C1023" t="s">
        <v>33</v>
      </c>
      <c r="D1023" s="1">
        <v>100000</v>
      </c>
      <c r="E1023">
        <v>0</v>
      </c>
      <c r="F1023" t="s">
        <v>13</v>
      </c>
      <c r="G1023" t="s">
        <v>21</v>
      </c>
      <c r="H1023" t="s">
        <v>18</v>
      </c>
      <c r="I1023">
        <v>1</v>
      </c>
      <c r="J1023" t="s">
        <v>23</v>
      </c>
      <c r="K1023" t="s">
        <v>24</v>
      </c>
      <c r="L1023">
        <v>40</v>
      </c>
      <c r="M1023" t="s">
        <v>18</v>
      </c>
    </row>
    <row r="1024" spans="1:13" x14ac:dyDescent="0.25">
      <c r="A1024">
        <v>18299</v>
      </c>
      <c r="B1024" t="s">
        <v>34</v>
      </c>
      <c r="C1024" t="s">
        <v>34</v>
      </c>
      <c r="D1024" s="1">
        <v>70000</v>
      </c>
      <c r="E1024">
        <v>5</v>
      </c>
      <c r="F1024" t="s">
        <v>19</v>
      </c>
      <c r="G1024" t="s">
        <v>14</v>
      </c>
      <c r="H1024" t="s">
        <v>15</v>
      </c>
      <c r="I1024">
        <v>2</v>
      </c>
      <c r="J1024" t="s">
        <v>23</v>
      </c>
      <c r="K1024" t="s">
        <v>24</v>
      </c>
      <c r="L1024">
        <v>44</v>
      </c>
      <c r="M1024" t="s">
        <v>18</v>
      </c>
    </row>
    <row r="1025" spans="1:13" x14ac:dyDescent="0.25">
      <c r="A1025">
        <v>16466</v>
      </c>
      <c r="B1025" t="s">
        <v>35</v>
      </c>
      <c r="C1025" t="s">
        <v>33</v>
      </c>
      <c r="D1025" s="1">
        <v>20000</v>
      </c>
      <c r="E1025">
        <v>0</v>
      </c>
      <c r="F1025" t="s">
        <v>29</v>
      </c>
      <c r="G1025" t="s">
        <v>25</v>
      </c>
      <c r="H1025" t="s">
        <v>18</v>
      </c>
      <c r="I1025">
        <v>2</v>
      </c>
      <c r="J1025" t="s">
        <v>16</v>
      </c>
      <c r="K1025" t="s">
        <v>17</v>
      </c>
      <c r="L1025">
        <v>32</v>
      </c>
      <c r="M1025" t="s">
        <v>15</v>
      </c>
    </row>
    <row r="1026" spans="1:13" x14ac:dyDescent="0.25">
      <c r="A1026">
        <v>19273</v>
      </c>
      <c r="B1026" t="s">
        <v>34</v>
      </c>
      <c r="C1026" t="s">
        <v>33</v>
      </c>
      <c r="D1026" s="1">
        <v>20000</v>
      </c>
      <c r="E1026">
        <v>2</v>
      </c>
      <c r="F1026" t="s">
        <v>19</v>
      </c>
      <c r="G1026" t="s">
        <v>25</v>
      </c>
      <c r="H1026" t="s">
        <v>15</v>
      </c>
      <c r="I1026">
        <v>0</v>
      </c>
      <c r="J1026" t="s">
        <v>16</v>
      </c>
      <c r="K1026" t="s">
        <v>17</v>
      </c>
      <c r="L1026">
        <v>63</v>
      </c>
      <c r="M1026" t="s">
        <v>18</v>
      </c>
    </row>
    <row r="1027" spans="1:13" x14ac:dyDescent="0.25">
      <c r="A1027">
        <v>22400</v>
      </c>
      <c r="B1027" t="s">
        <v>34</v>
      </c>
      <c r="C1027" t="s">
        <v>34</v>
      </c>
      <c r="D1027" s="1">
        <v>10000</v>
      </c>
      <c r="E1027">
        <v>0</v>
      </c>
      <c r="F1027" t="s">
        <v>19</v>
      </c>
      <c r="G1027" t="s">
        <v>25</v>
      </c>
      <c r="H1027" t="s">
        <v>18</v>
      </c>
      <c r="I1027">
        <v>1</v>
      </c>
      <c r="J1027" t="s">
        <v>16</v>
      </c>
      <c r="K1027" t="s">
        <v>24</v>
      </c>
      <c r="L1027">
        <v>26</v>
      </c>
      <c r="M1027" t="s">
        <v>15</v>
      </c>
    </row>
    <row r="1028" spans="1:13" x14ac:dyDescent="0.25">
      <c r="A1028">
        <v>20942</v>
      </c>
      <c r="B1028" t="s">
        <v>35</v>
      </c>
      <c r="C1028" t="s">
        <v>33</v>
      </c>
      <c r="D1028" s="1">
        <v>20000</v>
      </c>
      <c r="E1028">
        <v>0</v>
      </c>
      <c r="F1028" t="s">
        <v>27</v>
      </c>
      <c r="G1028" t="s">
        <v>25</v>
      </c>
      <c r="H1028" t="s">
        <v>18</v>
      </c>
      <c r="I1028">
        <v>1</v>
      </c>
      <c r="J1028" t="s">
        <v>23</v>
      </c>
      <c r="K1028" t="s">
        <v>17</v>
      </c>
      <c r="L1028">
        <v>31</v>
      </c>
      <c r="M1028" t="s">
        <v>18</v>
      </c>
    </row>
    <row r="1029" spans="1:13" x14ac:dyDescent="0.25">
      <c r="A1029">
        <v>18484</v>
      </c>
      <c r="B1029" t="s">
        <v>35</v>
      </c>
      <c r="C1029" t="s">
        <v>34</v>
      </c>
      <c r="D1029" s="1">
        <v>80000</v>
      </c>
      <c r="E1029">
        <v>2</v>
      </c>
      <c r="F1029" t="s">
        <v>27</v>
      </c>
      <c r="G1029" t="s">
        <v>14</v>
      </c>
      <c r="H1029" t="s">
        <v>18</v>
      </c>
      <c r="I1029">
        <v>2</v>
      </c>
      <c r="J1029" t="s">
        <v>26</v>
      </c>
      <c r="K1029" t="s">
        <v>24</v>
      </c>
      <c r="L1029">
        <v>50</v>
      </c>
      <c r="M1029"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81C5-7DE5-4E4C-ABC2-973B9F86948E}">
  <dimension ref="A2:O1003"/>
  <sheetViews>
    <sheetView topLeftCell="A10" workbookViewId="0">
      <selection activeCell="D8" sqref="A4:O1003"/>
    </sheetView>
  </sheetViews>
  <sheetFormatPr defaultRowHeight="13.8" x14ac:dyDescent="0.25"/>
  <cols>
    <col min="2" max="2" width="15" customWidth="1"/>
    <col min="3" max="3" width="8.8984375" customWidth="1"/>
    <col min="4" max="4" width="10.8984375" style="7" customWidth="1"/>
    <col min="5" max="5" width="9.796875" customWidth="1"/>
    <col min="6" max="7" width="16.09765625" customWidth="1"/>
    <col min="8" max="8" width="12.59765625" customWidth="1"/>
    <col min="9" max="9" width="14.3984375" customWidth="1"/>
    <col min="11" max="11" width="19.296875" customWidth="1"/>
    <col min="15" max="15" width="16.09765625" customWidth="1"/>
  </cols>
  <sheetData>
    <row r="2" spans="1:15" x14ac:dyDescent="0.25">
      <c r="G2" s="8">
        <f>MATCH(tbl[[#Headers],[Education_no]],lk_education[#Headers])</f>
        <v>2</v>
      </c>
      <c r="N2" s="8">
        <f>MATCH(tbl[[#Headers],[Age_brackets]],lk_age_brackets[#Headers],0)</f>
        <v>2</v>
      </c>
    </row>
    <row r="3" spans="1:15" x14ac:dyDescent="0.25">
      <c r="A3" s="3" t="s">
        <v>0</v>
      </c>
      <c r="B3" s="4" t="s">
        <v>36</v>
      </c>
      <c r="C3" s="4" t="s">
        <v>2</v>
      </c>
      <c r="D3" s="6" t="s">
        <v>3</v>
      </c>
      <c r="E3" s="4" t="s">
        <v>4</v>
      </c>
      <c r="F3" s="4" t="s">
        <v>5</v>
      </c>
      <c r="G3" s="4" t="s">
        <v>58</v>
      </c>
      <c r="H3" s="4" t="s">
        <v>6</v>
      </c>
      <c r="I3" s="4" t="s">
        <v>37</v>
      </c>
      <c r="J3" s="4" t="s">
        <v>8</v>
      </c>
      <c r="K3" s="4" t="s">
        <v>38</v>
      </c>
      <c r="L3" s="4" t="s">
        <v>10</v>
      </c>
      <c r="M3" s="4" t="s">
        <v>11</v>
      </c>
      <c r="N3" s="4" t="s">
        <v>40</v>
      </c>
      <c r="O3" s="5" t="s">
        <v>39</v>
      </c>
    </row>
    <row r="4" spans="1:15" x14ac:dyDescent="0.25">
      <c r="A4">
        <f>Rawdata[[#This Row],[ID]]</f>
        <v>12496</v>
      </c>
      <c r="B4" t="str">
        <f>IF(Rawdata[[#This Row],[Marital Status]]="M","Married","Single")</f>
        <v>Married</v>
      </c>
      <c r="C4" t="str">
        <f>IF(Rawdata[[#This Row],[Gender]]="M","Male","Female")</f>
        <v>Female</v>
      </c>
      <c r="D4" s="7">
        <f>Rawdata[[#This Row],[Income]]</f>
        <v>40000</v>
      </c>
      <c r="E4">
        <f>Rawdata[[#This Row],[Children]]</f>
        <v>1</v>
      </c>
      <c r="F4" t="str">
        <f>Rawdata[[#This Row],[Education]]</f>
        <v>Bachelors</v>
      </c>
      <c r="G4">
        <f>VLOOKUP(tbl[[#This Row],[Education]],lk_education[],G$2,FALSE)</f>
        <v>4</v>
      </c>
      <c r="H4" t="str">
        <f>Rawdata[[#This Row],[Occupation]]</f>
        <v>Skilled Manual</v>
      </c>
      <c r="I4" t="str">
        <f>Rawdata[[#This Row],[Home Owner]]</f>
        <v>Yes</v>
      </c>
      <c r="J4">
        <f>Rawdata[[#This Row],[Cars]]</f>
        <v>0</v>
      </c>
      <c r="K4" t="str">
        <f>Rawdata[[#This Row],[Commute Distance]]</f>
        <v>0-1 Miles</v>
      </c>
      <c r="L4" t="str">
        <f>Rawdata[[#This Row],[Region]]</f>
        <v>Europe</v>
      </c>
      <c r="M4">
        <f>Rawdata[[#This Row],[Age]]</f>
        <v>42</v>
      </c>
      <c r="N4" t="str">
        <f>VLOOKUP(tbl[[#This Row],[Age]],lk_age_brackets[],N$2,TRUE)</f>
        <v>41-50</v>
      </c>
      <c r="O4" t="str">
        <f>Rawdata[[#This Row],[Purchased Bike]]</f>
        <v>No</v>
      </c>
    </row>
    <row r="5" spans="1:15" x14ac:dyDescent="0.25">
      <c r="A5">
        <f>Rawdata[[#This Row],[ID]]</f>
        <v>24107</v>
      </c>
      <c r="B5" t="str">
        <f>IF(Rawdata[[#This Row],[Marital Status]]="M","Married","Single")</f>
        <v>Married</v>
      </c>
      <c r="C5" t="str">
        <f>IF(Rawdata[[#This Row],[Gender]]="M","Male","Female")</f>
        <v>Male</v>
      </c>
      <c r="D5" s="7">
        <f>Rawdata[[#This Row],[Income]]</f>
        <v>30000</v>
      </c>
      <c r="E5">
        <f>Rawdata[[#This Row],[Children]]</f>
        <v>3</v>
      </c>
      <c r="F5" t="str">
        <f>Rawdata[[#This Row],[Education]]</f>
        <v>Partial College</v>
      </c>
      <c r="G5">
        <f>VLOOKUP(tbl[[#This Row],[Education]],lk_education[],G$2,FALSE)</f>
        <v>3</v>
      </c>
      <c r="H5" t="str">
        <f>Rawdata[[#This Row],[Occupation]]</f>
        <v>Clerical</v>
      </c>
      <c r="I5" t="str">
        <f>Rawdata[[#This Row],[Home Owner]]</f>
        <v>Yes</v>
      </c>
      <c r="J5">
        <f>Rawdata[[#This Row],[Cars]]</f>
        <v>1</v>
      </c>
      <c r="K5" t="str">
        <f>Rawdata[[#This Row],[Commute Distance]]</f>
        <v>0-1 Miles</v>
      </c>
      <c r="L5" t="str">
        <f>Rawdata[[#This Row],[Region]]</f>
        <v>Europe</v>
      </c>
      <c r="M5">
        <f>Rawdata[[#This Row],[Age]]</f>
        <v>43</v>
      </c>
      <c r="N5" t="str">
        <f>VLOOKUP(tbl[[#This Row],[Age]],lk_age_brackets[],N$2,TRUE)</f>
        <v>41-50</v>
      </c>
      <c r="O5" t="str">
        <f>Rawdata[[#This Row],[Purchased Bike]]</f>
        <v>No</v>
      </c>
    </row>
    <row r="6" spans="1:15" x14ac:dyDescent="0.25">
      <c r="A6">
        <f>Rawdata[[#This Row],[ID]]</f>
        <v>14177</v>
      </c>
      <c r="B6" t="str">
        <f>IF(Rawdata[[#This Row],[Marital Status]]="M","Married","Single")</f>
        <v>Married</v>
      </c>
      <c r="C6" t="str">
        <f>IF(Rawdata[[#This Row],[Gender]]="M","Male","Female")</f>
        <v>Male</v>
      </c>
      <c r="D6" s="7">
        <f>Rawdata[[#This Row],[Income]]</f>
        <v>80000</v>
      </c>
      <c r="E6">
        <f>Rawdata[[#This Row],[Children]]</f>
        <v>5</v>
      </c>
      <c r="F6" t="str">
        <f>Rawdata[[#This Row],[Education]]</f>
        <v>Partial College</v>
      </c>
      <c r="G6">
        <f>VLOOKUP(tbl[[#This Row],[Education]],lk_education[],G$2,FALSE)</f>
        <v>3</v>
      </c>
      <c r="H6" t="str">
        <f>Rawdata[[#This Row],[Occupation]]</f>
        <v>Professional</v>
      </c>
      <c r="I6" t="str">
        <f>Rawdata[[#This Row],[Home Owner]]</f>
        <v>No</v>
      </c>
      <c r="J6">
        <f>Rawdata[[#This Row],[Cars]]</f>
        <v>2</v>
      </c>
      <c r="K6" t="str">
        <f>Rawdata[[#This Row],[Commute Distance]]</f>
        <v>2-5 Miles</v>
      </c>
      <c r="L6" t="str">
        <f>Rawdata[[#This Row],[Region]]</f>
        <v>Europe</v>
      </c>
      <c r="M6">
        <f>Rawdata[[#This Row],[Age]]</f>
        <v>60</v>
      </c>
      <c r="N6" t="str">
        <f>VLOOKUP(tbl[[#This Row],[Age]],lk_age_brackets[],N$2,TRUE)</f>
        <v>51-60</v>
      </c>
      <c r="O6" t="str">
        <f>Rawdata[[#This Row],[Purchased Bike]]</f>
        <v>No</v>
      </c>
    </row>
    <row r="7" spans="1:15" x14ac:dyDescent="0.25">
      <c r="A7">
        <f>Rawdata[[#This Row],[ID]]</f>
        <v>24381</v>
      </c>
      <c r="B7" t="str">
        <f>IF(Rawdata[[#This Row],[Marital Status]]="M","Married","Single")</f>
        <v>Single</v>
      </c>
      <c r="C7" t="str">
        <f>IF(Rawdata[[#This Row],[Gender]]="M","Male","Female")</f>
        <v>Male</v>
      </c>
      <c r="D7" s="7">
        <f>Rawdata[[#This Row],[Income]]</f>
        <v>70000</v>
      </c>
      <c r="E7">
        <f>Rawdata[[#This Row],[Children]]</f>
        <v>0</v>
      </c>
      <c r="F7" t="str">
        <f>Rawdata[[#This Row],[Education]]</f>
        <v>Bachelors</v>
      </c>
      <c r="G7">
        <f>VLOOKUP(tbl[[#This Row],[Education]],lk_education[],G$2,FALSE)</f>
        <v>4</v>
      </c>
      <c r="H7" t="str">
        <f>Rawdata[[#This Row],[Occupation]]</f>
        <v>Professional</v>
      </c>
      <c r="I7" t="str">
        <f>Rawdata[[#This Row],[Home Owner]]</f>
        <v>Yes</v>
      </c>
      <c r="J7">
        <f>Rawdata[[#This Row],[Cars]]</f>
        <v>1</v>
      </c>
      <c r="K7" t="str">
        <f>Rawdata[[#This Row],[Commute Distance]]</f>
        <v>5-10 Miles</v>
      </c>
      <c r="L7" t="str">
        <f>Rawdata[[#This Row],[Region]]</f>
        <v>Pacific</v>
      </c>
      <c r="M7">
        <f>Rawdata[[#This Row],[Age]]</f>
        <v>41</v>
      </c>
      <c r="N7" t="str">
        <f>VLOOKUP(tbl[[#This Row],[Age]],lk_age_brackets[],N$2,TRUE)</f>
        <v>41-50</v>
      </c>
      <c r="O7" t="str">
        <f>Rawdata[[#This Row],[Purchased Bike]]</f>
        <v>Yes</v>
      </c>
    </row>
    <row r="8" spans="1:15" x14ac:dyDescent="0.25">
      <c r="A8">
        <f>Rawdata[[#This Row],[ID]]</f>
        <v>25597</v>
      </c>
      <c r="B8" t="str">
        <f>IF(Rawdata[[#This Row],[Marital Status]]="M","Married","Single")</f>
        <v>Single</v>
      </c>
      <c r="C8" t="str">
        <f>IF(Rawdata[[#This Row],[Gender]]="M","Male","Female")</f>
        <v>Male</v>
      </c>
      <c r="D8" s="7">
        <f>Rawdata[[#This Row],[Income]]</f>
        <v>30000</v>
      </c>
      <c r="E8">
        <f>Rawdata[[#This Row],[Children]]</f>
        <v>0</v>
      </c>
      <c r="F8" t="str">
        <f>Rawdata[[#This Row],[Education]]</f>
        <v>Bachelors</v>
      </c>
      <c r="G8">
        <f>VLOOKUP(tbl[[#This Row],[Education]],lk_education[],G$2,FALSE)</f>
        <v>4</v>
      </c>
      <c r="H8" t="str">
        <f>Rawdata[[#This Row],[Occupation]]</f>
        <v>Clerical</v>
      </c>
      <c r="I8" t="str">
        <f>Rawdata[[#This Row],[Home Owner]]</f>
        <v>No</v>
      </c>
      <c r="J8">
        <f>Rawdata[[#This Row],[Cars]]</f>
        <v>0</v>
      </c>
      <c r="K8" t="str">
        <f>Rawdata[[#This Row],[Commute Distance]]</f>
        <v>0-1 Miles</v>
      </c>
      <c r="L8" t="str">
        <f>Rawdata[[#This Row],[Region]]</f>
        <v>Europe</v>
      </c>
      <c r="M8">
        <f>Rawdata[[#This Row],[Age]]</f>
        <v>36</v>
      </c>
      <c r="N8" t="str">
        <f>VLOOKUP(tbl[[#This Row],[Age]],lk_age_brackets[],N$2,TRUE)</f>
        <v>31-40</v>
      </c>
      <c r="O8" t="str">
        <f>Rawdata[[#This Row],[Purchased Bike]]</f>
        <v>Yes</v>
      </c>
    </row>
    <row r="9" spans="1:15" x14ac:dyDescent="0.25">
      <c r="A9">
        <f>Rawdata[[#This Row],[ID]]</f>
        <v>13507</v>
      </c>
      <c r="B9" t="str">
        <f>IF(Rawdata[[#This Row],[Marital Status]]="M","Married","Single")</f>
        <v>Married</v>
      </c>
      <c r="C9" t="str">
        <f>IF(Rawdata[[#This Row],[Gender]]="M","Male","Female")</f>
        <v>Female</v>
      </c>
      <c r="D9" s="7">
        <f>Rawdata[[#This Row],[Income]]</f>
        <v>10000</v>
      </c>
      <c r="E9">
        <f>Rawdata[[#This Row],[Children]]</f>
        <v>2</v>
      </c>
      <c r="F9" t="str">
        <f>Rawdata[[#This Row],[Education]]</f>
        <v>Partial College</v>
      </c>
      <c r="G9">
        <f>VLOOKUP(tbl[[#This Row],[Education]],lk_education[],G$2,FALSE)</f>
        <v>3</v>
      </c>
      <c r="H9" t="str">
        <f>Rawdata[[#This Row],[Occupation]]</f>
        <v>Manual</v>
      </c>
      <c r="I9" t="str">
        <f>Rawdata[[#This Row],[Home Owner]]</f>
        <v>Yes</v>
      </c>
      <c r="J9">
        <f>Rawdata[[#This Row],[Cars]]</f>
        <v>0</v>
      </c>
      <c r="K9" t="str">
        <f>Rawdata[[#This Row],[Commute Distance]]</f>
        <v>1-2 Miles</v>
      </c>
      <c r="L9" t="str">
        <f>Rawdata[[#This Row],[Region]]</f>
        <v>Europe</v>
      </c>
      <c r="M9">
        <f>Rawdata[[#This Row],[Age]]</f>
        <v>50</v>
      </c>
      <c r="N9" t="str">
        <f>VLOOKUP(tbl[[#This Row],[Age]],lk_age_brackets[],N$2,TRUE)</f>
        <v>41-50</v>
      </c>
      <c r="O9" t="str">
        <f>Rawdata[[#This Row],[Purchased Bike]]</f>
        <v>No</v>
      </c>
    </row>
    <row r="10" spans="1:15" x14ac:dyDescent="0.25">
      <c r="A10">
        <f>Rawdata[[#This Row],[ID]]</f>
        <v>27974</v>
      </c>
      <c r="B10" t="str">
        <f>IF(Rawdata[[#This Row],[Marital Status]]="M","Married","Single")</f>
        <v>Single</v>
      </c>
      <c r="C10" t="str">
        <f>IF(Rawdata[[#This Row],[Gender]]="M","Male","Female")</f>
        <v>Male</v>
      </c>
      <c r="D10" s="7">
        <f>Rawdata[[#This Row],[Income]]</f>
        <v>160000</v>
      </c>
      <c r="E10">
        <f>Rawdata[[#This Row],[Children]]</f>
        <v>2</v>
      </c>
      <c r="F10" t="str">
        <f>Rawdata[[#This Row],[Education]]</f>
        <v>High School</v>
      </c>
      <c r="G10">
        <f>VLOOKUP(tbl[[#This Row],[Education]],lk_education[],G$2,FALSE)</f>
        <v>2</v>
      </c>
      <c r="H10" t="str">
        <f>Rawdata[[#This Row],[Occupation]]</f>
        <v>Management</v>
      </c>
      <c r="I10" t="str">
        <f>Rawdata[[#This Row],[Home Owner]]</f>
        <v>Yes</v>
      </c>
      <c r="J10">
        <f>Rawdata[[#This Row],[Cars]]</f>
        <v>4</v>
      </c>
      <c r="K10" t="str">
        <f>Rawdata[[#This Row],[Commute Distance]]</f>
        <v>0-1 Miles</v>
      </c>
      <c r="L10" t="str">
        <f>Rawdata[[#This Row],[Region]]</f>
        <v>Pacific</v>
      </c>
      <c r="M10">
        <f>Rawdata[[#This Row],[Age]]</f>
        <v>33</v>
      </c>
      <c r="N10" t="str">
        <f>VLOOKUP(tbl[[#This Row],[Age]],lk_age_brackets[],N$2,TRUE)</f>
        <v>31-40</v>
      </c>
      <c r="O10" t="str">
        <f>Rawdata[[#This Row],[Purchased Bike]]</f>
        <v>Yes</v>
      </c>
    </row>
    <row r="11" spans="1:15" x14ac:dyDescent="0.25">
      <c r="A11">
        <f>Rawdata[[#This Row],[ID]]</f>
        <v>19364</v>
      </c>
      <c r="B11" t="str">
        <f>IF(Rawdata[[#This Row],[Marital Status]]="M","Married","Single")</f>
        <v>Married</v>
      </c>
      <c r="C11" t="str">
        <f>IF(Rawdata[[#This Row],[Gender]]="M","Male","Female")</f>
        <v>Male</v>
      </c>
      <c r="D11" s="7">
        <f>Rawdata[[#This Row],[Income]]</f>
        <v>40000</v>
      </c>
      <c r="E11">
        <f>Rawdata[[#This Row],[Children]]</f>
        <v>1</v>
      </c>
      <c r="F11" t="str">
        <f>Rawdata[[#This Row],[Education]]</f>
        <v>Bachelors</v>
      </c>
      <c r="G11">
        <f>VLOOKUP(tbl[[#This Row],[Education]],lk_education[],G$2,FALSE)</f>
        <v>4</v>
      </c>
      <c r="H11" t="str">
        <f>Rawdata[[#This Row],[Occupation]]</f>
        <v>Skilled Manual</v>
      </c>
      <c r="I11" t="str">
        <f>Rawdata[[#This Row],[Home Owner]]</f>
        <v>Yes</v>
      </c>
      <c r="J11">
        <f>Rawdata[[#This Row],[Cars]]</f>
        <v>0</v>
      </c>
      <c r="K11" t="str">
        <f>Rawdata[[#This Row],[Commute Distance]]</f>
        <v>0-1 Miles</v>
      </c>
      <c r="L11" t="str">
        <f>Rawdata[[#This Row],[Region]]</f>
        <v>Europe</v>
      </c>
      <c r="M11">
        <f>Rawdata[[#This Row],[Age]]</f>
        <v>43</v>
      </c>
      <c r="N11" t="str">
        <f>VLOOKUP(tbl[[#This Row],[Age]],lk_age_brackets[],N$2,TRUE)</f>
        <v>41-50</v>
      </c>
      <c r="O11" t="str">
        <f>Rawdata[[#This Row],[Purchased Bike]]</f>
        <v>Yes</v>
      </c>
    </row>
    <row r="12" spans="1:15" x14ac:dyDescent="0.25">
      <c r="A12">
        <f>Rawdata[[#This Row],[ID]]</f>
        <v>22155</v>
      </c>
      <c r="B12" t="str">
        <f>IF(Rawdata[[#This Row],[Marital Status]]="M","Married","Single")</f>
        <v>Married</v>
      </c>
      <c r="C12" t="str">
        <f>IF(Rawdata[[#This Row],[Gender]]="M","Male","Female")</f>
        <v>Male</v>
      </c>
      <c r="D12" s="7">
        <f>Rawdata[[#This Row],[Income]]</f>
        <v>20000</v>
      </c>
      <c r="E12">
        <f>Rawdata[[#This Row],[Children]]</f>
        <v>2</v>
      </c>
      <c r="F12" t="str">
        <f>Rawdata[[#This Row],[Education]]</f>
        <v>Partial High School</v>
      </c>
      <c r="G12">
        <f>VLOOKUP(tbl[[#This Row],[Education]],lk_education[],G$2,FALSE)</f>
        <v>1</v>
      </c>
      <c r="H12" t="str">
        <f>Rawdata[[#This Row],[Occupation]]</f>
        <v>Clerical</v>
      </c>
      <c r="I12" t="str">
        <f>Rawdata[[#This Row],[Home Owner]]</f>
        <v>Yes</v>
      </c>
      <c r="J12">
        <f>Rawdata[[#This Row],[Cars]]</f>
        <v>2</v>
      </c>
      <c r="K12" t="str">
        <f>Rawdata[[#This Row],[Commute Distance]]</f>
        <v>5-10 Miles</v>
      </c>
      <c r="L12" t="str">
        <f>Rawdata[[#This Row],[Region]]</f>
        <v>Pacific</v>
      </c>
      <c r="M12">
        <f>Rawdata[[#This Row],[Age]]</f>
        <v>58</v>
      </c>
      <c r="N12" t="str">
        <f>VLOOKUP(tbl[[#This Row],[Age]],lk_age_brackets[],N$2,TRUE)</f>
        <v>51-60</v>
      </c>
      <c r="O12" t="str">
        <f>Rawdata[[#This Row],[Purchased Bike]]</f>
        <v>No</v>
      </c>
    </row>
    <row r="13" spans="1:15" x14ac:dyDescent="0.25">
      <c r="A13">
        <f>Rawdata[[#This Row],[ID]]</f>
        <v>19280</v>
      </c>
      <c r="B13" t="str">
        <f>IF(Rawdata[[#This Row],[Marital Status]]="M","Married","Single")</f>
        <v>Married</v>
      </c>
      <c r="C13" t="str">
        <f>IF(Rawdata[[#This Row],[Gender]]="M","Male","Female")</f>
        <v>Male</v>
      </c>
      <c r="D13" s="7">
        <f>Rawdata[[#This Row],[Income]]</f>
        <v>120000</v>
      </c>
      <c r="E13">
        <f>Rawdata[[#This Row],[Children]]</f>
        <v>2</v>
      </c>
      <c r="F13" t="str">
        <f>Rawdata[[#This Row],[Education]]</f>
        <v>Partial College</v>
      </c>
      <c r="G13">
        <f>VLOOKUP(tbl[[#This Row],[Education]],lk_education[],G$2,FALSE)</f>
        <v>3</v>
      </c>
      <c r="H13" t="str">
        <f>Rawdata[[#This Row],[Occupation]]</f>
        <v>Manual</v>
      </c>
      <c r="I13" t="str">
        <f>Rawdata[[#This Row],[Home Owner]]</f>
        <v>Yes</v>
      </c>
      <c r="J13">
        <f>Rawdata[[#This Row],[Cars]]</f>
        <v>1</v>
      </c>
      <c r="K13" t="str">
        <f>Rawdata[[#This Row],[Commute Distance]]</f>
        <v>0-1 Miles</v>
      </c>
      <c r="L13" t="str">
        <f>Rawdata[[#This Row],[Region]]</f>
        <v>Europe</v>
      </c>
      <c r="M13">
        <f>Rawdata[[#This Row],[Age]]</f>
        <v>40</v>
      </c>
      <c r="N13" t="str">
        <f>VLOOKUP(tbl[[#This Row],[Age]],lk_age_brackets[],N$2,TRUE)</f>
        <v>31-40</v>
      </c>
      <c r="O13" t="str">
        <f>Rawdata[[#This Row],[Purchased Bike]]</f>
        <v>Yes</v>
      </c>
    </row>
    <row r="14" spans="1:15" x14ac:dyDescent="0.25">
      <c r="A14">
        <f>Rawdata[[#This Row],[ID]]</f>
        <v>22173</v>
      </c>
      <c r="B14" t="str">
        <f>IF(Rawdata[[#This Row],[Marital Status]]="M","Married","Single")</f>
        <v>Married</v>
      </c>
      <c r="C14" t="str">
        <f>IF(Rawdata[[#This Row],[Gender]]="M","Male","Female")</f>
        <v>Female</v>
      </c>
      <c r="D14" s="7">
        <f>Rawdata[[#This Row],[Income]]</f>
        <v>30000</v>
      </c>
      <c r="E14">
        <f>Rawdata[[#This Row],[Children]]</f>
        <v>3</v>
      </c>
      <c r="F14" t="str">
        <f>Rawdata[[#This Row],[Education]]</f>
        <v>High School</v>
      </c>
      <c r="G14">
        <f>VLOOKUP(tbl[[#This Row],[Education]],lk_education[],G$2,FALSE)</f>
        <v>2</v>
      </c>
      <c r="H14" t="str">
        <f>Rawdata[[#This Row],[Occupation]]</f>
        <v>Skilled Manual</v>
      </c>
      <c r="I14" t="str">
        <f>Rawdata[[#This Row],[Home Owner]]</f>
        <v>No</v>
      </c>
      <c r="J14">
        <f>Rawdata[[#This Row],[Cars]]</f>
        <v>2</v>
      </c>
      <c r="K14" t="str">
        <f>Rawdata[[#This Row],[Commute Distance]]</f>
        <v>1-2 Miles</v>
      </c>
      <c r="L14" t="str">
        <f>Rawdata[[#This Row],[Region]]</f>
        <v>Pacific</v>
      </c>
      <c r="M14">
        <f>Rawdata[[#This Row],[Age]]</f>
        <v>54</v>
      </c>
      <c r="N14" t="str">
        <f>VLOOKUP(tbl[[#This Row],[Age]],lk_age_brackets[],N$2,TRUE)</f>
        <v>51-60</v>
      </c>
      <c r="O14" t="str">
        <f>Rawdata[[#This Row],[Purchased Bike]]</f>
        <v>Yes</v>
      </c>
    </row>
    <row r="15" spans="1:15" x14ac:dyDescent="0.25">
      <c r="A15">
        <f>Rawdata[[#This Row],[ID]]</f>
        <v>12697</v>
      </c>
      <c r="B15" t="str">
        <f>IF(Rawdata[[#This Row],[Marital Status]]="M","Married","Single")</f>
        <v>Single</v>
      </c>
      <c r="C15" t="str">
        <f>IF(Rawdata[[#This Row],[Gender]]="M","Male","Female")</f>
        <v>Female</v>
      </c>
      <c r="D15" s="7">
        <f>Rawdata[[#This Row],[Income]]</f>
        <v>90000</v>
      </c>
      <c r="E15">
        <f>Rawdata[[#This Row],[Children]]</f>
        <v>0</v>
      </c>
      <c r="F15" t="str">
        <f>Rawdata[[#This Row],[Education]]</f>
        <v>Bachelors</v>
      </c>
      <c r="G15">
        <f>VLOOKUP(tbl[[#This Row],[Education]],lk_education[],G$2,FALSE)</f>
        <v>4</v>
      </c>
      <c r="H15" t="str">
        <f>Rawdata[[#This Row],[Occupation]]</f>
        <v>Professional</v>
      </c>
      <c r="I15" t="str">
        <f>Rawdata[[#This Row],[Home Owner]]</f>
        <v>No</v>
      </c>
      <c r="J15">
        <f>Rawdata[[#This Row],[Cars]]</f>
        <v>4</v>
      </c>
      <c r="K15" t="str">
        <f>Rawdata[[#This Row],[Commute Distance]]</f>
        <v>10+ Miles</v>
      </c>
      <c r="L15" t="str">
        <f>Rawdata[[#This Row],[Region]]</f>
        <v>Pacific</v>
      </c>
      <c r="M15">
        <f>Rawdata[[#This Row],[Age]]</f>
        <v>36</v>
      </c>
      <c r="N15" t="str">
        <f>VLOOKUP(tbl[[#This Row],[Age]],lk_age_brackets[],N$2,TRUE)</f>
        <v>31-40</v>
      </c>
      <c r="O15" t="str">
        <f>Rawdata[[#This Row],[Purchased Bike]]</f>
        <v>No</v>
      </c>
    </row>
    <row r="16" spans="1:15" x14ac:dyDescent="0.25">
      <c r="A16">
        <f>Rawdata[[#This Row],[ID]]</f>
        <v>11434</v>
      </c>
      <c r="B16" t="str">
        <f>IF(Rawdata[[#This Row],[Marital Status]]="M","Married","Single")</f>
        <v>Married</v>
      </c>
      <c r="C16" t="str">
        <f>IF(Rawdata[[#This Row],[Gender]]="M","Male","Female")</f>
        <v>Male</v>
      </c>
      <c r="D16" s="7">
        <f>Rawdata[[#This Row],[Income]]</f>
        <v>170000</v>
      </c>
      <c r="E16">
        <f>Rawdata[[#This Row],[Children]]</f>
        <v>5</v>
      </c>
      <c r="F16" t="str">
        <f>Rawdata[[#This Row],[Education]]</f>
        <v>Partial College</v>
      </c>
      <c r="G16">
        <f>VLOOKUP(tbl[[#This Row],[Education]],lk_education[],G$2,FALSE)</f>
        <v>3</v>
      </c>
      <c r="H16" t="str">
        <f>Rawdata[[#This Row],[Occupation]]</f>
        <v>Professional</v>
      </c>
      <c r="I16" t="str">
        <f>Rawdata[[#This Row],[Home Owner]]</f>
        <v>Yes</v>
      </c>
      <c r="J16">
        <f>Rawdata[[#This Row],[Cars]]</f>
        <v>0</v>
      </c>
      <c r="K16" t="str">
        <f>Rawdata[[#This Row],[Commute Distance]]</f>
        <v>0-1 Miles</v>
      </c>
      <c r="L16" t="str">
        <f>Rawdata[[#This Row],[Region]]</f>
        <v>Europe</v>
      </c>
      <c r="M16">
        <f>Rawdata[[#This Row],[Age]]</f>
        <v>55</v>
      </c>
      <c r="N16" t="str">
        <f>VLOOKUP(tbl[[#This Row],[Age]],lk_age_brackets[],N$2,TRUE)</f>
        <v>51-60</v>
      </c>
      <c r="O16" t="str">
        <f>Rawdata[[#This Row],[Purchased Bike]]</f>
        <v>No</v>
      </c>
    </row>
    <row r="17" spans="1:15" x14ac:dyDescent="0.25">
      <c r="A17">
        <f>Rawdata[[#This Row],[ID]]</f>
        <v>25323</v>
      </c>
      <c r="B17" t="str">
        <f>IF(Rawdata[[#This Row],[Marital Status]]="M","Married","Single")</f>
        <v>Married</v>
      </c>
      <c r="C17" t="str">
        <f>IF(Rawdata[[#This Row],[Gender]]="M","Male","Female")</f>
        <v>Male</v>
      </c>
      <c r="D17" s="7">
        <f>Rawdata[[#This Row],[Income]]</f>
        <v>40000</v>
      </c>
      <c r="E17">
        <f>Rawdata[[#This Row],[Children]]</f>
        <v>2</v>
      </c>
      <c r="F17" t="str">
        <f>Rawdata[[#This Row],[Education]]</f>
        <v>Partial College</v>
      </c>
      <c r="G17">
        <f>VLOOKUP(tbl[[#This Row],[Education]],lk_education[],G$2,FALSE)</f>
        <v>3</v>
      </c>
      <c r="H17" t="str">
        <f>Rawdata[[#This Row],[Occupation]]</f>
        <v>Clerical</v>
      </c>
      <c r="I17" t="str">
        <f>Rawdata[[#This Row],[Home Owner]]</f>
        <v>Yes</v>
      </c>
      <c r="J17">
        <f>Rawdata[[#This Row],[Cars]]</f>
        <v>1</v>
      </c>
      <c r="K17" t="str">
        <f>Rawdata[[#This Row],[Commute Distance]]</f>
        <v>1-2 Miles</v>
      </c>
      <c r="L17" t="str">
        <f>Rawdata[[#This Row],[Region]]</f>
        <v>Europe</v>
      </c>
      <c r="M17">
        <f>Rawdata[[#This Row],[Age]]</f>
        <v>35</v>
      </c>
      <c r="N17" t="str">
        <f>VLOOKUP(tbl[[#This Row],[Age]],lk_age_brackets[],N$2,TRUE)</f>
        <v>31-40</v>
      </c>
      <c r="O17" t="str">
        <f>Rawdata[[#This Row],[Purchased Bike]]</f>
        <v>Yes</v>
      </c>
    </row>
    <row r="18" spans="1:15" x14ac:dyDescent="0.25">
      <c r="A18">
        <f>Rawdata[[#This Row],[ID]]</f>
        <v>23542</v>
      </c>
      <c r="B18" t="str">
        <f>IF(Rawdata[[#This Row],[Marital Status]]="M","Married","Single")</f>
        <v>Single</v>
      </c>
      <c r="C18" t="str">
        <f>IF(Rawdata[[#This Row],[Gender]]="M","Male","Female")</f>
        <v>Male</v>
      </c>
      <c r="D18" s="7">
        <f>Rawdata[[#This Row],[Income]]</f>
        <v>60000</v>
      </c>
      <c r="E18">
        <f>Rawdata[[#This Row],[Children]]</f>
        <v>1</v>
      </c>
      <c r="F18" t="str">
        <f>Rawdata[[#This Row],[Education]]</f>
        <v>Partial College</v>
      </c>
      <c r="G18">
        <f>VLOOKUP(tbl[[#This Row],[Education]],lk_education[],G$2,FALSE)</f>
        <v>3</v>
      </c>
      <c r="H18" t="str">
        <f>Rawdata[[#This Row],[Occupation]]</f>
        <v>Skilled Manual</v>
      </c>
      <c r="I18" t="str">
        <f>Rawdata[[#This Row],[Home Owner]]</f>
        <v>No</v>
      </c>
      <c r="J18">
        <f>Rawdata[[#This Row],[Cars]]</f>
        <v>1</v>
      </c>
      <c r="K18" t="str">
        <f>Rawdata[[#This Row],[Commute Distance]]</f>
        <v>0-1 Miles</v>
      </c>
      <c r="L18" t="str">
        <f>Rawdata[[#This Row],[Region]]</f>
        <v>Pacific</v>
      </c>
      <c r="M18">
        <f>Rawdata[[#This Row],[Age]]</f>
        <v>45</v>
      </c>
      <c r="N18" t="str">
        <f>VLOOKUP(tbl[[#This Row],[Age]],lk_age_brackets[],N$2,TRUE)</f>
        <v>41-50</v>
      </c>
      <c r="O18" t="str">
        <f>Rawdata[[#This Row],[Purchased Bike]]</f>
        <v>Yes</v>
      </c>
    </row>
    <row r="19" spans="1:15" x14ac:dyDescent="0.25">
      <c r="A19">
        <f>Rawdata[[#This Row],[ID]]</f>
        <v>20870</v>
      </c>
      <c r="B19" t="str">
        <f>IF(Rawdata[[#This Row],[Marital Status]]="M","Married","Single")</f>
        <v>Single</v>
      </c>
      <c r="C19" t="str">
        <f>IF(Rawdata[[#This Row],[Gender]]="M","Male","Female")</f>
        <v>Female</v>
      </c>
      <c r="D19" s="7">
        <f>Rawdata[[#This Row],[Income]]</f>
        <v>10000</v>
      </c>
      <c r="E19">
        <f>Rawdata[[#This Row],[Children]]</f>
        <v>2</v>
      </c>
      <c r="F19" t="str">
        <f>Rawdata[[#This Row],[Education]]</f>
        <v>High School</v>
      </c>
      <c r="G19">
        <f>VLOOKUP(tbl[[#This Row],[Education]],lk_education[],G$2,FALSE)</f>
        <v>2</v>
      </c>
      <c r="H19" t="str">
        <f>Rawdata[[#This Row],[Occupation]]</f>
        <v>Manual</v>
      </c>
      <c r="I19" t="str">
        <f>Rawdata[[#This Row],[Home Owner]]</f>
        <v>Yes</v>
      </c>
      <c r="J19">
        <f>Rawdata[[#This Row],[Cars]]</f>
        <v>1</v>
      </c>
      <c r="K19" t="str">
        <f>Rawdata[[#This Row],[Commute Distance]]</f>
        <v>0-1 Miles</v>
      </c>
      <c r="L19" t="str">
        <f>Rawdata[[#This Row],[Region]]</f>
        <v>Europe</v>
      </c>
      <c r="M19">
        <f>Rawdata[[#This Row],[Age]]</f>
        <v>38</v>
      </c>
      <c r="N19" t="str">
        <f>VLOOKUP(tbl[[#This Row],[Age]],lk_age_brackets[],N$2,TRUE)</f>
        <v>31-40</v>
      </c>
      <c r="O19" t="str">
        <f>Rawdata[[#This Row],[Purchased Bike]]</f>
        <v>Yes</v>
      </c>
    </row>
    <row r="20" spans="1:15" x14ac:dyDescent="0.25">
      <c r="A20">
        <f>Rawdata[[#This Row],[ID]]</f>
        <v>23316</v>
      </c>
      <c r="B20" t="str">
        <f>IF(Rawdata[[#This Row],[Marital Status]]="M","Married","Single")</f>
        <v>Single</v>
      </c>
      <c r="C20" t="str">
        <f>IF(Rawdata[[#This Row],[Gender]]="M","Male","Female")</f>
        <v>Male</v>
      </c>
      <c r="D20" s="7">
        <f>Rawdata[[#This Row],[Income]]</f>
        <v>30000</v>
      </c>
      <c r="E20">
        <f>Rawdata[[#This Row],[Children]]</f>
        <v>3</v>
      </c>
      <c r="F20" t="str">
        <f>Rawdata[[#This Row],[Education]]</f>
        <v>Partial College</v>
      </c>
      <c r="G20">
        <f>VLOOKUP(tbl[[#This Row],[Education]],lk_education[],G$2,FALSE)</f>
        <v>3</v>
      </c>
      <c r="H20" t="str">
        <f>Rawdata[[#This Row],[Occupation]]</f>
        <v>Clerical</v>
      </c>
      <c r="I20" t="str">
        <f>Rawdata[[#This Row],[Home Owner]]</f>
        <v>No</v>
      </c>
      <c r="J20">
        <f>Rawdata[[#This Row],[Cars]]</f>
        <v>2</v>
      </c>
      <c r="K20" t="str">
        <f>Rawdata[[#This Row],[Commute Distance]]</f>
        <v>1-2 Miles</v>
      </c>
      <c r="L20" t="str">
        <f>Rawdata[[#This Row],[Region]]</f>
        <v>Pacific</v>
      </c>
      <c r="M20">
        <f>Rawdata[[#This Row],[Age]]</f>
        <v>59</v>
      </c>
      <c r="N20" t="str">
        <f>VLOOKUP(tbl[[#This Row],[Age]],lk_age_brackets[],N$2,TRUE)</f>
        <v>51-60</v>
      </c>
      <c r="O20" t="str">
        <f>Rawdata[[#This Row],[Purchased Bike]]</f>
        <v>Yes</v>
      </c>
    </row>
    <row r="21" spans="1:15" x14ac:dyDescent="0.25">
      <c r="A21">
        <f>Rawdata[[#This Row],[ID]]</f>
        <v>12610</v>
      </c>
      <c r="B21" t="str">
        <f>IF(Rawdata[[#This Row],[Marital Status]]="M","Married","Single")</f>
        <v>Married</v>
      </c>
      <c r="C21" t="str">
        <f>IF(Rawdata[[#This Row],[Gender]]="M","Male","Female")</f>
        <v>Female</v>
      </c>
      <c r="D21" s="7">
        <f>Rawdata[[#This Row],[Income]]</f>
        <v>30000</v>
      </c>
      <c r="E21">
        <f>Rawdata[[#This Row],[Children]]</f>
        <v>1</v>
      </c>
      <c r="F21" t="str">
        <f>Rawdata[[#This Row],[Education]]</f>
        <v>Bachelors</v>
      </c>
      <c r="G21">
        <f>VLOOKUP(tbl[[#This Row],[Education]],lk_education[],G$2,FALSE)</f>
        <v>4</v>
      </c>
      <c r="H21" t="str">
        <f>Rawdata[[#This Row],[Occupation]]</f>
        <v>Clerical</v>
      </c>
      <c r="I21" t="str">
        <f>Rawdata[[#This Row],[Home Owner]]</f>
        <v>Yes</v>
      </c>
      <c r="J21">
        <f>Rawdata[[#This Row],[Cars]]</f>
        <v>0</v>
      </c>
      <c r="K21" t="str">
        <f>Rawdata[[#This Row],[Commute Distance]]</f>
        <v>0-1 Miles</v>
      </c>
      <c r="L21" t="str">
        <f>Rawdata[[#This Row],[Region]]</f>
        <v>Europe</v>
      </c>
      <c r="M21">
        <f>Rawdata[[#This Row],[Age]]</f>
        <v>47</v>
      </c>
      <c r="N21" t="str">
        <f>VLOOKUP(tbl[[#This Row],[Age]],lk_age_brackets[],N$2,TRUE)</f>
        <v>41-50</v>
      </c>
      <c r="O21" t="str">
        <f>Rawdata[[#This Row],[Purchased Bike]]</f>
        <v>No</v>
      </c>
    </row>
    <row r="22" spans="1:15" x14ac:dyDescent="0.25">
      <c r="A22">
        <f>Rawdata[[#This Row],[ID]]</f>
        <v>27183</v>
      </c>
      <c r="B22" t="str">
        <f>IF(Rawdata[[#This Row],[Marital Status]]="M","Married","Single")</f>
        <v>Single</v>
      </c>
      <c r="C22" t="str">
        <f>IF(Rawdata[[#This Row],[Gender]]="M","Male","Female")</f>
        <v>Male</v>
      </c>
      <c r="D22" s="7">
        <f>Rawdata[[#This Row],[Income]]</f>
        <v>40000</v>
      </c>
      <c r="E22">
        <f>Rawdata[[#This Row],[Children]]</f>
        <v>2</v>
      </c>
      <c r="F22" t="str">
        <f>Rawdata[[#This Row],[Education]]</f>
        <v>Partial College</v>
      </c>
      <c r="G22">
        <f>VLOOKUP(tbl[[#This Row],[Education]],lk_education[],G$2,FALSE)</f>
        <v>3</v>
      </c>
      <c r="H22" t="str">
        <f>Rawdata[[#This Row],[Occupation]]</f>
        <v>Clerical</v>
      </c>
      <c r="I22" t="str">
        <f>Rawdata[[#This Row],[Home Owner]]</f>
        <v>Yes</v>
      </c>
      <c r="J22">
        <f>Rawdata[[#This Row],[Cars]]</f>
        <v>1</v>
      </c>
      <c r="K22" t="str">
        <f>Rawdata[[#This Row],[Commute Distance]]</f>
        <v>1-2 Miles</v>
      </c>
      <c r="L22" t="str">
        <f>Rawdata[[#This Row],[Region]]</f>
        <v>Europe</v>
      </c>
      <c r="M22">
        <f>Rawdata[[#This Row],[Age]]</f>
        <v>35</v>
      </c>
      <c r="N22" t="str">
        <f>VLOOKUP(tbl[[#This Row],[Age]],lk_age_brackets[],N$2,TRUE)</f>
        <v>31-40</v>
      </c>
      <c r="O22" t="str">
        <f>Rawdata[[#This Row],[Purchased Bike]]</f>
        <v>Yes</v>
      </c>
    </row>
    <row r="23" spans="1:15" x14ac:dyDescent="0.25">
      <c r="A23">
        <f>Rawdata[[#This Row],[ID]]</f>
        <v>25940</v>
      </c>
      <c r="B23" t="str">
        <f>IF(Rawdata[[#This Row],[Marital Status]]="M","Married","Single")</f>
        <v>Single</v>
      </c>
      <c r="C23" t="str">
        <f>IF(Rawdata[[#This Row],[Gender]]="M","Male","Female")</f>
        <v>Male</v>
      </c>
      <c r="D23" s="7">
        <f>Rawdata[[#This Row],[Income]]</f>
        <v>20000</v>
      </c>
      <c r="E23">
        <f>Rawdata[[#This Row],[Children]]</f>
        <v>2</v>
      </c>
      <c r="F23" t="str">
        <f>Rawdata[[#This Row],[Education]]</f>
        <v>Partial High School</v>
      </c>
      <c r="G23">
        <f>VLOOKUP(tbl[[#This Row],[Education]],lk_education[],G$2,FALSE)</f>
        <v>1</v>
      </c>
      <c r="H23" t="str">
        <f>Rawdata[[#This Row],[Occupation]]</f>
        <v>Clerical</v>
      </c>
      <c r="I23" t="str">
        <f>Rawdata[[#This Row],[Home Owner]]</f>
        <v>Yes</v>
      </c>
      <c r="J23">
        <f>Rawdata[[#This Row],[Cars]]</f>
        <v>2</v>
      </c>
      <c r="K23" t="str">
        <f>Rawdata[[#This Row],[Commute Distance]]</f>
        <v>5-10 Miles</v>
      </c>
      <c r="L23" t="str">
        <f>Rawdata[[#This Row],[Region]]</f>
        <v>Pacific</v>
      </c>
      <c r="M23">
        <f>Rawdata[[#This Row],[Age]]</f>
        <v>55</v>
      </c>
      <c r="N23" t="str">
        <f>VLOOKUP(tbl[[#This Row],[Age]],lk_age_brackets[],N$2,TRUE)</f>
        <v>51-60</v>
      </c>
      <c r="O23" t="str">
        <f>Rawdata[[#This Row],[Purchased Bike]]</f>
        <v>Yes</v>
      </c>
    </row>
    <row r="24" spans="1:15" x14ac:dyDescent="0.25">
      <c r="A24">
        <f>Rawdata[[#This Row],[ID]]</f>
        <v>25598</v>
      </c>
      <c r="B24" t="str">
        <f>IF(Rawdata[[#This Row],[Marital Status]]="M","Married","Single")</f>
        <v>Married</v>
      </c>
      <c r="C24" t="str">
        <f>IF(Rawdata[[#This Row],[Gender]]="M","Male","Female")</f>
        <v>Female</v>
      </c>
      <c r="D24" s="7">
        <f>Rawdata[[#This Row],[Income]]</f>
        <v>40000</v>
      </c>
      <c r="E24">
        <f>Rawdata[[#This Row],[Children]]</f>
        <v>0</v>
      </c>
      <c r="F24" t="str">
        <f>Rawdata[[#This Row],[Education]]</f>
        <v>Graduate Degree</v>
      </c>
      <c r="G24">
        <f>VLOOKUP(tbl[[#This Row],[Education]],lk_education[],G$2,FALSE)</f>
        <v>5</v>
      </c>
      <c r="H24" t="str">
        <f>Rawdata[[#This Row],[Occupation]]</f>
        <v>Clerical</v>
      </c>
      <c r="I24" t="str">
        <f>Rawdata[[#This Row],[Home Owner]]</f>
        <v>Yes</v>
      </c>
      <c r="J24">
        <f>Rawdata[[#This Row],[Cars]]</f>
        <v>0</v>
      </c>
      <c r="K24" t="str">
        <f>Rawdata[[#This Row],[Commute Distance]]</f>
        <v>0-1 Miles</v>
      </c>
      <c r="L24" t="str">
        <f>Rawdata[[#This Row],[Region]]</f>
        <v>Europe</v>
      </c>
      <c r="M24">
        <f>Rawdata[[#This Row],[Age]]</f>
        <v>36</v>
      </c>
      <c r="N24" t="str">
        <f>VLOOKUP(tbl[[#This Row],[Age]],lk_age_brackets[],N$2,TRUE)</f>
        <v>31-40</v>
      </c>
      <c r="O24" t="str">
        <f>Rawdata[[#This Row],[Purchased Bike]]</f>
        <v>Yes</v>
      </c>
    </row>
    <row r="25" spans="1:15" x14ac:dyDescent="0.25">
      <c r="A25">
        <f>Rawdata[[#This Row],[ID]]</f>
        <v>21564</v>
      </c>
      <c r="B25" t="str">
        <f>IF(Rawdata[[#This Row],[Marital Status]]="M","Married","Single")</f>
        <v>Single</v>
      </c>
      <c r="C25" t="str">
        <f>IF(Rawdata[[#This Row],[Gender]]="M","Male","Female")</f>
        <v>Female</v>
      </c>
      <c r="D25" s="7">
        <f>Rawdata[[#This Row],[Income]]</f>
        <v>80000</v>
      </c>
      <c r="E25">
        <f>Rawdata[[#This Row],[Children]]</f>
        <v>0</v>
      </c>
      <c r="F25" t="str">
        <f>Rawdata[[#This Row],[Education]]</f>
        <v>Bachelors</v>
      </c>
      <c r="G25">
        <f>VLOOKUP(tbl[[#This Row],[Education]],lk_education[],G$2,FALSE)</f>
        <v>4</v>
      </c>
      <c r="H25" t="str">
        <f>Rawdata[[#This Row],[Occupation]]</f>
        <v>Professional</v>
      </c>
      <c r="I25" t="str">
        <f>Rawdata[[#This Row],[Home Owner]]</f>
        <v>Yes</v>
      </c>
      <c r="J25">
        <f>Rawdata[[#This Row],[Cars]]</f>
        <v>4</v>
      </c>
      <c r="K25" t="str">
        <f>Rawdata[[#This Row],[Commute Distance]]</f>
        <v>10+ Miles</v>
      </c>
      <c r="L25" t="str">
        <f>Rawdata[[#This Row],[Region]]</f>
        <v>Pacific</v>
      </c>
      <c r="M25">
        <f>Rawdata[[#This Row],[Age]]</f>
        <v>35</v>
      </c>
      <c r="N25" t="str">
        <f>VLOOKUP(tbl[[#This Row],[Age]],lk_age_brackets[],N$2,TRUE)</f>
        <v>31-40</v>
      </c>
      <c r="O25" t="str">
        <f>Rawdata[[#This Row],[Purchased Bike]]</f>
        <v>No</v>
      </c>
    </row>
    <row r="26" spans="1:15" x14ac:dyDescent="0.25">
      <c r="A26">
        <f>Rawdata[[#This Row],[ID]]</f>
        <v>19193</v>
      </c>
      <c r="B26" t="str">
        <f>IF(Rawdata[[#This Row],[Marital Status]]="M","Married","Single")</f>
        <v>Single</v>
      </c>
      <c r="C26" t="str">
        <f>IF(Rawdata[[#This Row],[Gender]]="M","Male","Female")</f>
        <v>Male</v>
      </c>
      <c r="D26" s="7">
        <f>Rawdata[[#This Row],[Income]]</f>
        <v>40000</v>
      </c>
      <c r="E26">
        <f>Rawdata[[#This Row],[Children]]</f>
        <v>2</v>
      </c>
      <c r="F26" t="str">
        <f>Rawdata[[#This Row],[Education]]</f>
        <v>Partial College</v>
      </c>
      <c r="G26">
        <f>VLOOKUP(tbl[[#This Row],[Education]],lk_education[],G$2,FALSE)</f>
        <v>3</v>
      </c>
      <c r="H26" t="str">
        <f>Rawdata[[#This Row],[Occupation]]</f>
        <v>Clerical</v>
      </c>
      <c r="I26" t="str">
        <f>Rawdata[[#This Row],[Home Owner]]</f>
        <v>Yes</v>
      </c>
      <c r="J26">
        <f>Rawdata[[#This Row],[Cars]]</f>
        <v>0</v>
      </c>
      <c r="K26" t="str">
        <f>Rawdata[[#This Row],[Commute Distance]]</f>
        <v>1-2 Miles</v>
      </c>
      <c r="L26" t="str">
        <f>Rawdata[[#This Row],[Region]]</f>
        <v>Europe</v>
      </c>
      <c r="M26">
        <f>Rawdata[[#This Row],[Age]]</f>
        <v>35</v>
      </c>
      <c r="N26" t="str">
        <f>VLOOKUP(tbl[[#This Row],[Age]],lk_age_brackets[],N$2,TRUE)</f>
        <v>31-40</v>
      </c>
      <c r="O26" t="str">
        <f>Rawdata[[#This Row],[Purchased Bike]]</f>
        <v>Yes</v>
      </c>
    </row>
    <row r="27" spans="1:15" x14ac:dyDescent="0.25">
      <c r="A27">
        <f>Rawdata[[#This Row],[ID]]</f>
        <v>26412</v>
      </c>
      <c r="B27" t="str">
        <f>IF(Rawdata[[#This Row],[Marital Status]]="M","Married","Single")</f>
        <v>Married</v>
      </c>
      <c r="C27" t="str">
        <f>IF(Rawdata[[#This Row],[Gender]]="M","Male","Female")</f>
        <v>Female</v>
      </c>
      <c r="D27" s="7">
        <f>Rawdata[[#This Row],[Income]]</f>
        <v>80000</v>
      </c>
      <c r="E27">
        <f>Rawdata[[#This Row],[Children]]</f>
        <v>5</v>
      </c>
      <c r="F27" t="str">
        <f>Rawdata[[#This Row],[Education]]</f>
        <v>High School</v>
      </c>
      <c r="G27">
        <f>VLOOKUP(tbl[[#This Row],[Education]],lk_education[],G$2,FALSE)</f>
        <v>2</v>
      </c>
      <c r="H27" t="str">
        <f>Rawdata[[#This Row],[Occupation]]</f>
        <v>Management</v>
      </c>
      <c r="I27" t="str">
        <f>Rawdata[[#This Row],[Home Owner]]</f>
        <v>No</v>
      </c>
      <c r="J27">
        <f>Rawdata[[#This Row],[Cars]]</f>
        <v>3</v>
      </c>
      <c r="K27" t="str">
        <f>Rawdata[[#This Row],[Commute Distance]]</f>
        <v>5-10 Miles</v>
      </c>
      <c r="L27" t="str">
        <f>Rawdata[[#This Row],[Region]]</f>
        <v>Europe</v>
      </c>
      <c r="M27">
        <f>Rawdata[[#This Row],[Age]]</f>
        <v>56</v>
      </c>
      <c r="N27" t="str">
        <f>VLOOKUP(tbl[[#This Row],[Age]],lk_age_brackets[],N$2,TRUE)</f>
        <v>51-60</v>
      </c>
      <c r="O27" t="str">
        <f>Rawdata[[#This Row],[Purchased Bike]]</f>
        <v>No</v>
      </c>
    </row>
    <row r="28" spans="1:15" x14ac:dyDescent="0.25">
      <c r="A28">
        <f>Rawdata[[#This Row],[ID]]</f>
        <v>27184</v>
      </c>
      <c r="B28" t="str">
        <f>IF(Rawdata[[#This Row],[Marital Status]]="M","Married","Single")</f>
        <v>Single</v>
      </c>
      <c r="C28" t="str">
        <f>IF(Rawdata[[#This Row],[Gender]]="M","Male","Female")</f>
        <v>Male</v>
      </c>
      <c r="D28" s="7">
        <f>Rawdata[[#This Row],[Income]]</f>
        <v>40000</v>
      </c>
      <c r="E28">
        <f>Rawdata[[#This Row],[Children]]</f>
        <v>2</v>
      </c>
      <c r="F28" t="str">
        <f>Rawdata[[#This Row],[Education]]</f>
        <v>Partial College</v>
      </c>
      <c r="G28">
        <f>VLOOKUP(tbl[[#This Row],[Education]],lk_education[],G$2,FALSE)</f>
        <v>3</v>
      </c>
      <c r="H28" t="str">
        <f>Rawdata[[#This Row],[Occupation]]</f>
        <v>Clerical</v>
      </c>
      <c r="I28" t="str">
        <f>Rawdata[[#This Row],[Home Owner]]</f>
        <v>No</v>
      </c>
      <c r="J28">
        <f>Rawdata[[#This Row],[Cars]]</f>
        <v>1</v>
      </c>
      <c r="K28" t="str">
        <f>Rawdata[[#This Row],[Commute Distance]]</f>
        <v>0-1 Miles</v>
      </c>
      <c r="L28" t="str">
        <f>Rawdata[[#This Row],[Region]]</f>
        <v>Europe</v>
      </c>
      <c r="M28">
        <f>Rawdata[[#This Row],[Age]]</f>
        <v>34</v>
      </c>
      <c r="N28" t="str">
        <f>VLOOKUP(tbl[[#This Row],[Age]],lk_age_brackets[],N$2,TRUE)</f>
        <v>31-40</v>
      </c>
      <c r="O28" t="str">
        <f>Rawdata[[#This Row],[Purchased Bike]]</f>
        <v>No</v>
      </c>
    </row>
    <row r="29" spans="1:15" x14ac:dyDescent="0.25">
      <c r="A29">
        <f>Rawdata[[#This Row],[ID]]</f>
        <v>12590</v>
      </c>
      <c r="B29" t="str">
        <f>IF(Rawdata[[#This Row],[Marital Status]]="M","Married","Single")</f>
        <v>Single</v>
      </c>
      <c r="C29" t="str">
        <f>IF(Rawdata[[#This Row],[Gender]]="M","Male","Female")</f>
        <v>Male</v>
      </c>
      <c r="D29" s="7">
        <f>Rawdata[[#This Row],[Income]]</f>
        <v>30000</v>
      </c>
      <c r="E29">
        <f>Rawdata[[#This Row],[Children]]</f>
        <v>1</v>
      </c>
      <c r="F29" t="str">
        <f>Rawdata[[#This Row],[Education]]</f>
        <v>Bachelors</v>
      </c>
      <c r="G29">
        <f>VLOOKUP(tbl[[#This Row],[Education]],lk_education[],G$2,FALSE)</f>
        <v>4</v>
      </c>
      <c r="H29" t="str">
        <f>Rawdata[[#This Row],[Occupation]]</f>
        <v>Clerical</v>
      </c>
      <c r="I29" t="str">
        <f>Rawdata[[#This Row],[Home Owner]]</f>
        <v>Yes</v>
      </c>
      <c r="J29">
        <f>Rawdata[[#This Row],[Cars]]</f>
        <v>0</v>
      </c>
      <c r="K29" t="str">
        <f>Rawdata[[#This Row],[Commute Distance]]</f>
        <v>0-1 Miles</v>
      </c>
      <c r="L29" t="str">
        <f>Rawdata[[#This Row],[Region]]</f>
        <v>Europe</v>
      </c>
      <c r="M29">
        <f>Rawdata[[#This Row],[Age]]</f>
        <v>63</v>
      </c>
      <c r="N29" t="str">
        <f>VLOOKUP(tbl[[#This Row],[Age]],lk_age_brackets[],N$2,TRUE)</f>
        <v>61+</v>
      </c>
      <c r="O29" t="str">
        <f>Rawdata[[#This Row],[Purchased Bike]]</f>
        <v>No</v>
      </c>
    </row>
    <row r="30" spans="1:15" x14ac:dyDescent="0.25">
      <c r="A30">
        <f>Rawdata[[#This Row],[ID]]</f>
        <v>17841</v>
      </c>
      <c r="B30" t="str">
        <f>IF(Rawdata[[#This Row],[Marital Status]]="M","Married","Single")</f>
        <v>Single</v>
      </c>
      <c r="C30" t="str">
        <f>IF(Rawdata[[#This Row],[Gender]]="M","Male","Female")</f>
        <v>Male</v>
      </c>
      <c r="D30" s="7">
        <f>Rawdata[[#This Row],[Income]]</f>
        <v>30000</v>
      </c>
      <c r="E30">
        <f>Rawdata[[#This Row],[Children]]</f>
        <v>0</v>
      </c>
      <c r="F30" t="str">
        <f>Rawdata[[#This Row],[Education]]</f>
        <v>Partial College</v>
      </c>
      <c r="G30">
        <f>VLOOKUP(tbl[[#This Row],[Education]],lk_education[],G$2,FALSE)</f>
        <v>3</v>
      </c>
      <c r="H30" t="str">
        <f>Rawdata[[#This Row],[Occupation]]</f>
        <v>Clerical</v>
      </c>
      <c r="I30" t="str">
        <f>Rawdata[[#This Row],[Home Owner]]</f>
        <v>No</v>
      </c>
      <c r="J30">
        <f>Rawdata[[#This Row],[Cars]]</f>
        <v>1</v>
      </c>
      <c r="K30" t="str">
        <f>Rawdata[[#This Row],[Commute Distance]]</f>
        <v>0-1 Miles</v>
      </c>
      <c r="L30" t="str">
        <f>Rawdata[[#This Row],[Region]]</f>
        <v>Europe</v>
      </c>
      <c r="M30">
        <f>Rawdata[[#This Row],[Age]]</f>
        <v>29</v>
      </c>
      <c r="N30" t="str">
        <f>VLOOKUP(tbl[[#This Row],[Age]],lk_age_brackets[],N$2,TRUE)</f>
        <v>0-30</v>
      </c>
      <c r="O30" t="str">
        <f>Rawdata[[#This Row],[Purchased Bike]]</f>
        <v>Yes</v>
      </c>
    </row>
    <row r="31" spans="1:15" x14ac:dyDescent="0.25">
      <c r="A31">
        <f>Rawdata[[#This Row],[ID]]</f>
        <v>18283</v>
      </c>
      <c r="B31" t="str">
        <f>IF(Rawdata[[#This Row],[Marital Status]]="M","Married","Single")</f>
        <v>Single</v>
      </c>
      <c r="C31" t="str">
        <f>IF(Rawdata[[#This Row],[Gender]]="M","Male","Female")</f>
        <v>Female</v>
      </c>
      <c r="D31" s="7">
        <f>Rawdata[[#This Row],[Income]]</f>
        <v>100000</v>
      </c>
      <c r="E31">
        <f>Rawdata[[#This Row],[Children]]</f>
        <v>0</v>
      </c>
      <c r="F31" t="str">
        <f>Rawdata[[#This Row],[Education]]</f>
        <v>Bachelors</v>
      </c>
      <c r="G31">
        <f>VLOOKUP(tbl[[#This Row],[Education]],lk_education[],G$2,FALSE)</f>
        <v>4</v>
      </c>
      <c r="H31" t="str">
        <f>Rawdata[[#This Row],[Occupation]]</f>
        <v>Professional</v>
      </c>
      <c r="I31" t="str">
        <f>Rawdata[[#This Row],[Home Owner]]</f>
        <v>No</v>
      </c>
      <c r="J31">
        <f>Rawdata[[#This Row],[Cars]]</f>
        <v>1</v>
      </c>
      <c r="K31" t="str">
        <f>Rawdata[[#This Row],[Commute Distance]]</f>
        <v>5-10 Miles</v>
      </c>
      <c r="L31" t="str">
        <f>Rawdata[[#This Row],[Region]]</f>
        <v>Pacific</v>
      </c>
      <c r="M31">
        <f>Rawdata[[#This Row],[Age]]</f>
        <v>40</v>
      </c>
      <c r="N31" t="str">
        <f>VLOOKUP(tbl[[#This Row],[Age]],lk_age_brackets[],N$2,TRUE)</f>
        <v>31-40</v>
      </c>
      <c r="O31" t="str">
        <f>Rawdata[[#This Row],[Purchased Bike]]</f>
        <v>No</v>
      </c>
    </row>
    <row r="32" spans="1:15" x14ac:dyDescent="0.25">
      <c r="A32">
        <f>Rawdata[[#This Row],[ID]]</f>
        <v>18299</v>
      </c>
      <c r="B32" t="str">
        <f>IF(Rawdata[[#This Row],[Marital Status]]="M","Married","Single")</f>
        <v>Married</v>
      </c>
      <c r="C32" t="str">
        <f>IF(Rawdata[[#This Row],[Gender]]="M","Male","Female")</f>
        <v>Male</v>
      </c>
      <c r="D32" s="7">
        <f>Rawdata[[#This Row],[Income]]</f>
        <v>70000</v>
      </c>
      <c r="E32">
        <f>Rawdata[[#This Row],[Children]]</f>
        <v>5</v>
      </c>
      <c r="F32" t="str">
        <f>Rawdata[[#This Row],[Education]]</f>
        <v>Partial College</v>
      </c>
      <c r="G32">
        <f>VLOOKUP(tbl[[#This Row],[Education]],lk_education[],G$2,FALSE)</f>
        <v>3</v>
      </c>
      <c r="H32" t="str">
        <f>Rawdata[[#This Row],[Occupation]]</f>
        <v>Skilled Manual</v>
      </c>
      <c r="I32" t="str">
        <f>Rawdata[[#This Row],[Home Owner]]</f>
        <v>Yes</v>
      </c>
      <c r="J32">
        <f>Rawdata[[#This Row],[Cars]]</f>
        <v>2</v>
      </c>
      <c r="K32" t="str">
        <f>Rawdata[[#This Row],[Commute Distance]]</f>
        <v>5-10 Miles</v>
      </c>
      <c r="L32" t="str">
        <f>Rawdata[[#This Row],[Region]]</f>
        <v>Pacific</v>
      </c>
      <c r="M32">
        <f>Rawdata[[#This Row],[Age]]</f>
        <v>44</v>
      </c>
      <c r="N32" t="str">
        <f>VLOOKUP(tbl[[#This Row],[Age]],lk_age_brackets[],N$2,TRUE)</f>
        <v>41-50</v>
      </c>
      <c r="O32" t="str">
        <f>Rawdata[[#This Row],[Purchased Bike]]</f>
        <v>No</v>
      </c>
    </row>
    <row r="33" spans="1:15" x14ac:dyDescent="0.25">
      <c r="A33">
        <f>Rawdata[[#This Row],[ID]]</f>
        <v>16466</v>
      </c>
      <c r="B33" t="str">
        <f>IF(Rawdata[[#This Row],[Marital Status]]="M","Married","Single")</f>
        <v>Single</v>
      </c>
      <c r="C33" t="str">
        <f>IF(Rawdata[[#This Row],[Gender]]="M","Male","Female")</f>
        <v>Female</v>
      </c>
      <c r="D33" s="7">
        <f>Rawdata[[#This Row],[Income]]</f>
        <v>20000</v>
      </c>
      <c r="E33">
        <f>Rawdata[[#This Row],[Children]]</f>
        <v>0</v>
      </c>
      <c r="F33" t="str">
        <f>Rawdata[[#This Row],[Education]]</f>
        <v>Partial High School</v>
      </c>
      <c r="G33">
        <f>VLOOKUP(tbl[[#This Row],[Education]],lk_education[],G$2,FALSE)</f>
        <v>1</v>
      </c>
      <c r="H33" t="str">
        <f>Rawdata[[#This Row],[Occupation]]</f>
        <v>Manual</v>
      </c>
      <c r="I33" t="str">
        <f>Rawdata[[#This Row],[Home Owner]]</f>
        <v>No</v>
      </c>
      <c r="J33">
        <f>Rawdata[[#This Row],[Cars]]</f>
        <v>2</v>
      </c>
      <c r="K33" t="str">
        <f>Rawdata[[#This Row],[Commute Distance]]</f>
        <v>0-1 Miles</v>
      </c>
      <c r="L33" t="str">
        <f>Rawdata[[#This Row],[Region]]</f>
        <v>Europe</v>
      </c>
      <c r="M33">
        <f>Rawdata[[#This Row],[Age]]</f>
        <v>32</v>
      </c>
      <c r="N33" t="str">
        <f>VLOOKUP(tbl[[#This Row],[Age]],lk_age_brackets[],N$2,TRUE)</f>
        <v>31-40</v>
      </c>
      <c r="O33" t="str">
        <f>Rawdata[[#This Row],[Purchased Bike]]</f>
        <v>Yes</v>
      </c>
    </row>
    <row r="34" spans="1:15" x14ac:dyDescent="0.25">
      <c r="A34">
        <f>Rawdata[[#This Row],[ID]]</f>
        <v>19273</v>
      </c>
      <c r="B34" t="str">
        <f>IF(Rawdata[[#This Row],[Marital Status]]="M","Married","Single")</f>
        <v>Married</v>
      </c>
      <c r="C34" t="str">
        <f>IF(Rawdata[[#This Row],[Gender]]="M","Male","Female")</f>
        <v>Female</v>
      </c>
      <c r="D34" s="7">
        <f>Rawdata[[#This Row],[Income]]</f>
        <v>20000</v>
      </c>
      <c r="E34">
        <f>Rawdata[[#This Row],[Children]]</f>
        <v>2</v>
      </c>
      <c r="F34" t="str">
        <f>Rawdata[[#This Row],[Education]]</f>
        <v>Partial College</v>
      </c>
      <c r="G34">
        <f>VLOOKUP(tbl[[#This Row],[Education]],lk_education[],G$2,FALSE)</f>
        <v>3</v>
      </c>
      <c r="H34" t="str">
        <f>Rawdata[[#This Row],[Occupation]]</f>
        <v>Manual</v>
      </c>
      <c r="I34" t="str">
        <f>Rawdata[[#This Row],[Home Owner]]</f>
        <v>Yes</v>
      </c>
      <c r="J34">
        <f>Rawdata[[#This Row],[Cars]]</f>
        <v>0</v>
      </c>
      <c r="K34" t="str">
        <f>Rawdata[[#This Row],[Commute Distance]]</f>
        <v>0-1 Miles</v>
      </c>
      <c r="L34" t="str">
        <f>Rawdata[[#This Row],[Region]]</f>
        <v>Europe</v>
      </c>
      <c r="M34">
        <f>Rawdata[[#This Row],[Age]]</f>
        <v>63</v>
      </c>
      <c r="N34" t="str">
        <f>VLOOKUP(tbl[[#This Row],[Age]],lk_age_brackets[],N$2,TRUE)</f>
        <v>61+</v>
      </c>
      <c r="O34" t="str">
        <f>Rawdata[[#This Row],[Purchased Bike]]</f>
        <v>No</v>
      </c>
    </row>
    <row r="35" spans="1:15" x14ac:dyDescent="0.25">
      <c r="A35">
        <f>Rawdata[[#This Row],[ID]]</f>
        <v>22400</v>
      </c>
      <c r="B35" t="str">
        <f>IF(Rawdata[[#This Row],[Marital Status]]="M","Married","Single")</f>
        <v>Married</v>
      </c>
      <c r="C35" t="str">
        <f>IF(Rawdata[[#This Row],[Gender]]="M","Male","Female")</f>
        <v>Male</v>
      </c>
      <c r="D35" s="7">
        <f>Rawdata[[#This Row],[Income]]</f>
        <v>10000</v>
      </c>
      <c r="E35">
        <f>Rawdata[[#This Row],[Children]]</f>
        <v>0</v>
      </c>
      <c r="F35" t="str">
        <f>Rawdata[[#This Row],[Education]]</f>
        <v>Partial College</v>
      </c>
      <c r="G35">
        <f>VLOOKUP(tbl[[#This Row],[Education]],lk_education[],G$2,FALSE)</f>
        <v>3</v>
      </c>
      <c r="H35" t="str">
        <f>Rawdata[[#This Row],[Occupation]]</f>
        <v>Manual</v>
      </c>
      <c r="I35" t="str">
        <f>Rawdata[[#This Row],[Home Owner]]</f>
        <v>No</v>
      </c>
      <c r="J35">
        <f>Rawdata[[#This Row],[Cars]]</f>
        <v>1</v>
      </c>
      <c r="K35" t="str">
        <f>Rawdata[[#This Row],[Commute Distance]]</f>
        <v>0-1 Miles</v>
      </c>
      <c r="L35" t="str">
        <f>Rawdata[[#This Row],[Region]]</f>
        <v>Pacific</v>
      </c>
      <c r="M35">
        <f>Rawdata[[#This Row],[Age]]</f>
        <v>26</v>
      </c>
      <c r="N35" t="str">
        <f>VLOOKUP(tbl[[#This Row],[Age]],lk_age_brackets[],N$2,TRUE)</f>
        <v>0-30</v>
      </c>
      <c r="O35" t="str">
        <f>Rawdata[[#This Row],[Purchased Bike]]</f>
        <v>Yes</v>
      </c>
    </row>
    <row r="36" spans="1:15" x14ac:dyDescent="0.25">
      <c r="A36">
        <f>Rawdata[[#This Row],[ID]]</f>
        <v>20942</v>
      </c>
      <c r="B36" t="str">
        <f>IF(Rawdata[[#This Row],[Marital Status]]="M","Married","Single")</f>
        <v>Single</v>
      </c>
      <c r="C36" t="str">
        <f>IF(Rawdata[[#This Row],[Gender]]="M","Male","Female")</f>
        <v>Female</v>
      </c>
      <c r="D36" s="7">
        <f>Rawdata[[#This Row],[Income]]</f>
        <v>20000</v>
      </c>
      <c r="E36">
        <f>Rawdata[[#This Row],[Children]]</f>
        <v>0</v>
      </c>
      <c r="F36" t="str">
        <f>Rawdata[[#This Row],[Education]]</f>
        <v>High School</v>
      </c>
      <c r="G36">
        <f>VLOOKUP(tbl[[#This Row],[Education]],lk_education[],G$2,FALSE)</f>
        <v>2</v>
      </c>
      <c r="H36" t="str">
        <f>Rawdata[[#This Row],[Occupation]]</f>
        <v>Manual</v>
      </c>
      <c r="I36" t="str">
        <f>Rawdata[[#This Row],[Home Owner]]</f>
        <v>No</v>
      </c>
      <c r="J36">
        <f>Rawdata[[#This Row],[Cars]]</f>
        <v>1</v>
      </c>
      <c r="K36" t="str">
        <f>Rawdata[[#This Row],[Commute Distance]]</f>
        <v>5-10 Miles</v>
      </c>
      <c r="L36" t="str">
        <f>Rawdata[[#This Row],[Region]]</f>
        <v>Europe</v>
      </c>
      <c r="M36">
        <f>Rawdata[[#This Row],[Age]]</f>
        <v>31</v>
      </c>
      <c r="N36" t="str">
        <f>VLOOKUP(tbl[[#This Row],[Age]],lk_age_brackets[],N$2,TRUE)</f>
        <v>31-40</v>
      </c>
      <c r="O36" t="str">
        <f>Rawdata[[#This Row],[Purchased Bike]]</f>
        <v>No</v>
      </c>
    </row>
    <row r="37" spans="1:15" x14ac:dyDescent="0.25">
      <c r="A37">
        <f>Rawdata[[#This Row],[ID]]</f>
        <v>18484</v>
      </c>
      <c r="B37" t="str">
        <f>IF(Rawdata[[#This Row],[Marital Status]]="M","Married","Single")</f>
        <v>Single</v>
      </c>
      <c r="C37" t="str">
        <f>IF(Rawdata[[#This Row],[Gender]]="M","Male","Female")</f>
        <v>Male</v>
      </c>
      <c r="D37" s="7">
        <f>Rawdata[[#This Row],[Income]]</f>
        <v>80000</v>
      </c>
      <c r="E37">
        <f>Rawdata[[#This Row],[Children]]</f>
        <v>2</v>
      </c>
      <c r="F37" t="str">
        <f>Rawdata[[#This Row],[Education]]</f>
        <v>High School</v>
      </c>
      <c r="G37">
        <f>VLOOKUP(tbl[[#This Row],[Education]],lk_education[],G$2,FALSE)</f>
        <v>2</v>
      </c>
      <c r="H37" t="str">
        <f>Rawdata[[#This Row],[Occupation]]</f>
        <v>Skilled Manual</v>
      </c>
      <c r="I37" t="str">
        <f>Rawdata[[#This Row],[Home Owner]]</f>
        <v>No</v>
      </c>
      <c r="J37">
        <f>Rawdata[[#This Row],[Cars]]</f>
        <v>2</v>
      </c>
      <c r="K37" t="str">
        <f>Rawdata[[#This Row],[Commute Distance]]</f>
        <v>1-2 Miles</v>
      </c>
      <c r="L37" t="str">
        <f>Rawdata[[#This Row],[Region]]</f>
        <v>Pacific</v>
      </c>
      <c r="M37">
        <f>Rawdata[[#This Row],[Age]]</f>
        <v>50</v>
      </c>
      <c r="N37" t="str">
        <f>VLOOKUP(tbl[[#This Row],[Age]],lk_age_brackets[],N$2,TRUE)</f>
        <v>41-50</v>
      </c>
      <c r="O37" t="str">
        <f>Rawdata[[#This Row],[Purchased Bike]]</f>
        <v>Yes</v>
      </c>
    </row>
    <row r="38" spans="1:15" x14ac:dyDescent="0.25">
      <c r="A38">
        <f>Rawdata[[#This Row],[ID]]</f>
        <v>12291</v>
      </c>
      <c r="B38" t="str">
        <f>IF(Rawdata[[#This Row],[Marital Status]]="M","Married","Single")</f>
        <v>Single</v>
      </c>
      <c r="C38" t="str">
        <f>IF(Rawdata[[#This Row],[Gender]]="M","Male","Female")</f>
        <v>Male</v>
      </c>
      <c r="D38" s="7">
        <f>Rawdata[[#This Row],[Income]]</f>
        <v>90000</v>
      </c>
      <c r="E38">
        <f>Rawdata[[#This Row],[Children]]</f>
        <v>5</v>
      </c>
      <c r="F38" t="str">
        <f>Rawdata[[#This Row],[Education]]</f>
        <v>Partial College</v>
      </c>
      <c r="G38">
        <f>VLOOKUP(tbl[[#This Row],[Education]],lk_education[],G$2,FALSE)</f>
        <v>3</v>
      </c>
      <c r="H38" t="str">
        <f>Rawdata[[#This Row],[Occupation]]</f>
        <v>Professional</v>
      </c>
      <c r="I38" t="str">
        <f>Rawdata[[#This Row],[Home Owner]]</f>
        <v>No</v>
      </c>
      <c r="J38">
        <f>Rawdata[[#This Row],[Cars]]</f>
        <v>2</v>
      </c>
      <c r="K38" t="str">
        <f>Rawdata[[#This Row],[Commute Distance]]</f>
        <v>2-5 Miles</v>
      </c>
      <c r="L38" t="str">
        <f>Rawdata[[#This Row],[Region]]</f>
        <v>Europe</v>
      </c>
      <c r="M38">
        <f>Rawdata[[#This Row],[Age]]</f>
        <v>62</v>
      </c>
      <c r="N38" t="str">
        <f>VLOOKUP(tbl[[#This Row],[Age]],lk_age_brackets[],N$2,TRUE)</f>
        <v>61+</v>
      </c>
      <c r="O38" t="str">
        <f>Rawdata[[#This Row],[Purchased Bike]]</f>
        <v>Yes</v>
      </c>
    </row>
    <row r="39" spans="1:15" x14ac:dyDescent="0.25">
      <c r="A39">
        <f>Rawdata[[#This Row],[ID]]</f>
        <v>28380</v>
      </c>
      <c r="B39" t="str">
        <f>IF(Rawdata[[#This Row],[Marital Status]]="M","Married","Single")</f>
        <v>Single</v>
      </c>
      <c r="C39" t="str">
        <f>IF(Rawdata[[#This Row],[Gender]]="M","Male","Female")</f>
        <v>Female</v>
      </c>
      <c r="D39" s="7">
        <f>Rawdata[[#This Row],[Income]]</f>
        <v>10000</v>
      </c>
      <c r="E39">
        <f>Rawdata[[#This Row],[Children]]</f>
        <v>5</v>
      </c>
      <c r="F39" t="str">
        <f>Rawdata[[#This Row],[Education]]</f>
        <v>Partial High School</v>
      </c>
      <c r="G39">
        <f>VLOOKUP(tbl[[#This Row],[Education]],lk_education[],G$2,FALSE)</f>
        <v>1</v>
      </c>
      <c r="H39" t="str">
        <f>Rawdata[[#This Row],[Occupation]]</f>
        <v>Manual</v>
      </c>
      <c r="I39" t="str">
        <f>Rawdata[[#This Row],[Home Owner]]</f>
        <v>No</v>
      </c>
      <c r="J39">
        <f>Rawdata[[#This Row],[Cars]]</f>
        <v>2</v>
      </c>
      <c r="K39" t="str">
        <f>Rawdata[[#This Row],[Commute Distance]]</f>
        <v>0-1 Miles</v>
      </c>
      <c r="L39" t="str">
        <f>Rawdata[[#This Row],[Region]]</f>
        <v>Europe</v>
      </c>
      <c r="M39">
        <f>Rawdata[[#This Row],[Age]]</f>
        <v>41</v>
      </c>
      <c r="N39" t="str">
        <f>VLOOKUP(tbl[[#This Row],[Age]],lk_age_brackets[],N$2,TRUE)</f>
        <v>41-50</v>
      </c>
      <c r="O39" t="str">
        <f>Rawdata[[#This Row],[Purchased Bike]]</f>
        <v>No</v>
      </c>
    </row>
    <row r="40" spans="1:15" x14ac:dyDescent="0.25">
      <c r="A40">
        <f>Rawdata[[#This Row],[ID]]</f>
        <v>17891</v>
      </c>
      <c r="B40" t="str">
        <f>IF(Rawdata[[#This Row],[Marital Status]]="M","Married","Single")</f>
        <v>Married</v>
      </c>
      <c r="C40" t="str">
        <f>IF(Rawdata[[#This Row],[Gender]]="M","Male","Female")</f>
        <v>Female</v>
      </c>
      <c r="D40" s="7">
        <f>Rawdata[[#This Row],[Income]]</f>
        <v>10000</v>
      </c>
      <c r="E40">
        <f>Rawdata[[#This Row],[Children]]</f>
        <v>2</v>
      </c>
      <c r="F40" t="str">
        <f>Rawdata[[#This Row],[Education]]</f>
        <v>Partial College</v>
      </c>
      <c r="G40">
        <f>VLOOKUP(tbl[[#This Row],[Education]],lk_education[],G$2,FALSE)</f>
        <v>3</v>
      </c>
      <c r="H40" t="str">
        <f>Rawdata[[#This Row],[Occupation]]</f>
        <v>Manual</v>
      </c>
      <c r="I40" t="str">
        <f>Rawdata[[#This Row],[Home Owner]]</f>
        <v>Yes</v>
      </c>
      <c r="J40">
        <f>Rawdata[[#This Row],[Cars]]</f>
        <v>1</v>
      </c>
      <c r="K40" t="str">
        <f>Rawdata[[#This Row],[Commute Distance]]</f>
        <v>0-1 Miles</v>
      </c>
      <c r="L40" t="str">
        <f>Rawdata[[#This Row],[Region]]</f>
        <v>Europe</v>
      </c>
      <c r="M40">
        <f>Rawdata[[#This Row],[Age]]</f>
        <v>50</v>
      </c>
      <c r="N40" t="str">
        <f>VLOOKUP(tbl[[#This Row],[Age]],lk_age_brackets[],N$2,TRUE)</f>
        <v>41-50</v>
      </c>
      <c r="O40" t="str">
        <f>Rawdata[[#This Row],[Purchased Bike]]</f>
        <v>Yes</v>
      </c>
    </row>
    <row r="41" spans="1:15" x14ac:dyDescent="0.25">
      <c r="A41">
        <f>Rawdata[[#This Row],[ID]]</f>
        <v>27832</v>
      </c>
      <c r="B41" t="str">
        <f>IF(Rawdata[[#This Row],[Marital Status]]="M","Married","Single")</f>
        <v>Single</v>
      </c>
      <c r="C41" t="str">
        <f>IF(Rawdata[[#This Row],[Gender]]="M","Male","Female")</f>
        <v>Female</v>
      </c>
      <c r="D41" s="7">
        <f>Rawdata[[#This Row],[Income]]</f>
        <v>30000</v>
      </c>
      <c r="E41">
        <f>Rawdata[[#This Row],[Children]]</f>
        <v>0</v>
      </c>
      <c r="F41" t="str">
        <f>Rawdata[[#This Row],[Education]]</f>
        <v>Partial College</v>
      </c>
      <c r="G41">
        <f>VLOOKUP(tbl[[#This Row],[Education]],lk_education[],G$2,FALSE)</f>
        <v>3</v>
      </c>
      <c r="H41" t="str">
        <f>Rawdata[[#This Row],[Occupation]]</f>
        <v>Clerical</v>
      </c>
      <c r="I41" t="str">
        <f>Rawdata[[#This Row],[Home Owner]]</f>
        <v>No</v>
      </c>
      <c r="J41">
        <f>Rawdata[[#This Row],[Cars]]</f>
        <v>1</v>
      </c>
      <c r="K41" t="str">
        <f>Rawdata[[#This Row],[Commute Distance]]</f>
        <v>2-5 Miles</v>
      </c>
      <c r="L41" t="str">
        <f>Rawdata[[#This Row],[Region]]</f>
        <v>Europe</v>
      </c>
      <c r="M41">
        <f>Rawdata[[#This Row],[Age]]</f>
        <v>30</v>
      </c>
      <c r="N41" t="str">
        <f>VLOOKUP(tbl[[#This Row],[Age]],lk_age_brackets[],N$2,TRUE)</f>
        <v>0-30</v>
      </c>
      <c r="O41" t="str">
        <f>Rawdata[[#This Row],[Purchased Bike]]</f>
        <v>No</v>
      </c>
    </row>
    <row r="42" spans="1:15" x14ac:dyDescent="0.25">
      <c r="A42">
        <f>Rawdata[[#This Row],[ID]]</f>
        <v>26863</v>
      </c>
      <c r="B42" t="str">
        <f>IF(Rawdata[[#This Row],[Marital Status]]="M","Married","Single")</f>
        <v>Single</v>
      </c>
      <c r="C42" t="str">
        <f>IF(Rawdata[[#This Row],[Gender]]="M","Male","Female")</f>
        <v>Male</v>
      </c>
      <c r="D42" s="7">
        <f>Rawdata[[#This Row],[Income]]</f>
        <v>20000</v>
      </c>
      <c r="E42">
        <f>Rawdata[[#This Row],[Children]]</f>
        <v>0</v>
      </c>
      <c r="F42" t="str">
        <f>Rawdata[[#This Row],[Education]]</f>
        <v>High School</v>
      </c>
      <c r="G42">
        <f>VLOOKUP(tbl[[#This Row],[Education]],lk_education[],G$2,FALSE)</f>
        <v>2</v>
      </c>
      <c r="H42" t="str">
        <f>Rawdata[[#This Row],[Occupation]]</f>
        <v>Manual</v>
      </c>
      <c r="I42" t="str">
        <f>Rawdata[[#This Row],[Home Owner]]</f>
        <v>No</v>
      </c>
      <c r="J42">
        <f>Rawdata[[#This Row],[Cars]]</f>
        <v>1</v>
      </c>
      <c r="K42" t="str">
        <f>Rawdata[[#This Row],[Commute Distance]]</f>
        <v>2-5 Miles</v>
      </c>
      <c r="L42" t="str">
        <f>Rawdata[[#This Row],[Region]]</f>
        <v>Europe</v>
      </c>
      <c r="M42">
        <f>Rawdata[[#This Row],[Age]]</f>
        <v>28</v>
      </c>
      <c r="N42" t="str">
        <f>VLOOKUP(tbl[[#This Row],[Age]],lk_age_brackets[],N$2,TRUE)</f>
        <v>0-30</v>
      </c>
      <c r="O42" t="str">
        <f>Rawdata[[#This Row],[Purchased Bike]]</f>
        <v>No</v>
      </c>
    </row>
    <row r="43" spans="1:15" x14ac:dyDescent="0.25">
      <c r="A43">
        <f>Rawdata[[#This Row],[ID]]</f>
        <v>16259</v>
      </c>
      <c r="B43" t="str">
        <f>IF(Rawdata[[#This Row],[Marital Status]]="M","Married","Single")</f>
        <v>Single</v>
      </c>
      <c r="C43" t="str">
        <f>IF(Rawdata[[#This Row],[Gender]]="M","Male","Female")</f>
        <v>Female</v>
      </c>
      <c r="D43" s="7">
        <f>Rawdata[[#This Row],[Income]]</f>
        <v>10000</v>
      </c>
      <c r="E43">
        <f>Rawdata[[#This Row],[Children]]</f>
        <v>4</v>
      </c>
      <c r="F43" t="str">
        <f>Rawdata[[#This Row],[Education]]</f>
        <v>Partial High School</v>
      </c>
      <c r="G43">
        <f>VLOOKUP(tbl[[#This Row],[Education]],lk_education[],G$2,FALSE)</f>
        <v>1</v>
      </c>
      <c r="H43" t="str">
        <f>Rawdata[[#This Row],[Occupation]]</f>
        <v>Manual</v>
      </c>
      <c r="I43" t="str">
        <f>Rawdata[[#This Row],[Home Owner]]</f>
        <v>Yes</v>
      </c>
      <c r="J43">
        <f>Rawdata[[#This Row],[Cars]]</f>
        <v>2</v>
      </c>
      <c r="K43" t="str">
        <f>Rawdata[[#This Row],[Commute Distance]]</f>
        <v>0-1 Miles</v>
      </c>
      <c r="L43" t="str">
        <f>Rawdata[[#This Row],[Region]]</f>
        <v>Europe</v>
      </c>
      <c r="M43">
        <f>Rawdata[[#This Row],[Age]]</f>
        <v>40</v>
      </c>
      <c r="N43" t="str">
        <f>VLOOKUP(tbl[[#This Row],[Age]],lk_age_brackets[],N$2,TRUE)</f>
        <v>31-40</v>
      </c>
      <c r="O43" t="str">
        <f>Rawdata[[#This Row],[Purchased Bike]]</f>
        <v>Yes</v>
      </c>
    </row>
    <row r="44" spans="1:15" x14ac:dyDescent="0.25">
      <c r="A44">
        <f>Rawdata[[#This Row],[ID]]</f>
        <v>27803</v>
      </c>
      <c r="B44" t="str">
        <f>IF(Rawdata[[#This Row],[Marital Status]]="M","Married","Single")</f>
        <v>Single</v>
      </c>
      <c r="C44" t="str">
        <f>IF(Rawdata[[#This Row],[Gender]]="M","Male","Female")</f>
        <v>Female</v>
      </c>
      <c r="D44" s="7">
        <f>Rawdata[[#This Row],[Income]]</f>
        <v>30000</v>
      </c>
      <c r="E44">
        <f>Rawdata[[#This Row],[Children]]</f>
        <v>2</v>
      </c>
      <c r="F44" t="str">
        <f>Rawdata[[#This Row],[Education]]</f>
        <v>Partial College</v>
      </c>
      <c r="G44">
        <f>VLOOKUP(tbl[[#This Row],[Education]],lk_education[],G$2,FALSE)</f>
        <v>3</v>
      </c>
      <c r="H44" t="str">
        <f>Rawdata[[#This Row],[Occupation]]</f>
        <v>Clerical</v>
      </c>
      <c r="I44" t="str">
        <f>Rawdata[[#This Row],[Home Owner]]</f>
        <v>No</v>
      </c>
      <c r="J44">
        <f>Rawdata[[#This Row],[Cars]]</f>
        <v>0</v>
      </c>
      <c r="K44" t="str">
        <f>Rawdata[[#This Row],[Commute Distance]]</f>
        <v>0-1 Miles</v>
      </c>
      <c r="L44" t="str">
        <f>Rawdata[[#This Row],[Region]]</f>
        <v>Europe</v>
      </c>
      <c r="M44">
        <f>Rawdata[[#This Row],[Age]]</f>
        <v>43</v>
      </c>
      <c r="N44" t="str">
        <f>VLOOKUP(tbl[[#This Row],[Age]],lk_age_brackets[],N$2,TRUE)</f>
        <v>41-50</v>
      </c>
      <c r="O44" t="str">
        <f>Rawdata[[#This Row],[Purchased Bike]]</f>
        <v>No</v>
      </c>
    </row>
    <row r="45" spans="1:15" x14ac:dyDescent="0.25">
      <c r="A45">
        <f>Rawdata[[#This Row],[ID]]</f>
        <v>14347</v>
      </c>
      <c r="B45" t="str">
        <f>IF(Rawdata[[#This Row],[Marital Status]]="M","Married","Single")</f>
        <v>Single</v>
      </c>
      <c r="C45" t="str">
        <f>IF(Rawdata[[#This Row],[Gender]]="M","Male","Female")</f>
        <v>Female</v>
      </c>
      <c r="D45" s="7">
        <f>Rawdata[[#This Row],[Income]]</f>
        <v>40000</v>
      </c>
      <c r="E45">
        <f>Rawdata[[#This Row],[Children]]</f>
        <v>2</v>
      </c>
      <c r="F45" t="str">
        <f>Rawdata[[#This Row],[Education]]</f>
        <v>Bachelors</v>
      </c>
      <c r="G45">
        <f>VLOOKUP(tbl[[#This Row],[Education]],lk_education[],G$2,FALSE)</f>
        <v>4</v>
      </c>
      <c r="H45" t="str">
        <f>Rawdata[[#This Row],[Occupation]]</f>
        <v>Management</v>
      </c>
      <c r="I45" t="str">
        <f>Rawdata[[#This Row],[Home Owner]]</f>
        <v>Yes</v>
      </c>
      <c r="J45">
        <f>Rawdata[[#This Row],[Cars]]</f>
        <v>2</v>
      </c>
      <c r="K45" t="str">
        <f>Rawdata[[#This Row],[Commute Distance]]</f>
        <v>5-10 Miles</v>
      </c>
      <c r="L45" t="str">
        <f>Rawdata[[#This Row],[Region]]</f>
        <v>Pacific</v>
      </c>
      <c r="M45">
        <f>Rawdata[[#This Row],[Age]]</f>
        <v>65</v>
      </c>
      <c r="N45" t="str">
        <f>VLOOKUP(tbl[[#This Row],[Age]],lk_age_brackets[],N$2,TRUE)</f>
        <v>61+</v>
      </c>
      <c r="O45" t="str">
        <f>Rawdata[[#This Row],[Purchased Bike]]</f>
        <v>Yes</v>
      </c>
    </row>
    <row r="46" spans="1:15" x14ac:dyDescent="0.25">
      <c r="A46">
        <f>Rawdata[[#This Row],[ID]]</f>
        <v>17703</v>
      </c>
      <c r="B46" t="str">
        <f>IF(Rawdata[[#This Row],[Marital Status]]="M","Married","Single")</f>
        <v>Married</v>
      </c>
      <c r="C46" t="str">
        <f>IF(Rawdata[[#This Row],[Gender]]="M","Male","Female")</f>
        <v>Female</v>
      </c>
      <c r="D46" s="7">
        <f>Rawdata[[#This Row],[Income]]</f>
        <v>10000</v>
      </c>
      <c r="E46">
        <f>Rawdata[[#This Row],[Children]]</f>
        <v>1</v>
      </c>
      <c r="F46" t="str">
        <f>Rawdata[[#This Row],[Education]]</f>
        <v>Graduate Degree</v>
      </c>
      <c r="G46">
        <f>VLOOKUP(tbl[[#This Row],[Education]],lk_education[],G$2,FALSE)</f>
        <v>5</v>
      </c>
      <c r="H46" t="str">
        <f>Rawdata[[#This Row],[Occupation]]</f>
        <v>Manual</v>
      </c>
      <c r="I46" t="str">
        <f>Rawdata[[#This Row],[Home Owner]]</f>
        <v>Yes</v>
      </c>
      <c r="J46">
        <f>Rawdata[[#This Row],[Cars]]</f>
        <v>0</v>
      </c>
      <c r="K46" t="str">
        <f>Rawdata[[#This Row],[Commute Distance]]</f>
        <v>0-1 Miles</v>
      </c>
      <c r="L46" t="str">
        <f>Rawdata[[#This Row],[Region]]</f>
        <v>Europe</v>
      </c>
      <c r="M46">
        <f>Rawdata[[#This Row],[Age]]</f>
        <v>40</v>
      </c>
      <c r="N46" t="str">
        <f>VLOOKUP(tbl[[#This Row],[Age]],lk_age_brackets[],N$2,TRUE)</f>
        <v>31-40</v>
      </c>
      <c r="O46" t="str">
        <f>Rawdata[[#This Row],[Purchased Bike]]</f>
        <v>No</v>
      </c>
    </row>
    <row r="47" spans="1:15" x14ac:dyDescent="0.25">
      <c r="A47">
        <f>Rawdata[[#This Row],[ID]]</f>
        <v>17185</v>
      </c>
      <c r="B47" t="str">
        <f>IF(Rawdata[[#This Row],[Marital Status]]="M","Married","Single")</f>
        <v>Married</v>
      </c>
      <c r="C47" t="str">
        <f>IF(Rawdata[[#This Row],[Gender]]="M","Male","Female")</f>
        <v>Female</v>
      </c>
      <c r="D47" s="7">
        <f>Rawdata[[#This Row],[Income]]</f>
        <v>170000</v>
      </c>
      <c r="E47">
        <f>Rawdata[[#This Row],[Children]]</f>
        <v>4</v>
      </c>
      <c r="F47" t="str">
        <f>Rawdata[[#This Row],[Education]]</f>
        <v>Partial College</v>
      </c>
      <c r="G47">
        <f>VLOOKUP(tbl[[#This Row],[Education]],lk_education[],G$2,FALSE)</f>
        <v>3</v>
      </c>
      <c r="H47" t="str">
        <f>Rawdata[[#This Row],[Occupation]]</f>
        <v>Professional</v>
      </c>
      <c r="I47" t="str">
        <f>Rawdata[[#This Row],[Home Owner]]</f>
        <v>No</v>
      </c>
      <c r="J47">
        <f>Rawdata[[#This Row],[Cars]]</f>
        <v>3</v>
      </c>
      <c r="K47" t="str">
        <f>Rawdata[[#This Row],[Commute Distance]]</f>
        <v>5-10 Miles</v>
      </c>
      <c r="L47" t="str">
        <f>Rawdata[[#This Row],[Region]]</f>
        <v>Europe</v>
      </c>
      <c r="M47">
        <f>Rawdata[[#This Row],[Age]]</f>
        <v>48</v>
      </c>
      <c r="N47" t="str">
        <f>VLOOKUP(tbl[[#This Row],[Age]],lk_age_brackets[],N$2,TRUE)</f>
        <v>41-50</v>
      </c>
      <c r="O47" t="str">
        <f>Rawdata[[#This Row],[Purchased Bike]]</f>
        <v>Yes</v>
      </c>
    </row>
    <row r="48" spans="1:15" x14ac:dyDescent="0.25">
      <c r="A48">
        <f>Rawdata[[#This Row],[ID]]</f>
        <v>29380</v>
      </c>
      <c r="B48" t="str">
        <f>IF(Rawdata[[#This Row],[Marital Status]]="M","Married","Single")</f>
        <v>Married</v>
      </c>
      <c r="C48" t="str">
        <f>IF(Rawdata[[#This Row],[Gender]]="M","Male","Female")</f>
        <v>Female</v>
      </c>
      <c r="D48" s="7">
        <f>Rawdata[[#This Row],[Income]]</f>
        <v>20000</v>
      </c>
      <c r="E48">
        <f>Rawdata[[#This Row],[Children]]</f>
        <v>3</v>
      </c>
      <c r="F48" t="str">
        <f>Rawdata[[#This Row],[Education]]</f>
        <v>High School</v>
      </c>
      <c r="G48">
        <f>VLOOKUP(tbl[[#This Row],[Education]],lk_education[],G$2,FALSE)</f>
        <v>2</v>
      </c>
      <c r="H48" t="str">
        <f>Rawdata[[#This Row],[Occupation]]</f>
        <v>Manual</v>
      </c>
      <c r="I48" t="str">
        <f>Rawdata[[#This Row],[Home Owner]]</f>
        <v>Yes</v>
      </c>
      <c r="J48">
        <f>Rawdata[[#This Row],[Cars]]</f>
        <v>0</v>
      </c>
      <c r="K48" t="str">
        <f>Rawdata[[#This Row],[Commute Distance]]</f>
        <v>0-1 Miles</v>
      </c>
      <c r="L48" t="str">
        <f>Rawdata[[#This Row],[Region]]</f>
        <v>Europe</v>
      </c>
      <c r="M48">
        <f>Rawdata[[#This Row],[Age]]</f>
        <v>41</v>
      </c>
      <c r="N48" t="str">
        <f>VLOOKUP(tbl[[#This Row],[Age]],lk_age_brackets[],N$2,TRUE)</f>
        <v>41-50</v>
      </c>
      <c r="O48" t="str">
        <f>Rawdata[[#This Row],[Purchased Bike]]</f>
        <v>Yes</v>
      </c>
    </row>
    <row r="49" spans="1:15" x14ac:dyDescent="0.25">
      <c r="A49">
        <f>Rawdata[[#This Row],[ID]]</f>
        <v>23986</v>
      </c>
      <c r="B49" t="str">
        <f>IF(Rawdata[[#This Row],[Marital Status]]="M","Married","Single")</f>
        <v>Married</v>
      </c>
      <c r="C49" t="str">
        <f>IF(Rawdata[[#This Row],[Gender]]="M","Male","Female")</f>
        <v>Female</v>
      </c>
      <c r="D49" s="7">
        <f>Rawdata[[#This Row],[Income]]</f>
        <v>20000</v>
      </c>
      <c r="E49">
        <f>Rawdata[[#This Row],[Children]]</f>
        <v>1</v>
      </c>
      <c r="F49" t="str">
        <f>Rawdata[[#This Row],[Education]]</f>
        <v>Bachelors</v>
      </c>
      <c r="G49">
        <f>VLOOKUP(tbl[[#This Row],[Education]],lk_education[],G$2,FALSE)</f>
        <v>4</v>
      </c>
      <c r="H49" t="str">
        <f>Rawdata[[#This Row],[Occupation]]</f>
        <v>Clerical</v>
      </c>
      <c r="I49" t="str">
        <f>Rawdata[[#This Row],[Home Owner]]</f>
        <v>Yes</v>
      </c>
      <c r="J49">
        <f>Rawdata[[#This Row],[Cars]]</f>
        <v>0</v>
      </c>
      <c r="K49" t="str">
        <f>Rawdata[[#This Row],[Commute Distance]]</f>
        <v>0-1 Miles</v>
      </c>
      <c r="L49" t="str">
        <f>Rawdata[[#This Row],[Region]]</f>
        <v>Europe</v>
      </c>
      <c r="M49">
        <f>Rawdata[[#This Row],[Age]]</f>
        <v>66</v>
      </c>
      <c r="N49" t="str">
        <f>VLOOKUP(tbl[[#This Row],[Age]],lk_age_brackets[],N$2,TRUE)</f>
        <v>61+</v>
      </c>
      <c r="O49" t="str">
        <f>Rawdata[[#This Row],[Purchased Bike]]</f>
        <v>Yes</v>
      </c>
    </row>
    <row r="50" spans="1:15" x14ac:dyDescent="0.25">
      <c r="A50">
        <f>Rawdata[[#This Row],[ID]]</f>
        <v>24466</v>
      </c>
      <c r="B50" t="str">
        <f>IF(Rawdata[[#This Row],[Marital Status]]="M","Married","Single")</f>
        <v>Married</v>
      </c>
      <c r="C50" t="str">
        <f>IF(Rawdata[[#This Row],[Gender]]="M","Male","Female")</f>
        <v>Female</v>
      </c>
      <c r="D50" s="7">
        <f>Rawdata[[#This Row],[Income]]</f>
        <v>60000</v>
      </c>
      <c r="E50">
        <f>Rawdata[[#This Row],[Children]]</f>
        <v>1</v>
      </c>
      <c r="F50" t="str">
        <f>Rawdata[[#This Row],[Education]]</f>
        <v>Partial College</v>
      </c>
      <c r="G50">
        <f>VLOOKUP(tbl[[#This Row],[Education]],lk_education[],G$2,FALSE)</f>
        <v>3</v>
      </c>
      <c r="H50" t="str">
        <f>Rawdata[[#This Row],[Occupation]]</f>
        <v>Skilled Manual</v>
      </c>
      <c r="I50" t="str">
        <f>Rawdata[[#This Row],[Home Owner]]</f>
        <v>Yes</v>
      </c>
      <c r="J50">
        <f>Rawdata[[#This Row],[Cars]]</f>
        <v>1</v>
      </c>
      <c r="K50" t="str">
        <f>Rawdata[[#This Row],[Commute Distance]]</f>
        <v>5-10 Miles</v>
      </c>
      <c r="L50" t="str">
        <f>Rawdata[[#This Row],[Region]]</f>
        <v>Pacific</v>
      </c>
      <c r="M50">
        <f>Rawdata[[#This Row],[Age]]</f>
        <v>46</v>
      </c>
      <c r="N50" t="str">
        <f>VLOOKUP(tbl[[#This Row],[Age]],lk_age_brackets[],N$2,TRUE)</f>
        <v>41-50</v>
      </c>
      <c r="O50" t="str">
        <f>Rawdata[[#This Row],[Purchased Bike]]</f>
        <v>Yes</v>
      </c>
    </row>
    <row r="51" spans="1:15" x14ac:dyDescent="0.25">
      <c r="A51">
        <f>Rawdata[[#This Row],[ID]]</f>
        <v>29097</v>
      </c>
      <c r="B51" t="str">
        <f>IF(Rawdata[[#This Row],[Marital Status]]="M","Married","Single")</f>
        <v>Single</v>
      </c>
      <c r="C51" t="str">
        <f>IF(Rawdata[[#This Row],[Gender]]="M","Male","Female")</f>
        <v>Female</v>
      </c>
      <c r="D51" s="7">
        <f>Rawdata[[#This Row],[Income]]</f>
        <v>40000</v>
      </c>
      <c r="E51">
        <f>Rawdata[[#This Row],[Children]]</f>
        <v>2</v>
      </c>
      <c r="F51" t="str">
        <f>Rawdata[[#This Row],[Education]]</f>
        <v>Partial College</v>
      </c>
      <c r="G51">
        <f>VLOOKUP(tbl[[#This Row],[Education]],lk_education[],G$2,FALSE)</f>
        <v>3</v>
      </c>
      <c r="H51" t="str">
        <f>Rawdata[[#This Row],[Occupation]]</f>
        <v>Skilled Manual</v>
      </c>
      <c r="I51" t="str">
        <f>Rawdata[[#This Row],[Home Owner]]</f>
        <v>Yes</v>
      </c>
      <c r="J51">
        <f>Rawdata[[#This Row],[Cars]]</f>
        <v>2</v>
      </c>
      <c r="K51" t="str">
        <f>Rawdata[[#This Row],[Commute Distance]]</f>
        <v>5-10 Miles</v>
      </c>
      <c r="L51" t="str">
        <f>Rawdata[[#This Row],[Region]]</f>
        <v>Pacific</v>
      </c>
      <c r="M51">
        <f>Rawdata[[#This Row],[Age]]</f>
        <v>52</v>
      </c>
      <c r="N51" t="str">
        <f>VLOOKUP(tbl[[#This Row],[Age]],lk_age_brackets[],N$2,TRUE)</f>
        <v>51-60</v>
      </c>
      <c r="O51" t="str">
        <f>Rawdata[[#This Row],[Purchased Bike]]</f>
        <v>Yes</v>
      </c>
    </row>
    <row r="52" spans="1:15" x14ac:dyDescent="0.25">
      <c r="A52">
        <f>Rawdata[[#This Row],[ID]]</f>
        <v>19487</v>
      </c>
      <c r="B52" t="str">
        <f>IF(Rawdata[[#This Row],[Marital Status]]="M","Married","Single")</f>
        <v>Married</v>
      </c>
      <c r="C52" t="str">
        <f>IF(Rawdata[[#This Row],[Gender]]="M","Male","Female")</f>
        <v>Male</v>
      </c>
      <c r="D52" s="7">
        <f>Rawdata[[#This Row],[Income]]</f>
        <v>30000</v>
      </c>
      <c r="E52">
        <f>Rawdata[[#This Row],[Children]]</f>
        <v>2</v>
      </c>
      <c r="F52" t="str">
        <f>Rawdata[[#This Row],[Education]]</f>
        <v>Partial College</v>
      </c>
      <c r="G52">
        <f>VLOOKUP(tbl[[#This Row],[Education]],lk_education[],G$2,FALSE)</f>
        <v>3</v>
      </c>
      <c r="H52" t="str">
        <f>Rawdata[[#This Row],[Occupation]]</f>
        <v>Clerical</v>
      </c>
      <c r="I52" t="str">
        <f>Rawdata[[#This Row],[Home Owner]]</f>
        <v>No</v>
      </c>
      <c r="J52">
        <f>Rawdata[[#This Row],[Cars]]</f>
        <v>2</v>
      </c>
      <c r="K52" t="str">
        <f>Rawdata[[#This Row],[Commute Distance]]</f>
        <v>0-1 Miles</v>
      </c>
      <c r="L52" t="str">
        <f>Rawdata[[#This Row],[Region]]</f>
        <v>Europe</v>
      </c>
      <c r="M52">
        <f>Rawdata[[#This Row],[Age]]</f>
        <v>42</v>
      </c>
      <c r="N52" t="str">
        <f>VLOOKUP(tbl[[#This Row],[Age]],lk_age_brackets[],N$2,TRUE)</f>
        <v>41-50</v>
      </c>
      <c r="O52" t="str">
        <f>Rawdata[[#This Row],[Purchased Bike]]</f>
        <v>No</v>
      </c>
    </row>
    <row r="53" spans="1:15" x14ac:dyDescent="0.25">
      <c r="A53">
        <f>Rawdata[[#This Row],[ID]]</f>
        <v>14939</v>
      </c>
      <c r="B53" t="str">
        <f>IF(Rawdata[[#This Row],[Marital Status]]="M","Married","Single")</f>
        <v>Single</v>
      </c>
      <c r="C53" t="str">
        <f>IF(Rawdata[[#This Row],[Gender]]="M","Male","Female")</f>
        <v>Male</v>
      </c>
      <c r="D53" s="7">
        <f>Rawdata[[#This Row],[Income]]</f>
        <v>40000</v>
      </c>
      <c r="E53">
        <f>Rawdata[[#This Row],[Children]]</f>
        <v>0</v>
      </c>
      <c r="F53" t="str">
        <f>Rawdata[[#This Row],[Education]]</f>
        <v>Bachelors</v>
      </c>
      <c r="G53">
        <f>VLOOKUP(tbl[[#This Row],[Education]],lk_education[],G$2,FALSE)</f>
        <v>4</v>
      </c>
      <c r="H53" t="str">
        <f>Rawdata[[#This Row],[Occupation]]</f>
        <v>Clerical</v>
      </c>
      <c r="I53" t="str">
        <f>Rawdata[[#This Row],[Home Owner]]</f>
        <v>Yes</v>
      </c>
      <c r="J53">
        <f>Rawdata[[#This Row],[Cars]]</f>
        <v>0</v>
      </c>
      <c r="K53" t="str">
        <f>Rawdata[[#This Row],[Commute Distance]]</f>
        <v>0-1 Miles</v>
      </c>
      <c r="L53" t="str">
        <f>Rawdata[[#This Row],[Region]]</f>
        <v>Europe</v>
      </c>
      <c r="M53">
        <f>Rawdata[[#This Row],[Age]]</f>
        <v>39</v>
      </c>
      <c r="N53" t="str">
        <f>VLOOKUP(tbl[[#This Row],[Age]],lk_age_brackets[],N$2,TRUE)</f>
        <v>31-40</v>
      </c>
      <c r="O53" t="str">
        <f>Rawdata[[#This Row],[Purchased Bike]]</f>
        <v>Yes</v>
      </c>
    </row>
    <row r="54" spans="1:15" x14ac:dyDescent="0.25">
      <c r="A54">
        <f>Rawdata[[#This Row],[ID]]</f>
        <v>13826</v>
      </c>
      <c r="B54" t="str">
        <f>IF(Rawdata[[#This Row],[Marital Status]]="M","Married","Single")</f>
        <v>Single</v>
      </c>
      <c r="C54" t="str">
        <f>IF(Rawdata[[#This Row],[Gender]]="M","Male","Female")</f>
        <v>Female</v>
      </c>
      <c r="D54" s="7">
        <f>Rawdata[[#This Row],[Income]]</f>
        <v>30000</v>
      </c>
      <c r="E54">
        <f>Rawdata[[#This Row],[Children]]</f>
        <v>0</v>
      </c>
      <c r="F54" t="str">
        <f>Rawdata[[#This Row],[Education]]</f>
        <v>Partial College</v>
      </c>
      <c r="G54">
        <f>VLOOKUP(tbl[[#This Row],[Education]],lk_education[],G$2,FALSE)</f>
        <v>3</v>
      </c>
      <c r="H54" t="str">
        <f>Rawdata[[#This Row],[Occupation]]</f>
        <v>Clerical</v>
      </c>
      <c r="I54" t="str">
        <f>Rawdata[[#This Row],[Home Owner]]</f>
        <v>No</v>
      </c>
      <c r="J54">
        <f>Rawdata[[#This Row],[Cars]]</f>
        <v>1</v>
      </c>
      <c r="K54" t="str">
        <f>Rawdata[[#This Row],[Commute Distance]]</f>
        <v>0-1 Miles</v>
      </c>
      <c r="L54" t="str">
        <f>Rawdata[[#This Row],[Region]]</f>
        <v>Europe</v>
      </c>
      <c r="M54">
        <f>Rawdata[[#This Row],[Age]]</f>
        <v>28</v>
      </c>
      <c r="N54" t="str">
        <f>VLOOKUP(tbl[[#This Row],[Age]],lk_age_brackets[],N$2,TRUE)</f>
        <v>0-30</v>
      </c>
      <c r="O54" t="str">
        <f>Rawdata[[#This Row],[Purchased Bike]]</f>
        <v>No</v>
      </c>
    </row>
    <row r="55" spans="1:15" x14ac:dyDescent="0.25">
      <c r="A55">
        <f>Rawdata[[#This Row],[ID]]</f>
        <v>20619</v>
      </c>
      <c r="B55" t="str">
        <f>IF(Rawdata[[#This Row],[Marital Status]]="M","Married","Single")</f>
        <v>Single</v>
      </c>
      <c r="C55" t="str">
        <f>IF(Rawdata[[#This Row],[Gender]]="M","Male","Female")</f>
        <v>Male</v>
      </c>
      <c r="D55" s="7">
        <f>Rawdata[[#This Row],[Income]]</f>
        <v>80000</v>
      </c>
      <c r="E55">
        <f>Rawdata[[#This Row],[Children]]</f>
        <v>0</v>
      </c>
      <c r="F55" t="str">
        <f>Rawdata[[#This Row],[Education]]</f>
        <v>Bachelors</v>
      </c>
      <c r="G55">
        <f>VLOOKUP(tbl[[#This Row],[Education]],lk_education[],G$2,FALSE)</f>
        <v>4</v>
      </c>
      <c r="H55" t="str">
        <f>Rawdata[[#This Row],[Occupation]]</f>
        <v>Professional</v>
      </c>
      <c r="I55" t="str">
        <f>Rawdata[[#This Row],[Home Owner]]</f>
        <v>No</v>
      </c>
      <c r="J55">
        <f>Rawdata[[#This Row],[Cars]]</f>
        <v>4</v>
      </c>
      <c r="K55" t="str">
        <f>Rawdata[[#This Row],[Commute Distance]]</f>
        <v>10+ Miles</v>
      </c>
      <c r="L55" t="str">
        <f>Rawdata[[#This Row],[Region]]</f>
        <v>Pacific</v>
      </c>
      <c r="M55">
        <f>Rawdata[[#This Row],[Age]]</f>
        <v>35</v>
      </c>
      <c r="N55" t="str">
        <f>VLOOKUP(tbl[[#This Row],[Age]],lk_age_brackets[],N$2,TRUE)</f>
        <v>31-40</v>
      </c>
      <c r="O55" t="str">
        <f>Rawdata[[#This Row],[Purchased Bike]]</f>
        <v>No</v>
      </c>
    </row>
    <row r="56" spans="1:15" x14ac:dyDescent="0.25">
      <c r="A56">
        <f>Rawdata[[#This Row],[ID]]</f>
        <v>12558</v>
      </c>
      <c r="B56" t="str">
        <f>IF(Rawdata[[#This Row],[Marital Status]]="M","Married","Single")</f>
        <v>Married</v>
      </c>
      <c r="C56" t="str">
        <f>IF(Rawdata[[#This Row],[Gender]]="M","Male","Female")</f>
        <v>Female</v>
      </c>
      <c r="D56" s="7">
        <f>Rawdata[[#This Row],[Income]]</f>
        <v>20000</v>
      </c>
      <c r="E56">
        <f>Rawdata[[#This Row],[Children]]</f>
        <v>1</v>
      </c>
      <c r="F56" t="str">
        <f>Rawdata[[#This Row],[Education]]</f>
        <v>Bachelors</v>
      </c>
      <c r="G56">
        <f>VLOOKUP(tbl[[#This Row],[Education]],lk_education[],G$2,FALSE)</f>
        <v>4</v>
      </c>
      <c r="H56" t="str">
        <f>Rawdata[[#This Row],[Occupation]]</f>
        <v>Clerical</v>
      </c>
      <c r="I56" t="str">
        <f>Rawdata[[#This Row],[Home Owner]]</f>
        <v>Yes</v>
      </c>
      <c r="J56">
        <f>Rawdata[[#This Row],[Cars]]</f>
        <v>0</v>
      </c>
      <c r="K56" t="str">
        <f>Rawdata[[#This Row],[Commute Distance]]</f>
        <v>0-1 Miles</v>
      </c>
      <c r="L56" t="str">
        <f>Rawdata[[#This Row],[Region]]</f>
        <v>Europe</v>
      </c>
      <c r="M56">
        <f>Rawdata[[#This Row],[Age]]</f>
        <v>65</v>
      </c>
      <c r="N56" t="str">
        <f>VLOOKUP(tbl[[#This Row],[Age]],lk_age_brackets[],N$2,TRUE)</f>
        <v>61+</v>
      </c>
      <c r="O56" t="str">
        <f>Rawdata[[#This Row],[Purchased Bike]]</f>
        <v>No</v>
      </c>
    </row>
    <row r="57" spans="1:15" x14ac:dyDescent="0.25">
      <c r="A57">
        <f>Rawdata[[#This Row],[ID]]</f>
        <v>24871</v>
      </c>
      <c r="B57" t="str">
        <f>IF(Rawdata[[#This Row],[Marital Status]]="M","Married","Single")</f>
        <v>Single</v>
      </c>
      <c r="C57" t="str">
        <f>IF(Rawdata[[#This Row],[Gender]]="M","Male","Female")</f>
        <v>Female</v>
      </c>
      <c r="D57" s="7">
        <f>Rawdata[[#This Row],[Income]]</f>
        <v>90000</v>
      </c>
      <c r="E57">
        <f>Rawdata[[#This Row],[Children]]</f>
        <v>4</v>
      </c>
      <c r="F57" t="str">
        <f>Rawdata[[#This Row],[Education]]</f>
        <v>High School</v>
      </c>
      <c r="G57">
        <f>VLOOKUP(tbl[[#This Row],[Education]],lk_education[],G$2,FALSE)</f>
        <v>2</v>
      </c>
      <c r="H57" t="str">
        <f>Rawdata[[#This Row],[Occupation]]</f>
        <v>Management</v>
      </c>
      <c r="I57" t="str">
        <f>Rawdata[[#This Row],[Home Owner]]</f>
        <v>No</v>
      </c>
      <c r="J57">
        <f>Rawdata[[#This Row],[Cars]]</f>
        <v>3</v>
      </c>
      <c r="K57" t="str">
        <f>Rawdata[[#This Row],[Commute Distance]]</f>
        <v>5-10 Miles</v>
      </c>
      <c r="L57" t="str">
        <f>Rawdata[[#This Row],[Region]]</f>
        <v>Europe</v>
      </c>
      <c r="M57">
        <f>Rawdata[[#This Row],[Age]]</f>
        <v>56</v>
      </c>
      <c r="N57" t="str">
        <f>VLOOKUP(tbl[[#This Row],[Age]],lk_age_brackets[],N$2,TRUE)</f>
        <v>51-60</v>
      </c>
      <c r="O57" t="str">
        <f>Rawdata[[#This Row],[Purchased Bike]]</f>
        <v>No</v>
      </c>
    </row>
    <row r="58" spans="1:15" x14ac:dyDescent="0.25">
      <c r="A58">
        <f>Rawdata[[#This Row],[ID]]</f>
        <v>17319</v>
      </c>
      <c r="B58" t="str">
        <f>IF(Rawdata[[#This Row],[Marital Status]]="M","Married","Single")</f>
        <v>Single</v>
      </c>
      <c r="C58" t="str">
        <f>IF(Rawdata[[#This Row],[Gender]]="M","Male","Female")</f>
        <v>Female</v>
      </c>
      <c r="D58" s="7">
        <f>Rawdata[[#This Row],[Income]]</f>
        <v>70000</v>
      </c>
      <c r="E58">
        <f>Rawdata[[#This Row],[Children]]</f>
        <v>0</v>
      </c>
      <c r="F58" t="str">
        <f>Rawdata[[#This Row],[Education]]</f>
        <v>Bachelors</v>
      </c>
      <c r="G58">
        <f>VLOOKUP(tbl[[#This Row],[Education]],lk_education[],G$2,FALSE)</f>
        <v>4</v>
      </c>
      <c r="H58" t="str">
        <f>Rawdata[[#This Row],[Occupation]]</f>
        <v>Professional</v>
      </c>
      <c r="I58" t="str">
        <f>Rawdata[[#This Row],[Home Owner]]</f>
        <v>No</v>
      </c>
      <c r="J58">
        <f>Rawdata[[#This Row],[Cars]]</f>
        <v>1</v>
      </c>
      <c r="K58" t="str">
        <f>Rawdata[[#This Row],[Commute Distance]]</f>
        <v>5-10 Miles</v>
      </c>
      <c r="L58" t="str">
        <f>Rawdata[[#This Row],[Region]]</f>
        <v>Pacific</v>
      </c>
      <c r="M58">
        <f>Rawdata[[#This Row],[Age]]</f>
        <v>42</v>
      </c>
      <c r="N58" t="str">
        <f>VLOOKUP(tbl[[#This Row],[Age]],lk_age_brackets[],N$2,TRUE)</f>
        <v>41-50</v>
      </c>
      <c r="O58" t="str">
        <f>Rawdata[[#This Row],[Purchased Bike]]</f>
        <v>No</v>
      </c>
    </row>
    <row r="59" spans="1:15" x14ac:dyDescent="0.25">
      <c r="A59">
        <f>Rawdata[[#This Row],[ID]]</f>
        <v>28906</v>
      </c>
      <c r="B59" t="str">
        <f>IF(Rawdata[[#This Row],[Marital Status]]="M","Married","Single")</f>
        <v>Married</v>
      </c>
      <c r="C59" t="str">
        <f>IF(Rawdata[[#This Row],[Gender]]="M","Male","Female")</f>
        <v>Male</v>
      </c>
      <c r="D59" s="7">
        <f>Rawdata[[#This Row],[Income]]</f>
        <v>80000</v>
      </c>
      <c r="E59">
        <f>Rawdata[[#This Row],[Children]]</f>
        <v>4</v>
      </c>
      <c r="F59" t="str">
        <f>Rawdata[[#This Row],[Education]]</f>
        <v>High School</v>
      </c>
      <c r="G59">
        <f>VLOOKUP(tbl[[#This Row],[Education]],lk_education[],G$2,FALSE)</f>
        <v>2</v>
      </c>
      <c r="H59" t="str">
        <f>Rawdata[[#This Row],[Occupation]]</f>
        <v>Professional</v>
      </c>
      <c r="I59" t="str">
        <f>Rawdata[[#This Row],[Home Owner]]</f>
        <v>Yes</v>
      </c>
      <c r="J59">
        <f>Rawdata[[#This Row],[Cars]]</f>
        <v>2</v>
      </c>
      <c r="K59" t="str">
        <f>Rawdata[[#This Row],[Commute Distance]]</f>
        <v>10+ Miles</v>
      </c>
      <c r="L59" t="str">
        <f>Rawdata[[#This Row],[Region]]</f>
        <v>Europe</v>
      </c>
      <c r="M59">
        <f>Rawdata[[#This Row],[Age]]</f>
        <v>54</v>
      </c>
      <c r="N59" t="str">
        <f>VLOOKUP(tbl[[#This Row],[Age]],lk_age_brackets[],N$2,TRUE)</f>
        <v>51-60</v>
      </c>
      <c r="O59" t="str">
        <f>Rawdata[[#This Row],[Purchased Bike]]</f>
        <v>No</v>
      </c>
    </row>
    <row r="60" spans="1:15" x14ac:dyDescent="0.25">
      <c r="A60">
        <f>Rawdata[[#This Row],[ID]]</f>
        <v>12808</v>
      </c>
      <c r="B60" t="str">
        <f>IF(Rawdata[[#This Row],[Marital Status]]="M","Married","Single")</f>
        <v>Married</v>
      </c>
      <c r="C60" t="str">
        <f>IF(Rawdata[[#This Row],[Gender]]="M","Male","Female")</f>
        <v>Male</v>
      </c>
      <c r="D60" s="7">
        <f>Rawdata[[#This Row],[Income]]</f>
        <v>40000</v>
      </c>
      <c r="E60">
        <f>Rawdata[[#This Row],[Children]]</f>
        <v>0</v>
      </c>
      <c r="F60" t="str">
        <f>Rawdata[[#This Row],[Education]]</f>
        <v>Bachelors</v>
      </c>
      <c r="G60">
        <f>VLOOKUP(tbl[[#This Row],[Education]],lk_education[],G$2,FALSE)</f>
        <v>4</v>
      </c>
      <c r="H60" t="str">
        <f>Rawdata[[#This Row],[Occupation]]</f>
        <v>Clerical</v>
      </c>
      <c r="I60" t="str">
        <f>Rawdata[[#This Row],[Home Owner]]</f>
        <v>Yes</v>
      </c>
      <c r="J60">
        <f>Rawdata[[#This Row],[Cars]]</f>
        <v>0</v>
      </c>
      <c r="K60" t="str">
        <f>Rawdata[[#This Row],[Commute Distance]]</f>
        <v>0-1 Miles</v>
      </c>
      <c r="L60" t="str">
        <f>Rawdata[[#This Row],[Region]]</f>
        <v>Europe</v>
      </c>
      <c r="M60">
        <f>Rawdata[[#This Row],[Age]]</f>
        <v>38</v>
      </c>
      <c r="N60" t="str">
        <f>VLOOKUP(tbl[[#This Row],[Age]],lk_age_brackets[],N$2,TRUE)</f>
        <v>31-40</v>
      </c>
      <c r="O60" t="str">
        <f>Rawdata[[#This Row],[Purchased Bike]]</f>
        <v>Yes</v>
      </c>
    </row>
    <row r="61" spans="1:15" x14ac:dyDescent="0.25">
      <c r="A61">
        <f>Rawdata[[#This Row],[ID]]</f>
        <v>20567</v>
      </c>
      <c r="B61" t="str">
        <f>IF(Rawdata[[#This Row],[Marital Status]]="M","Married","Single")</f>
        <v>Married</v>
      </c>
      <c r="C61" t="str">
        <f>IF(Rawdata[[#This Row],[Gender]]="M","Male","Female")</f>
        <v>Male</v>
      </c>
      <c r="D61" s="7">
        <f>Rawdata[[#This Row],[Income]]</f>
        <v>130000</v>
      </c>
      <c r="E61">
        <f>Rawdata[[#This Row],[Children]]</f>
        <v>4</v>
      </c>
      <c r="F61" t="str">
        <f>Rawdata[[#This Row],[Education]]</f>
        <v>Partial College</v>
      </c>
      <c r="G61">
        <f>VLOOKUP(tbl[[#This Row],[Education]],lk_education[],G$2,FALSE)</f>
        <v>3</v>
      </c>
      <c r="H61" t="str">
        <f>Rawdata[[#This Row],[Occupation]]</f>
        <v>Professional</v>
      </c>
      <c r="I61" t="str">
        <f>Rawdata[[#This Row],[Home Owner]]</f>
        <v>No</v>
      </c>
      <c r="J61">
        <f>Rawdata[[#This Row],[Cars]]</f>
        <v>4</v>
      </c>
      <c r="K61" t="str">
        <f>Rawdata[[#This Row],[Commute Distance]]</f>
        <v>5-10 Miles</v>
      </c>
      <c r="L61" t="str">
        <f>Rawdata[[#This Row],[Region]]</f>
        <v>Europe</v>
      </c>
      <c r="M61">
        <f>Rawdata[[#This Row],[Age]]</f>
        <v>61</v>
      </c>
      <c r="N61" t="str">
        <f>VLOOKUP(tbl[[#This Row],[Age]],lk_age_brackets[],N$2,TRUE)</f>
        <v>61+</v>
      </c>
      <c r="O61" t="str">
        <f>Rawdata[[#This Row],[Purchased Bike]]</f>
        <v>Yes</v>
      </c>
    </row>
    <row r="62" spans="1:15" x14ac:dyDescent="0.25">
      <c r="A62">
        <f>Rawdata[[#This Row],[ID]]</f>
        <v>25502</v>
      </c>
      <c r="B62" t="str">
        <f>IF(Rawdata[[#This Row],[Marital Status]]="M","Married","Single")</f>
        <v>Married</v>
      </c>
      <c r="C62" t="str">
        <f>IF(Rawdata[[#This Row],[Gender]]="M","Male","Female")</f>
        <v>Female</v>
      </c>
      <c r="D62" s="7">
        <f>Rawdata[[#This Row],[Income]]</f>
        <v>40000</v>
      </c>
      <c r="E62">
        <f>Rawdata[[#This Row],[Children]]</f>
        <v>1</v>
      </c>
      <c r="F62" t="str">
        <f>Rawdata[[#This Row],[Education]]</f>
        <v>Bachelors</v>
      </c>
      <c r="G62">
        <f>VLOOKUP(tbl[[#This Row],[Education]],lk_education[],G$2,FALSE)</f>
        <v>4</v>
      </c>
      <c r="H62" t="str">
        <f>Rawdata[[#This Row],[Occupation]]</f>
        <v>Skilled Manual</v>
      </c>
      <c r="I62" t="str">
        <f>Rawdata[[#This Row],[Home Owner]]</f>
        <v>Yes</v>
      </c>
      <c r="J62">
        <f>Rawdata[[#This Row],[Cars]]</f>
        <v>0</v>
      </c>
      <c r="K62" t="str">
        <f>Rawdata[[#This Row],[Commute Distance]]</f>
        <v>0-1 Miles</v>
      </c>
      <c r="L62" t="str">
        <f>Rawdata[[#This Row],[Region]]</f>
        <v>Europe</v>
      </c>
      <c r="M62">
        <f>Rawdata[[#This Row],[Age]]</f>
        <v>43</v>
      </c>
      <c r="N62" t="str">
        <f>VLOOKUP(tbl[[#This Row],[Age]],lk_age_brackets[],N$2,TRUE)</f>
        <v>41-50</v>
      </c>
      <c r="O62" t="str">
        <f>Rawdata[[#This Row],[Purchased Bike]]</f>
        <v>Yes</v>
      </c>
    </row>
    <row r="63" spans="1:15" x14ac:dyDescent="0.25">
      <c r="A63">
        <f>Rawdata[[#This Row],[ID]]</f>
        <v>15580</v>
      </c>
      <c r="B63" t="str">
        <f>IF(Rawdata[[#This Row],[Marital Status]]="M","Married","Single")</f>
        <v>Married</v>
      </c>
      <c r="C63" t="str">
        <f>IF(Rawdata[[#This Row],[Gender]]="M","Male","Female")</f>
        <v>Male</v>
      </c>
      <c r="D63" s="7">
        <f>Rawdata[[#This Row],[Income]]</f>
        <v>60000</v>
      </c>
      <c r="E63">
        <f>Rawdata[[#This Row],[Children]]</f>
        <v>2</v>
      </c>
      <c r="F63" t="str">
        <f>Rawdata[[#This Row],[Education]]</f>
        <v>Bachelors</v>
      </c>
      <c r="G63">
        <f>VLOOKUP(tbl[[#This Row],[Education]],lk_education[],G$2,FALSE)</f>
        <v>4</v>
      </c>
      <c r="H63" t="str">
        <f>Rawdata[[#This Row],[Occupation]]</f>
        <v>Professional</v>
      </c>
      <c r="I63" t="str">
        <f>Rawdata[[#This Row],[Home Owner]]</f>
        <v>Yes</v>
      </c>
      <c r="J63">
        <f>Rawdata[[#This Row],[Cars]]</f>
        <v>1</v>
      </c>
      <c r="K63" t="str">
        <f>Rawdata[[#This Row],[Commute Distance]]</f>
        <v>2-5 Miles</v>
      </c>
      <c r="L63" t="str">
        <f>Rawdata[[#This Row],[Region]]</f>
        <v>Pacific</v>
      </c>
      <c r="M63">
        <f>Rawdata[[#This Row],[Age]]</f>
        <v>38</v>
      </c>
      <c r="N63" t="str">
        <f>VLOOKUP(tbl[[#This Row],[Age]],lk_age_brackets[],N$2,TRUE)</f>
        <v>31-40</v>
      </c>
      <c r="O63" t="str">
        <f>Rawdata[[#This Row],[Purchased Bike]]</f>
        <v>Yes</v>
      </c>
    </row>
    <row r="64" spans="1:15" x14ac:dyDescent="0.25">
      <c r="A64">
        <f>Rawdata[[#This Row],[ID]]</f>
        <v>24185</v>
      </c>
      <c r="B64" t="str">
        <f>IF(Rawdata[[#This Row],[Marital Status]]="M","Married","Single")</f>
        <v>Single</v>
      </c>
      <c r="C64" t="str">
        <f>IF(Rawdata[[#This Row],[Gender]]="M","Male","Female")</f>
        <v>Female</v>
      </c>
      <c r="D64" s="7">
        <f>Rawdata[[#This Row],[Income]]</f>
        <v>10000</v>
      </c>
      <c r="E64">
        <f>Rawdata[[#This Row],[Children]]</f>
        <v>1</v>
      </c>
      <c r="F64" t="str">
        <f>Rawdata[[#This Row],[Education]]</f>
        <v>High School</v>
      </c>
      <c r="G64">
        <f>VLOOKUP(tbl[[#This Row],[Education]],lk_education[],G$2,FALSE)</f>
        <v>2</v>
      </c>
      <c r="H64" t="str">
        <f>Rawdata[[#This Row],[Occupation]]</f>
        <v>Manual</v>
      </c>
      <c r="I64" t="str">
        <f>Rawdata[[#This Row],[Home Owner]]</f>
        <v>No</v>
      </c>
      <c r="J64">
        <f>Rawdata[[#This Row],[Cars]]</f>
        <v>1</v>
      </c>
      <c r="K64" t="str">
        <f>Rawdata[[#This Row],[Commute Distance]]</f>
        <v>1-2 Miles</v>
      </c>
      <c r="L64" t="str">
        <f>Rawdata[[#This Row],[Region]]</f>
        <v>Europe</v>
      </c>
      <c r="M64">
        <f>Rawdata[[#This Row],[Age]]</f>
        <v>45</v>
      </c>
      <c r="N64" t="str">
        <f>VLOOKUP(tbl[[#This Row],[Age]],lk_age_brackets[],N$2,TRUE)</f>
        <v>41-50</v>
      </c>
      <c r="O64" t="str">
        <f>Rawdata[[#This Row],[Purchased Bike]]</f>
        <v>No</v>
      </c>
    </row>
    <row r="65" spans="1:15" x14ac:dyDescent="0.25">
      <c r="A65">
        <f>Rawdata[[#This Row],[ID]]</f>
        <v>19291</v>
      </c>
      <c r="B65" t="str">
        <f>IF(Rawdata[[#This Row],[Marital Status]]="M","Married","Single")</f>
        <v>Single</v>
      </c>
      <c r="C65" t="str">
        <f>IF(Rawdata[[#This Row],[Gender]]="M","Male","Female")</f>
        <v>Female</v>
      </c>
      <c r="D65" s="7">
        <f>Rawdata[[#This Row],[Income]]</f>
        <v>10000</v>
      </c>
      <c r="E65">
        <f>Rawdata[[#This Row],[Children]]</f>
        <v>2</v>
      </c>
      <c r="F65" t="str">
        <f>Rawdata[[#This Row],[Education]]</f>
        <v>High School</v>
      </c>
      <c r="G65">
        <f>VLOOKUP(tbl[[#This Row],[Education]],lk_education[],G$2,FALSE)</f>
        <v>2</v>
      </c>
      <c r="H65" t="str">
        <f>Rawdata[[#This Row],[Occupation]]</f>
        <v>Manual</v>
      </c>
      <c r="I65" t="str">
        <f>Rawdata[[#This Row],[Home Owner]]</f>
        <v>Yes</v>
      </c>
      <c r="J65">
        <f>Rawdata[[#This Row],[Cars]]</f>
        <v>0</v>
      </c>
      <c r="K65" t="str">
        <f>Rawdata[[#This Row],[Commute Distance]]</f>
        <v>0-1 Miles</v>
      </c>
      <c r="L65" t="str">
        <f>Rawdata[[#This Row],[Region]]</f>
        <v>Europe</v>
      </c>
      <c r="M65">
        <f>Rawdata[[#This Row],[Age]]</f>
        <v>35</v>
      </c>
      <c r="N65" t="str">
        <f>VLOOKUP(tbl[[#This Row],[Age]],lk_age_brackets[],N$2,TRUE)</f>
        <v>31-40</v>
      </c>
      <c r="O65" t="str">
        <f>Rawdata[[#This Row],[Purchased Bike]]</f>
        <v>No</v>
      </c>
    </row>
    <row r="66" spans="1:15" x14ac:dyDescent="0.25">
      <c r="A66">
        <f>Rawdata[[#This Row],[ID]]</f>
        <v>16713</v>
      </c>
      <c r="B66" t="str">
        <f>IF(Rawdata[[#This Row],[Marital Status]]="M","Married","Single")</f>
        <v>Married</v>
      </c>
      <c r="C66" t="str">
        <f>IF(Rawdata[[#This Row],[Gender]]="M","Male","Female")</f>
        <v>Male</v>
      </c>
      <c r="D66" s="7">
        <f>Rawdata[[#This Row],[Income]]</f>
        <v>40000</v>
      </c>
      <c r="E66">
        <f>Rawdata[[#This Row],[Children]]</f>
        <v>2</v>
      </c>
      <c r="F66" t="str">
        <f>Rawdata[[#This Row],[Education]]</f>
        <v>Bachelors</v>
      </c>
      <c r="G66">
        <f>VLOOKUP(tbl[[#This Row],[Education]],lk_education[],G$2,FALSE)</f>
        <v>4</v>
      </c>
      <c r="H66" t="str">
        <f>Rawdata[[#This Row],[Occupation]]</f>
        <v>Management</v>
      </c>
      <c r="I66" t="str">
        <f>Rawdata[[#This Row],[Home Owner]]</f>
        <v>Yes</v>
      </c>
      <c r="J66">
        <f>Rawdata[[#This Row],[Cars]]</f>
        <v>1</v>
      </c>
      <c r="K66" t="str">
        <f>Rawdata[[#This Row],[Commute Distance]]</f>
        <v>0-1 Miles</v>
      </c>
      <c r="L66" t="str">
        <f>Rawdata[[#This Row],[Region]]</f>
        <v>Pacific</v>
      </c>
      <c r="M66">
        <f>Rawdata[[#This Row],[Age]]</f>
        <v>52</v>
      </c>
      <c r="N66" t="str">
        <f>VLOOKUP(tbl[[#This Row],[Age]],lk_age_brackets[],N$2,TRUE)</f>
        <v>51-60</v>
      </c>
      <c r="O66" t="str">
        <f>Rawdata[[#This Row],[Purchased Bike]]</f>
        <v>Yes</v>
      </c>
    </row>
    <row r="67" spans="1:15" x14ac:dyDescent="0.25">
      <c r="A67">
        <f>Rawdata[[#This Row],[ID]]</f>
        <v>16185</v>
      </c>
      <c r="B67" t="str">
        <f>IF(Rawdata[[#This Row],[Marital Status]]="M","Married","Single")</f>
        <v>Single</v>
      </c>
      <c r="C67" t="str">
        <f>IF(Rawdata[[#This Row],[Gender]]="M","Male","Female")</f>
        <v>Male</v>
      </c>
      <c r="D67" s="7">
        <f>Rawdata[[#This Row],[Income]]</f>
        <v>60000</v>
      </c>
      <c r="E67">
        <f>Rawdata[[#This Row],[Children]]</f>
        <v>4</v>
      </c>
      <c r="F67" t="str">
        <f>Rawdata[[#This Row],[Education]]</f>
        <v>Bachelors</v>
      </c>
      <c r="G67">
        <f>VLOOKUP(tbl[[#This Row],[Education]],lk_education[],G$2,FALSE)</f>
        <v>4</v>
      </c>
      <c r="H67" t="str">
        <f>Rawdata[[#This Row],[Occupation]]</f>
        <v>Professional</v>
      </c>
      <c r="I67" t="str">
        <f>Rawdata[[#This Row],[Home Owner]]</f>
        <v>Yes</v>
      </c>
      <c r="J67">
        <f>Rawdata[[#This Row],[Cars]]</f>
        <v>3</v>
      </c>
      <c r="K67" t="str">
        <f>Rawdata[[#This Row],[Commute Distance]]</f>
        <v>10+ Miles</v>
      </c>
      <c r="L67" t="str">
        <f>Rawdata[[#This Row],[Region]]</f>
        <v>Pacific</v>
      </c>
      <c r="M67">
        <f>Rawdata[[#This Row],[Age]]</f>
        <v>41</v>
      </c>
      <c r="N67" t="str">
        <f>VLOOKUP(tbl[[#This Row],[Age]],lk_age_brackets[],N$2,TRUE)</f>
        <v>41-50</v>
      </c>
      <c r="O67" t="str">
        <f>Rawdata[[#This Row],[Purchased Bike]]</f>
        <v>No</v>
      </c>
    </row>
    <row r="68" spans="1:15" x14ac:dyDescent="0.25">
      <c r="A68">
        <f>Rawdata[[#This Row],[ID]]</f>
        <v>14927</v>
      </c>
      <c r="B68" t="str">
        <f>IF(Rawdata[[#This Row],[Marital Status]]="M","Married","Single")</f>
        <v>Married</v>
      </c>
      <c r="C68" t="str">
        <f>IF(Rawdata[[#This Row],[Gender]]="M","Male","Female")</f>
        <v>Female</v>
      </c>
      <c r="D68" s="7">
        <f>Rawdata[[#This Row],[Income]]</f>
        <v>30000</v>
      </c>
      <c r="E68">
        <f>Rawdata[[#This Row],[Children]]</f>
        <v>1</v>
      </c>
      <c r="F68" t="str">
        <f>Rawdata[[#This Row],[Education]]</f>
        <v>Bachelors</v>
      </c>
      <c r="G68">
        <f>VLOOKUP(tbl[[#This Row],[Education]],lk_education[],G$2,FALSE)</f>
        <v>4</v>
      </c>
      <c r="H68" t="str">
        <f>Rawdata[[#This Row],[Occupation]]</f>
        <v>Clerical</v>
      </c>
      <c r="I68" t="str">
        <f>Rawdata[[#This Row],[Home Owner]]</f>
        <v>Yes</v>
      </c>
      <c r="J68">
        <f>Rawdata[[#This Row],[Cars]]</f>
        <v>0</v>
      </c>
      <c r="K68" t="str">
        <f>Rawdata[[#This Row],[Commute Distance]]</f>
        <v>0-1 Miles</v>
      </c>
      <c r="L68" t="str">
        <f>Rawdata[[#This Row],[Region]]</f>
        <v>Europe</v>
      </c>
      <c r="M68">
        <f>Rawdata[[#This Row],[Age]]</f>
        <v>37</v>
      </c>
      <c r="N68" t="str">
        <f>VLOOKUP(tbl[[#This Row],[Age]],lk_age_brackets[],N$2,TRUE)</f>
        <v>31-40</v>
      </c>
      <c r="O68" t="str">
        <f>Rawdata[[#This Row],[Purchased Bike]]</f>
        <v>Yes</v>
      </c>
    </row>
    <row r="69" spans="1:15" x14ac:dyDescent="0.25">
      <c r="A69">
        <f>Rawdata[[#This Row],[ID]]</f>
        <v>29337</v>
      </c>
      <c r="B69" t="str">
        <f>IF(Rawdata[[#This Row],[Marital Status]]="M","Married","Single")</f>
        <v>Single</v>
      </c>
      <c r="C69" t="str">
        <f>IF(Rawdata[[#This Row],[Gender]]="M","Male","Female")</f>
        <v>Male</v>
      </c>
      <c r="D69" s="7">
        <f>Rawdata[[#This Row],[Income]]</f>
        <v>30000</v>
      </c>
      <c r="E69">
        <f>Rawdata[[#This Row],[Children]]</f>
        <v>2</v>
      </c>
      <c r="F69" t="str">
        <f>Rawdata[[#This Row],[Education]]</f>
        <v>Partial College</v>
      </c>
      <c r="G69">
        <f>VLOOKUP(tbl[[#This Row],[Education]],lk_education[],G$2,FALSE)</f>
        <v>3</v>
      </c>
      <c r="H69" t="str">
        <f>Rawdata[[#This Row],[Occupation]]</f>
        <v>Clerical</v>
      </c>
      <c r="I69" t="str">
        <f>Rawdata[[#This Row],[Home Owner]]</f>
        <v>Yes</v>
      </c>
      <c r="J69">
        <f>Rawdata[[#This Row],[Cars]]</f>
        <v>2</v>
      </c>
      <c r="K69" t="str">
        <f>Rawdata[[#This Row],[Commute Distance]]</f>
        <v>5-10 Miles</v>
      </c>
      <c r="L69" t="str">
        <f>Rawdata[[#This Row],[Region]]</f>
        <v>Pacific</v>
      </c>
      <c r="M69">
        <f>Rawdata[[#This Row],[Age]]</f>
        <v>68</v>
      </c>
      <c r="N69" t="str">
        <f>VLOOKUP(tbl[[#This Row],[Age]],lk_age_brackets[],N$2,TRUE)</f>
        <v>61+</v>
      </c>
      <c r="O69" t="str">
        <f>Rawdata[[#This Row],[Purchased Bike]]</f>
        <v>No</v>
      </c>
    </row>
    <row r="70" spans="1:15" x14ac:dyDescent="0.25">
      <c r="A70">
        <f>Rawdata[[#This Row],[ID]]</f>
        <v>29355</v>
      </c>
      <c r="B70" t="str">
        <f>IF(Rawdata[[#This Row],[Marital Status]]="M","Married","Single")</f>
        <v>Married</v>
      </c>
      <c r="C70" t="str">
        <f>IF(Rawdata[[#This Row],[Gender]]="M","Male","Female")</f>
        <v>Female</v>
      </c>
      <c r="D70" s="7">
        <f>Rawdata[[#This Row],[Income]]</f>
        <v>40000</v>
      </c>
      <c r="E70">
        <f>Rawdata[[#This Row],[Children]]</f>
        <v>0</v>
      </c>
      <c r="F70" t="str">
        <f>Rawdata[[#This Row],[Education]]</f>
        <v>Graduate Degree</v>
      </c>
      <c r="G70">
        <f>VLOOKUP(tbl[[#This Row],[Education]],lk_education[],G$2,FALSE)</f>
        <v>5</v>
      </c>
      <c r="H70" t="str">
        <f>Rawdata[[#This Row],[Occupation]]</f>
        <v>Clerical</v>
      </c>
      <c r="I70" t="str">
        <f>Rawdata[[#This Row],[Home Owner]]</f>
        <v>Yes</v>
      </c>
      <c r="J70">
        <f>Rawdata[[#This Row],[Cars]]</f>
        <v>0</v>
      </c>
      <c r="K70" t="str">
        <f>Rawdata[[#This Row],[Commute Distance]]</f>
        <v>0-1 Miles</v>
      </c>
      <c r="L70" t="str">
        <f>Rawdata[[#This Row],[Region]]</f>
        <v>Europe</v>
      </c>
      <c r="M70">
        <f>Rawdata[[#This Row],[Age]]</f>
        <v>37</v>
      </c>
      <c r="N70" t="str">
        <f>VLOOKUP(tbl[[#This Row],[Age]],lk_age_brackets[],N$2,TRUE)</f>
        <v>31-40</v>
      </c>
      <c r="O70" t="str">
        <f>Rawdata[[#This Row],[Purchased Bike]]</f>
        <v>Yes</v>
      </c>
    </row>
    <row r="71" spans="1:15" x14ac:dyDescent="0.25">
      <c r="A71">
        <f>Rawdata[[#This Row],[ID]]</f>
        <v>25303</v>
      </c>
      <c r="B71" t="str">
        <f>IF(Rawdata[[#This Row],[Marital Status]]="M","Married","Single")</f>
        <v>Single</v>
      </c>
      <c r="C71" t="str">
        <f>IF(Rawdata[[#This Row],[Gender]]="M","Male","Female")</f>
        <v>Male</v>
      </c>
      <c r="D71" s="7">
        <f>Rawdata[[#This Row],[Income]]</f>
        <v>30000</v>
      </c>
      <c r="E71">
        <f>Rawdata[[#This Row],[Children]]</f>
        <v>0</v>
      </c>
      <c r="F71" t="str">
        <f>Rawdata[[#This Row],[Education]]</f>
        <v>High School</v>
      </c>
      <c r="G71">
        <f>VLOOKUP(tbl[[#This Row],[Education]],lk_education[],G$2,FALSE)</f>
        <v>2</v>
      </c>
      <c r="H71" t="str">
        <f>Rawdata[[#This Row],[Occupation]]</f>
        <v>Manual</v>
      </c>
      <c r="I71" t="str">
        <f>Rawdata[[#This Row],[Home Owner]]</f>
        <v>Yes</v>
      </c>
      <c r="J71">
        <f>Rawdata[[#This Row],[Cars]]</f>
        <v>1</v>
      </c>
      <c r="K71" t="str">
        <f>Rawdata[[#This Row],[Commute Distance]]</f>
        <v>2-5 Miles</v>
      </c>
      <c r="L71" t="str">
        <f>Rawdata[[#This Row],[Region]]</f>
        <v>Europe</v>
      </c>
      <c r="M71">
        <f>Rawdata[[#This Row],[Age]]</f>
        <v>33</v>
      </c>
      <c r="N71" t="str">
        <f>VLOOKUP(tbl[[#This Row],[Age]],lk_age_brackets[],N$2,TRUE)</f>
        <v>31-40</v>
      </c>
      <c r="O71" t="str">
        <f>Rawdata[[#This Row],[Purchased Bike]]</f>
        <v>Yes</v>
      </c>
    </row>
    <row r="72" spans="1:15" x14ac:dyDescent="0.25">
      <c r="A72">
        <f>Rawdata[[#This Row],[ID]]</f>
        <v>14813</v>
      </c>
      <c r="B72" t="str">
        <f>IF(Rawdata[[#This Row],[Marital Status]]="M","Married","Single")</f>
        <v>Single</v>
      </c>
      <c r="C72" t="str">
        <f>IF(Rawdata[[#This Row],[Gender]]="M","Male","Female")</f>
        <v>Female</v>
      </c>
      <c r="D72" s="7">
        <f>Rawdata[[#This Row],[Income]]</f>
        <v>20000</v>
      </c>
      <c r="E72">
        <f>Rawdata[[#This Row],[Children]]</f>
        <v>4</v>
      </c>
      <c r="F72" t="str">
        <f>Rawdata[[#This Row],[Education]]</f>
        <v>High School</v>
      </c>
      <c r="G72">
        <f>VLOOKUP(tbl[[#This Row],[Education]],lk_education[],G$2,FALSE)</f>
        <v>2</v>
      </c>
      <c r="H72" t="str">
        <f>Rawdata[[#This Row],[Occupation]]</f>
        <v>Manual</v>
      </c>
      <c r="I72" t="str">
        <f>Rawdata[[#This Row],[Home Owner]]</f>
        <v>Yes</v>
      </c>
      <c r="J72">
        <f>Rawdata[[#This Row],[Cars]]</f>
        <v>1</v>
      </c>
      <c r="K72" t="str">
        <f>Rawdata[[#This Row],[Commute Distance]]</f>
        <v>0-1 Miles</v>
      </c>
      <c r="L72" t="str">
        <f>Rawdata[[#This Row],[Region]]</f>
        <v>Europe</v>
      </c>
      <c r="M72">
        <f>Rawdata[[#This Row],[Age]]</f>
        <v>43</v>
      </c>
      <c r="N72" t="str">
        <f>VLOOKUP(tbl[[#This Row],[Age]],lk_age_brackets[],N$2,TRUE)</f>
        <v>41-50</v>
      </c>
      <c r="O72" t="str">
        <f>Rawdata[[#This Row],[Purchased Bike]]</f>
        <v>Yes</v>
      </c>
    </row>
    <row r="73" spans="1:15" x14ac:dyDescent="0.25">
      <c r="A73">
        <f>Rawdata[[#This Row],[ID]]</f>
        <v>16438</v>
      </c>
      <c r="B73" t="str">
        <f>IF(Rawdata[[#This Row],[Marital Status]]="M","Married","Single")</f>
        <v>Married</v>
      </c>
      <c r="C73" t="str">
        <f>IF(Rawdata[[#This Row],[Gender]]="M","Male","Female")</f>
        <v>Female</v>
      </c>
      <c r="D73" s="7">
        <f>Rawdata[[#This Row],[Income]]</f>
        <v>10000</v>
      </c>
      <c r="E73">
        <f>Rawdata[[#This Row],[Children]]</f>
        <v>0</v>
      </c>
      <c r="F73" t="str">
        <f>Rawdata[[#This Row],[Education]]</f>
        <v>Partial High School</v>
      </c>
      <c r="G73">
        <f>VLOOKUP(tbl[[#This Row],[Education]],lk_education[],G$2,FALSE)</f>
        <v>1</v>
      </c>
      <c r="H73" t="str">
        <f>Rawdata[[#This Row],[Occupation]]</f>
        <v>Manual</v>
      </c>
      <c r="I73" t="str">
        <f>Rawdata[[#This Row],[Home Owner]]</f>
        <v>No</v>
      </c>
      <c r="J73">
        <f>Rawdata[[#This Row],[Cars]]</f>
        <v>2</v>
      </c>
      <c r="K73" t="str">
        <f>Rawdata[[#This Row],[Commute Distance]]</f>
        <v>0-1 Miles</v>
      </c>
      <c r="L73" t="str">
        <f>Rawdata[[#This Row],[Region]]</f>
        <v>Europe</v>
      </c>
      <c r="M73">
        <f>Rawdata[[#This Row],[Age]]</f>
        <v>30</v>
      </c>
      <c r="N73" t="str">
        <f>VLOOKUP(tbl[[#This Row],[Age]],lk_age_brackets[],N$2,TRUE)</f>
        <v>0-30</v>
      </c>
      <c r="O73" t="str">
        <f>Rawdata[[#This Row],[Purchased Bike]]</f>
        <v>No</v>
      </c>
    </row>
    <row r="74" spans="1:15" x14ac:dyDescent="0.25">
      <c r="A74">
        <f>Rawdata[[#This Row],[ID]]</f>
        <v>14238</v>
      </c>
      <c r="B74" t="str">
        <f>IF(Rawdata[[#This Row],[Marital Status]]="M","Married","Single")</f>
        <v>Married</v>
      </c>
      <c r="C74" t="str">
        <f>IF(Rawdata[[#This Row],[Gender]]="M","Male","Female")</f>
        <v>Male</v>
      </c>
      <c r="D74" s="7">
        <f>Rawdata[[#This Row],[Income]]</f>
        <v>120000</v>
      </c>
      <c r="E74">
        <f>Rawdata[[#This Row],[Children]]</f>
        <v>0</v>
      </c>
      <c r="F74" t="str">
        <f>Rawdata[[#This Row],[Education]]</f>
        <v>Partial High School</v>
      </c>
      <c r="G74">
        <f>VLOOKUP(tbl[[#This Row],[Education]],lk_education[],G$2,FALSE)</f>
        <v>1</v>
      </c>
      <c r="H74" t="str">
        <f>Rawdata[[#This Row],[Occupation]]</f>
        <v>Professional</v>
      </c>
      <c r="I74" t="str">
        <f>Rawdata[[#This Row],[Home Owner]]</f>
        <v>Yes</v>
      </c>
      <c r="J74">
        <f>Rawdata[[#This Row],[Cars]]</f>
        <v>4</v>
      </c>
      <c r="K74" t="str">
        <f>Rawdata[[#This Row],[Commute Distance]]</f>
        <v>10+ Miles</v>
      </c>
      <c r="L74" t="str">
        <f>Rawdata[[#This Row],[Region]]</f>
        <v>Pacific</v>
      </c>
      <c r="M74">
        <f>Rawdata[[#This Row],[Age]]</f>
        <v>36</v>
      </c>
      <c r="N74" t="str">
        <f>VLOOKUP(tbl[[#This Row],[Age]],lk_age_brackets[],N$2,TRUE)</f>
        <v>31-40</v>
      </c>
      <c r="O74" t="str">
        <f>Rawdata[[#This Row],[Purchased Bike]]</f>
        <v>Yes</v>
      </c>
    </row>
    <row r="75" spans="1:15" x14ac:dyDescent="0.25">
      <c r="A75">
        <f>Rawdata[[#This Row],[ID]]</f>
        <v>16200</v>
      </c>
      <c r="B75" t="str">
        <f>IF(Rawdata[[#This Row],[Marital Status]]="M","Married","Single")</f>
        <v>Single</v>
      </c>
      <c r="C75" t="str">
        <f>IF(Rawdata[[#This Row],[Gender]]="M","Male","Female")</f>
        <v>Female</v>
      </c>
      <c r="D75" s="7">
        <f>Rawdata[[#This Row],[Income]]</f>
        <v>10000</v>
      </c>
      <c r="E75">
        <f>Rawdata[[#This Row],[Children]]</f>
        <v>0</v>
      </c>
      <c r="F75" t="str">
        <f>Rawdata[[#This Row],[Education]]</f>
        <v>Partial High School</v>
      </c>
      <c r="G75">
        <f>VLOOKUP(tbl[[#This Row],[Education]],lk_education[],G$2,FALSE)</f>
        <v>1</v>
      </c>
      <c r="H75" t="str">
        <f>Rawdata[[#This Row],[Occupation]]</f>
        <v>Manual</v>
      </c>
      <c r="I75" t="str">
        <f>Rawdata[[#This Row],[Home Owner]]</f>
        <v>No</v>
      </c>
      <c r="J75">
        <f>Rawdata[[#This Row],[Cars]]</f>
        <v>2</v>
      </c>
      <c r="K75" t="str">
        <f>Rawdata[[#This Row],[Commute Distance]]</f>
        <v>0-1 Miles</v>
      </c>
      <c r="L75" t="str">
        <f>Rawdata[[#This Row],[Region]]</f>
        <v>Europe</v>
      </c>
      <c r="M75">
        <f>Rawdata[[#This Row],[Age]]</f>
        <v>35</v>
      </c>
      <c r="N75" t="str">
        <f>VLOOKUP(tbl[[#This Row],[Age]],lk_age_brackets[],N$2,TRUE)</f>
        <v>31-40</v>
      </c>
      <c r="O75" t="str">
        <f>Rawdata[[#This Row],[Purchased Bike]]</f>
        <v>No</v>
      </c>
    </row>
    <row r="76" spans="1:15" x14ac:dyDescent="0.25">
      <c r="A76">
        <f>Rawdata[[#This Row],[ID]]</f>
        <v>24857</v>
      </c>
      <c r="B76" t="str">
        <f>IF(Rawdata[[#This Row],[Marital Status]]="M","Married","Single")</f>
        <v>Married</v>
      </c>
      <c r="C76" t="str">
        <f>IF(Rawdata[[#This Row],[Gender]]="M","Male","Female")</f>
        <v>Female</v>
      </c>
      <c r="D76" s="7">
        <f>Rawdata[[#This Row],[Income]]</f>
        <v>130000</v>
      </c>
      <c r="E76">
        <f>Rawdata[[#This Row],[Children]]</f>
        <v>3</v>
      </c>
      <c r="F76" t="str">
        <f>Rawdata[[#This Row],[Education]]</f>
        <v>High School</v>
      </c>
      <c r="G76">
        <f>VLOOKUP(tbl[[#This Row],[Education]],lk_education[],G$2,FALSE)</f>
        <v>2</v>
      </c>
      <c r="H76" t="str">
        <f>Rawdata[[#This Row],[Occupation]]</f>
        <v>Professional</v>
      </c>
      <c r="I76" t="str">
        <f>Rawdata[[#This Row],[Home Owner]]</f>
        <v>Yes</v>
      </c>
      <c r="J76">
        <f>Rawdata[[#This Row],[Cars]]</f>
        <v>4</v>
      </c>
      <c r="K76" t="str">
        <f>Rawdata[[#This Row],[Commute Distance]]</f>
        <v>0-1 Miles</v>
      </c>
      <c r="L76" t="str">
        <f>Rawdata[[#This Row],[Region]]</f>
        <v>Europe</v>
      </c>
      <c r="M76">
        <f>Rawdata[[#This Row],[Age]]</f>
        <v>52</v>
      </c>
      <c r="N76" t="str">
        <f>VLOOKUP(tbl[[#This Row],[Age]],lk_age_brackets[],N$2,TRUE)</f>
        <v>51-60</v>
      </c>
      <c r="O76" t="str">
        <f>Rawdata[[#This Row],[Purchased Bike]]</f>
        <v>No</v>
      </c>
    </row>
    <row r="77" spans="1:15" x14ac:dyDescent="0.25">
      <c r="A77">
        <f>Rawdata[[#This Row],[ID]]</f>
        <v>26956</v>
      </c>
      <c r="B77" t="str">
        <f>IF(Rawdata[[#This Row],[Marital Status]]="M","Married","Single")</f>
        <v>Single</v>
      </c>
      <c r="C77" t="str">
        <f>IF(Rawdata[[#This Row],[Gender]]="M","Male","Female")</f>
        <v>Female</v>
      </c>
      <c r="D77" s="7">
        <f>Rawdata[[#This Row],[Income]]</f>
        <v>20000</v>
      </c>
      <c r="E77">
        <f>Rawdata[[#This Row],[Children]]</f>
        <v>0</v>
      </c>
      <c r="F77" t="str">
        <f>Rawdata[[#This Row],[Education]]</f>
        <v>Partial College</v>
      </c>
      <c r="G77">
        <f>VLOOKUP(tbl[[#This Row],[Education]],lk_education[],G$2,FALSE)</f>
        <v>3</v>
      </c>
      <c r="H77" t="str">
        <f>Rawdata[[#This Row],[Occupation]]</f>
        <v>Manual</v>
      </c>
      <c r="I77" t="str">
        <f>Rawdata[[#This Row],[Home Owner]]</f>
        <v>No</v>
      </c>
      <c r="J77">
        <f>Rawdata[[#This Row],[Cars]]</f>
        <v>1</v>
      </c>
      <c r="K77" t="str">
        <f>Rawdata[[#This Row],[Commute Distance]]</f>
        <v>2-5 Miles</v>
      </c>
      <c r="L77" t="str">
        <f>Rawdata[[#This Row],[Region]]</f>
        <v>Europe</v>
      </c>
      <c r="M77">
        <f>Rawdata[[#This Row],[Age]]</f>
        <v>36</v>
      </c>
      <c r="N77" t="str">
        <f>VLOOKUP(tbl[[#This Row],[Age]],lk_age_brackets[],N$2,TRUE)</f>
        <v>31-40</v>
      </c>
      <c r="O77" t="str">
        <f>Rawdata[[#This Row],[Purchased Bike]]</f>
        <v>Yes</v>
      </c>
    </row>
    <row r="78" spans="1:15" x14ac:dyDescent="0.25">
      <c r="A78">
        <f>Rawdata[[#This Row],[ID]]</f>
        <v>14517</v>
      </c>
      <c r="B78" t="str">
        <f>IF(Rawdata[[#This Row],[Marital Status]]="M","Married","Single")</f>
        <v>Married</v>
      </c>
      <c r="C78" t="str">
        <f>IF(Rawdata[[#This Row],[Gender]]="M","Male","Female")</f>
        <v>Female</v>
      </c>
      <c r="D78" s="7">
        <f>Rawdata[[#This Row],[Income]]</f>
        <v>20000</v>
      </c>
      <c r="E78">
        <f>Rawdata[[#This Row],[Children]]</f>
        <v>3</v>
      </c>
      <c r="F78" t="str">
        <f>Rawdata[[#This Row],[Education]]</f>
        <v>High School</v>
      </c>
      <c r="G78">
        <f>VLOOKUP(tbl[[#This Row],[Education]],lk_education[],G$2,FALSE)</f>
        <v>2</v>
      </c>
      <c r="H78" t="str">
        <f>Rawdata[[#This Row],[Occupation]]</f>
        <v>Skilled Manual</v>
      </c>
      <c r="I78" t="str">
        <f>Rawdata[[#This Row],[Home Owner]]</f>
        <v>No</v>
      </c>
      <c r="J78">
        <f>Rawdata[[#This Row],[Cars]]</f>
        <v>2</v>
      </c>
      <c r="K78" t="str">
        <f>Rawdata[[#This Row],[Commute Distance]]</f>
        <v>1-2 Miles</v>
      </c>
      <c r="L78" t="str">
        <f>Rawdata[[#This Row],[Region]]</f>
        <v>Pacific</v>
      </c>
      <c r="M78">
        <f>Rawdata[[#This Row],[Age]]</f>
        <v>62</v>
      </c>
      <c r="N78" t="str">
        <f>VLOOKUP(tbl[[#This Row],[Age]],lk_age_brackets[],N$2,TRUE)</f>
        <v>61+</v>
      </c>
      <c r="O78" t="str">
        <f>Rawdata[[#This Row],[Purchased Bike]]</f>
        <v>No</v>
      </c>
    </row>
    <row r="79" spans="1:15" x14ac:dyDescent="0.25">
      <c r="A79">
        <f>Rawdata[[#This Row],[ID]]</f>
        <v>12678</v>
      </c>
      <c r="B79" t="str">
        <f>IF(Rawdata[[#This Row],[Marital Status]]="M","Married","Single")</f>
        <v>Single</v>
      </c>
      <c r="C79" t="str">
        <f>IF(Rawdata[[#This Row],[Gender]]="M","Male","Female")</f>
        <v>Female</v>
      </c>
      <c r="D79" s="7">
        <f>Rawdata[[#This Row],[Income]]</f>
        <v>130000</v>
      </c>
      <c r="E79">
        <f>Rawdata[[#This Row],[Children]]</f>
        <v>4</v>
      </c>
      <c r="F79" t="str">
        <f>Rawdata[[#This Row],[Education]]</f>
        <v>High School</v>
      </c>
      <c r="G79">
        <f>VLOOKUP(tbl[[#This Row],[Education]],lk_education[],G$2,FALSE)</f>
        <v>2</v>
      </c>
      <c r="H79" t="str">
        <f>Rawdata[[#This Row],[Occupation]]</f>
        <v>Management</v>
      </c>
      <c r="I79" t="str">
        <f>Rawdata[[#This Row],[Home Owner]]</f>
        <v>Yes</v>
      </c>
      <c r="J79">
        <f>Rawdata[[#This Row],[Cars]]</f>
        <v>4</v>
      </c>
      <c r="K79" t="str">
        <f>Rawdata[[#This Row],[Commute Distance]]</f>
        <v>0-1 Miles</v>
      </c>
      <c r="L79" t="str">
        <f>Rawdata[[#This Row],[Region]]</f>
        <v>Pacific</v>
      </c>
      <c r="M79">
        <f>Rawdata[[#This Row],[Age]]</f>
        <v>31</v>
      </c>
      <c r="N79" t="str">
        <f>VLOOKUP(tbl[[#This Row],[Age]],lk_age_brackets[],N$2,TRUE)</f>
        <v>31-40</v>
      </c>
      <c r="O79" t="str">
        <f>Rawdata[[#This Row],[Purchased Bike]]</f>
        <v>No</v>
      </c>
    </row>
    <row r="80" spans="1:15" x14ac:dyDescent="0.25">
      <c r="A80">
        <f>Rawdata[[#This Row],[ID]]</f>
        <v>16188</v>
      </c>
      <c r="B80" t="str">
        <f>IF(Rawdata[[#This Row],[Marital Status]]="M","Married","Single")</f>
        <v>Single</v>
      </c>
      <c r="C80" t="str">
        <f>IF(Rawdata[[#This Row],[Gender]]="M","Male","Female")</f>
        <v>Female</v>
      </c>
      <c r="D80" s="7">
        <f>Rawdata[[#This Row],[Income]]</f>
        <v>20000</v>
      </c>
      <c r="E80">
        <f>Rawdata[[#This Row],[Children]]</f>
        <v>0</v>
      </c>
      <c r="F80" t="str">
        <f>Rawdata[[#This Row],[Education]]</f>
        <v>Partial High School</v>
      </c>
      <c r="G80">
        <f>VLOOKUP(tbl[[#This Row],[Education]],lk_education[],G$2,FALSE)</f>
        <v>1</v>
      </c>
      <c r="H80" t="str">
        <f>Rawdata[[#This Row],[Occupation]]</f>
        <v>Manual</v>
      </c>
      <c r="I80" t="str">
        <f>Rawdata[[#This Row],[Home Owner]]</f>
        <v>No</v>
      </c>
      <c r="J80">
        <f>Rawdata[[#This Row],[Cars]]</f>
        <v>2</v>
      </c>
      <c r="K80" t="str">
        <f>Rawdata[[#This Row],[Commute Distance]]</f>
        <v>1-2 Miles</v>
      </c>
      <c r="L80" t="str">
        <f>Rawdata[[#This Row],[Region]]</f>
        <v>Europe</v>
      </c>
      <c r="M80">
        <f>Rawdata[[#This Row],[Age]]</f>
        <v>26</v>
      </c>
      <c r="N80" t="str">
        <f>VLOOKUP(tbl[[#This Row],[Age]],lk_age_brackets[],N$2,TRUE)</f>
        <v>0-30</v>
      </c>
      <c r="O80" t="str">
        <f>Rawdata[[#This Row],[Purchased Bike]]</f>
        <v>No</v>
      </c>
    </row>
    <row r="81" spans="1:15" x14ac:dyDescent="0.25">
      <c r="A81">
        <f>Rawdata[[#This Row],[ID]]</f>
        <v>27969</v>
      </c>
      <c r="B81" t="str">
        <f>IF(Rawdata[[#This Row],[Marital Status]]="M","Married","Single")</f>
        <v>Married</v>
      </c>
      <c r="C81" t="str">
        <f>IF(Rawdata[[#This Row],[Gender]]="M","Male","Female")</f>
        <v>Male</v>
      </c>
      <c r="D81" s="7">
        <f>Rawdata[[#This Row],[Income]]</f>
        <v>80000</v>
      </c>
      <c r="E81">
        <f>Rawdata[[#This Row],[Children]]</f>
        <v>0</v>
      </c>
      <c r="F81" t="str">
        <f>Rawdata[[#This Row],[Education]]</f>
        <v>Bachelors</v>
      </c>
      <c r="G81">
        <f>VLOOKUP(tbl[[#This Row],[Education]],lk_education[],G$2,FALSE)</f>
        <v>4</v>
      </c>
      <c r="H81" t="str">
        <f>Rawdata[[#This Row],[Occupation]]</f>
        <v>Professional</v>
      </c>
      <c r="I81" t="str">
        <f>Rawdata[[#This Row],[Home Owner]]</f>
        <v>Yes</v>
      </c>
      <c r="J81">
        <f>Rawdata[[#This Row],[Cars]]</f>
        <v>2</v>
      </c>
      <c r="K81" t="str">
        <f>Rawdata[[#This Row],[Commute Distance]]</f>
        <v>10+ Miles</v>
      </c>
      <c r="L81" t="str">
        <f>Rawdata[[#This Row],[Region]]</f>
        <v>Pacific</v>
      </c>
      <c r="M81">
        <f>Rawdata[[#This Row],[Age]]</f>
        <v>29</v>
      </c>
      <c r="N81" t="str">
        <f>VLOOKUP(tbl[[#This Row],[Age]],lk_age_brackets[],N$2,TRUE)</f>
        <v>0-30</v>
      </c>
      <c r="O81" t="str">
        <f>Rawdata[[#This Row],[Purchased Bike]]</f>
        <v>Yes</v>
      </c>
    </row>
    <row r="82" spans="1:15" x14ac:dyDescent="0.25">
      <c r="A82">
        <f>Rawdata[[#This Row],[ID]]</f>
        <v>15752</v>
      </c>
      <c r="B82" t="str">
        <f>IF(Rawdata[[#This Row],[Marital Status]]="M","Married","Single")</f>
        <v>Married</v>
      </c>
      <c r="C82" t="str">
        <f>IF(Rawdata[[#This Row],[Gender]]="M","Male","Female")</f>
        <v>Male</v>
      </c>
      <c r="D82" s="7">
        <f>Rawdata[[#This Row],[Income]]</f>
        <v>80000</v>
      </c>
      <c r="E82">
        <f>Rawdata[[#This Row],[Children]]</f>
        <v>2</v>
      </c>
      <c r="F82" t="str">
        <f>Rawdata[[#This Row],[Education]]</f>
        <v>High School</v>
      </c>
      <c r="G82">
        <f>VLOOKUP(tbl[[#This Row],[Education]],lk_education[],G$2,FALSE)</f>
        <v>2</v>
      </c>
      <c r="H82" t="str">
        <f>Rawdata[[#This Row],[Occupation]]</f>
        <v>Skilled Manual</v>
      </c>
      <c r="I82" t="str">
        <f>Rawdata[[#This Row],[Home Owner]]</f>
        <v>No</v>
      </c>
      <c r="J82">
        <f>Rawdata[[#This Row],[Cars]]</f>
        <v>2</v>
      </c>
      <c r="K82" t="str">
        <f>Rawdata[[#This Row],[Commute Distance]]</f>
        <v>1-2 Miles</v>
      </c>
      <c r="L82" t="str">
        <f>Rawdata[[#This Row],[Region]]</f>
        <v>Pacific</v>
      </c>
      <c r="M82">
        <f>Rawdata[[#This Row],[Age]]</f>
        <v>50</v>
      </c>
      <c r="N82" t="str">
        <f>VLOOKUP(tbl[[#This Row],[Age]],lk_age_brackets[],N$2,TRUE)</f>
        <v>41-50</v>
      </c>
      <c r="O82" t="str">
        <f>Rawdata[[#This Row],[Purchased Bike]]</f>
        <v>Yes</v>
      </c>
    </row>
    <row r="83" spans="1:15" x14ac:dyDescent="0.25">
      <c r="A83">
        <f>Rawdata[[#This Row],[ID]]</f>
        <v>27745</v>
      </c>
      <c r="B83" t="str">
        <f>IF(Rawdata[[#This Row],[Marital Status]]="M","Married","Single")</f>
        <v>Single</v>
      </c>
      <c r="C83" t="str">
        <f>IF(Rawdata[[#This Row],[Gender]]="M","Male","Female")</f>
        <v>Male</v>
      </c>
      <c r="D83" s="7">
        <f>Rawdata[[#This Row],[Income]]</f>
        <v>40000</v>
      </c>
      <c r="E83">
        <f>Rawdata[[#This Row],[Children]]</f>
        <v>2</v>
      </c>
      <c r="F83" t="str">
        <f>Rawdata[[#This Row],[Education]]</f>
        <v>Bachelors</v>
      </c>
      <c r="G83">
        <f>VLOOKUP(tbl[[#This Row],[Education]],lk_education[],G$2,FALSE)</f>
        <v>4</v>
      </c>
      <c r="H83" t="str">
        <f>Rawdata[[#This Row],[Occupation]]</f>
        <v>Management</v>
      </c>
      <c r="I83" t="str">
        <f>Rawdata[[#This Row],[Home Owner]]</f>
        <v>Yes</v>
      </c>
      <c r="J83">
        <f>Rawdata[[#This Row],[Cars]]</f>
        <v>2</v>
      </c>
      <c r="K83" t="str">
        <f>Rawdata[[#This Row],[Commute Distance]]</f>
        <v>5-10 Miles</v>
      </c>
      <c r="L83" t="str">
        <f>Rawdata[[#This Row],[Region]]</f>
        <v>Pacific</v>
      </c>
      <c r="M83">
        <f>Rawdata[[#This Row],[Age]]</f>
        <v>63</v>
      </c>
      <c r="N83" t="str">
        <f>VLOOKUP(tbl[[#This Row],[Age]],lk_age_brackets[],N$2,TRUE)</f>
        <v>61+</v>
      </c>
      <c r="O83" t="str">
        <f>Rawdata[[#This Row],[Purchased Bike]]</f>
        <v>Yes</v>
      </c>
    </row>
    <row r="84" spans="1:15" x14ac:dyDescent="0.25">
      <c r="A84">
        <f>Rawdata[[#This Row],[ID]]</f>
        <v>20828</v>
      </c>
      <c r="B84" t="str">
        <f>IF(Rawdata[[#This Row],[Marital Status]]="M","Married","Single")</f>
        <v>Married</v>
      </c>
      <c r="C84" t="str">
        <f>IF(Rawdata[[#This Row],[Gender]]="M","Male","Female")</f>
        <v>Female</v>
      </c>
      <c r="D84" s="7">
        <f>Rawdata[[#This Row],[Income]]</f>
        <v>30000</v>
      </c>
      <c r="E84">
        <f>Rawdata[[#This Row],[Children]]</f>
        <v>4</v>
      </c>
      <c r="F84" t="str">
        <f>Rawdata[[#This Row],[Education]]</f>
        <v>Graduate Degree</v>
      </c>
      <c r="G84">
        <f>VLOOKUP(tbl[[#This Row],[Education]],lk_education[],G$2,FALSE)</f>
        <v>5</v>
      </c>
      <c r="H84" t="str">
        <f>Rawdata[[#This Row],[Occupation]]</f>
        <v>Clerical</v>
      </c>
      <c r="I84" t="str">
        <f>Rawdata[[#This Row],[Home Owner]]</f>
        <v>Yes</v>
      </c>
      <c r="J84">
        <f>Rawdata[[#This Row],[Cars]]</f>
        <v>0</v>
      </c>
      <c r="K84" t="str">
        <f>Rawdata[[#This Row],[Commute Distance]]</f>
        <v>0-1 Miles</v>
      </c>
      <c r="L84" t="str">
        <f>Rawdata[[#This Row],[Region]]</f>
        <v>Europe</v>
      </c>
      <c r="M84">
        <f>Rawdata[[#This Row],[Age]]</f>
        <v>45</v>
      </c>
      <c r="N84" t="str">
        <f>VLOOKUP(tbl[[#This Row],[Age]],lk_age_brackets[],N$2,TRUE)</f>
        <v>41-50</v>
      </c>
      <c r="O84" t="str">
        <f>Rawdata[[#This Row],[Purchased Bike]]</f>
        <v>Yes</v>
      </c>
    </row>
    <row r="85" spans="1:15" x14ac:dyDescent="0.25">
      <c r="A85">
        <f>Rawdata[[#This Row],[ID]]</f>
        <v>19461</v>
      </c>
      <c r="B85" t="str">
        <f>IF(Rawdata[[#This Row],[Marital Status]]="M","Married","Single")</f>
        <v>Single</v>
      </c>
      <c r="C85" t="str">
        <f>IF(Rawdata[[#This Row],[Gender]]="M","Male","Female")</f>
        <v>Female</v>
      </c>
      <c r="D85" s="7">
        <f>Rawdata[[#This Row],[Income]]</f>
        <v>10000</v>
      </c>
      <c r="E85">
        <f>Rawdata[[#This Row],[Children]]</f>
        <v>4</v>
      </c>
      <c r="F85" t="str">
        <f>Rawdata[[#This Row],[Education]]</f>
        <v>Partial High School</v>
      </c>
      <c r="G85">
        <f>VLOOKUP(tbl[[#This Row],[Education]],lk_education[],G$2,FALSE)</f>
        <v>1</v>
      </c>
      <c r="H85" t="str">
        <f>Rawdata[[#This Row],[Occupation]]</f>
        <v>Manual</v>
      </c>
      <c r="I85" t="str">
        <f>Rawdata[[#This Row],[Home Owner]]</f>
        <v>Yes</v>
      </c>
      <c r="J85">
        <f>Rawdata[[#This Row],[Cars]]</f>
        <v>2</v>
      </c>
      <c r="K85" t="str">
        <f>Rawdata[[#This Row],[Commute Distance]]</f>
        <v>0-1 Miles</v>
      </c>
      <c r="L85" t="str">
        <f>Rawdata[[#This Row],[Region]]</f>
        <v>Europe</v>
      </c>
      <c r="M85">
        <f>Rawdata[[#This Row],[Age]]</f>
        <v>40</v>
      </c>
      <c r="N85" t="str">
        <f>VLOOKUP(tbl[[#This Row],[Age]],lk_age_brackets[],N$2,TRUE)</f>
        <v>31-40</v>
      </c>
      <c r="O85" t="str">
        <f>Rawdata[[#This Row],[Purchased Bike]]</f>
        <v>No</v>
      </c>
    </row>
    <row r="86" spans="1:15" x14ac:dyDescent="0.25">
      <c r="A86">
        <f>Rawdata[[#This Row],[ID]]</f>
        <v>26941</v>
      </c>
      <c r="B86" t="str">
        <f>IF(Rawdata[[#This Row],[Marital Status]]="M","Married","Single")</f>
        <v>Married</v>
      </c>
      <c r="C86" t="str">
        <f>IF(Rawdata[[#This Row],[Gender]]="M","Male","Female")</f>
        <v>Male</v>
      </c>
      <c r="D86" s="7">
        <f>Rawdata[[#This Row],[Income]]</f>
        <v>30000</v>
      </c>
      <c r="E86">
        <f>Rawdata[[#This Row],[Children]]</f>
        <v>0</v>
      </c>
      <c r="F86" t="str">
        <f>Rawdata[[#This Row],[Education]]</f>
        <v>Bachelors</v>
      </c>
      <c r="G86">
        <f>VLOOKUP(tbl[[#This Row],[Education]],lk_education[],G$2,FALSE)</f>
        <v>4</v>
      </c>
      <c r="H86" t="str">
        <f>Rawdata[[#This Row],[Occupation]]</f>
        <v>Clerical</v>
      </c>
      <c r="I86" t="str">
        <f>Rawdata[[#This Row],[Home Owner]]</f>
        <v>Yes</v>
      </c>
      <c r="J86">
        <f>Rawdata[[#This Row],[Cars]]</f>
        <v>0</v>
      </c>
      <c r="K86" t="str">
        <f>Rawdata[[#This Row],[Commute Distance]]</f>
        <v>0-1 Miles</v>
      </c>
      <c r="L86" t="str">
        <f>Rawdata[[#This Row],[Region]]</f>
        <v>Europe</v>
      </c>
      <c r="M86">
        <f>Rawdata[[#This Row],[Age]]</f>
        <v>47</v>
      </c>
      <c r="N86" t="str">
        <f>VLOOKUP(tbl[[#This Row],[Age]],lk_age_brackets[],N$2,TRUE)</f>
        <v>41-50</v>
      </c>
      <c r="O86" t="str">
        <f>Rawdata[[#This Row],[Purchased Bike]]</f>
        <v>Yes</v>
      </c>
    </row>
    <row r="87" spans="1:15" x14ac:dyDescent="0.25">
      <c r="A87">
        <f>Rawdata[[#This Row],[ID]]</f>
        <v>28412</v>
      </c>
      <c r="B87" t="str">
        <f>IF(Rawdata[[#This Row],[Marital Status]]="M","Married","Single")</f>
        <v>Single</v>
      </c>
      <c r="C87" t="str">
        <f>IF(Rawdata[[#This Row],[Gender]]="M","Male","Female")</f>
        <v>Male</v>
      </c>
      <c r="D87" s="7">
        <f>Rawdata[[#This Row],[Income]]</f>
        <v>20000</v>
      </c>
      <c r="E87">
        <f>Rawdata[[#This Row],[Children]]</f>
        <v>0</v>
      </c>
      <c r="F87" t="str">
        <f>Rawdata[[#This Row],[Education]]</f>
        <v>High School</v>
      </c>
      <c r="G87">
        <f>VLOOKUP(tbl[[#This Row],[Education]],lk_education[],G$2,FALSE)</f>
        <v>2</v>
      </c>
      <c r="H87" t="str">
        <f>Rawdata[[#This Row],[Occupation]]</f>
        <v>Manual</v>
      </c>
      <c r="I87" t="str">
        <f>Rawdata[[#This Row],[Home Owner]]</f>
        <v>No</v>
      </c>
      <c r="J87">
        <f>Rawdata[[#This Row],[Cars]]</f>
        <v>1</v>
      </c>
      <c r="K87" t="str">
        <f>Rawdata[[#This Row],[Commute Distance]]</f>
        <v>2-5 Miles</v>
      </c>
      <c r="L87" t="str">
        <f>Rawdata[[#This Row],[Region]]</f>
        <v>Europe</v>
      </c>
      <c r="M87">
        <f>Rawdata[[#This Row],[Age]]</f>
        <v>29</v>
      </c>
      <c r="N87" t="str">
        <f>VLOOKUP(tbl[[#This Row],[Age]],lk_age_brackets[],N$2,TRUE)</f>
        <v>0-30</v>
      </c>
      <c r="O87" t="str">
        <f>Rawdata[[#This Row],[Purchased Bike]]</f>
        <v>No</v>
      </c>
    </row>
    <row r="88" spans="1:15" x14ac:dyDescent="0.25">
      <c r="A88">
        <f>Rawdata[[#This Row],[ID]]</f>
        <v>24485</v>
      </c>
      <c r="B88" t="str">
        <f>IF(Rawdata[[#This Row],[Marital Status]]="M","Married","Single")</f>
        <v>Single</v>
      </c>
      <c r="C88" t="str">
        <f>IF(Rawdata[[#This Row],[Gender]]="M","Male","Female")</f>
        <v>Male</v>
      </c>
      <c r="D88" s="7">
        <f>Rawdata[[#This Row],[Income]]</f>
        <v>40000</v>
      </c>
      <c r="E88">
        <f>Rawdata[[#This Row],[Children]]</f>
        <v>2</v>
      </c>
      <c r="F88" t="str">
        <f>Rawdata[[#This Row],[Education]]</f>
        <v>Bachelors</v>
      </c>
      <c r="G88">
        <f>VLOOKUP(tbl[[#This Row],[Education]],lk_education[],G$2,FALSE)</f>
        <v>4</v>
      </c>
      <c r="H88" t="str">
        <f>Rawdata[[#This Row],[Occupation]]</f>
        <v>Management</v>
      </c>
      <c r="I88" t="str">
        <f>Rawdata[[#This Row],[Home Owner]]</f>
        <v>No</v>
      </c>
      <c r="J88">
        <f>Rawdata[[#This Row],[Cars]]</f>
        <v>1</v>
      </c>
      <c r="K88" t="str">
        <f>Rawdata[[#This Row],[Commute Distance]]</f>
        <v>5-10 Miles</v>
      </c>
      <c r="L88" t="str">
        <f>Rawdata[[#This Row],[Region]]</f>
        <v>Pacific</v>
      </c>
      <c r="M88">
        <f>Rawdata[[#This Row],[Age]]</f>
        <v>52</v>
      </c>
      <c r="N88" t="str">
        <f>VLOOKUP(tbl[[#This Row],[Age]],lk_age_brackets[],N$2,TRUE)</f>
        <v>51-60</v>
      </c>
      <c r="O88" t="str">
        <f>Rawdata[[#This Row],[Purchased Bike]]</f>
        <v>Yes</v>
      </c>
    </row>
    <row r="89" spans="1:15" x14ac:dyDescent="0.25">
      <c r="A89">
        <f>Rawdata[[#This Row],[ID]]</f>
        <v>16514</v>
      </c>
      <c r="B89" t="str">
        <f>IF(Rawdata[[#This Row],[Marital Status]]="M","Married","Single")</f>
        <v>Single</v>
      </c>
      <c r="C89" t="str">
        <f>IF(Rawdata[[#This Row],[Gender]]="M","Male","Female")</f>
        <v>Male</v>
      </c>
      <c r="D89" s="7">
        <f>Rawdata[[#This Row],[Income]]</f>
        <v>10000</v>
      </c>
      <c r="E89">
        <f>Rawdata[[#This Row],[Children]]</f>
        <v>0</v>
      </c>
      <c r="F89" t="str">
        <f>Rawdata[[#This Row],[Education]]</f>
        <v>Partial College</v>
      </c>
      <c r="G89">
        <f>VLOOKUP(tbl[[#This Row],[Education]],lk_education[],G$2,FALSE)</f>
        <v>3</v>
      </c>
      <c r="H89" t="str">
        <f>Rawdata[[#This Row],[Occupation]]</f>
        <v>Manual</v>
      </c>
      <c r="I89" t="str">
        <f>Rawdata[[#This Row],[Home Owner]]</f>
        <v>Yes</v>
      </c>
      <c r="J89">
        <f>Rawdata[[#This Row],[Cars]]</f>
        <v>1</v>
      </c>
      <c r="K89" t="str">
        <f>Rawdata[[#This Row],[Commute Distance]]</f>
        <v>1-2 Miles</v>
      </c>
      <c r="L89" t="str">
        <f>Rawdata[[#This Row],[Region]]</f>
        <v>Pacific</v>
      </c>
      <c r="M89">
        <f>Rawdata[[#This Row],[Age]]</f>
        <v>26</v>
      </c>
      <c r="N89" t="str">
        <f>VLOOKUP(tbl[[#This Row],[Age]],lk_age_brackets[],N$2,TRUE)</f>
        <v>0-30</v>
      </c>
      <c r="O89" t="str">
        <f>Rawdata[[#This Row],[Purchased Bike]]</f>
        <v>Yes</v>
      </c>
    </row>
    <row r="90" spans="1:15" x14ac:dyDescent="0.25">
      <c r="A90">
        <f>Rawdata[[#This Row],[ID]]</f>
        <v>17191</v>
      </c>
      <c r="B90" t="str">
        <f>IF(Rawdata[[#This Row],[Marital Status]]="M","Married","Single")</f>
        <v>Single</v>
      </c>
      <c r="C90" t="str">
        <f>IF(Rawdata[[#This Row],[Gender]]="M","Male","Female")</f>
        <v>Male</v>
      </c>
      <c r="D90" s="7">
        <f>Rawdata[[#This Row],[Income]]</f>
        <v>130000</v>
      </c>
      <c r="E90">
        <f>Rawdata[[#This Row],[Children]]</f>
        <v>3</v>
      </c>
      <c r="F90" t="str">
        <f>Rawdata[[#This Row],[Education]]</f>
        <v>Partial College</v>
      </c>
      <c r="G90">
        <f>VLOOKUP(tbl[[#This Row],[Education]],lk_education[],G$2,FALSE)</f>
        <v>3</v>
      </c>
      <c r="H90" t="str">
        <f>Rawdata[[#This Row],[Occupation]]</f>
        <v>Professional</v>
      </c>
      <c r="I90" t="str">
        <f>Rawdata[[#This Row],[Home Owner]]</f>
        <v>No</v>
      </c>
      <c r="J90">
        <f>Rawdata[[#This Row],[Cars]]</f>
        <v>3</v>
      </c>
      <c r="K90" t="str">
        <f>Rawdata[[#This Row],[Commute Distance]]</f>
        <v>0-1 Miles</v>
      </c>
      <c r="L90" t="str">
        <f>Rawdata[[#This Row],[Region]]</f>
        <v>Europe</v>
      </c>
      <c r="M90">
        <f>Rawdata[[#This Row],[Age]]</f>
        <v>51</v>
      </c>
      <c r="N90" t="str">
        <f>VLOOKUP(tbl[[#This Row],[Age]],lk_age_brackets[],N$2,TRUE)</f>
        <v>51-60</v>
      </c>
      <c r="O90" t="str">
        <f>Rawdata[[#This Row],[Purchased Bike]]</f>
        <v>Yes</v>
      </c>
    </row>
    <row r="91" spans="1:15" x14ac:dyDescent="0.25">
      <c r="A91">
        <f>Rawdata[[#This Row],[ID]]</f>
        <v>19608</v>
      </c>
      <c r="B91" t="str">
        <f>IF(Rawdata[[#This Row],[Marital Status]]="M","Married","Single")</f>
        <v>Married</v>
      </c>
      <c r="C91" t="str">
        <f>IF(Rawdata[[#This Row],[Gender]]="M","Male","Female")</f>
        <v>Male</v>
      </c>
      <c r="D91" s="7">
        <f>Rawdata[[#This Row],[Income]]</f>
        <v>80000</v>
      </c>
      <c r="E91">
        <f>Rawdata[[#This Row],[Children]]</f>
        <v>5</v>
      </c>
      <c r="F91" t="str">
        <f>Rawdata[[#This Row],[Education]]</f>
        <v>Bachelors</v>
      </c>
      <c r="G91">
        <f>VLOOKUP(tbl[[#This Row],[Education]],lk_education[],G$2,FALSE)</f>
        <v>4</v>
      </c>
      <c r="H91" t="str">
        <f>Rawdata[[#This Row],[Occupation]]</f>
        <v>Professional</v>
      </c>
      <c r="I91" t="str">
        <f>Rawdata[[#This Row],[Home Owner]]</f>
        <v>Yes</v>
      </c>
      <c r="J91">
        <f>Rawdata[[#This Row],[Cars]]</f>
        <v>4</v>
      </c>
      <c r="K91" t="str">
        <f>Rawdata[[#This Row],[Commute Distance]]</f>
        <v>1-2 Miles</v>
      </c>
      <c r="L91" t="str">
        <f>Rawdata[[#This Row],[Region]]</f>
        <v>Pacific</v>
      </c>
      <c r="M91">
        <f>Rawdata[[#This Row],[Age]]</f>
        <v>40</v>
      </c>
      <c r="N91" t="str">
        <f>VLOOKUP(tbl[[#This Row],[Age]],lk_age_brackets[],N$2,TRUE)</f>
        <v>31-40</v>
      </c>
      <c r="O91" t="str">
        <f>Rawdata[[#This Row],[Purchased Bike]]</f>
        <v>No</v>
      </c>
    </row>
    <row r="92" spans="1:15" x14ac:dyDescent="0.25">
      <c r="A92">
        <f>Rawdata[[#This Row],[ID]]</f>
        <v>24119</v>
      </c>
      <c r="B92" t="str">
        <f>IF(Rawdata[[#This Row],[Marital Status]]="M","Married","Single")</f>
        <v>Single</v>
      </c>
      <c r="C92" t="str">
        <f>IF(Rawdata[[#This Row],[Gender]]="M","Male","Female")</f>
        <v>Male</v>
      </c>
      <c r="D92" s="7">
        <f>Rawdata[[#This Row],[Income]]</f>
        <v>30000</v>
      </c>
      <c r="E92">
        <f>Rawdata[[#This Row],[Children]]</f>
        <v>0</v>
      </c>
      <c r="F92" t="str">
        <f>Rawdata[[#This Row],[Education]]</f>
        <v>Partial College</v>
      </c>
      <c r="G92">
        <f>VLOOKUP(tbl[[#This Row],[Education]],lk_education[],G$2,FALSE)</f>
        <v>3</v>
      </c>
      <c r="H92" t="str">
        <f>Rawdata[[#This Row],[Occupation]]</f>
        <v>Clerical</v>
      </c>
      <c r="I92" t="str">
        <f>Rawdata[[#This Row],[Home Owner]]</f>
        <v>No</v>
      </c>
      <c r="J92">
        <f>Rawdata[[#This Row],[Cars]]</f>
        <v>1</v>
      </c>
      <c r="K92" t="str">
        <f>Rawdata[[#This Row],[Commute Distance]]</f>
        <v>2-5 Miles</v>
      </c>
      <c r="L92" t="str">
        <f>Rawdata[[#This Row],[Region]]</f>
        <v>Europe</v>
      </c>
      <c r="M92">
        <f>Rawdata[[#This Row],[Age]]</f>
        <v>29</v>
      </c>
      <c r="N92" t="str">
        <f>VLOOKUP(tbl[[#This Row],[Age]],lk_age_brackets[],N$2,TRUE)</f>
        <v>0-30</v>
      </c>
      <c r="O92" t="str">
        <f>Rawdata[[#This Row],[Purchased Bike]]</f>
        <v>No</v>
      </c>
    </row>
    <row r="93" spans="1:15" x14ac:dyDescent="0.25">
      <c r="A93">
        <f>Rawdata[[#This Row],[ID]]</f>
        <v>25458</v>
      </c>
      <c r="B93" t="str">
        <f>IF(Rawdata[[#This Row],[Marital Status]]="M","Married","Single")</f>
        <v>Married</v>
      </c>
      <c r="C93" t="str">
        <f>IF(Rawdata[[#This Row],[Gender]]="M","Male","Female")</f>
        <v>Male</v>
      </c>
      <c r="D93" s="7">
        <f>Rawdata[[#This Row],[Income]]</f>
        <v>20000</v>
      </c>
      <c r="E93">
        <f>Rawdata[[#This Row],[Children]]</f>
        <v>1</v>
      </c>
      <c r="F93" t="str">
        <f>Rawdata[[#This Row],[Education]]</f>
        <v>High School</v>
      </c>
      <c r="G93">
        <f>VLOOKUP(tbl[[#This Row],[Education]],lk_education[],G$2,FALSE)</f>
        <v>2</v>
      </c>
      <c r="H93" t="str">
        <f>Rawdata[[#This Row],[Occupation]]</f>
        <v>Manual</v>
      </c>
      <c r="I93" t="str">
        <f>Rawdata[[#This Row],[Home Owner]]</f>
        <v>No</v>
      </c>
      <c r="J93">
        <f>Rawdata[[#This Row],[Cars]]</f>
        <v>1</v>
      </c>
      <c r="K93" t="str">
        <f>Rawdata[[#This Row],[Commute Distance]]</f>
        <v>1-2 Miles</v>
      </c>
      <c r="L93" t="str">
        <f>Rawdata[[#This Row],[Region]]</f>
        <v>Europe</v>
      </c>
      <c r="M93">
        <f>Rawdata[[#This Row],[Age]]</f>
        <v>40</v>
      </c>
      <c r="N93" t="str">
        <f>VLOOKUP(tbl[[#This Row],[Age]],lk_age_brackets[],N$2,TRUE)</f>
        <v>31-40</v>
      </c>
      <c r="O93" t="str">
        <f>Rawdata[[#This Row],[Purchased Bike]]</f>
        <v>Yes</v>
      </c>
    </row>
    <row r="94" spans="1:15" x14ac:dyDescent="0.25">
      <c r="A94">
        <f>Rawdata[[#This Row],[ID]]</f>
        <v>26886</v>
      </c>
      <c r="B94" t="str">
        <f>IF(Rawdata[[#This Row],[Marital Status]]="M","Married","Single")</f>
        <v>Single</v>
      </c>
      <c r="C94" t="str">
        <f>IF(Rawdata[[#This Row],[Gender]]="M","Male","Female")</f>
        <v>Female</v>
      </c>
      <c r="D94" s="7">
        <f>Rawdata[[#This Row],[Income]]</f>
        <v>30000</v>
      </c>
      <c r="E94">
        <f>Rawdata[[#This Row],[Children]]</f>
        <v>0</v>
      </c>
      <c r="F94" t="str">
        <f>Rawdata[[#This Row],[Education]]</f>
        <v>Partial College</v>
      </c>
      <c r="G94">
        <f>VLOOKUP(tbl[[#This Row],[Education]],lk_education[],G$2,FALSE)</f>
        <v>3</v>
      </c>
      <c r="H94" t="str">
        <f>Rawdata[[#This Row],[Occupation]]</f>
        <v>Clerical</v>
      </c>
      <c r="I94" t="str">
        <f>Rawdata[[#This Row],[Home Owner]]</f>
        <v>No</v>
      </c>
      <c r="J94">
        <f>Rawdata[[#This Row],[Cars]]</f>
        <v>1</v>
      </c>
      <c r="K94" t="str">
        <f>Rawdata[[#This Row],[Commute Distance]]</f>
        <v>0-1 Miles</v>
      </c>
      <c r="L94" t="str">
        <f>Rawdata[[#This Row],[Region]]</f>
        <v>Europe</v>
      </c>
      <c r="M94">
        <f>Rawdata[[#This Row],[Age]]</f>
        <v>29</v>
      </c>
      <c r="N94" t="str">
        <f>VLOOKUP(tbl[[#This Row],[Age]],lk_age_brackets[],N$2,TRUE)</f>
        <v>0-30</v>
      </c>
      <c r="O94" t="str">
        <f>Rawdata[[#This Row],[Purchased Bike]]</f>
        <v>Yes</v>
      </c>
    </row>
    <row r="95" spans="1:15" x14ac:dyDescent="0.25">
      <c r="A95">
        <f>Rawdata[[#This Row],[ID]]</f>
        <v>28436</v>
      </c>
      <c r="B95" t="str">
        <f>IF(Rawdata[[#This Row],[Marital Status]]="M","Married","Single")</f>
        <v>Single</v>
      </c>
      <c r="C95" t="str">
        <f>IF(Rawdata[[#This Row],[Gender]]="M","Male","Female")</f>
        <v>Male</v>
      </c>
      <c r="D95" s="7">
        <f>Rawdata[[#This Row],[Income]]</f>
        <v>30000</v>
      </c>
      <c r="E95">
        <f>Rawdata[[#This Row],[Children]]</f>
        <v>0</v>
      </c>
      <c r="F95" t="str">
        <f>Rawdata[[#This Row],[Education]]</f>
        <v>Partial College</v>
      </c>
      <c r="G95">
        <f>VLOOKUP(tbl[[#This Row],[Education]],lk_education[],G$2,FALSE)</f>
        <v>3</v>
      </c>
      <c r="H95" t="str">
        <f>Rawdata[[#This Row],[Occupation]]</f>
        <v>Clerical</v>
      </c>
      <c r="I95" t="str">
        <f>Rawdata[[#This Row],[Home Owner]]</f>
        <v>No</v>
      </c>
      <c r="J95">
        <f>Rawdata[[#This Row],[Cars]]</f>
        <v>1</v>
      </c>
      <c r="K95" t="str">
        <f>Rawdata[[#This Row],[Commute Distance]]</f>
        <v>0-1 Miles</v>
      </c>
      <c r="L95" t="str">
        <f>Rawdata[[#This Row],[Region]]</f>
        <v>Europe</v>
      </c>
      <c r="M95">
        <f>Rawdata[[#This Row],[Age]]</f>
        <v>30</v>
      </c>
      <c r="N95" t="str">
        <f>VLOOKUP(tbl[[#This Row],[Age]],lk_age_brackets[],N$2,TRUE)</f>
        <v>0-30</v>
      </c>
      <c r="O95" t="str">
        <f>Rawdata[[#This Row],[Purchased Bike]]</f>
        <v>Yes</v>
      </c>
    </row>
    <row r="96" spans="1:15" x14ac:dyDescent="0.25">
      <c r="A96">
        <f>Rawdata[[#This Row],[ID]]</f>
        <v>19562</v>
      </c>
      <c r="B96" t="str">
        <f>IF(Rawdata[[#This Row],[Marital Status]]="M","Married","Single")</f>
        <v>Single</v>
      </c>
      <c r="C96" t="str">
        <f>IF(Rawdata[[#This Row],[Gender]]="M","Male","Female")</f>
        <v>Female</v>
      </c>
      <c r="D96" s="7">
        <f>Rawdata[[#This Row],[Income]]</f>
        <v>60000</v>
      </c>
      <c r="E96">
        <f>Rawdata[[#This Row],[Children]]</f>
        <v>2</v>
      </c>
      <c r="F96" t="str">
        <f>Rawdata[[#This Row],[Education]]</f>
        <v>Bachelors</v>
      </c>
      <c r="G96">
        <f>VLOOKUP(tbl[[#This Row],[Education]],lk_education[],G$2,FALSE)</f>
        <v>4</v>
      </c>
      <c r="H96" t="str">
        <f>Rawdata[[#This Row],[Occupation]]</f>
        <v>Professional</v>
      </c>
      <c r="I96" t="str">
        <f>Rawdata[[#This Row],[Home Owner]]</f>
        <v>Yes</v>
      </c>
      <c r="J96">
        <f>Rawdata[[#This Row],[Cars]]</f>
        <v>1</v>
      </c>
      <c r="K96" t="str">
        <f>Rawdata[[#This Row],[Commute Distance]]</f>
        <v>2-5 Miles</v>
      </c>
      <c r="L96" t="str">
        <f>Rawdata[[#This Row],[Region]]</f>
        <v>Pacific</v>
      </c>
      <c r="M96">
        <f>Rawdata[[#This Row],[Age]]</f>
        <v>37</v>
      </c>
      <c r="N96" t="str">
        <f>VLOOKUP(tbl[[#This Row],[Age]],lk_age_brackets[],N$2,TRUE)</f>
        <v>31-40</v>
      </c>
      <c r="O96" t="str">
        <f>Rawdata[[#This Row],[Purchased Bike]]</f>
        <v>Yes</v>
      </c>
    </row>
    <row r="97" spans="1:15" x14ac:dyDescent="0.25">
      <c r="A97">
        <f>Rawdata[[#This Row],[ID]]</f>
        <v>15608</v>
      </c>
      <c r="B97" t="str">
        <f>IF(Rawdata[[#This Row],[Marital Status]]="M","Married","Single")</f>
        <v>Single</v>
      </c>
      <c r="C97" t="str">
        <f>IF(Rawdata[[#This Row],[Gender]]="M","Male","Female")</f>
        <v>Female</v>
      </c>
      <c r="D97" s="7">
        <f>Rawdata[[#This Row],[Income]]</f>
        <v>30000</v>
      </c>
      <c r="E97">
        <f>Rawdata[[#This Row],[Children]]</f>
        <v>0</v>
      </c>
      <c r="F97" t="str">
        <f>Rawdata[[#This Row],[Education]]</f>
        <v>Partial College</v>
      </c>
      <c r="G97">
        <f>VLOOKUP(tbl[[#This Row],[Education]],lk_education[],G$2,FALSE)</f>
        <v>3</v>
      </c>
      <c r="H97" t="str">
        <f>Rawdata[[#This Row],[Occupation]]</f>
        <v>Clerical</v>
      </c>
      <c r="I97" t="str">
        <f>Rawdata[[#This Row],[Home Owner]]</f>
        <v>No</v>
      </c>
      <c r="J97">
        <f>Rawdata[[#This Row],[Cars]]</f>
        <v>1</v>
      </c>
      <c r="K97" t="str">
        <f>Rawdata[[#This Row],[Commute Distance]]</f>
        <v>2-5 Miles</v>
      </c>
      <c r="L97" t="str">
        <f>Rawdata[[#This Row],[Region]]</f>
        <v>Europe</v>
      </c>
      <c r="M97">
        <f>Rawdata[[#This Row],[Age]]</f>
        <v>33</v>
      </c>
      <c r="N97" t="str">
        <f>VLOOKUP(tbl[[#This Row],[Age]],lk_age_brackets[],N$2,TRUE)</f>
        <v>31-40</v>
      </c>
      <c r="O97" t="str">
        <f>Rawdata[[#This Row],[Purchased Bike]]</f>
        <v>No</v>
      </c>
    </row>
    <row r="98" spans="1:15" x14ac:dyDescent="0.25">
      <c r="A98">
        <f>Rawdata[[#This Row],[ID]]</f>
        <v>16487</v>
      </c>
      <c r="B98" t="str">
        <f>IF(Rawdata[[#This Row],[Marital Status]]="M","Married","Single")</f>
        <v>Single</v>
      </c>
      <c r="C98" t="str">
        <f>IF(Rawdata[[#This Row],[Gender]]="M","Male","Female")</f>
        <v>Female</v>
      </c>
      <c r="D98" s="7">
        <f>Rawdata[[#This Row],[Income]]</f>
        <v>30000</v>
      </c>
      <c r="E98">
        <f>Rawdata[[#This Row],[Children]]</f>
        <v>3</v>
      </c>
      <c r="F98" t="str">
        <f>Rawdata[[#This Row],[Education]]</f>
        <v>High School</v>
      </c>
      <c r="G98">
        <f>VLOOKUP(tbl[[#This Row],[Education]],lk_education[],G$2,FALSE)</f>
        <v>2</v>
      </c>
      <c r="H98" t="str">
        <f>Rawdata[[#This Row],[Occupation]]</f>
        <v>Skilled Manual</v>
      </c>
      <c r="I98" t="str">
        <f>Rawdata[[#This Row],[Home Owner]]</f>
        <v>Yes</v>
      </c>
      <c r="J98">
        <f>Rawdata[[#This Row],[Cars]]</f>
        <v>2</v>
      </c>
      <c r="K98" t="str">
        <f>Rawdata[[#This Row],[Commute Distance]]</f>
        <v>5-10 Miles</v>
      </c>
      <c r="L98" t="str">
        <f>Rawdata[[#This Row],[Region]]</f>
        <v>Pacific</v>
      </c>
      <c r="M98">
        <f>Rawdata[[#This Row],[Age]]</f>
        <v>55</v>
      </c>
      <c r="N98" t="str">
        <f>VLOOKUP(tbl[[#This Row],[Age]],lk_age_brackets[],N$2,TRUE)</f>
        <v>51-60</v>
      </c>
      <c r="O98" t="str">
        <f>Rawdata[[#This Row],[Purchased Bike]]</f>
        <v>No</v>
      </c>
    </row>
    <row r="99" spans="1:15" x14ac:dyDescent="0.25">
      <c r="A99">
        <f>Rawdata[[#This Row],[ID]]</f>
        <v>17197</v>
      </c>
      <c r="B99" t="str">
        <f>IF(Rawdata[[#This Row],[Marital Status]]="M","Married","Single")</f>
        <v>Single</v>
      </c>
      <c r="C99" t="str">
        <f>IF(Rawdata[[#This Row],[Gender]]="M","Male","Female")</f>
        <v>Female</v>
      </c>
      <c r="D99" s="7">
        <f>Rawdata[[#This Row],[Income]]</f>
        <v>90000</v>
      </c>
      <c r="E99">
        <f>Rawdata[[#This Row],[Children]]</f>
        <v>5</v>
      </c>
      <c r="F99" t="str">
        <f>Rawdata[[#This Row],[Education]]</f>
        <v>Partial College</v>
      </c>
      <c r="G99">
        <f>VLOOKUP(tbl[[#This Row],[Education]],lk_education[],G$2,FALSE)</f>
        <v>3</v>
      </c>
      <c r="H99" t="str">
        <f>Rawdata[[#This Row],[Occupation]]</f>
        <v>Professional</v>
      </c>
      <c r="I99" t="str">
        <f>Rawdata[[#This Row],[Home Owner]]</f>
        <v>Yes</v>
      </c>
      <c r="J99">
        <f>Rawdata[[#This Row],[Cars]]</f>
        <v>2</v>
      </c>
      <c r="K99" t="str">
        <f>Rawdata[[#This Row],[Commute Distance]]</f>
        <v>10+ Miles</v>
      </c>
      <c r="L99" t="str">
        <f>Rawdata[[#This Row],[Region]]</f>
        <v>Europe</v>
      </c>
      <c r="M99">
        <f>Rawdata[[#This Row],[Age]]</f>
        <v>62</v>
      </c>
      <c r="N99" t="str">
        <f>VLOOKUP(tbl[[#This Row],[Age]],lk_age_brackets[],N$2,TRUE)</f>
        <v>61+</v>
      </c>
      <c r="O99" t="str">
        <f>Rawdata[[#This Row],[Purchased Bike]]</f>
        <v>No</v>
      </c>
    </row>
    <row r="100" spans="1:15" x14ac:dyDescent="0.25">
      <c r="A100">
        <f>Rawdata[[#This Row],[ID]]</f>
        <v>12507</v>
      </c>
      <c r="B100" t="str">
        <f>IF(Rawdata[[#This Row],[Marital Status]]="M","Married","Single")</f>
        <v>Married</v>
      </c>
      <c r="C100" t="str">
        <f>IF(Rawdata[[#This Row],[Gender]]="M","Male","Female")</f>
        <v>Male</v>
      </c>
      <c r="D100" s="7">
        <f>Rawdata[[#This Row],[Income]]</f>
        <v>30000</v>
      </c>
      <c r="E100">
        <f>Rawdata[[#This Row],[Children]]</f>
        <v>1</v>
      </c>
      <c r="F100" t="str">
        <f>Rawdata[[#This Row],[Education]]</f>
        <v>Partial College</v>
      </c>
      <c r="G100">
        <f>VLOOKUP(tbl[[#This Row],[Education]],lk_education[],G$2,FALSE)</f>
        <v>3</v>
      </c>
      <c r="H100" t="str">
        <f>Rawdata[[#This Row],[Occupation]]</f>
        <v>Clerical</v>
      </c>
      <c r="I100" t="str">
        <f>Rawdata[[#This Row],[Home Owner]]</f>
        <v>Yes</v>
      </c>
      <c r="J100">
        <f>Rawdata[[#This Row],[Cars]]</f>
        <v>1</v>
      </c>
      <c r="K100" t="str">
        <f>Rawdata[[#This Row],[Commute Distance]]</f>
        <v>0-1 Miles</v>
      </c>
      <c r="L100" t="str">
        <f>Rawdata[[#This Row],[Region]]</f>
        <v>Europe</v>
      </c>
      <c r="M100">
        <f>Rawdata[[#This Row],[Age]]</f>
        <v>43</v>
      </c>
      <c r="N100" t="str">
        <f>VLOOKUP(tbl[[#This Row],[Age]],lk_age_brackets[],N$2,TRUE)</f>
        <v>41-50</v>
      </c>
      <c r="O100" t="str">
        <f>Rawdata[[#This Row],[Purchased Bike]]</f>
        <v>No</v>
      </c>
    </row>
    <row r="101" spans="1:15" x14ac:dyDescent="0.25">
      <c r="A101">
        <f>Rawdata[[#This Row],[ID]]</f>
        <v>23940</v>
      </c>
      <c r="B101" t="str">
        <f>IF(Rawdata[[#This Row],[Marital Status]]="M","Married","Single")</f>
        <v>Married</v>
      </c>
      <c r="C101" t="str">
        <f>IF(Rawdata[[#This Row],[Gender]]="M","Male","Female")</f>
        <v>Male</v>
      </c>
      <c r="D101" s="7">
        <f>Rawdata[[#This Row],[Income]]</f>
        <v>40000</v>
      </c>
      <c r="E101">
        <f>Rawdata[[#This Row],[Children]]</f>
        <v>1</v>
      </c>
      <c r="F101" t="str">
        <f>Rawdata[[#This Row],[Education]]</f>
        <v>Bachelors</v>
      </c>
      <c r="G101">
        <f>VLOOKUP(tbl[[#This Row],[Education]],lk_education[],G$2,FALSE)</f>
        <v>4</v>
      </c>
      <c r="H101" t="str">
        <f>Rawdata[[#This Row],[Occupation]]</f>
        <v>Skilled Manual</v>
      </c>
      <c r="I101" t="str">
        <f>Rawdata[[#This Row],[Home Owner]]</f>
        <v>Yes</v>
      </c>
      <c r="J101">
        <f>Rawdata[[#This Row],[Cars]]</f>
        <v>1</v>
      </c>
      <c r="K101" t="str">
        <f>Rawdata[[#This Row],[Commute Distance]]</f>
        <v>0-1 Miles</v>
      </c>
      <c r="L101" t="str">
        <f>Rawdata[[#This Row],[Region]]</f>
        <v>Europe</v>
      </c>
      <c r="M101">
        <f>Rawdata[[#This Row],[Age]]</f>
        <v>44</v>
      </c>
      <c r="N101" t="str">
        <f>VLOOKUP(tbl[[#This Row],[Age]],lk_age_brackets[],N$2,TRUE)</f>
        <v>41-50</v>
      </c>
      <c r="O101" t="str">
        <f>Rawdata[[#This Row],[Purchased Bike]]</f>
        <v>Yes</v>
      </c>
    </row>
    <row r="102" spans="1:15" x14ac:dyDescent="0.25">
      <c r="A102">
        <f>Rawdata[[#This Row],[ID]]</f>
        <v>19441</v>
      </c>
      <c r="B102" t="str">
        <f>IF(Rawdata[[#This Row],[Marital Status]]="M","Married","Single")</f>
        <v>Married</v>
      </c>
      <c r="C102" t="str">
        <f>IF(Rawdata[[#This Row],[Gender]]="M","Male","Female")</f>
        <v>Male</v>
      </c>
      <c r="D102" s="7">
        <f>Rawdata[[#This Row],[Income]]</f>
        <v>40000</v>
      </c>
      <c r="E102">
        <f>Rawdata[[#This Row],[Children]]</f>
        <v>0</v>
      </c>
      <c r="F102" t="str">
        <f>Rawdata[[#This Row],[Education]]</f>
        <v>Graduate Degree</v>
      </c>
      <c r="G102">
        <f>VLOOKUP(tbl[[#This Row],[Education]],lk_education[],G$2,FALSE)</f>
        <v>5</v>
      </c>
      <c r="H102" t="str">
        <f>Rawdata[[#This Row],[Occupation]]</f>
        <v>Clerical</v>
      </c>
      <c r="I102" t="str">
        <f>Rawdata[[#This Row],[Home Owner]]</f>
        <v>Yes</v>
      </c>
      <c r="J102">
        <f>Rawdata[[#This Row],[Cars]]</f>
        <v>0</v>
      </c>
      <c r="K102" t="str">
        <f>Rawdata[[#This Row],[Commute Distance]]</f>
        <v>0-1 Miles</v>
      </c>
      <c r="L102" t="str">
        <f>Rawdata[[#This Row],[Region]]</f>
        <v>Europe</v>
      </c>
      <c r="M102">
        <f>Rawdata[[#This Row],[Age]]</f>
        <v>25</v>
      </c>
      <c r="N102" t="str">
        <f>VLOOKUP(tbl[[#This Row],[Age]],lk_age_brackets[],N$2,TRUE)</f>
        <v>0-30</v>
      </c>
      <c r="O102" t="str">
        <f>Rawdata[[#This Row],[Purchased Bike]]</f>
        <v>Yes</v>
      </c>
    </row>
    <row r="103" spans="1:15" x14ac:dyDescent="0.25">
      <c r="A103">
        <f>Rawdata[[#This Row],[ID]]</f>
        <v>26852</v>
      </c>
      <c r="B103" t="str">
        <f>IF(Rawdata[[#This Row],[Marital Status]]="M","Married","Single")</f>
        <v>Married</v>
      </c>
      <c r="C103" t="str">
        <f>IF(Rawdata[[#This Row],[Gender]]="M","Male","Female")</f>
        <v>Female</v>
      </c>
      <c r="D103" s="7">
        <f>Rawdata[[#This Row],[Income]]</f>
        <v>20000</v>
      </c>
      <c r="E103">
        <f>Rawdata[[#This Row],[Children]]</f>
        <v>3</v>
      </c>
      <c r="F103" t="str">
        <f>Rawdata[[#This Row],[Education]]</f>
        <v>High School</v>
      </c>
      <c r="G103">
        <f>VLOOKUP(tbl[[#This Row],[Education]],lk_education[],G$2,FALSE)</f>
        <v>2</v>
      </c>
      <c r="H103" t="str">
        <f>Rawdata[[#This Row],[Occupation]]</f>
        <v>Manual</v>
      </c>
      <c r="I103" t="str">
        <f>Rawdata[[#This Row],[Home Owner]]</f>
        <v>Yes</v>
      </c>
      <c r="J103">
        <f>Rawdata[[#This Row],[Cars]]</f>
        <v>2</v>
      </c>
      <c r="K103" t="str">
        <f>Rawdata[[#This Row],[Commute Distance]]</f>
        <v>0-1 Miles</v>
      </c>
      <c r="L103" t="str">
        <f>Rawdata[[#This Row],[Region]]</f>
        <v>Europe</v>
      </c>
      <c r="M103">
        <f>Rawdata[[#This Row],[Age]]</f>
        <v>43</v>
      </c>
      <c r="N103" t="str">
        <f>VLOOKUP(tbl[[#This Row],[Age]],lk_age_brackets[],N$2,TRUE)</f>
        <v>41-50</v>
      </c>
      <c r="O103" t="str">
        <f>Rawdata[[#This Row],[Purchased Bike]]</f>
        <v>No</v>
      </c>
    </row>
    <row r="104" spans="1:15" x14ac:dyDescent="0.25">
      <c r="A104">
        <f>Rawdata[[#This Row],[ID]]</f>
        <v>12274</v>
      </c>
      <c r="B104" t="str">
        <f>IF(Rawdata[[#This Row],[Marital Status]]="M","Married","Single")</f>
        <v>Single</v>
      </c>
      <c r="C104" t="str">
        <f>IF(Rawdata[[#This Row],[Gender]]="M","Male","Female")</f>
        <v>Male</v>
      </c>
      <c r="D104" s="7">
        <f>Rawdata[[#This Row],[Income]]</f>
        <v>10000</v>
      </c>
      <c r="E104">
        <f>Rawdata[[#This Row],[Children]]</f>
        <v>2</v>
      </c>
      <c r="F104" t="str">
        <f>Rawdata[[#This Row],[Education]]</f>
        <v>High School</v>
      </c>
      <c r="G104">
        <f>VLOOKUP(tbl[[#This Row],[Education]],lk_education[],G$2,FALSE)</f>
        <v>2</v>
      </c>
      <c r="H104" t="str">
        <f>Rawdata[[#This Row],[Occupation]]</f>
        <v>Manual</v>
      </c>
      <c r="I104" t="str">
        <f>Rawdata[[#This Row],[Home Owner]]</f>
        <v>Yes</v>
      </c>
      <c r="J104">
        <f>Rawdata[[#This Row],[Cars]]</f>
        <v>0</v>
      </c>
      <c r="K104" t="str">
        <f>Rawdata[[#This Row],[Commute Distance]]</f>
        <v>0-1 Miles</v>
      </c>
      <c r="L104" t="str">
        <f>Rawdata[[#This Row],[Region]]</f>
        <v>Europe</v>
      </c>
      <c r="M104">
        <f>Rawdata[[#This Row],[Age]]</f>
        <v>35</v>
      </c>
      <c r="N104" t="str">
        <f>VLOOKUP(tbl[[#This Row],[Age]],lk_age_brackets[],N$2,TRUE)</f>
        <v>31-40</v>
      </c>
      <c r="O104" t="str">
        <f>Rawdata[[#This Row],[Purchased Bike]]</f>
        <v>No</v>
      </c>
    </row>
    <row r="105" spans="1:15" x14ac:dyDescent="0.25">
      <c r="A105">
        <f>Rawdata[[#This Row],[ID]]</f>
        <v>20236</v>
      </c>
      <c r="B105" t="str">
        <f>IF(Rawdata[[#This Row],[Marital Status]]="M","Married","Single")</f>
        <v>Single</v>
      </c>
      <c r="C105" t="str">
        <f>IF(Rawdata[[#This Row],[Gender]]="M","Male","Female")</f>
        <v>Male</v>
      </c>
      <c r="D105" s="7">
        <f>Rawdata[[#This Row],[Income]]</f>
        <v>60000</v>
      </c>
      <c r="E105">
        <f>Rawdata[[#This Row],[Children]]</f>
        <v>3</v>
      </c>
      <c r="F105" t="str">
        <f>Rawdata[[#This Row],[Education]]</f>
        <v>Bachelors</v>
      </c>
      <c r="G105">
        <f>VLOOKUP(tbl[[#This Row],[Education]],lk_education[],G$2,FALSE)</f>
        <v>4</v>
      </c>
      <c r="H105" t="str">
        <f>Rawdata[[#This Row],[Occupation]]</f>
        <v>Professional</v>
      </c>
      <c r="I105" t="str">
        <f>Rawdata[[#This Row],[Home Owner]]</f>
        <v>No</v>
      </c>
      <c r="J105">
        <f>Rawdata[[#This Row],[Cars]]</f>
        <v>2</v>
      </c>
      <c r="K105" t="str">
        <f>Rawdata[[#This Row],[Commute Distance]]</f>
        <v>0-1 Miles</v>
      </c>
      <c r="L105" t="str">
        <f>Rawdata[[#This Row],[Region]]</f>
        <v>Pacific</v>
      </c>
      <c r="M105">
        <f>Rawdata[[#This Row],[Age]]</f>
        <v>43</v>
      </c>
      <c r="N105" t="str">
        <f>VLOOKUP(tbl[[#This Row],[Age]],lk_age_brackets[],N$2,TRUE)</f>
        <v>41-50</v>
      </c>
      <c r="O105" t="str">
        <f>Rawdata[[#This Row],[Purchased Bike]]</f>
        <v>Yes</v>
      </c>
    </row>
    <row r="106" spans="1:15" x14ac:dyDescent="0.25">
      <c r="A106">
        <f>Rawdata[[#This Row],[ID]]</f>
        <v>24149</v>
      </c>
      <c r="B106" t="str">
        <f>IF(Rawdata[[#This Row],[Marital Status]]="M","Married","Single")</f>
        <v>Married</v>
      </c>
      <c r="C106" t="str">
        <f>IF(Rawdata[[#This Row],[Gender]]="M","Male","Female")</f>
        <v>Male</v>
      </c>
      <c r="D106" s="7">
        <f>Rawdata[[#This Row],[Income]]</f>
        <v>10000</v>
      </c>
      <c r="E106">
        <f>Rawdata[[#This Row],[Children]]</f>
        <v>2</v>
      </c>
      <c r="F106" t="str">
        <f>Rawdata[[#This Row],[Education]]</f>
        <v>Partial College</v>
      </c>
      <c r="G106">
        <f>VLOOKUP(tbl[[#This Row],[Education]],lk_education[],G$2,FALSE)</f>
        <v>3</v>
      </c>
      <c r="H106" t="str">
        <f>Rawdata[[#This Row],[Occupation]]</f>
        <v>Manual</v>
      </c>
      <c r="I106" t="str">
        <f>Rawdata[[#This Row],[Home Owner]]</f>
        <v>Yes</v>
      </c>
      <c r="J106">
        <f>Rawdata[[#This Row],[Cars]]</f>
        <v>0</v>
      </c>
      <c r="K106" t="str">
        <f>Rawdata[[#This Row],[Commute Distance]]</f>
        <v>1-2 Miles</v>
      </c>
      <c r="L106" t="str">
        <f>Rawdata[[#This Row],[Region]]</f>
        <v>Europe</v>
      </c>
      <c r="M106">
        <f>Rawdata[[#This Row],[Age]]</f>
        <v>49</v>
      </c>
      <c r="N106" t="str">
        <f>VLOOKUP(tbl[[#This Row],[Age]],lk_age_brackets[],N$2,TRUE)</f>
        <v>41-50</v>
      </c>
      <c r="O106" t="str">
        <f>Rawdata[[#This Row],[Purchased Bike]]</f>
        <v>No</v>
      </c>
    </row>
    <row r="107" spans="1:15" x14ac:dyDescent="0.25">
      <c r="A107">
        <f>Rawdata[[#This Row],[ID]]</f>
        <v>26139</v>
      </c>
      <c r="B107" t="str">
        <f>IF(Rawdata[[#This Row],[Marital Status]]="M","Married","Single")</f>
        <v>Single</v>
      </c>
      <c r="C107" t="str">
        <f>IF(Rawdata[[#This Row],[Gender]]="M","Male","Female")</f>
        <v>Male</v>
      </c>
      <c r="D107" s="7">
        <f>Rawdata[[#This Row],[Income]]</f>
        <v>60000</v>
      </c>
      <c r="E107">
        <f>Rawdata[[#This Row],[Children]]</f>
        <v>1</v>
      </c>
      <c r="F107" t="str">
        <f>Rawdata[[#This Row],[Education]]</f>
        <v>Partial College</v>
      </c>
      <c r="G107">
        <f>VLOOKUP(tbl[[#This Row],[Education]],lk_education[],G$2,FALSE)</f>
        <v>3</v>
      </c>
      <c r="H107" t="str">
        <f>Rawdata[[#This Row],[Occupation]]</f>
        <v>Skilled Manual</v>
      </c>
      <c r="I107" t="str">
        <f>Rawdata[[#This Row],[Home Owner]]</f>
        <v>Yes</v>
      </c>
      <c r="J107">
        <f>Rawdata[[#This Row],[Cars]]</f>
        <v>1</v>
      </c>
      <c r="K107" t="str">
        <f>Rawdata[[#This Row],[Commute Distance]]</f>
        <v>5-10 Miles</v>
      </c>
      <c r="L107" t="str">
        <f>Rawdata[[#This Row],[Region]]</f>
        <v>Pacific</v>
      </c>
      <c r="M107">
        <f>Rawdata[[#This Row],[Age]]</f>
        <v>45</v>
      </c>
      <c r="N107" t="str">
        <f>VLOOKUP(tbl[[#This Row],[Age]],lk_age_brackets[],N$2,TRUE)</f>
        <v>41-50</v>
      </c>
      <c r="O107" t="str">
        <f>Rawdata[[#This Row],[Purchased Bike]]</f>
        <v>No</v>
      </c>
    </row>
    <row r="108" spans="1:15" x14ac:dyDescent="0.25">
      <c r="A108">
        <f>Rawdata[[#This Row],[ID]]</f>
        <v>18491</v>
      </c>
      <c r="B108" t="str">
        <f>IF(Rawdata[[#This Row],[Marital Status]]="M","Married","Single")</f>
        <v>Single</v>
      </c>
      <c r="C108" t="str">
        <f>IF(Rawdata[[#This Row],[Gender]]="M","Male","Female")</f>
        <v>Female</v>
      </c>
      <c r="D108" s="7">
        <f>Rawdata[[#This Row],[Income]]</f>
        <v>70000</v>
      </c>
      <c r="E108">
        <f>Rawdata[[#This Row],[Children]]</f>
        <v>2</v>
      </c>
      <c r="F108" t="str">
        <f>Rawdata[[#This Row],[Education]]</f>
        <v>High School</v>
      </c>
      <c r="G108">
        <f>VLOOKUP(tbl[[#This Row],[Education]],lk_education[],G$2,FALSE)</f>
        <v>2</v>
      </c>
      <c r="H108" t="str">
        <f>Rawdata[[#This Row],[Occupation]]</f>
        <v>Professional</v>
      </c>
      <c r="I108" t="str">
        <f>Rawdata[[#This Row],[Home Owner]]</f>
        <v>Yes</v>
      </c>
      <c r="J108">
        <f>Rawdata[[#This Row],[Cars]]</f>
        <v>2</v>
      </c>
      <c r="K108" t="str">
        <f>Rawdata[[#This Row],[Commute Distance]]</f>
        <v>5-10 Miles</v>
      </c>
      <c r="L108" t="str">
        <f>Rawdata[[#This Row],[Region]]</f>
        <v>Pacific</v>
      </c>
      <c r="M108">
        <f>Rawdata[[#This Row],[Age]]</f>
        <v>49</v>
      </c>
      <c r="N108" t="str">
        <f>VLOOKUP(tbl[[#This Row],[Age]],lk_age_brackets[],N$2,TRUE)</f>
        <v>41-50</v>
      </c>
      <c r="O108" t="str">
        <f>Rawdata[[#This Row],[Purchased Bike]]</f>
        <v>Yes</v>
      </c>
    </row>
    <row r="109" spans="1:15" x14ac:dyDescent="0.25">
      <c r="A109">
        <f>Rawdata[[#This Row],[ID]]</f>
        <v>22707</v>
      </c>
      <c r="B109" t="str">
        <f>IF(Rawdata[[#This Row],[Marital Status]]="M","Married","Single")</f>
        <v>Single</v>
      </c>
      <c r="C109" t="str">
        <f>IF(Rawdata[[#This Row],[Gender]]="M","Male","Female")</f>
        <v>Female</v>
      </c>
      <c r="D109" s="7">
        <f>Rawdata[[#This Row],[Income]]</f>
        <v>30000</v>
      </c>
      <c r="E109">
        <f>Rawdata[[#This Row],[Children]]</f>
        <v>0</v>
      </c>
      <c r="F109" t="str">
        <f>Rawdata[[#This Row],[Education]]</f>
        <v>Partial College</v>
      </c>
      <c r="G109">
        <f>VLOOKUP(tbl[[#This Row],[Education]],lk_education[],G$2,FALSE)</f>
        <v>3</v>
      </c>
      <c r="H109" t="str">
        <f>Rawdata[[#This Row],[Occupation]]</f>
        <v>Clerical</v>
      </c>
      <c r="I109" t="str">
        <f>Rawdata[[#This Row],[Home Owner]]</f>
        <v>No</v>
      </c>
      <c r="J109">
        <f>Rawdata[[#This Row],[Cars]]</f>
        <v>1</v>
      </c>
      <c r="K109" t="str">
        <f>Rawdata[[#This Row],[Commute Distance]]</f>
        <v>2-5 Miles</v>
      </c>
      <c r="L109" t="str">
        <f>Rawdata[[#This Row],[Region]]</f>
        <v>Europe</v>
      </c>
      <c r="M109">
        <f>Rawdata[[#This Row],[Age]]</f>
        <v>30</v>
      </c>
      <c r="N109" t="str">
        <f>VLOOKUP(tbl[[#This Row],[Age]],lk_age_brackets[],N$2,TRUE)</f>
        <v>0-30</v>
      </c>
      <c r="O109" t="str">
        <f>Rawdata[[#This Row],[Purchased Bike]]</f>
        <v>No</v>
      </c>
    </row>
    <row r="110" spans="1:15" x14ac:dyDescent="0.25">
      <c r="A110">
        <f>Rawdata[[#This Row],[ID]]</f>
        <v>20430</v>
      </c>
      <c r="B110" t="str">
        <f>IF(Rawdata[[#This Row],[Marital Status]]="M","Married","Single")</f>
        <v>Married</v>
      </c>
      <c r="C110" t="str">
        <f>IF(Rawdata[[#This Row],[Gender]]="M","Male","Female")</f>
        <v>Male</v>
      </c>
      <c r="D110" s="7">
        <f>Rawdata[[#This Row],[Income]]</f>
        <v>70000</v>
      </c>
      <c r="E110">
        <f>Rawdata[[#This Row],[Children]]</f>
        <v>2</v>
      </c>
      <c r="F110" t="str">
        <f>Rawdata[[#This Row],[Education]]</f>
        <v>Partial College</v>
      </c>
      <c r="G110">
        <f>VLOOKUP(tbl[[#This Row],[Education]],lk_education[],G$2,FALSE)</f>
        <v>3</v>
      </c>
      <c r="H110" t="str">
        <f>Rawdata[[#This Row],[Occupation]]</f>
        <v>Skilled Manual</v>
      </c>
      <c r="I110" t="str">
        <f>Rawdata[[#This Row],[Home Owner]]</f>
        <v>Yes</v>
      </c>
      <c r="J110">
        <f>Rawdata[[#This Row],[Cars]]</f>
        <v>2</v>
      </c>
      <c r="K110" t="str">
        <f>Rawdata[[#This Row],[Commute Distance]]</f>
        <v>5-10 Miles</v>
      </c>
      <c r="L110" t="str">
        <f>Rawdata[[#This Row],[Region]]</f>
        <v>Pacific</v>
      </c>
      <c r="M110">
        <f>Rawdata[[#This Row],[Age]]</f>
        <v>52</v>
      </c>
      <c r="N110" t="str">
        <f>VLOOKUP(tbl[[#This Row],[Age]],lk_age_brackets[],N$2,TRUE)</f>
        <v>51-60</v>
      </c>
      <c r="O110" t="str">
        <f>Rawdata[[#This Row],[Purchased Bike]]</f>
        <v>Yes</v>
      </c>
    </row>
    <row r="111" spans="1:15" x14ac:dyDescent="0.25">
      <c r="A111">
        <f>Rawdata[[#This Row],[ID]]</f>
        <v>27494</v>
      </c>
      <c r="B111" t="str">
        <f>IF(Rawdata[[#This Row],[Marital Status]]="M","Married","Single")</f>
        <v>Single</v>
      </c>
      <c r="C111" t="str">
        <f>IF(Rawdata[[#This Row],[Gender]]="M","Male","Female")</f>
        <v>Female</v>
      </c>
      <c r="D111" s="7">
        <f>Rawdata[[#This Row],[Income]]</f>
        <v>40000</v>
      </c>
      <c r="E111">
        <f>Rawdata[[#This Row],[Children]]</f>
        <v>2</v>
      </c>
      <c r="F111" t="str">
        <f>Rawdata[[#This Row],[Education]]</f>
        <v>Partial College</v>
      </c>
      <c r="G111">
        <f>VLOOKUP(tbl[[#This Row],[Education]],lk_education[],G$2,FALSE)</f>
        <v>3</v>
      </c>
      <c r="H111" t="str">
        <f>Rawdata[[#This Row],[Occupation]]</f>
        <v>Skilled Manual</v>
      </c>
      <c r="I111" t="str">
        <f>Rawdata[[#This Row],[Home Owner]]</f>
        <v>No</v>
      </c>
      <c r="J111">
        <f>Rawdata[[#This Row],[Cars]]</f>
        <v>2</v>
      </c>
      <c r="K111" t="str">
        <f>Rawdata[[#This Row],[Commute Distance]]</f>
        <v>1-2 Miles</v>
      </c>
      <c r="L111" t="str">
        <f>Rawdata[[#This Row],[Region]]</f>
        <v>Pacific</v>
      </c>
      <c r="M111">
        <f>Rawdata[[#This Row],[Age]]</f>
        <v>53</v>
      </c>
      <c r="N111" t="str">
        <f>VLOOKUP(tbl[[#This Row],[Age]],lk_age_brackets[],N$2,TRUE)</f>
        <v>51-60</v>
      </c>
      <c r="O111" t="str">
        <f>Rawdata[[#This Row],[Purchased Bike]]</f>
        <v>Yes</v>
      </c>
    </row>
    <row r="112" spans="1:15" x14ac:dyDescent="0.25">
      <c r="A112">
        <f>Rawdata[[#This Row],[ID]]</f>
        <v>26829</v>
      </c>
      <c r="B112" t="str">
        <f>IF(Rawdata[[#This Row],[Marital Status]]="M","Married","Single")</f>
        <v>Married</v>
      </c>
      <c r="C112" t="str">
        <f>IF(Rawdata[[#This Row],[Gender]]="M","Male","Female")</f>
        <v>Female</v>
      </c>
      <c r="D112" s="7">
        <f>Rawdata[[#This Row],[Income]]</f>
        <v>40000</v>
      </c>
      <c r="E112">
        <f>Rawdata[[#This Row],[Children]]</f>
        <v>0</v>
      </c>
      <c r="F112" t="str">
        <f>Rawdata[[#This Row],[Education]]</f>
        <v>Bachelors</v>
      </c>
      <c r="G112">
        <f>VLOOKUP(tbl[[#This Row],[Education]],lk_education[],G$2,FALSE)</f>
        <v>4</v>
      </c>
      <c r="H112" t="str">
        <f>Rawdata[[#This Row],[Occupation]]</f>
        <v>Clerical</v>
      </c>
      <c r="I112" t="str">
        <f>Rawdata[[#This Row],[Home Owner]]</f>
        <v>Yes</v>
      </c>
      <c r="J112">
        <f>Rawdata[[#This Row],[Cars]]</f>
        <v>0</v>
      </c>
      <c r="K112" t="str">
        <f>Rawdata[[#This Row],[Commute Distance]]</f>
        <v>0-1 Miles</v>
      </c>
      <c r="L112" t="str">
        <f>Rawdata[[#This Row],[Region]]</f>
        <v>Europe</v>
      </c>
      <c r="M112">
        <f>Rawdata[[#This Row],[Age]]</f>
        <v>38</v>
      </c>
      <c r="N112" t="str">
        <f>VLOOKUP(tbl[[#This Row],[Age]],lk_age_brackets[],N$2,TRUE)</f>
        <v>31-40</v>
      </c>
      <c r="O112" t="str">
        <f>Rawdata[[#This Row],[Purchased Bike]]</f>
        <v>Yes</v>
      </c>
    </row>
    <row r="113" spans="1:15" x14ac:dyDescent="0.25">
      <c r="A113">
        <f>Rawdata[[#This Row],[ID]]</f>
        <v>28395</v>
      </c>
      <c r="B113" t="str">
        <f>IF(Rawdata[[#This Row],[Marital Status]]="M","Married","Single")</f>
        <v>Single</v>
      </c>
      <c r="C113" t="str">
        <f>IF(Rawdata[[#This Row],[Gender]]="M","Male","Female")</f>
        <v>Male</v>
      </c>
      <c r="D113" s="7">
        <f>Rawdata[[#This Row],[Income]]</f>
        <v>40000</v>
      </c>
      <c r="E113">
        <f>Rawdata[[#This Row],[Children]]</f>
        <v>0</v>
      </c>
      <c r="F113" t="str">
        <f>Rawdata[[#This Row],[Education]]</f>
        <v>Bachelors</v>
      </c>
      <c r="G113">
        <f>VLOOKUP(tbl[[#This Row],[Education]],lk_education[],G$2,FALSE)</f>
        <v>4</v>
      </c>
      <c r="H113" t="str">
        <f>Rawdata[[#This Row],[Occupation]]</f>
        <v>Professional</v>
      </c>
      <c r="I113" t="str">
        <f>Rawdata[[#This Row],[Home Owner]]</f>
        <v>No</v>
      </c>
      <c r="J113">
        <f>Rawdata[[#This Row],[Cars]]</f>
        <v>0</v>
      </c>
      <c r="K113" t="str">
        <f>Rawdata[[#This Row],[Commute Distance]]</f>
        <v>0-1 Miles</v>
      </c>
      <c r="L113" t="str">
        <f>Rawdata[[#This Row],[Region]]</f>
        <v>Europe</v>
      </c>
      <c r="M113">
        <f>Rawdata[[#This Row],[Age]]</f>
        <v>39</v>
      </c>
      <c r="N113" t="str">
        <f>VLOOKUP(tbl[[#This Row],[Age]],lk_age_brackets[],N$2,TRUE)</f>
        <v>31-40</v>
      </c>
      <c r="O113" t="str">
        <f>Rawdata[[#This Row],[Purchased Bike]]</f>
        <v>Yes</v>
      </c>
    </row>
    <row r="114" spans="1:15" x14ac:dyDescent="0.25">
      <c r="A114">
        <f>Rawdata[[#This Row],[ID]]</f>
        <v>21006</v>
      </c>
      <c r="B114" t="str">
        <f>IF(Rawdata[[#This Row],[Marital Status]]="M","Married","Single")</f>
        <v>Single</v>
      </c>
      <c r="C114" t="str">
        <f>IF(Rawdata[[#This Row],[Gender]]="M","Male","Female")</f>
        <v>Female</v>
      </c>
      <c r="D114" s="7">
        <f>Rawdata[[#This Row],[Income]]</f>
        <v>30000</v>
      </c>
      <c r="E114">
        <f>Rawdata[[#This Row],[Children]]</f>
        <v>1</v>
      </c>
      <c r="F114" t="str">
        <f>Rawdata[[#This Row],[Education]]</f>
        <v>Partial College</v>
      </c>
      <c r="G114">
        <f>VLOOKUP(tbl[[#This Row],[Education]],lk_education[],G$2,FALSE)</f>
        <v>3</v>
      </c>
      <c r="H114" t="str">
        <f>Rawdata[[#This Row],[Occupation]]</f>
        <v>Manual</v>
      </c>
      <c r="I114" t="str">
        <f>Rawdata[[#This Row],[Home Owner]]</f>
        <v>No</v>
      </c>
      <c r="J114">
        <f>Rawdata[[#This Row],[Cars]]</f>
        <v>0</v>
      </c>
      <c r="K114" t="str">
        <f>Rawdata[[#This Row],[Commute Distance]]</f>
        <v>0-1 Miles</v>
      </c>
      <c r="L114" t="str">
        <f>Rawdata[[#This Row],[Region]]</f>
        <v>Europe</v>
      </c>
      <c r="M114">
        <f>Rawdata[[#This Row],[Age]]</f>
        <v>46</v>
      </c>
      <c r="N114" t="str">
        <f>VLOOKUP(tbl[[#This Row],[Age]],lk_age_brackets[],N$2,TRUE)</f>
        <v>41-50</v>
      </c>
      <c r="O114" t="str">
        <f>Rawdata[[#This Row],[Purchased Bike]]</f>
        <v>Yes</v>
      </c>
    </row>
    <row r="115" spans="1:15" x14ac:dyDescent="0.25">
      <c r="A115">
        <f>Rawdata[[#This Row],[ID]]</f>
        <v>14682</v>
      </c>
      <c r="B115" t="str">
        <f>IF(Rawdata[[#This Row],[Marital Status]]="M","Married","Single")</f>
        <v>Single</v>
      </c>
      <c r="C115" t="str">
        <f>IF(Rawdata[[#This Row],[Gender]]="M","Male","Female")</f>
        <v>Female</v>
      </c>
      <c r="D115" s="7">
        <f>Rawdata[[#This Row],[Income]]</f>
        <v>70000</v>
      </c>
      <c r="E115">
        <f>Rawdata[[#This Row],[Children]]</f>
        <v>0</v>
      </c>
      <c r="F115" t="str">
        <f>Rawdata[[#This Row],[Education]]</f>
        <v>Bachelors</v>
      </c>
      <c r="G115">
        <f>VLOOKUP(tbl[[#This Row],[Education]],lk_education[],G$2,FALSE)</f>
        <v>4</v>
      </c>
      <c r="H115" t="str">
        <f>Rawdata[[#This Row],[Occupation]]</f>
        <v>Professional</v>
      </c>
      <c r="I115" t="str">
        <f>Rawdata[[#This Row],[Home Owner]]</f>
        <v>No</v>
      </c>
      <c r="J115">
        <f>Rawdata[[#This Row],[Cars]]</f>
        <v>1</v>
      </c>
      <c r="K115" t="str">
        <f>Rawdata[[#This Row],[Commute Distance]]</f>
        <v>5-10 Miles</v>
      </c>
      <c r="L115" t="str">
        <f>Rawdata[[#This Row],[Region]]</f>
        <v>Pacific</v>
      </c>
      <c r="M115">
        <f>Rawdata[[#This Row],[Age]]</f>
        <v>38</v>
      </c>
      <c r="N115" t="str">
        <f>VLOOKUP(tbl[[#This Row],[Age]],lk_age_brackets[],N$2,TRUE)</f>
        <v>31-40</v>
      </c>
      <c r="O115" t="str">
        <f>Rawdata[[#This Row],[Purchased Bike]]</f>
        <v>No</v>
      </c>
    </row>
    <row r="116" spans="1:15" x14ac:dyDescent="0.25">
      <c r="A116">
        <f>Rawdata[[#This Row],[ID]]</f>
        <v>17650</v>
      </c>
      <c r="B116" t="str">
        <f>IF(Rawdata[[#This Row],[Marital Status]]="M","Married","Single")</f>
        <v>Single</v>
      </c>
      <c r="C116" t="str">
        <f>IF(Rawdata[[#This Row],[Gender]]="M","Male","Female")</f>
        <v>Female</v>
      </c>
      <c r="D116" s="7">
        <f>Rawdata[[#This Row],[Income]]</f>
        <v>40000</v>
      </c>
      <c r="E116">
        <f>Rawdata[[#This Row],[Children]]</f>
        <v>2</v>
      </c>
      <c r="F116" t="str">
        <f>Rawdata[[#This Row],[Education]]</f>
        <v>Partial College</v>
      </c>
      <c r="G116">
        <f>VLOOKUP(tbl[[#This Row],[Education]],lk_education[],G$2,FALSE)</f>
        <v>3</v>
      </c>
      <c r="H116" t="str">
        <f>Rawdata[[#This Row],[Occupation]]</f>
        <v>Clerical</v>
      </c>
      <c r="I116" t="str">
        <f>Rawdata[[#This Row],[Home Owner]]</f>
        <v>Yes</v>
      </c>
      <c r="J116">
        <f>Rawdata[[#This Row],[Cars]]</f>
        <v>2</v>
      </c>
      <c r="K116" t="str">
        <f>Rawdata[[#This Row],[Commute Distance]]</f>
        <v>1-2 Miles</v>
      </c>
      <c r="L116" t="str">
        <f>Rawdata[[#This Row],[Region]]</f>
        <v>Europe</v>
      </c>
      <c r="M116">
        <f>Rawdata[[#This Row],[Age]]</f>
        <v>35</v>
      </c>
      <c r="N116" t="str">
        <f>VLOOKUP(tbl[[#This Row],[Age]],lk_age_brackets[],N$2,TRUE)</f>
        <v>31-40</v>
      </c>
      <c r="O116" t="str">
        <f>Rawdata[[#This Row],[Purchased Bike]]</f>
        <v>No</v>
      </c>
    </row>
    <row r="117" spans="1:15" x14ac:dyDescent="0.25">
      <c r="A117">
        <f>Rawdata[[#This Row],[ID]]</f>
        <v>29191</v>
      </c>
      <c r="B117" t="str">
        <f>IF(Rawdata[[#This Row],[Marital Status]]="M","Married","Single")</f>
        <v>Single</v>
      </c>
      <c r="C117" t="str">
        <f>IF(Rawdata[[#This Row],[Gender]]="M","Male","Female")</f>
        <v>Female</v>
      </c>
      <c r="D117" s="7">
        <f>Rawdata[[#This Row],[Income]]</f>
        <v>130000</v>
      </c>
      <c r="E117">
        <f>Rawdata[[#This Row],[Children]]</f>
        <v>1</v>
      </c>
      <c r="F117" t="str">
        <f>Rawdata[[#This Row],[Education]]</f>
        <v>Graduate Degree</v>
      </c>
      <c r="G117">
        <f>VLOOKUP(tbl[[#This Row],[Education]],lk_education[],G$2,FALSE)</f>
        <v>5</v>
      </c>
      <c r="H117" t="str">
        <f>Rawdata[[#This Row],[Occupation]]</f>
        <v>Management</v>
      </c>
      <c r="I117" t="str">
        <f>Rawdata[[#This Row],[Home Owner]]</f>
        <v>No</v>
      </c>
      <c r="J117">
        <f>Rawdata[[#This Row],[Cars]]</f>
        <v>1</v>
      </c>
      <c r="K117" t="str">
        <f>Rawdata[[#This Row],[Commute Distance]]</f>
        <v>0-1 Miles</v>
      </c>
      <c r="L117" t="str">
        <f>Rawdata[[#This Row],[Region]]</f>
        <v>Pacific</v>
      </c>
      <c r="M117">
        <f>Rawdata[[#This Row],[Age]]</f>
        <v>36</v>
      </c>
      <c r="N117" t="str">
        <f>VLOOKUP(tbl[[#This Row],[Age]],lk_age_brackets[],N$2,TRUE)</f>
        <v>31-40</v>
      </c>
      <c r="O117" t="str">
        <f>Rawdata[[#This Row],[Purchased Bike]]</f>
        <v>Yes</v>
      </c>
    </row>
    <row r="118" spans="1:15" x14ac:dyDescent="0.25">
      <c r="A118">
        <f>Rawdata[[#This Row],[ID]]</f>
        <v>15030</v>
      </c>
      <c r="B118" t="str">
        <f>IF(Rawdata[[#This Row],[Marital Status]]="M","Married","Single")</f>
        <v>Married</v>
      </c>
      <c r="C118" t="str">
        <f>IF(Rawdata[[#This Row],[Gender]]="M","Male","Female")</f>
        <v>Male</v>
      </c>
      <c r="D118" s="7">
        <f>Rawdata[[#This Row],[Income]]</f>
        <v>20000</v>
      </c>
      <c r="E118">
        <f>Rawdata[[#This Row],[Children]]</f>
        <v>0</v>
      </c>
      <c r="F118" t="str">
        <f>Rawdata[[#This Row],[Education]]</f>
        <v>Bachelors</v>
      </c>
      <c r="G118">
        <f>VLOOKUP(tbl[[#This Row],[Education]],lk_education[],G$2,FALSE)</f>
        <v>4</v>
      </c>
      <c r="H118" t="str">
        <f>Rawdata[[#This Row],[Occupation]]</f>
        <v>Clerical</v>
      </c>
      <c r="I118" t="str">
        <f>Rawdata[[#This Row],[Home Owner]]</f>
        <v>Yes</v>
      </c>
      <c r="J118">
        <f>Rawdata[[#This Row],[Cars]]</f>
        <v>0</v>
      </c>
      <c r="K118" t="str">
        <f>Rawdata[[#This Row],[Commute Distance]]</f>
        <v>0-1 Miles</v>
      </c>
      <c r="L118" t="str">
        <f>Rawdata[[#This Row],[Region]]</f>
        <v>Pacific</v>
      </c>
      <c r="M118">
        <f>Rawdata[[#This Row],[Age]]</f>
        <v>26</v>
      </c>
      <c r="N118" t="str">
        <f>VLOOKUP(tbl[[#This Row],[Age]],lk_age_brackets[],N$2,TRUE)</f>
        <v>0-30</v>
      </c>
      <c r="O118" t="str">
        <f>Rawdata[[#This Row],[Purchased Bike]]</f>
        <v>Yes</v>
      </c>
    </row>
    <row r="119" spans="1:15" x14ac:dyDescent="0.25">
      <c r="A119">
        <f>Rawdata[[#This Row],[ID]]</f>
        <v>24140</v>
      </c>
      <c r="B119" t="str">
        <f>IF(Rawdata[[#This Row],[Marital Status]]="M","Married","Single")</f>
        <v>Single</v>
      </c>
      <c r="C119" t="str">
        <f>IF(Rawdata[[#This Row],[Gender]]="M","Male","Female")</f>
        <v>Male</v>
      </c>
      <c r="D119" s="7">
        <f>Rawdata[[#This Row],[Income]]</f>
        <v>10000</v>
      </c>
      <c r="E119">
        <f>Rawdata[[#This Row],[Children]]</f>
        <v>0</v>
      </c>
      <c r="F119" t="str">
        <f>Rawdata[[#This Row],[Education]]</f>
        <v>Graduate Degree</v>
      </c>
      <c r="G119">
        <f>VLOOKUP(tbl[[#This Row],[Education]],lk_education[],G$2,FALSE)</f>
        <v>5</v>
      </c>
      <c r="H119" t="str">
        <f>Rawdata[[#This Row],[Occupation]]</f>
        <v>Manual</v>
      </c>
      <c r="I119" t="str">
        <f>Rawdata[[#This Row],[Home Owner]]</f>
        <v>No</v>
      </c>
      <c r="J119">
        <f>Rawdata[[#This Row],[Cars]]</f>
        <v>0</v>
      </c>
      <c r="K119" t="str">
        <f>Rawdata[[#This Row],[Commute Distance]]</f>
        <v>0-1 Miles</v>
      </c>
      <c r="L119" t="str">
        <f>Rawdata[[#This Row],[Region]]</f>
        <v>Europe</v>
      </c>
      <c r="M119">
        <f>Rawdata[[#This Row],[Age]]</f>
        <v>30</v>
      </c>
      <c r="N119" t="str">
        <f>VLOOKUP(tbl[[#This Row],[Age]],lk_age_brackets[],N$2,TRUE)</f>
        <v>0-30</v>
      </c>
      <c r="O119" t="str">
        <f>Rawdata[[#This Row],[Purchased Bike]]</f>
        <v>Yes</v>
      </c>
    </row>
    <row r="120" spans="1:15" x14ac:dyDescent="0.25">
      <c r="A120">
        <f>Rawdata[[#This Row],[ID]]</f>
        <v>22496</v>
      </c>
      <c r="B120" t="str">
        <f>IF(Rawdata[[#This Row],[Marital Status]]="M","Married","Single")</f>
        <v>Married</v>
      </c>
      <c r="C120" t="str">
        <f>IF(Rawdata[[#This Row],[Gender]]="M","Male","Female")</f>
        <v>Female</v>
      </c>
      <c r="D120" s="7">
        <f>Rawdata[[#This Row],[Income]]</f>
        <v>30000</v>
      </c>
      <c r="E120">
        <f>Rawdata[[#This Row],[Children]]</f>
        <v>1</v>
      </c>
      <c r="F120" t="str">
        <f>Rawdata[[#This Row],[Education]]</f>
        <v>Bachelors</v>
      </c>
      <c r="G120">
        <f>VLOOKUP(tbl[[#This Row],[Education]],lk_education[],G$2,FALSE)</f>
        <v>4</v>
      </c>
      <c r="H120" t="str">
        <f>Rawdata[[#This Row],[Occupation]]</f>
        <v>Skilled Manual</v>
      </c>
      <c r="I120" t="str">
        <f>Rawdata[[#This Row],[Home Owner]]</f>
        <v>Yes</v>
      </c>
      <c r="J120">
        <f>Rawdata[[#This Row],[Cars]]</f>
        <v>2</v>
      </c>
      <c r="K120" t="str">
        <f>Rawdata[[#This Row],[Commute Distance]]</f>
        <v>0-1 Miles</v>
      </c>
      <c r="L120" t="str">
        <f>Rawdata[[#This Row],[Region]]</f>
        <v>Europe</v>
      </c>
      <c r="M120">
        <f>Rawdata[[#This Row],[Age]]</f>
        <v>42</v>
      </c>
      <c r="N120" t="str">
        <f>VLOOKUP(tbl[[#This Row],[Age]],lk_age_brackets[],N$2,TRUE)</f>
        <v>41-50</v>
      </c>
      <c r="O120" t="str">
        <f>Rawdata[[#This Row],[Purchased Bike]]</f>
        <v>No</v>
      </c>
    </row>
    <row r="121" spans="1:15" x14ac:dyDescent="0.25">
      <c r="A121">
        <f>Rawdata[[#This Row],[ID]]</f>
        <v>24065</v>
      </c>
      <c r="B121" t="str">
        <f>IF(Rawdata[[#This Row],[Marital Status]]="M","Married","Single")</f>
        <v>Single</v>
      </c>
      <c r="C121" t="str">
        <f>IF(Rawdata[[#This Row],[Gender]]="M","Male","Female")</f>
        <v>Female</v>
      </c>
      <c r="D121" s="7">
        <f>Rawdata[[#This Row],[Income]]</f>
        <v>20000</v>
      </c>
      <c r="E121">
        <f>Rawdata[[#This Row],[Children]]</f>
        <v>0</v>
      </c>
      <c r="F121" t="str">
        <f>Rawdata[[#This Row],[Education]]</f>
        <v>High School</v>
      </c>
      <c r="G121">
        <f>VLOOKUP(tbl[[#This Row],[Education]],lk_education[],G$2,FALSE)</f>
        <v>2</v>
      </c>
      <c r="H121" t="str">
        <f>Rawdata[[#This Row],[Occupation]]</f>
        <v>Manual</v>
      </c>
      <c r="I121" t="str">
        <f>Rawdata[[#This Row],[Home Owner]]</f>
        <v>Yes</v>
      </c>
      <c r="J121">
        <f>Rawdata[[#This Row],[Cars]]</f>
        <v>0</v>
      </c>
      <c r="K121" t="str">
        <f>Rawdata[[#This Row],[Commute Distance]]</f>
        <v>0-1 Miles</v>
      </c>
      <c r="L121" t="str">
        <f>Rawdata[[#This Row],[Region]]</f>
        <v>Europe</v>
      </c>
      <c r="M121">
        <f>Rawdata[[#This Row],[Age]]</f>
        <v>40</v>
      </c>
      <c r="N121" t="str">
        <f>VLOOKUP(tbl[[#This Row],[Age]],lk_age_brackets[],N$2,TRUE)</f>
        <v>31-40</v>
      </c>
      <c r="O121" t="str">
        <f>Rawdata[[#This Row],[Purchased Bike]]</f>
        <v>Yes</v>
      </c>
    </row>
    <row r="122" spans="1:15" x14ac:dyDescent="0.25">
      <c r="A122">
        <f>Rawdata[[#This Row],[ID]]</f>
        <v>19914</v>
      </c>
      <c r="B122" t="str">
        <f>IF(Rawdata[[#This Row],[Marital Status]]="M","Married","Single")</f>
        <v>Married</v>
      </c>
      <c r="C122" t="str">
        <f>IF(Rawdata[[#This Row],[Gender]]="M","Male","Female")</f>
        <v>Male</v>
      </c>
      <c r="D122" s="7">
        <f>Rawdata[[#This Row],[Income]]</f>
        <v>80000</v>
      </c>
      <c r="E122">
        <f>Rawdata[[#This Row],[Children]]</f>
        <v>5</v>
      </c>
      <c r="F122" t="str">
        <f>Rawdata[[#This Row],[Education]]</f>
        <v>Bachelors</v>
      </c>
      <c r="G122">
        <f>VLOOKUP(tbl[[#This Row],[Education]],lk_education[],G$2,FALSE)</f>
        <v>4</v>
      </c>
      <c r="H122" t="str">
        <f>Rawdata[[#This Row],[Occupation]]</f>
        <v>Management</v>
      </c>
      <c r="I122" t="str">
        <f>Rawdata[[#This Row],[Home Owner]]</f>
        <v>Yes</v>
      </c>
      <c r="J122">
        <f>Rawdata[[#This Row],[Cars]]</f>
        <v>2</v>
      </c>
      <c r="K122" t="str">
        <f>Rawdata[[#This Row],[Commute Distance]]</f>
        <v>2-5 Miles</v>
      </c>
      <c r="L122" t="str">
        <f>Rawdata[[#This Row],[Region]]</f>
        <v>Europe</v>
      </c>
      <c r="M122">
        <f>Rawdata[[#This Row],[Age]]</f>
        <v>62</v>
      </c>
      <c r="N122" t="str">
        <f>VLOOKUP(tbl[[#This Row],[Age]],lk_age_brackets[],N$2,TRUE)</f>
        <v>61+</v>
      </c>
      <c r="O122" t="str">
        <f>Rawdata[[#This Row],[Purchased Bike]]</f>
        <v>No</v>
      </c>
    </row>
    <row r="123" spans="1:15" x14ac:dyDescent="0.25">
      <c r="A123">
        <f>Rawdata[[#This Row],[ID]]</f>
        <v>12871</v>
      </c>
      <c r="B123" t="str">
        <f>IF(Rawdata[[#This Row],[Marital Status]]="M","Married","Single")</f>
        <v>Single</v>
      </c>
      <c r="C123" t="str">
        <f>IF(Rawdata[[#This Row],[Gender]]="M","Male","Female")</f>
        <v>Female</v>
      </c>
      <c r="D123" s="7">
        <f>Rawdata[[#This Row],[Income]]</f>
        <v>30000</v>
      </c>
      <c r="E123">
        <f>Rawdata[[#This Row],[Children]]</f>
        <v>0</v>
      </c>
      <c r="F123" t="str">
        <f>Rawdata[[#This Row],[Education]]</f>
        <v>Partial College</v>
      </c>
      <c r="G123">
        <f>VLOOKUP(tbl[[#This Row],[Education]],lk_education[],G$2,FALSE)</f>
        <v>3</v>
      </c>
      <c r="H123" t="str">
        <f>Rawdata[[#This Row],[Occupation]]</f>
        <v>Clerical</v>
      </c>
      <c r="I123" t="str">
        <f>Rawdata[[#This Row],[Home Owner]]</f>
        <v>No</v>
      </c>
      <c r="J123">
        <f>Rawdata[[#This Row],[Cars]]</f>
        <v>1</v>
      </c>
      <c r="K123" t="str">
        <f>Rawdata[[#This Row],[Commute Distance]]</f>
        <v>2-5 Miles</v>
      </c>
      <c r="L123" t="str">
        <f>Rawdata[[#This Row],[Region]]</f>
        <v>Europe</v>
      </c>
      <c r="M123">
        <f>Rawdata[[#This Row],[Age]]</f>
        <v>29</v>
      </c>
      <c r="N123" t="str">
        <f>VLOOKUP(tbl[[#This Row],[Age]],lk_age_brackets[],N$2,TRUE)</f>
        <v>0-30</v>
      </c>
      <c r="O123" t="str">
        <f>Rawdata[[#This Row],[Purchased Bike]]</f>
        <v>No</v>
      </c>
    </row>
    <row r="124" spans="1:15" x14ac:dyDescent="0.25">
      <c r="A124">
        <f>Rawdata[[#This Row],[ID]]</f>
        <v>22988</v>
      </c>
      <c r="B124" t="str">
        <f>IF(Rawdata[[#This Row],[Marital Status]]="M","Married","Single")</f>
        <v>Married</v>
      </c>
      <c r="C124" t="str">
        <f>IF(Rawdata[[#This Row],[Gender]]="M","Male","Female")</f>
        <v>Female</v>
      </c>
      <c r="D124" s="7">
        <f>Rawdata[[#This Row],[Income]]</f>
        <v>40000</v>
      </c>
      <c r="E124">
        <f>Rawdata[[#This Row],[Children]]</f>
        <v>2</v>
      </c>
      <c r="F124" t="str">
        <f>Rawdata[[#This Row],[Education]]</f>
        <v>Bachelors</v>
      </c>
      <c r="G124">
        <f>VLOOKUP(tbl[[#This Row],[Education]],lk_education[],G$2,FALSE)</f>
        <v>4</v>
      </c>
      <c r="H124" t="str">
        <f>Rawdata[[#This Row],[Occupation]]</f>
        <v>Management</v>
      </c>
      <c r="I124" t="str">
        <f>Rawdata[[#This Row],[Home Owner]]</f>
        <v>Yes</v>
      </c>
      <c r="J124">
        <f>Rawdata[[#This Row],[Cars]]</f>
        <v>2</v>
      </c>
      <c r="K124" t="str">
        <f>Rawdata[[#This Row],[Commute Distance]]</f>
        <v>5-10 Miles</v>
      </c>
      <c r="L124" t="str">
        <f>Rawdata[[#This Row],[Region]]</f>
        <v>Pacific</v>
      </c>
      <c r="M124">
        <f>Rawdata[[#This Row],[Age]]</f>
        <v>66</v>
      </c>
      <c r="N124" t="str">
        <f>VLOOKUP(tbl[[#This Row],[Age]],lk_age_brackets[],N$2,TRUE)</f>
        <v>61+</v>
      </c>
      <c r="O124" t="str">
        <f>Rawdata[[#This Row],[Purchased Bike]]</f>
        <v>Yes</v>
      </c>
    </row>
    <row r="125" spans="1:15" x14ac:dyDescent="0.25">
      <c r="A125">
        <f>Rawdata[[#This Row],[ID]]</f>
        <v>15922</v>
      </c>
      <c r="B125" t="str">
        <f>IF(Rawdata[[#This Row],[Marital Status]]="M","Married","Single")</f>
        <v>Married</v>
      </c>
      <c r="C125" t="str">
        <f>IF(Rawdata[[#This Row],[Gender]]="M","Male","Female")</f>
        <v>Male</v>
      </c>
      <c r="D125" s="7">
        <f>Rawdata[[#This Row],[Income]]</f>
        <v>150000</v>
      </c>
      <c r="E125">
        <f>Rawdata[[#This Row],[Children]]</f>
        <v>2</v>
      </c>
      <c r="F125" t="str">
        <f>Rawdata[[#This Row],[Education]]</f>
        <v>High School</v>
      </c>
      <c r="G125">
        <f>VLOOKUP(tbl[[#This Row],[Education]],lk_education[],G$2,FALSE)</f>
        <v>2</v>
      </c>
      <c r="H125" t="str">
        <f>Rawdata[[#This Row],[Occupation]]</f>
        <v>Professional</v>
      </c>
      <c r="I125" t="str">
        <f>Rawdata[[#This Row],[Home Owner]]</f>
        <v>Yes</v>
      </c>
      <c r="J125">
        <f>Rawdata[[#This Row],[Cars]]</f>
        <v>4</v>
      </c>
      <c r="K125" t="str">
        <f>Rawdata[[#This Row],[Commute Distance]]</f>
        <v>0-1 Miles</v>
      </c>
      <c r="L125" t="str">
        <f>Rawdata[[#This Row],[Region]]</f>
        <v>Europe</v>
      </c>
      <c r="M125">
        <f>Rawdata[[#This Row],[Age]]</f>
        <v>48</v>
      </c>
      <c r="N125" t="str">
        <f>VLOOKUP(tbl[[#This Row],[Age]],lk_age_brackets[],N$2,TRUE)</f>
        <v>41-50</v>
      </c>
      <c r="O125" t="str">
        <f>Rawdata[[#This Row],[Purchased Bike]]</f>
        <v>No</v>
      </c>
    </row>
    <row r="126" spans="1:15" x14ac:dyDescent="0.25">
      <c r="A126">
        <f>Rawdata[[#This Row],[ID]]</f>
        <v>12344</v>
      </c>
      <c r="B126" t="str">
        <f>IF(Rawdata[[#This Row],[Marital Status]]="M","Married","Single")</f>
        <v>Single</v>
      </c>
      <c r="C126" t="str">
        <f>IF(Rawdata[[#This Row],[Gender]]="M","Male","Female")</f>
        <v>Female</v>
      </c>
      <c r="D126" s="7">
        <f>Rawdata[[#This Row],[Income]]</f>
        <v>80000</v>
      </c>
      <c r="E126">
        <f>Rawdata[[#This Row],[Children]]</f>
        <v>0</v>
      </c>
      <c r="F126" t="str">
        <f>Rawdata[[#This Row],[Education]]</f>
        <v>Bachelors</v>
      </c>
      <c r="G126">
        <f>VLOOKUP(tbl[[#This Row],[Education]],lk_education[],G$2,FALSE)</f>
        <v>4</v>
      </c>
      <c r="H126" t="str">
        <f>Rawdata[[#This Row],[Occupation]]</f>
        <v>Professional</v>
      </c>
      <c r="I126" t="str">
        <f>Rawdata[[#This Row],[Home Owner]]</f>
        <v>No</v>
      </c>
      <c r="J126">
        <f>Rawdata[[#This Row],[Cars]]</f>
        <v>3</v>
      </c>
      <c r="K126" t="str">
        <f>Rawdata[[#This Row],[Commute Distance]]</f>
        <v>10+ Miles</v>
      </c>
      <c r="L126" t="str">
        <f>Rawdata[[#This Row],[Region]]</f>
        <v>Pacific</v>
      </c>
      <c r="M126">
        <f>Rawdata[[#This Row],[Age]]</f>
        <v>31</v>
      </c>
      <c r="N126" t="str">
        <f>VLOOKUP(tbl[[#This Row],[Age]],lk_age_brackets[],N$2,TRUE)</f>
        <v>31-40</v>
      </c>
      <c r="O126" t="str">
        <f>Rawdata[[#This Row],[Purchased Bike]]</f>
        <v>No</v>
      </c>
    </row>
    <row r="127" spans="1:15" x14ac:dyDescent="0.25">
      <c r="A127">
        <f>Rawdata[[#This Row],[ID]]</f>
        <v>23627</v>
      </c>
      <c r="B127" t="str">
        <f>IF(Rawdata[[#This Row],[Marital Status]]="M","Married","Single")</f>
        <v>Single</v>
      </c>
      <c r="C127" t="str">
        <f>IF(Rawdata[[#This Row],[Gender]]="M","Male","Female")</f>
        <v>Female</v>
      </c>
      <c r="D127" s="7">
        <f>Rawdata[[#This Row],[Income]]</f>
        <v>100000</v>
      </c>
      <c r="E127">
        <f>Rawdata[[#This Row],[Children]]</f>
        <v>3</v>
      </c>
      <c r="F127" t="str">
        <f>Rawdata[[#This Row],[Education]]</f>
        <v>Partial College</v>
      </c>
      <c r="G127">
        <f>VLOOKUP(tbl[[#This Row],[Education]],lk_education[],G$2,FALSE)</f>
        <v>3</v>
      </c>
      <c r="H127" t="str">
        <f>Rawdata[[#This Row],[Occupation]]</f>
        <v>Management</v>
      </c>
      <c r="I127" t="str">
        <f>Rawdata[[#This Row],[Home Owner]]</f>
        <v>No</v>
      </c>
      <c r="J127">
        <f>Rawdata[[#This Row],[Cars]]</f>
        <v>4</v>
      </c>
      <c r="K127" t="str">
        <f>Rawdata[[#This Row],[Commute Distance]]</f>
        <v>5-10 Miles</v>
      </c>
      <c r="L127" t="str">
        <f>Rawdata[[#This Row],[Region]]</f>
        <v>Europe</v>
      </c>
      <c r="M127">
        <f>Rawdata[[#This Row],[Age]]</f>
        <v>56</v>
      </c>
      <c r="N127" t="str">
        <f>VLOOKUP(tbl[[#This Row],[Age]],lk_age_brackets[],N$2,TRUE)</f>
        <v>51-60</v>
      </c>
      <c r="O127" t="str">
        <f>Rawdata[[#This Row],[Purchased Bike]]</f>
        <v>No</v>
      </c>
    </row>
    <row r="128" spans="1:15" x14ac:dyDescent="0.25">
      <c r="A128">
        <f>Rawdata[[#This Row],[ID]]</f>
        <v>27775</v>
      </c>
      <c r="B128" t="str">
        <f>IF(Rawdata[[#This Row],[Marital Status]]="M","Married","Single")</f>
        <v>Single</v>
      </c>
      <c r="C128" t="str">
        <f>IF(Rawdata[[#This Row],[Gender]]="M","Male","Female")</f>
        <v>Female</v>
      </c>
      <c r="D128" s="7">
        <f>Rawdata[[#This Row],[Income]]</f>
        <v>40000</v>
      </c>
      <c r="E128">
        <f>Rawdata[[#This Row],[Children]]</f>
        <v>0</v>
      </c>
      <c r="F128" t="str">
        <f>Rawdata[[#This Row],[Education]]</f>
        <v>Bachelors</v>
      </c>
      <c r="G128">
        <f>VLOOKUP(tbl[[#This Row],[Education]],lk_education[],G$2,FALSE)</f>
        <v>4</v>
      </c>
      <c r="H128" t="str">
        <f>Rawdata[[#This Row],[Occupation]]</f>
        <v>Clerical</v>
      </c>
      <c r="I128" t="str">
        <f>Rawdata[[#This Row],[Home Owner]]</f>
        <v>No</v>
      </c>
      <c r="J128">
        <f>Rawdata[[#This Row],[Cars]]</f>
        <v>0</v>
      </c>
      <c r="K128" t="str">
        <f>Rawdata[[#This Row],[Commute Distance]]</f>
        <v>0-1 Miles</v>
      </c>
      <c r="L128" t="str">
        <f>Rawdata[[#This Row],[Region]]</f>
        <v>Europe</v>
      </c>
      <c r="M128">
        <f>Rawdata[[#This Row],[Age]]</f>
        <v>38</v>
      </c>
      <c r="N128" t="str">
        <f>VLOOKUP(tbl[[#This Row],[Age]],lk_age_brackets[],N$2,TRUE)</f>
        <v>31-40</v>
      </c>
      <c r="O128" t="str">
        <f>Rawdata[[#This Row],[Purchased Bike]]</f>
        <v>Yes</v>
      </c>
    </row>
    <row r="129" spans="1:15" x14ac:dyDescent="0.25">
      <c r="A129">
        <f>Rawdata[[#This Row],[ID]]</f>
        <v>29301</v>
      </c>
      <c r="B129" t="str">
        <f>IF(Rawdata[[#This Row],[Marital Status]]="M","Married","Single")</f>
        <v>Married</v>
      </c>
      <c r="C129" t="str">
        <f>IF(Rawdata[[#This Row],[Gender]]="M","Male","Female")</f>
        <v>Male</v>
      </c>
      <c r="D129" s="7">
        <f>Rawdata[[#This Row],[Income]]</f>
        <v>80000</v>
      </c>
      <c r="E129">
        <f>Rawdata[[#This Row],[Children]]</f>
        <v>5</v>
      </c>
      <c r="F129" t="str">
        <f>Rawdata[[#This Row],[Education]]</f>
        <v>Bachelors</v>
      </c>
      <c r="G129">
        <f>VLOOKUP(tbl[[#This Row],[Education]],lk_education[],G$2,FALSE)</f>
        <v>4</v>
      </c>
      <c r="H129" t="str">
        <f>Rawdata[[#This Row],[Occupation]]</f>
        <v>Professional</v>
      </c>
      <c r="I129" t="str">
        <f>Rawdata[[#This Row],[Home Owner]]</f>
        <v>Yes</v>
      </c>
      <c r="J129">
        <f>Rawdata[[#This Row],[Cars]]</f>
        <v>4</v>
      </c>
      <c r="K129" t="str">
        <f>Rawdata[[#This Row],[Commute Distance]]</f>
        <v>1-2 Miles</v>
      </c>
      <c r="L129" t="str">
        <f>Rawdata[[#This Row],[Region]]</f>
        <v>Pacific</v>
      </c>
      <c r="M129">
        <f>Rawdata[[#This Row],[Age]]</f>
        <v>40</v>
      </c>
      <c r="N129" t="str">
        <f>VLOOKUP(tbl[[#This Row],[Age]],lk_age_brackets[],N$2,TRUE)</f>
        <v>31-40</v>
      </c>
      <c r="O129" t="str">
        <f>Rawdata[[#This Row],[Purchased Bike]]</f>
        <v>No</v>
      </c>
    </row>
    <row r="130" spans="1:15" x14ac:dyDescent="0.25">
      <c r="A130">
        <f>Rawdata[[#This Row],[ID]]</f>
        <v>12716</v>
      </c>
      <c r="B130" t="str">
        <f>IF(Rawdata[[#This Row],[Marital Status]]="M","Married","Single")</f>
        <v>Single</v>
      </c>
      <c r="C130" t="str">
        <f>IF(Rawdata[[#This Row],[Gender]]="M","Male","Female")</f>
        <v>Male</v>
      </c>
      <c r="D130" s="7">
        <f>Rawdata[[#This Row],[Income]]</f>
        <v>30000</v>
      </c>
      <c r="E130">
        <f>Rawdata[[#This Row],[Children]]</f>
        <v>0</v>
      </c>
      <c r="F130" t="str">
        <f>Rawdata[[#This Row],[Education]]</f>
        <v>Partial College</v>
      </c>
      <c r="G130">
        <f>VLOOKUP(tbl[[#This Row],[Education]],lk_education[],G$2,FALSE)</f>
        <v>3</v>
      </c>
      <c r="H130" t="str">
        <f>Rawdata[[#This Row],[Occupation]]</f>
        <v>Clerical</v>
      </c>
      <c r="I130" t="str">
        <f>Rawdata[[#This Row],[Home Owner]]</f>
        <v>Yes</v>
      </c>
      <c r="J130">
        <f>Rawdata[[#This Row],[Cars]]</f>
        <v>1</v>
      </c>
      <c r="K130" t="str">
        <f>Rawdata[[#This Row],[Commute Distance]]</f>
        <v>2-5 Miles</v>
      </c>
      <c r="L130" t="str">
        <f>Rawdata[[#This Row],[Region]]</f>
        <v>Europe</v>
      </c>
      <c r="M130">
        <f>Rawdata[[#This Row],[Age]]</f>
        <v>32</v>
      </c>
      <c r="N130" t="str">
        <f>VLOOKUP(tbl[[#This Row],[Age]],lk_age_brackets[],N$2,TRUE)</f>
        <v>31-40</v>
      </c>
      <c r="O130" t="str">
        <f>Rawdata[[#This Row],[Purchased Bike]]</f>
        <v>No</v>
      </c>
    </row>
    <row r="131" spans="1:15" x14ac:dyDescent="0.25">
      <c r="A131">
        <f>Rawdata[[#This Row],[ID]]</f>
        <v>12472</v>
      </c>
      <c r="B131" t="str">
        <f>IF(Rawdata[[#This Row],[Marital Status]]="M","Married","Single")</f>
        <v>Married</v>
      </c>
      <c r="C131" t="str">
        <f>IF(Rawdata[[#This Row],[Gender]]="M","Male","Female")</f>
        <v>Male</v>
      </c>
      <c r="D131" s="7">
        <f>Rawdata[[#This Row],[Income]]</f>
        <v>30000</v>
      </c>
      <c r="E131">
        <f>Rawdata[[#This Row],[Children]]</f>
        <v>1</v>
      </c>
      <c r="F131" t="str">
        <f>Rawdata[[#This Row],[Education]]</f>
        <v>Bachelors</v>
      </c>
      <c r="G131">
        <f>VLOOKUP(tbl[[#This Row],[Education]],lk_education[],G$2,FALSE)</f>
        <v>4</v>
      </c>
      <c r="H131" t="str">
        <f>Rawdata[[#This Row],[Occupation]]</f>
        <v>Clerical</v>
      </c>
      <c r="I131" t="str">
        <f>Rawdata[[#This Row],[Home Owner]]</f>
        <v>Yes</v>
      </c>
      <c r="J131">
        <f>Rawdata[[#This Row],[Cars]]</f>
        <v>1</v>
      </c>
      <c r="K131" t="str">
        <f>Rawdata[[#This Row],[Commute Distance]]</f>
        <v>2-5 Miles</v>
      </c>
      <c r="L131" t="str">
        <f>Rawdata[[#This Row],[Region]]</f>
        <v>Europe</v>
      </c>
      <c r="M131">
        <f>Rawdata[[#This Row],[Age]]</f>
        <v>39</v>
      </c>
      <c r="N131" t="str">
        <f>VLOOKUP(tbl[[#This Row],[Age]],lk_age_brackets[],N$2,TRUE)</f>
        <v>31-40</v>
      </c>
      <c r="O131" t="str">
        <f>Rawdata[[#This Row],[Purchased Bike]]</f>
        <v>No</v>
      </c>
    </row>
    <row r="132" spans="1:15" x14ac:dyDescent="0.25">
      <c r="A132">
        <f>Rawdata[[#This Row],[ID]]</f>
        <v>20970</v>
      </c>
      <c r="B132" t="str">
        <f>IF(Rawdata[[#This Row],[Marital Status]]="M","Married","Single")</f>
        <v>Single</v>
      </c>
      <c r="C132" t="str">
        <f>IF(Rawdata[[#This Row],[Gender]]="M","Male","Female")</f>
        <v>Male</v>
      </c>
      <c r="D132" s="7">
        <f>Rawdata[[#This Row],[Income]]</f>
        <v>10000</v>
      </c>
      <c r="E132">
        <f>Rawdata[[#This Row],[Children]]</f>
        <v>2</v>
      </c>
      <c r="F132" t="str">
        <f>Rawdata[[#This Row],[Education]]</f>
        <v>Partial College</v>
      </c>
      <c r="G132">
        <f>VLOOKUP(tbl[[#This Row],[Education]],lk_education[],G$2,FALSE)</f>
        <v>3</v>
      </c>
      <c r="H132" t="str">
        <f>Rawdata[[#This Row],[Occupation]]</f>
        <v>Manual</v>
      </c>
      <c r="I132" t="str">
        <f>Rawdata[[#This Row],[Home Owner]]</f>
        <v>Yes</v>
      </c>
      <c r="J132">
        <f>Rawdata[[#This Row],[Cars]]</f>
        <v>1</v>
      </c>
      <c r="K132" t="str">
        <f>Rawdata[[#This Row],[Commute Distance]]</f>
        <v>0-1 Miles</v>
      </c>
      <c r="L132" t="str">
        <f>Rawdata[[#This Row],[Region]]</f>
        <v>Europe</v>
      </c>
      <c r="M132">
        <f>Rawdata[[#This Row],[Age]]</f>
        <v>52</v>
      </c>
      <c r="N132" t="str">
        <f>VLOOKUP(tbl[[#This Row],[Age]],lk_age_brackets[],N$2,TRUE)</f>
        <v>51-60</v>
      </c>
      <c r="O132" t="str">
        <f>Rawdata[[#This Row],[Purchased Bike]]</f>
        <v>Yes</v>
      </c>
    </row>
    <row r="133" spans="1:15" x14ac:dyDescent="0.25">
      <c r="A133">
        <f>Rawdata[[#This Row],[ID]]</f>
        <v>26818</v>
      </c>
      <c r="B133" t="str">
        <f>IF(Rawdata[[#This Row],[Marital Status]]="M","Married","Single")</f>
        <v>Single</v>
      </c>
      <c r="C133" t="str">
        <f>IF(Rawdata[[#This Row],[Gender]]="M","Male","Female")</f>
        <v>Male</v>
      </c>
      <c r="D133" s="7">
        <f>Rawdata[[#This Row],[Income]]</f>
        <v>10000</v>
      </c>
      <c r="E133">
        <f>Rawdata[[#This Row],[Children]]</f>
        <v>3</v>
      </c>
      <c r="F133" t="str">
        <f>Rawdata[[#This Row],[Education]]</f>
        <v>High School</v>
      </c>
      <c r="G133">
        <f>VLOOKUP(tbl[[#This Row],[Education]],lk_education[],G$2,FALSE)</f>
        <v>2</v>
      </c>
      <c r="H133" t="str">
        <f>Rawdata[[#This Row],[Occupation]]</f>
        <v>Manual</v>
      </c>
      <c r="I133" t="str">
        <f>Rawdata[[#This Row],[Home Owner]]</f>
        <v>Yes</v>
      </c>
      <c r="J133">
        <f>Rawdata[[#This Row],[Cars]]</f>
        <v>1</v>
      </c>
      <c r="K133" t="str">
        <f>Rawdata[[#This Row],[Commute Distance]]</f>
        <v>0-1 Miles</v>
      </c>
      <c r="L133" t="str">
        <f>Rawdata[[#This Row],[Region]]</f>
        <v>Europe</v>
      </c>
      <c r="M133">
        <f>Rawdata[[#This Row],[Age]]</f>
        <v>39</v>
      </c>
      <c r="N133" t="str">
        <f>VLOOKUP(tbl[[#This Row],[Age]],lk_age_brackets[],N$2,TRUE)</f>
        <v>31-40</v>
      </c>
      <c r="O133" t="str">
        <f>Rawdata[[#This Row],[Purchased Bike]]</f>
        <v>Yes</v>
      </c>
    </row>
    <row r="134" spans="1:15" x14ac:dyDescent="0.25">
      <c r="A134">
        <f>Rawdata[[#This Row],[ID]]</f>
        <v>12993</v>
      </c>
      <c r="B134" t="str">
        <f>IF(Rawdata[[#This Row],[Marital Status]]="M","Married","Single")</f>
        <v>Married</v>
      </c>
      <c r="C134" t="str">
        <f>IF(Rawdata[[#This Row],[Gender]]="M","Male","Female")</f>
        <v>Male</v>
      </c>
      <c r="D134" s="7">
        <f>Rawdata[[#This Row],[Income]]</f>
        <v>60000</v>
      </c>
      <c r="E134">
        <f>Rawdata[[#This Row],[Children]]</f>
        <v>2</v>
      </c>
      <c r="F134" t="str">
        <f>Rawdata[[#This Row],[Education]]</f>
        <v>Bachelors</v>
      </c>
      <c r="G134">
        <f>VLOOKUP(tbl[[#This Row],[Education]],lk_education[],G$2,FALSE)</f>
        <v>4</v>
      </c>
      <c r="H134" t="str">
        <f>Rawdata[[#This Row],[Occupation]]</f>
        <v>Professional</v>
      </c>
      <c r="I134" t="str">
        <f>Rawdata[[#This Row],[Home Owner]]</f>
        <v>Yes</v>
      </c>
      <c r="J134">
        <f>Rawdata[[#This Row],[Cars]]</f>
        <v>1</v>
      </c>
      <c r="K134" t="str">
        <f>Rawdata[[#This Row],[Commute Distance]]</f>
        <v>2-5 Miles</v>
      </c>
      <c r="L134" t="str">
        <f>Rawdata[[#This Row],[Region]]</f>
        <v>Pacific</v>
      </c>
      <c r="M134">
        <f>Rawdata[[#This Row],[Age]]</f>
        <v>37</v>
      </c>
      <c r="N134" t="str">
        <f>VLOOKUP(tbl[[#This Row],[Age]],lk_age_brackets[],N$2,TRUE)</f>
        <v>31-40</v>
      </c>
      <c r="O134" t="str">
        <f>Rawdata[[#This Row],[Purchased Bike]]</f>
        <v>No</v>
      </c>
    </row>
    <row r="135" spans="1:15" x14ac:dyDescent="0.25">
      <c r="A135">
        <f>Rawdata[[#This Row],[ID]]</f>
        <v>14192</v>
      </c>
      <c r="B135" t="str">
        <f>IF(Rawdata[[#This Row],[Marital Status]]="M","Married","Single")</f>
        <v>Married</v>
      </c>
      <c r="C135" t="str">
        <f>IF(Rawdata[[#This Row],[Gender]]="M","Male","Female")</f>
        <v>Male</v>
      </c>
      <c r="D135" s="7">
        <f>Rawdata[[#This Row],[Income]]</f>
        <v>90000</v>
      </c>
      <c r="E135">
        <f>Rawdata[[#This Row],[Children]]</f>
        <v>4</v>
      </c>
      <c r="F135" t="str">
        <f>Rawdata[[#This Row],[Education]]</f>
        <v>High School</v>
      </c>
      <c r="G135">
        <f>VLOOKUP(tbl[[#This Row],[Education]],lk_education[],G$2,FALSE)</f>
        <v>2</v>
      </c>
      <c r="H135" t="str">
        <f>Rawdata[[#This Row],[Occupation]]</f>
        <v>Management</v>
      </c>
      <c r="I135" t="str">
        <f>Rawdata[[#This Row],[Home Owner]]</f>
        <v>Yes</v>
      </c>
      <c r="J135">
        <f>Rawdata[[#This Row],[Cars]]</f>
        <v>3</v>
      </c>
      <c r="K135" t="str">
        <f>Rawdata[[#This Row],[Commute Distance]]</f>
        <v>5-10 Miles</v>
      </c>
      <c r="L135" t="str">
        <f>Rawdata[[#This Row],[Region]]</f>
        <v>Europe</v>
      </c>
      <c r="M135">
        <f>Rawdata[[#This Row],[Age]]</f>
        <v>56</v>
      </c>
      <c r="N135" t="str">
        <f>VLOOKUP(tbl[[#This Row],[Age]],lk_age_brackets[],N$2,TRUE)</f>
        <v>51-60</v>
      </c>
      <c r="O135" t="str">
        <f>Rawdata[[#This Row],[Purchased Bike]]</f>
        <v>Yes</v>
      </c>
    </row>
    <row r="136" spans="1:15" x14ac:dyDescent="0.25">
      <c r="A136">
        <f>Rawdata[[#This Row],[ID]]</f>
        <v>19477</v>
      </c>
      <c r="B136" t="str">
        <f>IF(Rawdata[[#This Row],[Marital Status]]="M","Married","Single")</f>
        <v>Married</v>
      </c>
      <c r="C136" t="str">
        <f>IF(Rawdata[[#This Row],[Gender]]="M","Male","Female")</f>
        <v>Male</v>
      </c>
      <c r="D136" s="7">
        <f>Rawdata[[#This Row],[Income]]</f>
        <v>40000</v>
      </c>
      <c r="E136">
        <f>Rawdata[[#This Row],[Children]]</f>
        <v>0</v>
      </c>
      <c r="F136" t="str">
        <f>Rawdata[[#This Row],[Education]]</f>
        <v>Bachelors</v>
      </c>
      <c r="G136">
        <f>VLOOKUP(tbl[[#This Row],[Education]],lk_education[],G$2,FALSE)</f>
        <v>4</v>
      </c>
      <c r="H136" t="str">
        <f>Rawdata[[#This Row],[Occupation]]</f>
        <v>Professional</v>
      </c>
      <c r="I136" t="str">
        <f>Rawdata[[#This Row],[Home Owner]]</f>
        <v>Yes</v>
      </c>
      <c r="J136">
        <f>Rawdata[[#This Row],[Cars]]</f>
        <v>0</v>
      </c>
      <c r="K136" t="str">
        <f>Rawdata[[#This Row],[Commute Distance]]</f>
        <v>0-1 Miles</v>
      </c>
      <c r="L136" t="str">
        <f>Rawdata[[#This Row],[Region]]</f>
        <v>Europe</v>
      </c>
      <c r="M136">
        <f>Rawdata[[#This Row],[Age]]</f>
        <v>40</v>
      </c>
      <c r="N136" t="str">
        <f>VLOOKUP(tbl[[#This Row],[Age]],lk_age_brackets[],N$2,TRUE)</f>
        <v>31-40</v>
      </c>
      <c r="O136" t="str">
        <f>Rawdata[[#This Row],[Purchased Bike]]</f>
        <v>Yes</v>
      </c>
    </row>
    <row r="137" spans="1:15" x14ac:dyDescent="0.25">
      <c r="A137">
        <f>Rawdata[[#This Row],[ID]]</f>
        <v>26796</v>
      </c>
      <c r="B137" t="str">
        <f>IF(Rawdata[[#This Row],[Marital Status]]="M","Married","Single")</f>
        <v>Single</v>
      </c>
      <c r="C137" t="str">
        <f>IF(Rawdata[[#This Row],[Gender]]="M","Male","Female")</f>
        <v>Male</v>
      </c>
      <c r="D137" s="7">
        <f>Rawdata[[#This Row],[Income]]</f>
        <v>40000</v>
      </c>
      <c r="E137">
        <f>Rawdata[[#This Row],[Children]]</f>
        <v>2</v>
      </c>
      <c r="F137" t="str">
        <f>Rawdata[[#This Row],[Education]]</f>
        <v>Bachelors</v>
      </c>
      <c r="G137">
        <f>VLOOKUP(tbl[[#This Row],[Education]],lk_education[],G$2,FALSE)</f>
        <v>4</v>
      </c>
      <c r="H137" t="str">
        <f>Rawdata[[#This Row],[Occupation]]</f>
        <v>Management</v>
      </c>
      <c r="I137" t="str">
        <f>Rawdata[[#This Row],[Home Owner]]</f>
        <v>Yes</v>
      </c>
      <c r="J137">
        <f>Rawdata[[#This Row],[Cars]]</f>
        <v>2</v>
      </c>
      <c r="K137" t="str">
        <f>Rawdata[[#This Row],[Commute Distance]]</f>
        <v>5-10 Miles</v>
      </c>
      <c r="L137" t="str">
        <f>Rawdata[[#This Row],[Region]]</f>
        <v>Pacific</v>
      </c>
      <c r="M137">
        <f>Rawdata[[#This Row],[Age]]</f>
        <v>65</v>
      </c>
      <c r="N137" t="str">
        <f>VLOOKUP(tbl[[#This Row],[Age]],lk_age_brackets[],N$2,TRUE)</f>
        <v>61+</v>
      </c>
      <c r="O137" t="str">
        <f>Rawdata[[#This Row],[Purchased Bike]]</f>
        <v>Yes</v>
      </c>
    </row>
    <row r="138" spans="1:15" x14ac:dyDescent="0.25">
      <c r="A138">
        <f>Rawdata[[#This Row],[ID]]</f>
        <v>21094</v>
      </c>
      <c r="B138" t="str">
        <f>IF(Rawdata[[#This Row],[Marital Status]]="M","Married","Single")</f>
        <v>Single</v>
      </c>
      <c r="C138" t="str">
        <f>IF(Rawdata[[#This Row],[Gender]]="M","Male","Female")</f>
        <v>Female</v>
      </c>
      <c r="D138" s="7">
        <f>Rawdata[[#This Row],[Income]]</f>
        <v>30000</v>
      </c>
      <c r="E138">
        <f>Rawdata[[#This Row],[Children]]</f>
        <v>2</v>
      </c>
      <c r="F138" t="str">
        <f>Rawdata[[#This Row],[Education]]</f>
        <v>Partial College</v>
      </c>
      <c r="G138">
        <f>VLOOKUP(tbl[[#This Row],[Education]],lk_education[],G$2,FALSE)</f>
        <v>3</v>
      </c>
      <c r="H138" t="str">
        <f>Rawdata[[#This Row],[Occupation]]</f>
        <v>Clerical</v>
      </c>
      <c r="I138" t="str">
        <f>Rawdata[[#This Row],[Home Owner]]</f>
        <v>Yes</v>
      </c>
      <c r="J138">
        <f>Rawdata[[#This Row],[Cars]]</f>
        <v>2</v>
      </c>
      <c r="K138" t="str">
        <f>Rawdata[[#This Row],[Commute Distance]]</f>
        <v>0-1 Miles</v>
      </c>
      <c r="L138" t="str">
        <f>Rawdata[[#This Row],[Region]]</f>
        <v>Europe</v>
      </c>
      <c r="M138">
        <f>Rawdata[[#This Row],[Age]]</f>
        <v>42</v>
      </c>
      <c r="N138" t="str">
        <f>VLOOKUP(tbl[[#This Row],[Age]],lk_age_brackets[],N$2,TRUE)</f>
        <v>41-50</v>
      </c>
      <c r="O138" t="str">
        <f>Rawdata[[#This Row],[Purchased Bike]]</f>
        <v>No</v>
      </c>
    </row>
    <row r="139" spans="1:15" x14ac:dyDescent="0.25">
      <c r="A139">
        <f>Rawdata[[#This Row],[ID]]</f>
        <v>12234</v>
      </c>
      <c r="B139" t="str">
        <f>IF(Rawdata[[#This Row],[Marital Status]]="M","Married","Single")</f>
        <v>Married</v>
      </c>
      <c r="C139" t="str">
        <f>IF(Rawdata[[#This Row],[Gender]]="M","Male","Female")</f>
        <v>Male</v>
      </c>
      <c r="D139" s="7">
        <f>Rawdata[[#This Row],[Income]]</f>
        <v>10000</v>
      </c>
      <c r="E139">
        <f>Rawdata[[#This Row],[Children]]</f>
        <v>2</v>
      </c>
      <c r="F139" t="str">
        <f>Rawdata[[#This Row],[Education]]</f>
        <v>Partial College</v>
      </c>
      <c r="G139">
        <f>VLOOKUP(tbl[[#This Row],[Education]],lk_education[],G$2,FALSE)</f>
        <v>3</v>
      </c>
      <c r="H139" t="str">
        <f>Rawdata[[#This Row],[Occupation]]</f>
        <v>Manual</v>
      </c>
      <c r="I139" t="str">
        <f>Rawdata[[#This Row],[Home Owner]]</f>
        <v>Yes</v>
      </c>
      <c r="J139">
        <f>Rawdata[[#This Row],[Cars]]</f>
        <v>1</v>
      </c>
      <c r="K139" t="str">
        <f>Rawdata[[#This Row],[Commute Distance]]</f>
        <v>2-5 Miles</v>
      </c>
      <c r="L139" t="str">
        <f>Rawdata[[#This Row],[Region]]</f>
        <v>Europe</v>
      </c>
      <c r="M139">
        <f>Rawdata[[#This Row],[Age]]</f>
        <v>52</v>
      </c>
      <c r="N139" t="str">
        <f>VLOOKUP(tbl[[#This Row],[Age]],lk_age_brackets[],N$2,TRUE)</f>
        <v>51-60</v>
      </c>
      <c r="O139" t="str">
        <f>Rawdata[[#This Row],[Purchased Bike]]</f>
        <v>No</v>
      </c>
    </row>
    <row r="140" spans="1:15" x14ac:dyDescent="0.25">
      <c r="A140">
        <f>Rawdata[[#This Row],[ID]]</f>
        <v>28683</v>
      </c>
      <c r="B140" t="str">
        <f>IF(Rawdata[[#This Row],[Marital Status]]="M","Married","Single")</f>
        <v>Single</v>
      </c>
      <c r="C140" t="str">
        <f>IF(Rawdata[[#This Row],[Gender]]="M","Male","Female")</f>
        <v>Female</v>
      </c>
      <c r="D140" s="7">
        <f>Rawdata[[#This Row],[Income]]</f>
        <v>10000</v>
      </c>
      <c r="E140">
        <f>Rawdata[[#This Row],[Children]]</f>
        <v>1</v>
      </c>
      <c r="F140" t="str">
        <f>Rawdata[[#This Row],[Education]]</f>
        <v>High School</v>
      </c>
      <c r="G140">
        <f>VLOOKUP(tbl[[#This Row],[Education]],lk_education[],G$2,FALSE)</f>
        <v>2</v>
      </c>
      <c r="H140" t="str">
        <f>Rawdata[[#This Row],[Occupation]]</f>
        <v>Manual</v>
      </c>
      <c r="I140" t="str">
        <f>Rawdata[[#This Row],[Home Owner]]</f>
        <v>No</v>
      </c>
      <c r="J140">
        <f>Rawdata[[#This Row],[Cars]]</f>
        <v>1</v>
      </c>
      <c r="K140" t="str">
        <f>Rawdata[[#This Row],[Commute Distance]]</f>
        <v>5-10 Miles</v>
      </c>
      <c r="L140" t="str">
        <f>Rawdata[[#This Row],[Region]]</f>
        <v>Europe</v>
      </c>
      <c r="M140">
        <f>Rawdata[[#This Row],[Age]]</f>
        <v>35</v>
      </c>
      <c r="N140" t="str">
        <f>VLOOKUP(tbl[[#This Row],[Age]],lk_age_brackets[],N$2,TRUE)</f>
        <v>31-40</v>
      </c>
      <c r="O140" t="str">
        <f>Rawdata[[#This Row],[Purchased Bike]]</f>
        <v>Yes</v>
      </c>
    </row>
    <row r="141" spans="1:15" x14ac:dyDescent="0.25">
      <c r="A141">
        <f>Rawdata[[#This Row],[ID]]</f>
        <v>17994</v>
      </c>
      <c r="B141" t="str">
        <f>IF(Rawdata[[#This Row],[Marital Status]]="M","Married","Single")</f>
        <v>Single</v>
      </c>
      <c r="C141" t="str">
        <f>IF(Rawdata[[#This Row],[Gender]]="M","Male","Female")</f>
        <v>Male</v>
      </c>
      <c r="D141" s="7">
        <f>Rawdata[[#This Row],[Income]]</f>
        <v>20000</v>
      </c>
      <c r="E141">
        <f>Rawdata[[#This Row],[Children]]</f>
        <v>2</v>
      </c>
      <c r="F141" t="str">
        <f>Rawdata[[#This Row],[Education]]</f>
        <v>High School</v>
      </c>
      <c r="G141">
        <f>VLOOKUP(tbl[[#This Row],[Education]],lk_education[],G$2,FALSE)</f>
        <v>2</v>
      </c>
      <c r="H141" t="str">
        <f>Rawdata[[#This Row],[Occupation]]</f>
        <v>Manual</v>
      </c>
      <c r="I141" t="str">
        <f>Rawdata[[#This Row],[Home Owner]]</f>
        <v>Yes</v>
      </c>
      <c r="J141">
        <f>Rawdata[[#This Row],[Cars]]</f>
        <v>2</v>
      </c>
      <c r="K141" t="str">
        <f>Rawdata[[#This Row],[Commute Distance]]</f>
        <v>0-1 Miles</v>
      </c>
      <c r="L141" t="str">
        <f>Rawdata[[#This Row],[Region]]</f>
        <v>Europe</v>
      </c>
      <c r="M141">
        <f>Rawdata[[#This Row],[Age]]</f>
        <v>42</v>
      </c>
      <c r="N141" t="str">
        <f>VLOOKUP(tbl[[#This Row],[Age]],lk_age_brackets[],N$2,TRUE)</f>
        <v>41-50</v>
      </c>
      <c r="O141" t="str">
        <f>Rawdata[[#This Row],[Purchased Bike]]</f>
        <v>No</v>
      </c>
    </row>
    <row r="142" spans="1:15" x14ac:dyDescent="0.25">
      <c r="A142">
        <f>Rawdata[[#This Row],[ID]]</f>
        <v>24273</v>
      </c>
      <c r="B142" t="str">
        <f>IF(Rawdata[[#This Row],[Marital Status]]="M","Married","Single")</f>
        <v>Married</v>
      </c>
      <c r="C142" t="str">
        <f>IF(Rawdata[[#This Row],[Gender]]="M","Male","Female")</f>
        <v>Female</v>
      </c>
      <c r="D142" s="7">
        <f>Rawdata[[#This Row],[Income]]</f>
        <v>20000</v>
      </c>
      <c r="E142">
        <f>Rawdata[[#This Row],[Children]]</f>
        <v>2</v>
      </c>
      <c r="F142" t="str">
        <f>Rawdata[[#This Row],[Education]]</f>
        <v>Partial High School</v>
      </c>
      <c r="G142">
        <f>VLOOKUP(tbl[[#This Row],[Education]],lk_education[],G$2,FALSE)</f>
        <v>1</v>
      </c>
      <c r="H142" t="str">
        <f>Rawdata[[#This Row],[Occupation]]</f>
        <v>Clerical</v>
      </c>
      <c r="I142" t="str">
        <f>Rawdata[[#This Row],[Home Owner]]</f>
        <v>Yes</v>
      </c>
      <c r="J142">
        <f>Rawdata[[#This Row],[Cars]]</f>
        <v>2</v>
      </c>
      <c r="K142" t="str">
        <f>Rawdata[[#This Row],[Commute Distance]]</f>
        <v>5-10 Miles</v>
      </c>
      <c r="L142" t="str">
        <f>Rawdata[[#This Row],[Region]]</f>
        <v>Pacific</v>
      </c>
      <c r="M142">
        <f>Rawdata[[#This Row],[Age]]</f>
        <v>55</v>
      </c>
      <c r="N142" t="str">
        <f>VLOOKUP(tbl[[#This Row],[Age]],lk_age_brackets[],N$2,TRUE)</f>
        <v>51-60</v>
      </c>
      <c r="O142" t="str">
        <f>Rawdata[[#This Row],[Purchased Bike]]</f>
        <v>Yes</v>
      </c>
    </row>
    <row r="143" spans="1:15" x14ac:dyDescent="0.25">
      <c r="A143">
        <f>Rawdata[[#This Row],[ID]]</f>
        <v>26547</v>
      </c>
      <c r="B143" t="str">
        <f>IF(Rawdata[[#This Row],[Marital Status]]="M","Married","Single")</f>
        <v>Single</v>
      </c>
      <c r="C143" t="str">
        <f>IF(Rawdata[[#This Row],[Gender]]="M","Male","Female")</f>
        <v>Female</v>
      </c>
      <c r="D143" s="7">
        <f>Rawdata[[#This Row],[Income]]</f>
        <v>30000</v>
      </c>
      <c r="E143">
        <f>Rawdata[[#This Row],[Children]]</f>
        <v>2</v>
      </c>
      <c r="F143" t="str">
        <f>Rawdata[[#This Row],[Education]]</f>
        <v>Partial College</v>
      </c>
      <c r="G143">
        <f>VLOOKUP(tbl[[#This Row],[Education]],lk_education[],G$2,FALSE)</f>
        <v>3</v>
      </c>
      <c r="H143" t="str">
        <f>Rawdata[[#This Row],[Occupation]]</f>
        <v>Clerical</v>
      </c>
      <c r="I143" t="str">
        <f>Rawdata[[#This Row],[Home Owner]]</f>
        <v>No</v>
      </c>
      <c r="J143">
        <f>Rawdata[[#This Row],[Cars]]</f>
        <v>2</v>
      </c>
      <c r="K143" t="str">
        <f>Rawdata[[#This Row],[Commute Distance]]</f>
        <v>5-10 Miles</v>
      </c>
      <c r="L143" t="str">
        <f>Rawdata[[#This Row],[Region]]</f>
        <v>Pacific</v>
      </c>
      <c r="M143">
        <f>Rawdata[[#This Row],[Age]]</f>
        <v>60</v>
      </c>
      <c r="N143" t="str">
        <f>VLOOKUP(tbl[[#This Row],[Age]],lk_age_brackets[],N$2,TRUE)</f>
        <v>51-60</v>
      </c>
      <c r="O143" t="str">
        <f>Rawdata[[#This Row],[Purchased Bike]]</f>
        <v>Yes</v>
      </c>
    </row>
    <row r="144" spans="1:15" x14ac:dyDescent="0.25">
      <c r="A144">
        <f>Rawdata[[#This Row],[ID]]</f>
        <v>22500</v>
      </c>
      <c r="B144" t="str">
        <f>IF(Rawdata[[#This Row],[Marital Status]]="M","Married","Single")</f>
        <v>Single</v>
      </c>
      <c r="C144" t="str">
        <f>IF(Rawdata[[#This Row],[Gender]]="M","Male","Female")</f>
        <v>Male</v>
      </c>
      <c r="D144" s="7">
        <f>Rawdata[[#This Row],[Income]]</f>
        <v>40000</v>
      </c>
      <c r="E144">
        <f>Rawdata[[#This Row],[Children]]</f>
        <v>0</v>
      </c>
      <c r="F144" t="str">
        <f>Rawdata[[#This Row],[Education]]</f>
        <v>Bachelors</v>
      </c>
      <c r="G144">
        <f>VLOOKUP(tbl[[#This Row],[Education]],lk_education[],G$2,FALSE)</f>
        <v>4</v>
      </c>
      <c r="H144" t="str">
        <f>Rawdata[[#This Row],[Occupation]]</f>
        <v>Professional</v>
      </c>
      <c r="I144" t="str">
        <f>Rawdata[[#This Row],[Home Owner]]</f>
        <v>No</v>
      </c>
      <c r="J144">
        <f>Rawdata[[#This Row],[Cars]]</f>
        <v>0</v>
      </c>
      <c r="K144" t="str">
        <f>Rawdata[[#This Row],[Commute Distance]]</f>
        <v>0-1 Miles</v>
      </c>
      <c r="L144" t="str">
        <f>Rawdata[[#This Row],[Region]]</f>
        <v>Europe</v>
      </c>
      <c r="M144">
        <f>Rawdata[[#This Row],[Age]]</f>
        <v>40</v>
      </c>
      <c r="N144" t="str">
        <f>VLOOKUP(tbl[[#This Row],[Age]],lk_age_brackets[],N$2,TRUE)</f>
        <v>31-40</v>
      </c>
      <c r="O144" t="str">
        <f>Rawdata[[#This Row],[Purchased Bike]]</f>
        <v>Yes</v>
      </c>
    </row>
    <row r="145" spans="1:15" x14ac:dyDescent="0.25">
      <c r="A145">
        <f>Rawdata[[#This Row],[ID]]</f>
        <v>23993</v>
      </c>
      <c r="B145" t="str">
        <f>IF(Rawdata[[#This Row],[Marital Status]]="M","Married","Single")</f>
        <v>Single</v>
      </c>
      <c r="C145" t="str">
        <f>IF(Rawdata[[#This Row],[Gender]]="M","Male","Female")</f>
        <v>Female</v>
      </c>
      <c r="D145" s="7">
        <f>Rawdata[[#This Row],[Income]]</f>
        <v>10000</v>
      </c>
      <c r="E145">
        <f>Rawdata[[#This Row],[Children]]</f>
        <v>0</v>
      </c>
      <c r="F145" t="str">
        <f>Rawdata[[#This Row],[Education]]</f>
        <v>Partial College</v>
      </c>
      <c r="G145">
        <f>VLOOKUP(tbl[[#This Row],[Education]],lk_education[],G$2,FALSE)</f>
        <v>3</v>
      </c>
      <c r="H145" t="str">
        <f>Rawdata[[#This Row],[Occupation]]</f>
        <v>Manual</v>
      </c>
      <c r="I145" t="str">
        <f>Rawdata[[#This Row],[Home Owner]]</f>
        <v>No</v>
      </c>
      <c r="J145">
        <f>Rawdata[[#This Row],[Cars]]</f>
        <v>1</v>
      </c>
      <c r="K145" t="str">
        <f>Rawdata[[#This Row],[Commute Distance]]</f>
        <v>0-1 Miles</v>
      </c>
      <c r="L145" t="str">
        <f>Rawdata[[#This Row],[Region]]</f>
        <v>Pacific</v>
      </c>
      <c r="M145">
        <f>Rawdata[[#This Row],[Age]]</f>
        <v>26</v>
      </c>
      <c r="N145" t="str">
        <f>VLOOKUP(tbl[[#This Row],[Age]],lk_age_brackets[],N$2,TRUE)</f>
        <v>0-30</v>
      </c>
      <c r="O145" t="str">
        <f>Rawdata[[#This Row],[Purchased Bike]]</f>
        <v>Yes</v>
      </c>
    </row>
    <row r="146" spans="1:15" x14ac:dyDescent="0.25">
      <c r="A146">
        <f>Rawdata[[#This Row],[ID]]</f>
        <v>14832</v>
      </c>
      <c r="B146" t="str">
        <f>IF(Rawdata[[#This Row],[Marital Status]]="M","Married","Single")</f>
        <v>Married</v>
      </c>
      <c r="C146" t="str">
        <f>IF(Rawdata[[#This Row],[Gender]]="M","Male","Female")</f>
        <v>Male</v>
      </c>
      <c r="D146" s="7">
        <f>Rawdata[[#This Row],[Income]]</f>
        <v>40000</v>
      </c>
      <c r="E146">
        <f>Rawdata[[#This Row],[Children]]</f>
        <v>1</v>
      </c>
      <c r="F146" t="str">
        <f>Rawdata[[#This Row],[Education]]</f>
        <v>Bachelors</v>
      </c>
      <c r="G146">
        <f>VLOOKUP(tbl[[#This Row],[Education]],lk_education[],G$2,FALSE)</f>
        <v>4</v>
      </c>
      <c r="H146" t="str">
        <f>Rawdata[[#This Row],[Occupation]]</f>
        <v>Skilled Manual</v>
      </c>
      <c r="I146" t="str">
        <f>Rawdata[[#This Row],[Home Owner]]</f>
        <v>Yes</v>
      </c>
      <c r="J146">
        <f>Rawdata[[#This Row],[Cars]]</f>
        <v>0</v>
      </c>
      <c r="K146" t="str">
        <f>Rawdata[[#This Row],[Commute Distance]]</f>
        <v>0-1 Miles</v>
      </c>
      <c r="L146" t="str">
        <f>Rawdata[[#This Row],[Region]]</f>
        <v>Europe</v>
      </c>
      <c r="M146">
        <f>Rawdata[[#This Row],[Age]]</f>
        <v>42</v>
      </c>
      <c r="N146" t="str">
        <f>VLOOKUP(tbl[[#This Row],[Age]],lk_age_brackets[],N$2,TRUE)</f>
        <v>41-50</v>
      </c>
      <c r="O146" t="str">
        <f>Rawdata[[#This Row],[Purchased Bike]]</f>
        <v>Yes</v>
      </c>
    </row>
    <row r="147" spans="1:15" x14ac:dyDescent="0.25">
      <c r="A147">
        <f>Rawdata[[#This Row],[ID]]</f>
        <v>16614</v>
      </c>
      <c r="B147" t="str">
        <f>IF(Rawdata[[#This Row],[Marital Status]]="M","Married","Single")</f>
        <v>Married</v>
      </c>
      <c r="C147" t="str">
        <f>IF(Rawdata[[#This Row],[Gender]]="M","Male","Female")</f>
        <v>Female</v>
      </c>
      <c r="D147" s="7">
        <f>Rawdata[[#This Row],[Income]]</f>
        <v>80000</v>
      </c>
      <c r="E147">
        <f>Rawdata[[#This Row],[Children]]</f>
        <v>0</v>
      </c>
      <c r="F147" t="str">
        <f>Rawdata[[#This Row],[Education]]</f>
        <v>Bachelors</v>
      </c>
      <c r="G147">
        <f>VLOOKUP(tbl[[#This Row],[Education]],lk_education[],G$2,FALSE)</f>
        <v>4</v>
      </c>
      <c r="H147" t="str">
        <f>Rawdata[[#This Row],[Occupation]]</f>
        <v>Professional</v>
      </c>
      <c r="I147" t="str">
        <f>Rawdata[[#This Row],[Home Owner]]</f>
        <v>Yes</v>
      </c>
      <c r="J147">
        <f>Rawdata[[#This Row],[Cars]]</f>
        <v>3</v>
      </c>
      <c r="K147" t="str">
        <f>Rawdata[[#This Row],[Commute Distance]]</f>
        <v>10+ Miles</v>
      </c>
      <c r="L147" t="str">
        <f>Rawdata[[#This Row],[Region]]</f>
        <v>Pacific</v>
      </c>
      <c r="M147">
        <f>Rawdata[[#This Row],[Age]]</f>
        <v>32</v>
      </c>
      <c r="N147" t="str">
        <f>VLOOKUP(tbl[[#This Row],[Age]],lk_age_brackets[],N$2,TRUE)</f>
        <v>31-40</v>
      </c>
      <c r="O147" t="str">
        <f>Rawdata[[#This Row],[Purchased Bike]]</f>
        <v>No</v>
      </c>
    </row>
    <row r="148" spans="1:15" x14ac:dyDescent="0.25">
      <c r="A148">
        <f>Rawdata[[#This Row],[ID]]</f>
        <v>20877</v>
      </c>
      <c r="B148" t="str">
        <f>IF(Rawdata[[#This Row],[Marital Status]]="M","Married","Single")</f>
        <v>Single</v>
      </c>
      <c r="C148" t="str">
        <f>IF(Rawdata[[#This Row],[Gender]]="M","Male","Female")</f>
        <v>Male</v>
      </c>
      <c r="D148" s="7">
        <f>Rawdata[[#This Row],[Income]]</f>
        <v>30000</v>
      </c>
      <c r="E148">
        <f>Rawdata[[#This Row],[Children]]</f>
        <v>1</v>
      </c>
      <c r="F148" t="str">
        <f>Rawdata[[#This Row],[Education]]</f>
        <v>Bachelors</v>
      </c>
      <c r="G148">
        <f>VLOOKUP(tbl[[#This Row],[Education]],lk_education[],G$2,FALSE)</f>
        <v>4</v>
      </c>
      <c r="H148" t="str">
        <f>Rawdata[[#This Row],[Occupation]]</f>
        <v>Clerical</v>
      </c>
      <c r="I148" t="str">
        <f>Rawdata[[#This Row],[Home Owner]]</f>
        <v>Yes</v>
      </c>
      <c r="J148">
        <f>Rawdata[[#This Row],[Cars]]</f>
        <v>0</v>
      </c>
      <c r="K148" t="str">
        <f>Rawdata[[#This Row],[Commute Distance]]</f>
        <v>1-2 Miles</v>
      </c>
      <c r="L148" t="str">
        <f>Rawdata[[#This Row],[Region]]</f>
        <v>Europe</v>
      </c>
      <c r="M148">
        <f>Rawdata[[#This Row],[Age]]</f>
        <v>37</v>
      </c>
      <c r="N148" t="str">
        <f>VLOOKUP(tbl[[#This Row],[Age]],lk_age_brackets[],N$2,TRUE)</f>
        <v>31-40</v>
      </c>
      <c r="O148" t="str">
        <f>Rawdata[[#This Row],[Purchased Bike]]</f>
        <v>Yes</v>
      </c>
    </row>
    <row r="149" spans="1:15" x14ac:dyDescent="0.25">
      <c r="A149">
        <f>Rawdata[[#This Row],[ID]]</f>
        <v>20729</v>
      </c>
      <c r="B149" t="str">
        <f>IF(Rawdata[[#This Row],[Marital Status]]="M","Married","Single")</f>
        <v>Married</v>
      </c>
      <c r="C149" t="str">
        <f>IF(Rawdata[[#This Row],[Gender]]="M","Male","Female")</f>
        <v>Female</v>
      </c>
      <c r="D149" s="7">
        <f>Rawdata[[#This Row],[Income]]</f>
        <v>40000</v>
      </c>
      <c r="E149">
        <f>Rawdata[[#This Row],[Children]]</f>
        <v>2</v>
      </c>
      <c r="F149" t="str">
        <f>Rawdata[[#This Row],[Education]]</f>
        <v>Partial College</v>
      </c>
      <c r="G149">
        <f>VLOOKUP(tbl[[#This Row],[Education]],lk_education[],G$2,FALSE)</f>
        <v>3</v>
      </c>
      <c r="H149" t="str">
        <f>Rawdata[[#This Row],[Occupation]]</f>
        <v>Clerical</v>
      </c>
      <c r="I149" t="str">
        <f>Rawdata[[#This Row],[Home Owner]]</f>
        <v>No</v>
      </c>
      <c r="J149">
        <f>Rawdata[[#This Row],[Cars]]</f>
        <v>1</v>
      </c>
      <c r="K149" t="str">
        <f>Rawdata[[#This Row],[Commute Distance]]</f>
        <v>0-1 Miles</v>
      </c>
      <c r="L149" t="str">
        <f>Rawdata[[#This Row],[Region]]</f>
        <v>Europe</v>
      </c>
      <c r="M149">
        <f>Rawdata[[#This Row],[Age]]</f>
        <v>34</v>
      </c>
      <c r="N149" t="str">
        <f>VLOOKUP(tbl[[#This Row],[Age]],lk_age_brackets[],N$2,TRUE)</f>
        <v>31-40</v>
      </c>
      <c r="O149" t="str">
        <f>Rawdata[[#This Row],[Purchased Bike]]</f>
        <v>No</v>
      </c>
    </row>
    <row r="150" spans="1:15" x14ac:dyDescent="0.25">
      <c r="A150">
        <f>Rawdata[[#This Row],[ID]]</f>
        <v>22464</v>
      </c>
      <c r="B150" t="str">
        <f>IF(Rawdata[[#This Row],[Marital Status]]="M","Married","Single")</f>
        <v>Married</v>
      </c>
      <c r="C150" t="str">
        <f>IF(Rawdata[[#This Row],[Gender]]="M","Male","Female")</f>
        <v>Male</v>
      </c>
      <c r="D150" s="7">
        <f>Rawdata[[#This Row],[Income]]</f>
        <v>40000</v>
      </c>
      <c r="E150">
        <f>Rawdata[[#This Row],[Children]]</f>
        <v>0</v>
      </c>
      <c r="F150" t="str">
        <f>Rawdata[[#This Row],[Education]]</f>
        <v>Graduate Degree</v>
      </c>
      <c r="G150">
        <f>VLOOKUP(tbl[[#This Row],[Education]],lk_education[],G$2,FALSE)</f>
        <v>5</v>
      </c>
      <c r="H150" t="str">
        <f>Rawdata[[#This Row],[Occupation]]</f>
        <v>Clerical</v>
      </c>
      <c r="I150" t="str">
        <f>Rawdata[[#This Row],[Home Owner]]</f>
        <v>Yes</v>
      </c>
      <c r="J150">
        <f>Rawdata[[#This Row],[Cars]]</f>
        <v>0</v>
      </c>
      <c r="K150" t="str">
        <f>Rawdata[[#This Row],[Commute Distance]]</f>
        <v>0-1 Miles</v>
      </c>
      <c r="L150" t="str">
        <f>Rawdata[[#This Row],[Region]]</f>
        <v>Europe</v>
      </c>
      <c r="M150">
        <f>Rawdata[[#This Row],[Age]]</f>
        <v>37</v>
      </c>
      <c r="N150" t="str">
        <f>VLOOKUP(tbl[[#This Row],[Age]],lk_age_brackets[],N$2,TRUE)</f>
        <v>31-40</v>
      </c>
      <c r="O150" t="str">
        <f>Rawdata[[#This Row],[Purchased Bike]]</f>
        <v>Yes</v>
      </c>
    </row>
    <row r="151" spans="1:15" x14ac:dyDescent="0.25">
      <c r="A151">
        <f>Rawdata[[#This Row],[ID]]</f>
        <v>19475</v>
      </c>
      <c r="B151" t="str">
        <f>IF(Rawdata[[#This Row],[Marital Status]]="M","Married","Single")</f>
        <v>Married</v>
      </c>
      <c r="C151" t="str">
        <f>IF(Rawdata[[#This Row],[Gender]]="M","Male","Female")</f>
        <v>Female</v>
      </c>
      <c r="D151" s="7">
        <f>Rawdata[[#This Row],[Income]]</f>
        <v>40000</v>
      </c>
      <c r="E151">
        <f>Rawdata[[#This Row],[Children]]</f>
        <v>0</v>
      </c>
      <c r="F151" t="str">
        <f>Rawdata[[#This Row],[Education]]</f>
        <v>Bachelors</v>
      </c>
      <c r="G151">
        <f>VLOOKUP(tbl[[#This Row],[Education]],lk_education[],G$2,FALSE)</f>
        <v>4</v>
      </c>
      <c r="H151" t="str">
        <f>Rawdata[[#This Row],[Occupation]]</f>
        <v>Professional</v>
      </c>
      <c r="I151" t="str">
        <f>Rawdata[[#This Row],[Home Owner]]</f>
        <v>No</v>
      </c>
      <c r="J151">
        <f>Rawdata[[#This Row],[Cars]]</f>
        <v>0</v>
      </c>
      <c r="K151" t="str">
        <f>Rawdata[[#This Row],[Commute Distance]]</f>
        <v>0-1 Miles</v>
      </c>
      <c r="L151" t="str">
        <f>Rawdata[[#This Row],[Region]]</f>
        <v>Europe</v>
      </c>
      <c r="M151">
        <f>Rawdata[[#This Row],[Age]]</f>
        <v>40</v>
      </c>
      <c r="N151" t="str">
        <f>VLOOKUP(tbl[[#This Row],[Age]],lk_age_brackets[],N$2,TRUE)</f>
        <v>31-40</v>
      </c>
      <c r="O151" t="str">
        <f>Rawdata[[#This Row],[Purchased Bike]]</f>
        <v>Yes</v>
      </c>
    </row>
    <row r="152" spans="1:15" x14ac:dyDescent="0.25">
      <c r="A152">
        <f>Rawdata[[#This Row],[ID]]</f>
        <v>19675</v>
      </c>
      <c r="B152" t="str">
        <f>IF(Rawdata[[#This Row],[Marital Status]]="M","Married","Single")</f>
        <v>Married</v>
      </c>
      <c r="C152" t="str">
        <f>IF(Rawdata[[#This Row],[Gender]]="M","Male","Female")</f>
        <v>Male</v>
      </c>
      <c r="D152" s="7">
        <f>Rawdata[[#This Row],[Income]]</f>
        <v>20000</v>
      </c>
      <c r="E152">
        <f>Rawdata[[#This Row],[Children]]</f>
        <v>4</v>
      </c>
      <c r="F152" t="str">
        <f>Rawdata[[#This Row],[Education]]</f>
        <v>High School</v>
      </c>
      <c r="G152">
        <f>VLOOKUP(tbl[[#This Row],[Education]],lk_education[],G$2,FALSE)</f>
        <v>2</v>
      </c>
      <c r="H152" t="str">
        <f>Rawdata[[#This Row],[Occupation]]</f>
        <v>Skilled Manual</v>
      </c>
      <c r="I152" t="str">
        <f>Rawdata[[#This Row],[Home Owner]]</f>
        <v>Yes</v>
      </c>
      <c r="J152">
        <f>Rawdata[[#This Row],[Cars]]</f>
        <v>2</v>
      </c>
      <c r="K152" t="str">
        <f>Rawdata[[#This Row],[Commute Distance]]</f>
        <v>5-10 Miles</v>
      </c>
      <c r="L152" t="str">
        <f>Rawdata[[#This Row],[Region]]</f>
        <v>Pacific</v>
      </c>
      <c r="M152">
        <f>Rawdata[[#This Row],[Age]]</f>
        <v>60</v>
      </c>
      <c r="N152" t="str">
        <f>VLOOKUP(tbl[[#This Row],[Age]],lk_age_brackets[],N$2,TRUE)</f>
        <v>51-60</v>
      </c>
      <c r="O152" t="str">
        <f>Rawdata[[#This Row],[Purchased Bike]]</f>
        <v>No</v>
      </c>
    </row>
    <row r="153" spans="1:15" x14ac:dyDescent="0.25">
      <c r="A153">
        <f>Rawdata[[#This Row],[ID]]</f>
        <v>12728</v>
      </c>
      <c r="B153" t="str">
        <f>IF(Rawdata[[#This Row],[Marital Status]]="M","Married","Single")</f>
        <v>Single</v>
      </c>
      <c r="C153" t="str">
        <f>IF(Rawdata[[#This Row],[Gender]]="M","Male","Female")</f>
        <v>Male</v>
      </c>
      <c r="D153" s="7">
        <f>Rawdata[[#This Row],[Income]]</f>
        <v>30000</v>
      </c>
      <c r="E153">
        <f>Rawdata[[#This Row],[Children]]</f>
        <v>0</v>
      </c>
      <c r="F153" t="str">
        <f>Rawdata[[#This Row],[Education]]</f>
        <v>Partial College</v>
      </c>
      <c r="G153">
        <f>VLOOKUP(tbl[[#This Row],[Education]],lk_education[],G$2,FALSE)</f>
        <v>3</v>
      </c>
      <c r="H153" t="str">
        <f>Rawdata[[#This Row],[Occupation]]</f>
        <v>Clerical</v>
      </c>
      <c r="I153" t="str">
        <f>Rawdata[[#This Row],[Home Owner]]</f>
        <v>No</v>
      </c>
      <c r="J153">
        <f>Rawdata[[#This Row],[Cars]]</f>
        <v>1</v>
      </c>
      <c r="K153" t="str">
        <f>Rawdata[[#This Row],[Commute Distance]]</f>
        <v>1-2 Miles</v>
      </c>
      <c r="L153" t="str">
        <f>Rawdata[[#This Row],[Region]]</f>
        <v>Europe</v>
      </c>
      <c r="M153">
        <f>Rawdata[[#This Row],[Age]]</f>
        <v>27</v>
      </c>
      <c r="N153" t="str">
        <f>VLOOKUP(tbl[[#This Row],[Age]],lk_age_brackets[],N$2,TRUE)</f>
        <v>0-30</v>
      </c>
      <c r="O153" t="str">
        <f>Rawdata[[#This Row],[Purchased Bike]]</f>
        <v>No</v>
      </c>
    </row>
    <row r="154" spans="1:15" x14ac:dyDescent="0.25">
      <c r="A154">
        <f>Rawdata[[#This Row],[ID]]</f>
        <v>26154</v>
      </c>
      <c r="B154" t="str">
        <f>IF(Rawdata[[#This Row],[Marital Status]]="M","Married","Single")</f>
        <v>Married</v>
      </c>
      <c r="C154" t="str">
        <f>IF(Rawdata[[#This Row],[Gender]]="M","Male","Female")</f>
        <v>Male</v>
      </c>
      <c r="D154" s="7">
        <f>Rawdata[[#This Row],[Income]]</f>
        <v>60000</v>
      </c>
      <c r="E154">
        <f>Rawdata[[#This Row],[Children]]</f>
        <v>1</v>
      </c>
      <c r="F154" t="str">
        <f>Rawdata[[#This Row],[Education]]</f>
        <v>Partial College</v>
      </c>
      <c r="G154">
        <f>VLOOKUP(tbl[[#This Row],[Education]],lk_education[],G$2,FALSE)</f>
        <v>3</v>
      </c>
      <c r="H154" t="str">
        <f>Rawdata[[#This Row],[Occupation]]</f>
        <v>Skilled Manual</v>
      </c>
      <c r="I154" t="str">
        <f>Rawdata[[#This Row],[Home Owner]]</f>
        <v>Yes</v>
      </c>
      <c r="J154">
        <f>Rawdata[[#This Row],[Cars]]</f>
        <v>1</v>
      </c>
      <c r="K154" t="str">
        <f>Rawdata[[#This Row],[Commute Distance]]</f>
        <v>5-10 Miles</v>
      </c>
      <c r="L154" t="str">
        <f>Rawdata[[#This Row],[Region]]</f>
        <v>Pacific</v>
      </c>
      <c r="M154">
        <f>Rawdata[[#This Row],[Age]]</f>
        <v>43</v>
      </c>
      <c r="N154" t="str">
        <f>VLOOKUP(tbl[[#This Row],[Age]],lk_age_brackets[],N$2,TRUE)</f>
        <v>41-50</v>
      </c>
      <c r="O154" t="str">
        <f>Rawdata[[#This Row],[Purchased Bike]]</f>
        <v>Yes</v>
      </c>
    </row>
    <row r="155" spans="1:15" x14ac:dyDescent="0.25">
      <c r="A155">
        <f>Rawdata[[#This Row],[ID]]</f>
        <v>29117</v>
      </c>
      <c r="B155" t="str">
        <f>IF(Rawdata[[#This Row],[Marital Status]]="M","Married","Single")</f>
        <v>Single</v>
      </c>
      <c r="C155" t="str">
        <f>IF(Rawdata[[#This Row],[Gender]]="M","Male","Female")</f>
        <v>Male</v>
      </c>
      <c r="D155" s="7">
        <f>Rawdata[[#This Row],[Income]]</f>
        <v>100000</v>
      </c>
      <c r="E155">
        <f>Rawdata[[#This Row],[Children]]</f>
        <v>1</v>
      </c>
      <c r="F155" t="str">
        <f>Rawdata[[#This Row],[Education]]</f>
        <v>Bachelors</v>
      </c>
      <c r="G155">
        <f>VLOOKUP(tbl[[#This Row],[Education]],lk_education[],G$2,FALSE)</f>
        <v>4</v>
      </c>
      <c r="H155" t="str">
        <f>Rawdata[[#This Row],[Occupation]]</f>
        <v>Management</v>
      </c>
      <c r="I155" t="str">
        <f>Rawdata[[#This Row],[Home Owner]]</f>
        <v>No</v>
      </c>
      <c r="J155">
        <f>Rawdata[[#This Row],[Cars]]</f>
        <v>3</v>
      </c>
      <c r="K155" t="str">
        <f>Rawdata[[#This Row],[Commute Distance]]</f>
        <v>0-1 Miles</v>
      </c>
      <c r="L155" t="str">
        <f>Rawdata[[#This Row],[Region]]</f>
        <v>Pacific</v>
      </c>
      <c r="M155">
        <f>Rawdata[[#This Row],[Age]]</f>
        <v>48</v>
      </c>
      <c r="N155" t="str">
        <f>VLOOKUP(tbl[[#This Row],[Age]],lk_age_brackets[],N$2,TRUE)</f>
        <v>41-50</v>
      </c>
      <c r="O155" t="str">
        <f>Rawdata[[#This Row],[Purchased Bike]]</f>
        <v>No</v>
      </c>
    </row>
    <row r="156" spans="1:15" x14ac:dyDescent="0.25">
      <c r="A156">
        <f>Rawdata[[#This Row],[ID]]</f>
        <v>17845</v>
      </c>
      <c r="B156" t="str">
        <f>IF(Rawdata[[#This Row],[Marital Status]]="M","Married","Single")</f>
        <v>Single</v>
      </c>
      <c r="C156" t="str">
        <f>IF(Rawdata[[#This Row],[Gender]]="M","Male","Female")</f>
        <v>Female</v>
      </c>
      <c r="D156" s="7">
        <f>Rawdata[[#This Row],[Income]]</f>
        <v>20000</v>
      </c>
      <c r="E156">
        <f>Rawdata[[#This Row],[Children]]</f>
        <v>0</v>
      </c>
      <c r="F156" t="str">
        <f>Rawdata[[#This Row],[Education]]</f>
        <v>Partial High School</v>
      </c>
      <c r="G156">
        <f>VLOOKUP(tbl[[#This Row],[Education]],lk_education[],G$2,FALSE)</f>
        <v>1</v>
      </c>
      <c r="H156" t="str">
        <f>Rawdata[[#This Row],[Occupation]]</f>
        <v>Manual</v>
      </c>
      <c r="I156" t="str">
        <f>Rawdata[[#This Row],[Home Owner]]</f>
        <v>No</v>
      </c>
      <c r="J156">
        <f>Rawdata[[#This Row],[Cars]]</f>
        <v>2</v>
      </c>
      <c r="K156" t="str">
        <f>Rawdata[[#This Row],[Commute Distance]]</f>
        <v>1-2 Miles</v>
      </c>
      <c r="L156" t="str">
        <f>Rawdata[[#This Row],[Region]]</f>
        <v>Europe</v>
      </c>
      <c r="M156">
        <f>Rawdata[[#This Row],[Age]]</f>
        <v>32</v>
      </c>
      <c r="N156" t="str">
        <f>VLOOKUP(tbl[[#This Row],[Age]],lk_age_brackets[],N$2,TRUE)</f>
        <v>31-40</v>
      </c>
      <c r="O156" t="str">
        <f>Rawdata[[#This Row],[Purchased Bike]]</f>
        <v>No</v>
      </c>
    </row>
    <row r="157" spans="1:15" x14ac:dyDescent="0.25">
      <c r="A157">
        <f>Rawdata[[#This Row],[ID]]</f>
        <v>25058</v>
      </c>
      <c r="B157" t="str">
        <f>IF(Rawdata[[#This Row],[Marital Status]]="M","Married","Single")</f>
        <v>Married</v>
      </c>
      <c r="C157" t="str">
        <f>IF(Rawdata[[#This Row],[Gender]]="M","Male","Female")</f>
        <v>Male</v>
      </c>
      <c r="D157" s="7">
        <f>Rawdata[[#This Row],[Income]]</f>
        <v>100000</v>
      </c>
      <c r="E157">
        <f>Rawdata[[#This Row],[Children]]</f>
        <v>1</v>
      </c>
      <c r="F157" t="str">
        <f>Rawdata[[#This Row],[Education]]</f>
        <v>Bachelors</v>
      </c>
      <c r="G157">
        <f>VLOOKUP(tbl[[#This Row],[Education]],lk_education[],G$2,FALSE)</f>
        <v>4</v>
      </c>
      <c r="H157" t="str">
        <f>Rawdata[[#This Row],[Occupation]]</f>
        <v>Management</v>
      </c>
      <c r="I157" t="str">
        <f>Rawdata[[#This Row],[Home Owner]]</f>
        <v>Yes</v>
      </c>
      <c r="J157">
        <f>Rawdata[[#This Row],[Cars]]</f>
        <v>3</v>
      </c>
      <c r="K157" t="str">
        <f>Rawdata[[#This Row],[Commute Distance]]</f>
        <v>2-5 Miles</v>
      </c>
      <c r="L157" t="str">
        <f>Rawdata[[#This Row],[Region]]</f>
        <v>Pacific</v>
      </c>
      <c r="M157">
        <f>Rawdata[[#This Row],[Age]]</f>
        <v>47</v>
      </c>
      <c r="N157" t="str">
        <f>VLOOKUP(tbl[[#This Row],[Age]],lk_age_brackets[],N$2,TRUE)</f>
        <v>41-50</v>
      </c>
      <c r="O157" t="str">
        <f>Rawdata[[#This Row],[Purchased Bike]]</f>
        <v>No</v>
      </c>
    </row>
    <row r="158" spans="1:15" x14ac:dyDescent="0.25">
      <c r="A158">
        <f>Rawdata[[#This Row],[ID]]</f>
        <v>23426</v>
      </c>
      <c r="B158" t="str">
        <f>IF(Rawdata[[#This Row],[Marital Status]]="M","Married","Single")</f>
        <v>Single</v>
      </c>
      <c r="C158" t="str">
        <f>IF(Rawdata[[#This Row],[Gender]]="M","Male","Female")</f>
        <v>Male</v>
      </c>
      <c r="D158" s="7">
        <f>Rawdata[[#This Row],[Income]]</f>
        <v>80000</v>
      </c>
      <c r="E158">
        <f>Rawdata[[#This Row],[Children]]</f>
        <v>5</v>
      </c>
      <c r="F158" t="str">
        <f>Rawdata[[#This Row],[Education]]</f>
        <v>Graduate Degree</v>
      </c>
      <c r="G158">
        <f>VLOOKUP(tbl[[#This Row],[Education]],lk_education[],G$2,FALSE)</f>
        <v>5</v>
      </c>
      <c r="H158" t="str">
        <f>Rawdata[[#This Row],[Occupation]]</f>
        <v>Management</v>
      </c>
      <c r="I158" t="str">
        <f>Rawdata[[#This Row],[Home Owner]]</f>
        <v>Yes</v>
      </c>
      <c r="J158">
        <f>Rawdata[[#This Row],[Cars]]</f>
        <v>3</v>
      </c>
      <c r="K158" t="str">
        <f>Rawdata[[#This Row],[Commute Distance]]</f>
        <v>0-1 Miles</v>
      </c>
      <c r="L158" t="str">
        <f>Rawdata[[#This Row],[Region]]</f>
        <v>Pacific</v>
      </c>
      <c r="M158">
        <f>Rawdata[[#This Row],[Age]]</f>
        <v>40</v>
      </c>
      <c r="N158" t="str">
        <f>VLOOKUP(tbl[[#This Row],[Age]],lk_age_brackets[],N$2,TRUE)</f>
        <v>31-40</v>
      </c>
      <c r="O158" t="str">
        <f>Rawdata[[#This Row],[Purchased Bike]]</f>
        <v>No</v>
      </c>
    </row>
    <row r="159" spans="1:15" x14ac:dyDescent="0.25">
      <c r="A159">
        <f>Rawdata[[#This Row],[ID]]</f>
        <v>14798</v>
      </c>
      <c r="B159" t="str">
        <f>IF(Rawdata[[#This Row],[Marital Status]]="M","Married","Single")</f>
        <v>Single</v>
      </c>
      <c r="C159" t="str">
        <f>IF(Rawdata[[#This Row],[Gender]]="M","Male","Female")</f>
        <v>Female</v>
      </c>
      <c r="D159" s="7">
        <f>Rawdata[[#This Row],[Income]]</f>
        <v>10000</v>
      </c>
      <c r="E159">
        <f>Rawdata[[#This Row],[Children]]</f>
        <v>4</v>
      </c>
      <c r="F159" t="str">
        <f>Rawdata[[#This Row],[Education]]</f>
        <v>Partial High School</v>
      </c>
      <c r="G159">
        <f>VLOOKUP(tbl[[#This Row],[Education]],lk_education[],G$2,FALSE)</f>
        <v>1</v>
      </c>
      <c r="H159" t="str">
        <f>Rawdata[[#This Row],[Occupation]]</f>
        <v>Manual</v>
      </c>
      <c r="I159" t="str">
        <f>Rawdata[[#This Row],[Home Owner]]</f>
        <v>Yes</v>
      </c>
      <c r="J159">
        <f>Rawdata[[#This Row],[Cars]]</f>
        <v>2</v>
      </c>
      <c r="K159" t="str">
        <f>Rawdata[[#This Row],[Commute Distance]]</f>
        <v>0-1 Miles</v>
      </c>
      <c r="L159" t="str">
        <f>Rawdata[[#This Row],[Region]]</f>
        <v>Europe</v>
      </c>
      <c r="M159">
        <f>Rawdata[[#This Row],[Age]]</f>
        <v>41</v>
      </c>
      <c r="N159" t="str">
        <f>VLOOKUP(tbl[[#This Row],[Age]],lk_age_brackets[],N$2,TRUE)</f>
        <v>41-50</v>
      </c>
      <c r="O159" t="str">
        <f>Rawdata[[#This Row],[Purchased Bike]]</f>
        <v>Yes</v>
      </c>
    </row>
    <row r="160" spans="1:15" x14ac:dyDescent="0.25">
      <c r="A160">
        <f>Rawdata[[#This Row],[ID]]</f>
        <v>12664</v>
      </c>
      <c r="B160" t="str">
        <f>IF(Rawdata[[#This Row],[Marital Status]]="M","Married","Single")</f>
        <v>Married</v>
      </c>
      <c r="C160" t="str">
        <f>IF(Rawdata[[#This Row],[Gender]]="M","Male","Female")</f>
        <v>Female</v>
      </c>
      <c r="D160" s="7">
        <f>Rawdata[[#This Row],[Income]]</f>
        <v>130000</v>
      </c>
      <c r="E160">
        <f>Rawdata[[#This Row],[Children]]</f>
        <v>5</v>
      </c>
      <c r="F160" t="str">
        <f>Rawdata[[#This Row],[Education]]</f>
        <v>Partial College</v>
      </c>
      <c r="G160">
        <f>VLOOKUP(tbl[[#This Row],[Education]],lk_education[],G$2,FALSE)</f>
        <v>3</v>
      </c>
      <c r="H160" t="str">
        <f>Rawdata[[#This Row],[Occupation]]</f>
        <v>Professional</v>
      </c>
      <c r="I160" t="str">
        <f>Rawdata[[#This Row],[Home Owner]]</f>
        <v>Yes</v>
      </c>
      <c r="J160">
        <f>Rawdata[[#This Row],[Cars]]</f>
        <v>4</v>
      </c>
      <c r="K160" t="str">
        <f>Rawdata[[#This Row],[Commute Distance]]</f>
        <v>0-1 Miles</v>
      </c>
      <c r="L160" t="str">
        <f>Rawdata[[#This Row],[Region]]</f>
        <v>Europe</v>
      </c>
      <c r="M160">
        <f>Rawdata[[#This Row],[Age]]</f>
        <v>59</v>
      </c>
      <c r="N160" t="str">
        <f>VLOOKUP(tbl[[#This Row],[Age]],lk_age_brackets[],N$2,TRUE)</f>
        <v>51-60</v>
      </c>
      <c r="O160" t="str">
        <f>Rawdata[[#This Row],[Purchased Bike]]</f>
        <v>No</v>
      </c>
    </row>
    <row r="161" spans="1:15" x14ac:dyDescent="0.25">
      <c r="A161">
        <f>Rawdata[[#This Row],[ID]]</f>
        <v>23979</v>
      </c>
      <c r="B161" t="str">
        <f>IF(Rawdata[[#This Row],[Marital Status]]="M","Married","Single")</f>
        <v>Single</v>
      </c>
      <c r="C161" t="str">
        <f>IF(Rawdata[[#This Row],[Gender]]="M","Male","Female")</f>
        <v>Male</v>
      </c>
      <c r="D161" s="7">
        <f>Rawdata[[#This Row],[Income]]</f>
        <v>10000</v>
      </c>
      <c r="E161">
        <f>Rawdata[[#This Row],[Children]]</f>
        <v>2</v>
      </c>
      <c r="F161" t="str">
        <f>Rawdata[[#This Row],[Education]]</f>
        <v>Partial College</v>
      </c>
      <c r="G161">
        <f>VLOOKUP(tbl[[#This Row],[Education]],lk_education[],G$2,FALSE)</f>
        <v>3</v>
      </c>
      <c r="H161" t="str">
        <f>Rawdata[[#This Row],[Occupation]]</f>
        <v>Manual</v>
      </c>
      <c r="I161" t="str">
        <f>Rawdata[[#This Row],[Home Owner]]</f>
        <v>No</v>
      </c>
      <c r="J161">
        <f>Rawdata[[#This Row],[Cars]]</f>
        <v>0</v>
      </c>
      <c r="K161" t="str">
        <f>Rawdata[[#This Row],[Commute Distance]]</f>
        <v>0-1 Miles</v>
      </c>
      <c r="L161" t="str">
        <f>Rawdata[[#This Row],[Region]]</f>
        <v>Europe</v>
      </c>
      <c r="M161">
        <f>Rawdata[[#This Row],[Age]]</f>
        <v>50</v>
      </c>
      <c r="N161" t="str">
        <f>VLOOKUP(tbl[[#This Row],[Age]],lk_age_brackets[],N$2,TRUE)</f>
        <v>41-50</v>
      </c>
      <c r="O161" t="str">
        <f>Rawdata[[#This Row],[Purchased Bike]]</f>
        <v>No</v>
      </c>
    </row>
    <row r="162" spans="1:15" x14ac:dyDescent="0.25">
      <c r="A162">
        <f>Rawdata[[#This Row],[ID]]</f>
        <v>25605</v>
      </c>
      <c r="B162" t="str">
        <f>IF(Rawdata[[#This Row],[Marital Status]]="M","Married","Single")</f>
        <v>Single</v>
      </c>
      <c r="C162" t="str">
        <f>IF(Rawdata[[#This Row],[Gender]]="M","Male","Female")</f>
        <v>Female</v>
      </c>
      <c r="D162" s="7">
        <f>Rawdata[[#This Row],[Income]]</f>
        <v>20000</v>
      </c>
      <c r="E162">
        <f>Rawdata[[#This Row],[Children]]</f>
        <v>2</v>
      </c>
      <c r="F162" t="str">
        <f>Rawdata[[#This Row],[Education]]</f>
        <v>Partial College</v>
      </c>
      <c r="G162">
        <f>VLOOKUP(tbl[[#This Row],[Education]],lk_education[],G$2,FALSE)</f>
        <v>3</v>
      </c>
      <c r="H162" t="str">
        <f>Rawdata[[#This Row],[Occupation]]</f>
        <v>Manual</v>
      </c>
      <c r="I162" t="str">
        <f>Rawdata[[#This Row],[Home Owner]]</f>
        <v>No</v>
      </c>
      <c r="J162">
        <f>Rawdata[[#This Row],[Cars]]</f>
        <v>1</v>
      </c>
      <c r="K162" t="str">
        <f>Rawdata[[#This Row],[Commute Distance]]</f>
        <v>0-1 Miles</v>
      </c>
      <c r="L162" t="str">
        <f>Rawdata[[#This Row],[Region]]</f>
        <v>Europe</v>
      </c>
      <c r="M162">
        <f>Rawdata[[#This Row],[Age]]</f>
        <v>54</v>
      </c>
      <c r="N162" t="str">
        <f>VLOOKUP(tbl[[#This Row],[Age]],lk_age_brackets[],N$2,TRUE)</f>
        <v>51-60</v>
      </c>
      <c r="O162" t="str">
        <f>Rawdata[[#This Row],[Purchased Bike]]</f>
        <v>Yes</v>
      </c>
    </row>
    <row r="163" spans="1:15" x14ac:dyDescent="0.25">
      <c r="A163">
        <f>Rawdata[[#This Row],[ID]]</f>
        <v>20797</v>
      </c>
      <c r="B163" t="str">
        <f>IF(Rawdata[[#This Row],[Marital Status]]="M","Married","Single")</f>
        <v>Married</v>
      </c>
      <c r="C163" t="str">
        <f>IF(Rawdata[[#This Row],[Gender]]="M","Male","Female")</f>
        <v>Female</v>
      </c>
      <c r="D163" s="7">
        <f>Rawdata[[#This Row],[Income]]</f>
        <v>10000</v>
      </c>
      <c r="E163">
        <f>Rawdata[[#This Row],[Children]]</f>
        <v>1</v>
      </c>
      <c r="F163" t="str">
        <f>Rawdata[[#This Row],[Education]]</f>
        <v>Bachelors</v>
      </c>
      <c r="G163">
        <f>VLOOKUP(tbl[[#This Row],[Education]],lk_education[],G$2,FALSE)</f>
        <v>4</v>
      </c>
      <c r="H163" t="str">
        <f>Rawdata[[#This Row],[Occupation]]</f>
        <v>Manual</v>
      </c>
      <c r="I163" t="str">
        <f>Rawdata[[#This Row],[Home Owner]]</f>
        <v>Yes</v>
      </c>
      <c r="J163">
        <f>Rawdata[[#This Row],[Cars]]</f>
        <v>0</v>
      </c>
      <c r="K163" t="str">
        <f>Rawdata[[#This Row],[Commute Distance]]</f>
        <v>0-1 Miles</v>
      </c>
      <c r="L163" t="str">
        <f>Rawdata[[#This Row],[Region]]</f>
        <v>Europe</v>
      </c>
      <c r="M163">
        <f>Rawdata[[#This Row],[Age]]</f>
        <v>48</v>
      </c>
      <c r="N163" t="str">
        <f>VLOOKUP(tbl[[#This Row],[Age]],lk_age_brackets[],N$2,TRUE)</f>
        <v>41-50</v>
      </c>
      <c r="O163" t="str">
        <f>Rawdata[[#This Row],[Purchased Bike]]</f>
        <v>No</v>
      </c>
    </row>
    <row r="164" spans="1:15" x14ac:dyDescent="0.25">
      <c r="A164">
        <f>Rawdata[[#This Row],[ID]]</f>
        <v>21980</v>
      </c>
      <c r="B164" t="str">
        <f>IF(Rawdata[[#This Row],[Marital Status]]="M","Married","Single")</f>
        <v>Single</v>
      </c>
      <c r="C164" t="str">
        <f>IF(Rawdata[[#This Row],[Gender]]="M","Male","Female")</f>
        <v>Female</v>
      </c>
      <c r="D164" s="7">
        <f>Rawdata[[#This Row],[Income]]</f>
        <v>60000</v>
      </c>
      <c r="E164">
        <f>Rawdata[[#This Row],[Children]]</f>
        <v>1</v>
      </c>
      <c r="F164" t="str">
        <f>Rawdata[[#This Row],[Education]]</f>
        <v>Bachelors</v>
      </c>
      <c r="G164">
        <f>VLOOKUP(tbl[[#This Row],[Education]],lk_education[],G$2,FALSE)</f>
        <v>4</v>
      </c>
      <c r="H164" t="str">
        <f>Rawdata[[#This Row],[Occupation]]</f>
        <v>Professional</v>
      </c>
      <c r="I164" t="str">
        <f>Rawdata[[#This Row],[Home Owner]]</f>
        <v>Yes</v>
      </c>
      <c r="J164">
        <f>Rawdata[[#This Row],[Cars]]</f>
        <v>1</v>
      </c>
      <c r="K164" t="str">
        <f>Rawdata[[#This Row],[Commute Distance]]</f>
        <v>5-10 Miles</v>
      </c>
      <c r="L164" t="str">
        <f>Rawdata[[#This Row],[Region]]</f>
        <v>Pacific</v>
      </c>
      <c r="M164">
        <f>Rawdata[[#This Row],[Age]]</f>
        <v>44</v>
      </c>
      <c r="N164" t="str">
        <f>VLOOKUP(tbl[[#This Row],[Age]],lk_age_brackets[],N$2,TRUE)</f>
        <v>41-50</v>
      </c>
      <c r="O164" t="str">
        <f>Rawdata[[#This Row],[Purchased Bike]]</f>
        <v>Yes</v>
      </c>
    </row>
    <row r="165" spans="1:15" x14ac:dyDescent="0.25">
      <c r="A165">
        <f>Rawdata[[#This Row],[ID]]</f>
        <v>25460</v>
      </c>
      <c r="B165" t="str">
        <f>IF(Rawdata[[#This Row],[Marital Status]]="M","Married","Single")</f>
        <v>Married</v>
      </c>
      <c r="C165" t="str">
        <f>IF(Rawdata[[#This Row],[Gender]]="M","Male","Female")</f>
        <v>Female</v>
      </c>
      <c r="D165" s="7">
        <f>Rawdata[[#This Row],[Income]]</f>
        <v>20000</v>
      </c>
      <c r="E165">
        <f>Rawdata[[#This Row],[Children]]</f>
        <v>2</v>
      </c>
      <c r="F165" t="str">
        <f>Rawdata[[#This Row],[Education]]</f>
        <v>High School</v>
      </c>
      <c r="G165">
        <f>VLOOKUP(tbl[[#This Row],[Education]],lk_education[],G$2,FALSE)</f>
        <v>2</v>
      </c>
      <c r="H165" t="str">
        <f>Rawdata[[#This Row],[Occupation]]</f>
        <v>Manual</v>
      </c>
      <c r="I165" t="str">
        <f>Rawdata[[#This Row],[Home Owner]]</f>
        <v>Yes</v>
      </c>
      <c r="J165">
        <f>Rawdata[[#This Row],[Cars]]</f>
        <v>0</v>
      </c>
      <c r="K165" t="str">
        <f>Rawdata[[#This Row],[Commute Distance]]</f>
        <v>0-1 Miles</v>
      </c>
      <c r="L165" t="str">
        <f>Rawdata[[#This Row],[Region]]</f>
        <v>Europe</v>
      </c>
      <c r="M165">
        <f>Rawdata[[#This Row],[Age]]</f>
        <v>40</v>
      </c>
      <c r="N165" t="str">
        <f>VLOOKUP(tbl[[#This Row],[Age]],lk_age_brackets[],N$2,TRUE)</f>
        <v>31-40</v>
      </c>
      <c r="O165" t="str">
        <f>Rawdata[[#This Row],[Purchased Bike]]</f>
        <v>Yes</v>
      </c>
    </row>
    <row r="166" spans="1:15" x14ac:dyDescent="0.25">
      <c r="A166">
        <f>Rawdata[[#This Row],[ID]]</f>
        <v>29181</v>
      </c>
      <c r="B166" t="str">
        <f>IF(Rawdata[[#This Row],[Marital Status]]="M","Married","Single")</f>
        <v>Single</v>
      </c>
      <c r="C166" t="str">
        <f>IF(Rawdata[[#This Row],[Gender]]="M","Male","Female")</f>
        <v>Female</v>
      </c>
      <c r="D166" s="7">
        <f>Rawdata[[#This Row],[Income]]</f>
        <v>60000</v>
      </c>
      <c r="E166">
        <f>Rawdata[[#This Row],[Children]]</f>
        <v>2</v>
      </c>
      <c r="F166" t="str">
        <f>Rawdata[[#This Row],[Education]]</f>
        <v>Bachelors</v>
      </c>
      <c r="G166">
        <f>VLOOKUP(tbl[[#This Row],[Education]],lk_education[],G$2,FALSE)</f>
        <v>4</v>
      </c>
      <c r="H166" t="str">
        <f>Rawdata[[#This Row],[Occupation]]</f>
        <v>Professional</v>
      </c>
      <c r="I166" t="str">
        <f>Rawdata[[#This Row],[Home Owner]]</f>
        <v>No</v>
      </c>
      <c r="J166">
        <f>Rawdata[[#This Row],[Cars]]</f>
        <v>1</v>
      </c>
      <c r="K166" t="str">
        <f>Rawdata[[#This Row],[Commute Distance]]</f>
        <v>0-1 Miles</v>
      </c>
      <c r="L166" t="str">
        <f>Rawdata[[#This Row],[Region]]</f>
        <v>Pacific</v>
      </c>
      <c r="M166">
        <f>Rawdata[[#This Row],[Age]]</f>
        <v>38</v>
      </c>
      <c r="N166" t="str">
        <f>VLOOKUP(tbl[[#This Row],[Age]],lk_age_brackets[],N$2,TRUE)</f>
        <v>31-40</v>
      </c>
      <c r="O166" t="str">
        <f>Rawdata[[#This Row],[Purchased Bike]]</f>
        <v>Yes</v>
      </c>
    </row>
    <row r="167" spans="1:15" x14ac:dyDescent="0.25">
      <c r="A167">
        <f>Rawdata[[#This Row],[ID]]</f>
        <v>24279</v>
      </c>
      <c r="B167" t="str">
        <f>IF(Rawdata[[#This Row],[Marital Status]]="M","Married","Single")</f>
        <v>Single</v>
      </c>
      <c r="C167" t="str">
        <f>IF(Rawdata[[#This Row],[Gender]]="M","Male","Female")</f>
        <v>Male</v>
      </c>
      <c r="D167" s="7">
        <f>Rawdata[[#This Row],[Income]]</f>
        <v>40000</v>
      </c>
      <c r="E167">
        <f>Rawdata[[#This Row],[Children]]</f>
        <v>2</v>
      </c>
      <c r="F167" t="str">
        <f>Rawdata[[#This Row],[Education]]</f>
        <v>Partial College</v>
      </c>
      <c r="G167">
        <f>VLOOKUP(tbl[[#This Row],[Education]],lk_education[],G$2,FALSE)</f>
        <v>3</v>
      </c>
      <c r="H167" t="str">
        <f>Rawdata[[#This Row],[Occupation]]</f>
        <v>Skilled Manual</v>
      </c>
      <c r="I167" t="str">
        <f>Rawdata[[#This Row],[Home Owner]]</f>
        <v>No</v>
      </c>
      <c r="J167">
        <f>Rawdata[[#This Row],[Cars]]</f>
        <v>2</v>
      </c>
      <c r="K167" t="str">
        <f>Rawdata[[#This Row],[Commute Distance]]</f>
        <v>1-2 Miles</v>
      </c>
      <c r="L167" t="str">
        <f>Rawdata[[#This Row],[Region]]</f>
        <v>Pacific</v>
      </c>
      <c r="M167">
        <f>Rawdata[[#This Row],[Age]]</f>
        <v>52</v>
      </c>
      <c r="N167" t="str">
        <f>VLOOKUP(tbl[[#This Row],[Age]],lk_age_brackets[],N$2,TRUE)</f>
        <v>51-60</v>
      </c>
      <c r="O167" t="str">
        <f>Rawdata[[#This Row],[Purchased Bike]]</f>
        <v>No</v>
      </c>
    </row>
    <row r="168" spans="1:15" x14ac:dyDescent="0.25">
      <c r="A168">
        <f>Rawdata[[#This Row],[ID]]</f>
        <v>22402</v>
      </c>
      <c r="B168" t="str">
        <f>IF(Rawdata[[#This Row],[Marital Status]]="M","Married","Single")</f>
        <v>Married</v>
      </c>
      <c r="C168" t="str">
        <f>IF(Rawdata[[#This Row],[Gender]]="M","Male","Female")</f>
        <v>Male</v>
      </c>
      <c r="D168" s="7">
        <f>Rawdata[[#This Row],[Income]]</f>
        <v>10000</v>
      </c>
      <c r="E168">
        <f>Rawdata[[#This Row],[Children]]</f>
        <v>0</v>
      </c>
      <c r="F168" t="str">
        <f>Rawdata[[#This Row],[Education]]</f>
        <v>Partial College</v>
      </c>
      <c r="G168">
        <f>VLOOKUP(tbl[[#This Row],[Education]],lk_education[],G$2,FALSE)</f>
        <v>3</v>
      </c>
      <c r="H168" t="str">
        <f>Rawdata[[#This Row],[Occupation]]</f>
        <v>Manual</v>
      </c>
      <c r="I168" t="str">
        <f>Rawdata[[#This Row],[Home Owner]]</f>
        <v>Yes</v>
      </c>
      <c r="J168">
        <f>Rawdata[[#This Row],[Cars]]</f>
        <v>1</v>
      </c>
      <c r="K168" t="str">
        <f>Rawdata[[#This Row],[Commute Distance]]</f>
        <v>2-5 Miles</v>
      </c>
      <c r="L168" t="str">
        <f>Rawdata[[#This Row],[Region]]</f>
        <v>Pacific</v>
      </c>
      <c r="M168">
        <f>Rawdata[[#This Row],[Age]]</f>
        <v>25</v>
      </c>
      <c r="N168" t="str">
        <f>VLOOKUP(tbl[[#This Row],[Age]],lk_age_brackets[],N$2,TRUE)</f>
        <v>0-30</v>
      </c>
      <c r="O168" t="str">
        <f>Rawdata[[#This Row],[Purchased Bike]]</f>
        <v>Yes</v>
      </c>
    </row>
    <row r="169" spans="1:15" x14ac:dyDescent="0.25">
      <c r="A169">
        <f>Rawdata[[#This Row],[ID]]</f>
        <v>15465</v>
      </c>
      <c r="B169" t="str">
        <f>IF(Rawdata[[#This Row],[Marital Status]]="M","Married","Single")</f>
        <v>Married</v>
      </c>
      <c r="C169" t="str">
        <f>IF(Rawdata[[#This Row],[Gender]]="M","Male","Female")</f>
        <v>Female</v>
      </c>
      <c r="D169" s="7">
        <f>Rawdata[[#This Row],[Income]]</f>
        <v>10000</v>
      </c>
      <c r="E169">
        <f>Rawdata[[#This Row],[Children]]</f>
        <v>0</v>
      </c>
      <c r="F169" t="str">
        <f>Rawdata[[#This Row],[Education]]</f>
        <v>Partial College</v>
      </c>
      <c r="G169">
        <f>VLOOKUP(tbl[[#This Row],[Education]],lk_education[],G$2,FALSE)</f>
        <v>3</v>
      </c>
      <c r="H169" t="str">
        <f>Rawdata[[#This Row],[Occupation]]</f>
        <v>Manual</v>
      </c>
      <c r="I169" t="str">
        <f>Rawdata[[#This Row],[Home Owner]]</f>
        <v>No</v>
      </c>
      <c r="J169">
        <f>Rawdata[[#This Row],[Cars]]</f>
        <v>1</v>
      </c>
      <c r="K169" t="str">
        <f>Rawdata[[#This Row],[Commute Distance]]</f>
        <v>0-1 Miles</v>
      </c>
      <c r="L169" t="str">
        <f>Rawdata[[#This Row],[Region]]</f>
        <v>Pacific</v>
      </c>
      <c r="M169">
        <f>Rawdata[[#This Row],[Age]]</f>
        <v>25</v>
      </c>
      <c r="N169" t="str">
        <f>VLOOKUP(tbl[[#This Row],[Age]],lk_age_brackets[],N$2,TRUE)</f>
        <v>0-30</v>
      </c>
      <c r="O169" t="str">
        <f>Rawdata[[#This Row],[Purchased Bike]]</f>
        <v>No</v>
      </c>
    </row>
    <row r="170" spans="1:15" x14ac:dyDescent="0.25">
      <c r="A170">
        <f>Rawdata[[#This Row],[ID]]</f>
        <v>26757</v>
      </c>
      <c r="B170" t="str">
        <f>IF(Rawdata[[#This Row],[Marital Status]]="M","Married","Single")</f>
        <v>Single</v>
      </c>
      <c r="C170" t="str">
        <f>IF(Rawdata[[#This Row],[Gender]]="M","Male","Female")</f>
        <v>Male</v>
      </c>
      <c r="D170" s="7">
        <f>Rawdata[[#This Row],[Income]]</f>
        <v>90000</v>
      </c>
      <c r="E170">
        <f>Rawdata[[#This Row],[Children]]</f>
        <v>1</v>
      </c>
      <c r="F170" t="str">
        <f>Rawdata[[#This Row],[Education]]</f>
        <v>Bachelors</v>
      </c>
      <c r="G170">
        <f>VLOOKUP(tbl[[#This Row],[Education]],lk_education[],G$2,FALSE)</f>
        <v>4</v>
      </c>
      <c r="H170" t="str">
        <f>Rawdata[[#This Row],[Occupation]]</f>
        <v>Professional</v>
      </c>
      <c r="I170" t="str">
        <f>Rawdata[[#This Row],[Home Owner]]</f>
        <v>Yes</v>
      </c>
      <c r="J170">
        <f>Rawdata[[#This Row],[Cars]]</f>
        <v>1</v>
      </c>
      <c r="K170" t="str">
        <f>Rawdata[[#This Row],[Commute Distance]]</f>
        <v>2-5 Miles</v>
      </c>
      <c r="L170" t="str">
        <f>Rawdata[[#This Row],[Region]]</f>
        <v>Pacific</v>
      </c>
      <c r="M170">
        <f>Rawdata[[#This Row],[Age]]</f>
        <v>47</v>
      </c>
      <c r="N170" t="str">
        <f>VLOOKUP(tbl[[#This Row],[Age]],lk_age_brackets[],N$2,TRUE)</f>
        <v>41-50</v>
      </c>
      <c r="O170" t="str">
        <f>Rawdata[[#This Row],[Purchased Bike]]</f>
        <v>Yes</v>
      </c>
    </row>
    <row r="171" spans="1:15" x14ac:dyDescent="0.25">
      <c r="A171">
        <f>Rawdata[[#This Row],[ID]]</f>
        <v>14233</v>
      </c>
      <c r="B171" t="str">
        <f>IF(Rawdata[[#This Row],[Marital Status]]="M","Married","Single")</f>
        <v>Single</v>
      </c>
      <c r="C171" t="str">
        <f>IF(Rawdata[[#This Row],[Gender]]="M","Male","Female")</f>
        <v>Male</v>
      </c>
      <c r="D171" s="7">
        <f>Rawdata[[#This Row],[Income]]</f>
        <v>100000</v>
      </c>
      <c r="E171">
        <f>Rawdata[[#This Row],[Children]]</f>
        <v>0</v>
      </c>
      <c r="F171" t="str">
        <f>Rawdata[[#This Row],[Education]]</f>
        <v>High School</v>
      </c>
      <c r="G171">
        <f>VLOOKUP(tbl[[#This Row],[Education]],lk_education[],G$2,FALSE)</f>
        <v>2</v>
      </c>
      <c r="H171" t="str">
        <f>Rawdata[[#This Row],[Occupation]]</f>
        <v>Management</v>
      </c>
      <c r="I171" t="str">
        <f>Rawdata[[#This Row],[Home Owner]]</f>
        <v>Yes</v>
      </c>
      <c r="J171">
        <f>Rawdata[[#This Row],[Cars]]</f>
        <v>3</v>
      </c>
      <c r="K171" t="str">
        <f>Rawdata[[#This Row],[Commute Distance]]</f>
        <v>10+ Miles</v>
      </c>
      <c r="L171" t="str">
        <f>Rawdata[[#This Row],[Region]]</f>
        <v>Pacific</v>
      </c>
      <c r="M171">
        <f>Rawdata[[#This Row],[Age]]</f>
        <v>35</v>
      </c>
      <c r="N171" t="str">
        <f>VLOOKUP(tbl[[#This Row],[Age]],lk_age_brackets[],N$2,TRUE)</f>
        <v>31-40</v>
      </c>
      <c r="O171" t="str">
        <f>Rawdata[[#This Row],[Purchased Bike]]</f>
        <v>No</v>
      </c>
    </row>
    <row r="172" spans="1:15" x14ac:dyDescent="0.25">
      <c r="A172">
        <f>Rawdata[[#This Row],[ID]]</f>
        <v>14058</v>
      </c>
      <c r="B172" t="str">
        <f>IF(Rawdata[[#This Row],[Marital Status]]="M","Married","Single")</f>
        <v>Single</v>
      </c>
      <c r="C172" t="str">
        <f>IF(Rawdata[[#This Row],[Gender]]="M","Male","Female")</f>
        <v>Male</v>
      </c>
      <c r="D172" s="7">
        <f>Rawdata[[#This Row],[Income]]</f>
        <v>70000</v>
      </c>
      <c r="E172">
        <f>Rawdata[[#This Row],[Children]]</f>
        <v>0</v>
      </c>
      <c r="F172" t="str">
        <f>Rawdata[[#This Row],[Education]]</f>
        <v>Bachelors</v>
      </c>
      <c r="G172">
        <f>VLOOKUP(tbl[[#This Row],[Education]],lk_education[],G$2,FALSE)</f>
        <v>4</v>
      </c>
      <c r="H172" t="str">
        <f>Rawdata[[#This Row],[Occupation]]</f>
        <v>Professional</v>
      </c>
      <c r="I172" t="str">
        <f>Rawdata[[#This Row],[Home Owner]]</f>
        <v>No</v>
      </c>
      <c r="J172">
        <f>Rawdata[[#This Row],[Cars]]</f>
        <v>1</v>
      </c>
      <c r="K172" t="str">
        <f>Rawdata[[#This Row],[Commute Distance]]</f>
        <v>5-10 Miles</v>
      </c>
      <c r="L172" t="str">
        <f>Rawdata[[#This Row],[Region]]</f>
        <v>Pacific</v>
      </c>
      <c r="M172">
        <f>Rawdata[[#This Row],[Age]]</f>
        <v>41</v>
      </c>
      <c r="N172" t="str">
        <f>VLOOKUP(tbl[[#This Row],[Age]],lk_age_brackets[],N$2,TRUE)</f>
        <v>41-50</v>
      </c>
      <c r="O172" t="str">
        <f>Rawdata[[#This Row],[Purchased Bike]]</f>
        <v>Yes</v>
      </c>
    </row>
    <row r="173" spans="1:15" x14ac:dyDescent="0.25">
      <c r="A173">
        <f>Rawdata[[#This Row],[ID]]</f>
        <v>12273</v>
      </c>
      <c r="B173" t="str">
        <f>IF(Rawdata[[#This Row],[Marital Status]]="M","Married","Single")</f>
        <v>Married</v>
      </c>
      <c r="C173" t="str">
        <f>IF(Rawdata[[#This Row],[Gender]]="M","Male","Female")</f>
        <v>Male</v>
      </c>
      <c r="D173" s="7">
        <f>Rawdata[[#This Row],[Income]]</f>
        <v>30000</v>
      </c>
      <c r="E173">
        <f>Rawdata[[#This Row],[Children]]</f>
        <v>1</v>
      </c>
      <c r="F173" t="str">
        <f>Rawdata[[#This Row],[Education]]</f>
        <v>Bachelors</v>
      </c>
      <c r="G173">
        <f>VLOOKUP(tbl[[#This Row],[Education]],lk_education[],G$2,FALSE)</f>
        <v>4</v>
      </c>
      <c r="H173" t="str">
        <f>Rawdata[[#This Row],[Occupation]]</f>
        <v>Clerical</v>
      </c>
      <c r="I173" t="str">
        <f>Rawdata[[#This Row],[Home Owner]]</f>
        <v>Yes</v>
      </c>
      <c r="J173">
        <f>Rawdata[[#This Row],[Cars]]</f>
        <v>0</v>
      </c>
      <c r="K173" t="str">
        <f>Rawdata[[#This Row],[Commute Distance]]</f>
        <v>0-1 Miles</v>
      </c>
      <c r="L173" t="str">
        <f>Rawdata[[#This Row],[Region]]</f>
        <v>Europe</v>
      </c>
      <c r="M173">
        <f>Rawdata[[#This Row],[Age]]</f>
        <v>47</v>
      </c>
      <c r="N173" t="str">
        <f>VLOOKUP(tbl[[#This Row],[Age]],lk_age_brackets[],N$2,TRUE)</f>
        <v>41-50</v>
      </c>
      <c r="O173" t="str">
        <f>Rawdata[[#This Row],[Purchased Bike]]</f>
        <v>No</v>
      </c>
    </row>
    <row r="174" spans="1:15" x14ac:dyDescent="0.25">
      <c r="A174">
        <f>Rawdata[[#This Row],[ID]]</f>
        <v>17203</v>
      </c>
      <c r="B174" t="str">
        <f>IF(Rawdata[[#This Row],[Marital Status]]="M","Married","Single")</f>
        <v>Married</v>
      </c>
      <c r="C174" t="str">
        <f>IF(Rawdata[[#This Row],[Gender]]="M","Male","Female")</f>
        <v>Female</v>
      </c>
      <c r="D174" s="7">
        <f>Rawdata[[#This Row],[Income]]</f>
        <v>130000</v>
      </c>
      <c r="E174">
        <f>Rawdata[[#This Row],[Children]]</f>
        <v>4</v>
      </c>
      <c r="F174" t="str">
        <f>Rawdata[[#This Row],[Education]]</f>
        <v>Partial College</v>
      </c>
      <c r="G174">
        <f>VLOOKUP(tbl[[#This Row],[Education]],lk_education[],G$2,FALSE)</f>
        <v>3</v>
      </c>
      <c r="H174" t="str">
        <f>Rawdata[[#This Row],[Occupation]]</f>
        <v>Professional</v>
      </c>
      <c r="I174" t="str">
        <f>Rawdata[[#This Row],[Home Owner]]</f>
        <v>Yes</v>
      </c>
      <c r="J174">
        <f>Rawdata[[#This Row],[Cars]]</f>
        <v>4</v>
      </c>
      <c r="K174" t="str">
        <f>Rawdata[[#This Row],[Commute Distance]]</f>
        <v>5-10 Miles</v>
      </c>
      <c r="L174" t="str">
        <f>Rawdata[[#This Row],[Region]]</f>
        <v>Europe</v>
      </c>
      <c r="M174">
        <f>Rawdata[[#This Row],[Age]]</f>
        <v>61</v>
      </c>
      <c r="N174" t="str">
        <f>VLOOKUP(tbl[[#This Row],[Age]],lk_age_brackets[],N$2,TRUE)</f>
        <v>61+</v>
      </c>
      <c r="O174" t="str">
        <f>Rawdata[[#This Row],[Purchased Bike]]</f>
        <v>Yes</v>
      </c>
    </row>
    <row r="175" spans="1:15" x14ac:dyDescent="0.25">
      <c r="A175">
        <f>Rawdata[[#This Row],[ID]]</f>
        <v>18144</v>
      </c>
      <c r="B175" t="str">
        <f>IF(Rawdata[[#This Row],[Marital Status]]="M","Married","Single")</f>
        <v>Married</v>
      </c>
      <c r="C175" t="str">
        <f>IF(Rawdata[[#This Row],[Gender]]="M","Male","Female")</f>
        <v>Female</v>
      </c>
      <c r="D175" s="7">
        <f>Rawdata[[#This Row],[Income]]</f>
        <v>80000</v>
      </c>
      <c r="E175">
        <f>Rawdata[[#This Row],[Children]]</f>
        <v>5</v>
      </c>
      <c r="F175" t="str">
        <f>Rawdata[[#This Row],[Education]]</f>
        <v>Bachelors</v>
      </c>
      <c r="G175">
        <f>VLOOKUP(tbl[[#This Row],[Education]],lk_education[],G$2,FALSE)</f>
        <v>4</v>
      </c>
      <c r="H175" t="str">
        <f>Rawdata[[#This Row],[Occupation]]</f>
        <v>Management</v>
      </c>
      <c r="I175" t="str">
        <f>Rawdata[[#This Row],[Home Owner]]</f>
        <v>Yes</v>
      </c>
      <c r="J175">
        <f>Rawdata[[#This Row],[Cars]]</f>
        <v>2</v>
      </c>
      <c r="K175" t="str">
        <f>Rawdata[[#This Row],[Commute Distance]]</f>
        <v>2-5 Miles</v>
      </c>
      <c r="L175" t="str">
        <f>Rawdata[[#This Row],[Region]]</f>
        <v>Europe</v>
      </c>
      <c r="M175">
        <f>Rawdata[[#This Row],[Age]]</f>
        <v>61</v>
      </c>
      <c r="N175" t="str">
        <f>VLOOKUP(tbl[[#This Row],[Age]],lk_age_brackets[],N$2,TRUE)</f>
        <v>61+</v>
      </c>
      <c r="O175" t="str">
        <f>Rawdata[[#This Row],[Purchased Bike]]</f>
        <v>No</v>
      </c>
    </row>
    <row r="176" spans="1:15" x14ac:dyDescent="0.25">
      <c r="A176">
        <f>Rawdata[[#This Row],[ID]]</f>
        <v>23963</v>
      </c>
      <c r="B176" t="str">
        <f>IF(Rawdata[[#This Row],[Marital Status]]="M","Married","Single")</f>
        <v>Married</v>
      </c>
      <c r="C176" t="str">
        <f>IF(Rawdata[[#This Row],[Gender]]="M","Male","Female")</f>
        <v>Male</v>
      </c>
      <c r="D176" s="7">
        <f>Rawdata[[#This Row],[Income]]</f>
        <v>10000</v>
      </c>
      <c r="E176">
        <f>Rawdata[[#This Row],[Children]]</f>
        <v>0</v>
      </c>
      <c r="F176" t="str">
        <f>Rawdata[[#This Row],[Education]]</f>
        <v>Partial High School</v>
      </c>
      <c r="G176">
        <f>VLOOKUP(tbl[[#This Row],[Education]],lk_education[],G$2,FALSE)</f>
        <v>1</v>
      </c>
      <c r="H176" t="str">
        <f>Rawdata[[#This Row],[Occupation]]</f>
        <v>Manual</v>
      </c>
      <c r="I176" t="str">
        <f>Rawdata[[#This Row],[Home Owner]]</f>
        <v>No</v>
      </c>
      <c r="J176">
        <f>Rawdata[[#This Row],[Cars]]</f>
        <v>2</v>
      </c>
      <c r="K176" t="str">
        <f>Rawdata[[#This Row],[Commute Distance]]</f>
        <v>0-1 Miles</v>
      </c>
      <c r="L176" t="str">
        <f>Rawdata[[#This Row],[Region]]</f>
        <v>Europe</v>
      </c>
      <c r="M176">
        <f>Rawdata[[#This Row],[Age]]</f>
        <v>33</v>
      </c>
      <c r="N176" t="str">
        <f>VLOOKUP(tbl[[#This Row],[Age]],lk_age_brackets[],N$2,TRUE)</f>
        <v>31-40</v>
      </c>
      <c r="O176" t="str">
        <f>Rawdata[[#This Row],[Purchased Bike]]</f>
        <v>No</v>
      </c>
    </row>
    <row r="177" spans="1:15" x14ac:dyDescent="0.25">
      <c r="A177">
        <f>Rawdata[[#This Row],[ID]]</f>
        <v>17907</v>
      </c>
      <c r="B177" t="str">
        <f>IF(Rawdata[[#This Row],[Marital Status]]="M","Married","Single")</f>
        <v>Married</v>
      </c>
      <c r="C177" t="str">
        <f>IF(Rawdata[[#This Row],[Gender]]="M","Male","Female")</f>
        <v>Female</v>
      </c>
      <c r="D177" s="7">
        <f>Rawdata[[#This Row],[Income]]</f>
        <v>10000</v>
      </c>
      <c r="E177">
        <f>Rawdata[[#This Row],[Children]]</f>
        <v>0</v>
      </c>
      <c r="F177" t="str">
        <f>Rawdata[[#This Row],[Education]]</f>
        <v>Partial College</v>
      </c>
      <c r="G177">
        <f>VLOOKUP(tbl[[#This Row],[Education]],lk_education[],G$2,FALSE)</f>
        <v>3</v>
      </c>
      <c r="H177" t="str">
        <f>Rawdata[[#This Row],[Occupation]]</f>
        <v>Manual</v>
      </c>
      <c r="I177" t="str">
        <f>Rawdata[[#This Row],[Home Owner]]</f>
        <v>Yes</v>
      </c>
      <c r="J177">
        <f>Rawdata[[#This Row],[Cars]]</f>
        <v>1</v>
      </c>
      <c r="K177" t="str">
        <f>Rawdata[[#This Row],[Commute Distance]]</f>
        <v>2-5 Miles</v>
      </c>
      <c r="L177" t="str">
        <f>Rawdata[[#This Row],[Region]]</f>
        <v>Pacific</v>
      </c>
      <c r="M177">
        <f>Rawdata[[#This Row],[Age]]</f>
        <v>27</v>
      </c>
      <c r="N177" t="str">
        <f>VLOOKUP(tbl[[#This Row],[Age]],lk_age_brackets[],N$2,TRUE)</f>
        <v>0-30</v>
      </c>
      <c r="O177" t="str">
        <f>Rawdata[[#This Row],[Purchased Bike]]</f>
        <v>No</v>
      </c>
    </row>
    <row r="178" spans="1:15" x14ac:dyDescent="0.25">
      <c r="A178">
        <f>Rawdata[[#This Row],[ID]]</f>
        <v>19442</v>
      </c>
      <c r="B178" t="str">
        <f>IF(Rawdata[[#This Row],[Marital Status]]="M","Married","Single")</f>
        <v>Single</v>
      </c>
      <c r="C178" t="str">
        <f>IF(Rawdata[[#This Row],[Gender]]="M","Male","Female")</f>
        <v>Male</v>
      </c>
      <c r="D178" s="7">
        <f>Rawdata[[#This Row],[Income]]</f>
        <v>50000</v>
      </c>
      <c r="E178">
        <f>Rawdata[[#This Row],[Children]]</f>
        <v>0</v>
      </c>
      <c r="F178" t="str">
        <f>Rawdata[[#This Row],[Education]]</f>
        <v>Graduate Degree</v>
      </c>
      <c r="G178">
        <f>VLOOKUP(tbl[[#This Row],[Education]],lk_education[],G$2,FALSE)</f>
        <v>5</v>
      </c>
      <c r="H178" t="str">
        <f>Rawdata[[#This Row],[Occupation]]</f>
        <v>Skilled Manual</v>
      </c>
      <c r="I178" t="str">
        <f>Rawdata[[#This Row],[Home Owner]]</f>
        <v>Yes</v>
      </c>
      <c r="J178">
        <f>Rawdata[[#This Row],[Cars]]</f>
        <v>0</v>
      </c>
      <c r="K178" t="str">
        <f>Rawdata[[#This Row],[Commute Distance]]</f>
        <v>0-1 Miles</v>
      </c>
      <c r="L178" t="str">
        <f>Rawdata[[#This Row],[Region]]</f>
        <v>Europe</v>
      </c>
      <c r="M178">
        <f>Rawdata[[#This Row],[Age]]</f>
        <v>37</v>
      </c>
      <c r="N178" t="str">
        <f>VLOOKUP(tbl[[#This Row],[Age]],lk_age_brackets[],N$2,TRUE)</f>
        <v>31-40</v>
      </c>
      <c r="O178" t="str">
        <f>Rawdata[[#This Row],[Purchased Bike]]</f>
        <v>Yes</v>
      </c>
    </row>
    <row r="179" spans="1:15" x14ac:dyDescent="0.25">
      <c r="A179">
        <f>Rawdata[[#This Row],[ID]]</f>
        <v>17504</v>
      </c>
      <c r="B179" t="str">
        <f>IF(Rawdata[[#This Row],[Marital Status]]="M","Married","Single")</f>
        <v>Single</v>
      </c>
      <c r="C179" t="str">
        <f>IF(Rawdata[[#This Row],[Gender]]="M","Male","Female")</f>
        <v>Female</v>
      </c>
      <c r="D179" s="7">
        <f>Rawdata[[#This Row],[Income]]</f>
        <v>80000</v>
      </c>
      <c r="E179">
        <f>Rawdata[[#This Row],[Children]]</f>
        <v>2</v>
      </c>
      <c r="F179" t="str">
        <f>Rawdata[[#This Row],[Education]]</f>
        <v>Partial College</v>
      </c>
      <c r="G179">
        <f>VLOOKUP(tbl[[#This Row],[Education]],lk_education[],G$2,FALSE)</f>
        <v>3</v>
      </c>
      <c r="H179" t="str">
        <f>Rawdata[[#This Row],[Occupation]]</f>
        <v>Skilled Manual</v>
      </c>
      <c r="I179" t="str">
        <f>Rawdata[[#This Row],[Home Owner]]</f>
        <v>Yes</v>
      </c>
      <c r="J179">
        <f>Rawdata[[#This Row],[Cars]]</f>
        <v>2</v>
      </c>
      <c r="K179" t="str">
        <f>Rawdata[[#This Row],[Commute Distance]]</f>
        <v>5-10 Miles</v>
      </c>
      <c r="L179" t="str">
        <f>Rawdata[[#This Row],[Region]]</f>
        <v>Pacific</v>
      </c>
      <c r="M179">
        <f>Rawdata[[#This Row],[Age]]</f>
        <v>52</v>
      </c>
      <c r="N179" t="str">
        <f>VLOOKUP(tbl[[#This Row],[Age]],lk_age_brackets[],N$2,TRUE)</f>
        <v>51-60</v>
      </c>
      <c r="O179" t="str">
        <f>Rawdata[[#This Row],[Purchased Bike]]</f>
        <v>Yes</v>
      </c>
    </row>
    <row r="180" spans="1:15" x14ac:dyDescent="0.25">
      <c r="A180">
        <f>Rawdata[[#This Row],[ID]]</f>
        <v>12253</v>
      </c>
      <c r="B180" t="str">
        <f>IF(Rawdata[[#This Row],[Marital Status]]="M","Married","Single")</f>
        <v>Single</v>
      </c>
      <c r="C180" t="str">
        <f>IF(Rawdata[[#This Row],[Gender]]="M","Male","Female")</f>
        <v>Female</v>
      </c>
      <c r="D180" s="7">
        <f>Rawdata[[#This Row],[Income]]</f>
        <v>20000</v>
      </c>
      <c r="E180">
        <f>Rawdata[[#This Row],[Children]]</f>
        <v>0</v>
      </c>
      <c r="F180" t="str">
        <f>Rawdata[[#This Row],[Education]]</f>
        <v>Partial College</v>
      </c>
      <c r="G180">
        <f>VLOOKUP(tbl[[#This Row],[Education]],lk_education[],G$2,FALSE)</f>
        <v>3</v>
      </c>
      <c r="H180" t="str">
        <f>Rawdata[[#This Row],[Occupation]]</f>
        <v>Manual</v>
      </c>
      <c r="I180" t="str">
        <f>Rawdata[[#This Row],[Home Owner]]</f>
        <v>Yes</v>
      </c>
      <c r="J180">
        <f>Rawdata[[#This Row],[Cars]]</f>
        <v>0</v>
      </c>
      <c r="K180" t="str">
        <f>Rawdata[[#This Row],[Commute Distance]]</f>
        <v>0-1 Miles</v>
      </c>
      <c r="L180" t="str">
        <f>Rawdata[[#This Row],[Region]]</f>
        <v>Pacific</v>
      </c>
      <c r="M180">
        <f>Rawdata[[#This Row],[Age]]</f>
        <v>29</v>
      </c>
      <c r="N180" t="str">
        <f>VLOOKUP(tbl[[#This Row],[Age]],lk_age_brackets[],N$2,TRUE)</f>
        <v>0-30</v>
      </c>
      <c r="O180" t="str">
        <f>Rawdata[[#This Row],[Purchased Bike]]</f>
        <v>Yes</v>
      </c>
    </row>
    <row r="181" spans="1:15" x14ac:dyDescent="0.25">
      <c r="A181">
        <f>Rawdata[[#This Row],[ID]]</f>
        <v>27304</v>
      </c>
      <c r="B181" t="str">
        <f>IF(Rawdata[[#This Row],[Marital Status]]="M","Married","Single")</f>
        <v>Single</v>
      </c>
      <c r="C181" t="str">
        <f>IF(Rawdata[[#This Row],[Gender]]="M","Male","Female")</f>
        <v>Female</v>
      </c>
      <c r="D181" s="7">
        <f>Rawdata[[#This Row],[Income]]</f>
        <v>110000</v>
      </c>
      <c r="E181">
        <f>Rawdata[[#This Row],[Children]]</f>
        <v>2</v>
      </c>
      <c r="F181" t="str">
        <f>Rawdata[[#This Row],[Education]]</f>
        <v>Partial College</v>
      </c>
      <c r="G181">
        <f>VLOOKUP(tbl[[#This Row],[Education]],lk_education[],G$2,FALSE)</f>
        <v>3</v>
      </c>
      <c r="H181" t="str">
        <f>Rawdata[[#This Row],[Occupation]]</f>
        <v>Professional</v>
      </c>
      <c r="I181" t="str">
        <f>Rawdata[[#This Row],[Home Owner]]</f>
        <v>No</v>
      </c>
      <c r="J181">
        <f>Rawdata[[#This Row],[Cars]]</f>
        <v>3</v>
      </c>
      <c r="K181" t="str">
        <f>Rawdata[[#This Row],[Commute Distance]]</f>
        <v>5-10 Miles</v>
      </c>
      <c r="L181" t="str">
        <f>Rawdata[[#This Row],[Region]]</f>
        <v>Europe</v>
      </c>
      <c r="M181">
        <f>Rawdata[[#This Row],[Age]]</f>
        <v>48</v>
      </c>
      <c r="N181" t="str">
        <f>VLOOKUP(tbl[[#This Row],[Age]],lk_age_brackets[],N$2,TRUE)</f>
        <v>41-50</v>
      </c>
      <c r="O181" t="str">
        <f>Rawdata[[#This Row],[Purchased Bike]]</f>
        <v>No</v>
      </c>
    </row>
    <row r="182" spans="1:15" x14ac:dyDescent="0.25">
      <c r="A182">
        <f>Rawdata[[#This Row],[ID]]</f>
        <v>14191</v>
      </c>
      <c r="B182" t="str">
        <f>IF(Rawdata[[#This Row],[Marital Status]]="M","Married","Single")</f>
        <v>Married</v>
      </c>
      <c r="C182" t="str">
        <f>IF(Rawdata[[#This Row],[Gender]]="M","Male","Female")</f>
        <v>Male</v>
      </c>
      <c r="D182" s="7">
        <f>Rawdata[[#This Row],[Income]]</f>
        <v>160000</v>
      </c>
      <c r="E182">
        <f>Rawdata[[#This Row],[Children]]</f>
        <v>4</v>
      </c>
      <c r="F182" t="str">
        <f>Rawdata[[#This Row],[Education]]</f>
        <v>Partial College</v>
      </c>
      <c r="G182">
        <f>VLOOKUP(tbl[[#This Row],[Education]],lk_education[],G$2,FALSE)</f>
        <v>3</v>
      </c>
      <c r="H182" t="str">
        <f>Rawdata[[#This Row],[Occupation]]</f>
        <v>Professional</v>
      </c>
      <c r="I182" t="str">
        <f>Rawdata[[#This Row],[Home Owner]]</f>
        <v>No</v>
      </c>
      <c r="J182">
        <f>Rawdata[[#This Row],[Cars]]</f>
        <v>2</v>
      </c>
      <c r="K182" t="str">
        <f>Rawdata[[#This Row],[Commute Distance]]</f>
        <v>10+ Miles</v>
      </c>
      <c r="L182" t="str">
        <f>Rawdata[[#This Row],[Region]]</f>
        <v>Europe</v>
      </c>
      <c r="M182">
        <f>Rawdata[[#This Row],[Age]]</f>
        <v>55</v>
      </c>
      <c r="N182" t="str">
        <f>VLOOKUP(tbl[[#This Row],[Age]],lk_age_brackets[],N$2,TRUE)</f>
        <v>51-60</v>
      </c>
      <c r="O182" t="str">
        <f>Rawdata[[#This Row],[Purchased Bike]]</f>
        <v>Yes</v>
      </c>
    </row>
    <row r="183" spans="1:15" x14ac:dyDescent="0.25">
      <c r="A183">
        <f>Rawdata[[#This Row],[ID]]</f>
        <v>12212</v>
      </c>
      <c r="B183" t="str">
        <f>IF(Rawdata[[#This Row],[Marital Status]]="M","Married","Single")</f>
        <v>Married</v>
      </c>
      <c r="C183" t="str">
        <f>IF(Rawdata[[#This Row],[Gender]]="M","Male","Female")</f>
        <v>Female</v>
      </c>
      <c r="D183" s="7">
        <f>Rawdata[[#This Row],[Income]]</f>
        <v>10000</v>
      </c>
      <c r="E183">
        <f>Rawdata[[#This Row],[Children]]</f>
        <v>0</v>
      </c>
      <c r="F183" t="str">
        <f>Rawdata[[#This Row],[Education]]</f>
        <v>Graduate Degree</v>
      </c>
      <c r="G183">
        <f>VLOOKUP(tbl[[#This Row],[Education]],lk_education[],G$2,FALSE)</f>
        <v>5</v>
      </c>
      <c r="H183" t="str">
        <f>Rawdata[[#This Row],[Occupation]]</f>
        <v>Manual</v>
      </c>
      <c r="I183" t="str">
        <f>Rawdata[[#This Row],[Home Owner]]</f>
        <v>Yes</v>
      </c>
      <c r="J183">
        <f>Rawdata[[#This Row],[Cars]]</f>
        <v>0</v>
      </c>
      <c r="K183" t="str">
        <f>Rawdata[[#This Row],[Commute Distance]]</f>
        <v>0-1 Miles</v>
      </c>
      <c r="L183" t="str">
        <f>Rawdata[[#This Row],[Region]]</f>
        <v>Europe</v>
      </c>
      <c r="M183">
        <f>Rawdata[[#This Row],[Age]]</f>
        <v>37</v>
      </c>
      <c r="N183" t="str">
        <f>VLOOKUP(tbl[[#This Row],[Age]],lk_age_brackets[],N$2,TRUE)</f>
        <v>31-40</v>
      </c>
      <c r="O183" t="str">
        <f>Rawdata[[#This Row],[Purchased Bike]]</f>
        <v>Yes</v>
      </c>
    </row>
    <row r="184" spans="1:15" x14ac:dyDescent="0.25">
      <c r="A184">
        <f>Rawdata[[#This Row],[ID]]</f>
        <v>25529</v>
      </c>
      <c r="B184" t="str">
        <f>IF(Rawdata[[#This Row],[Marital Status]]="M","Married","Single")</f>
        <v>Single</v>
      </c>
      <c r="C184" t="str">
        <f>IF(Rawdata[[#This Row],[Gender]]="M","Male","Female")</f>
        <v>Male</v>
      </c>
      <c r="D184" s="7">
        <f>Rawdata[[#This Row],[Income]]</f>
        <v>10000</v>
      </c>
      <c r="E184">
        <f>Rawdata[[#This Row],[Children]]</f>
        <v>1</v>
      </c>
      <c r="F184" t="str">
        <f>Rawdata[[#This Row],[Education]]</f>
        <v>Graduate Degree</v>
      </c>
      <c r="G184">
        <f>VLOOKUP(tbl[[#This Row],[Education]],lk_education[],G$2,FALSE)</f>
        <v>5</v>
      </c>
      <c r="H184" t="str">
        <f>Rawdata[[#This Row],[Occupation]]</f>
        <v>Manual</v>
      </c>
      <c r="I184" t="str">
        <f>Rawdata[[#This Row],[Home Owner]]</f>
        <v>Yes</v>
      </c>
      <c r="J184">
        <f>Rawdata[[#This Row],[Cars]]</f>
        <v>0</v>
      </c>
      <c r="K184" t="str">
        <f>Rawdata[[#This Row],[Commute Distance]]</f>
        <v>0-1 Miles</v>
      </c>
      <c r="L184" t="str">
        <f>Rawdata[[#This Row],[Region]]</f>
        <v>Europe</v>
      </c>
      <c r="M184">
        <f>Rawdata[[#This Row],[Age]]</f>
        <v>44</v>
      </c>
      <c r="N184" t="str">
        <f>VLOOKUP(tbl[[#This Row],[Age]],lk_age_brackets[],N$2,TRUE)</f>
        <v>41-50</v>
      </c>
      <c r="O184" t="str">
        <f>Rawdata[[#This Row],[Purchased Bike]]</f>
        <v>No</v>
      </c>
    </row>
    <row r="185" spans="1:15" x14ac:dyDescent="0.25">
      <c r="A185">
        <f>Rawdata[[#This Row],[ID]]</f>
        <v>22170</v>
      </c>
      <c r="B185" t="str">
        <f>IF(Rawdata[[#This Row],[Marital Status]]="M","Married","Single")</f>
        <v>Married</v>
      </c>
      <c r="C185" t="str">
        <f>IF(Rawdata[[#This Row],[Gender]]="M","Male","Female")</f>
        <v>Female</v>
      </c>
      <c r="D185" s="7">
        <f>Rawdata[[#This Row],[Income]]</f>
        <v>30000</v>
      </c>
      <c r="E185">
        <f>Rawdata[[#This Row],[Children]]</f>
        <v>3</v>
      </c>
      <c r="F185" t="str">
        <f>Rawdata[[#This Row],[Education]]</f>
        <v>Partial College</v>
      </c>
      <c r="G185">
        <f>VLOOKUP(tbl[[#This Row],[Education]],lk_education[],G$2,FALSE)</f>
        <v>3</v>
      </c>
      <c r="H185" t="str">
        <f>Rawdata[[#This Row],[Occupation]]</f>
        <v>Clerical</v>
      </c>
      <c r="I185" t="str">
        <f>Rawdata[[#This Row],[Home Owner]]</f>
        <v>No</v>
      </c>
      <c r="J185">
        <f>Rawdata[[#This Row],[Cars]]</f>
        <v>2</v>
      </c>
      <c r="K185" t="str">
        <f>Rawdata[[#This Row],[Commute Distance]]</f>
        <v>1-2 Miles</v>
      </c>
      <c r="L185" t="str">
        <f>Rawdata[[#This Row],[Region]]</f>
        <v>Pacific</v>
      </c>
      <c r="M185">
        <f>Rawdata[[#This Row],[Age]]</f>
        <v>55</v>
      </c>
      <c r="N185" t="str">
        <f>VLOOKUP(tbl[[#This Row],[Age]],lk_age_brackets[],N$2,TRUE)</f>
        <v>51-60</v>
      </c>
      <c r="O185" t="str">
        <f>Rawdata[[#This Row],[Purchased Bike]]</f>
        <v>Yes</v>
      </c>
    </row>
    <row r="186" spans="1:15" x14ac:dyDescent="0.25">
      <c r="A186">
        <f>Rawdata[[#This Row],[ID]]</f>
        <v>19445</v>
      </c>
      <c r="B186" t="str">
        <f>IF(Rawdata[[#This Row],[Marital Status]]="M","Married","Single")</f>
        <v>Married</v>
      </c>
      <c r="C186" t="str">
        <f>IF(Rawdata[[#This Row],[Gender]]="M","Male","Female")</f>
        <v>Female</v>
      </c>
      <c r="D186" s="7">
        <f>Rawdata[[#This Row],[Income]]</f>
        <v>10000</v>
      </c>
      <c r="E186">
        <f>Rawdata[[#This Row],[Children]]</f>
        <v>2</v>
      </c>
      <c r="F186" t="str">
        <f>Rawdata[[#This Row],[Education]]</f>
        <v>High School</v>
      </c>
      <c r="G186">
        <f>VLOOKUP(tbl[[#This Row],[Education]],lk_education[],G$2,FALSE)</f>
        <v>2</v>
      </c>
      <c r="H186" t="str">
        <f>Rawdata[[#This Row],[Occupation]]</f>
        <v>Manual</v>
      </c>
      <c r="I186" t="str">
        <f>Rawdata[[#This Row],[Home Owner]]</f>
        <v>No</v>
      </c>
      <c r="J186">
        <f>Rawdata[[#This Row],[Cars]]</f>
        <v>1</v>
      </c>
      <c r="K186" t="str">
        <f>Rawdata[[#This Row],[Commute Distance]]</f>
        <v>0-1 Miles</v>
      </c>
      <c r="L186" t="str">
        <f>Rawdata[[#This Row],[Region]]</f>
        <v>Europe</v>
      </c>
      <c r="M186">
        <f>Rawdata[[#This Row],[Age]]</f>
        <v>38</v>
      </c>
      <c r="N186" t="str">
        <f>VLOOKUP(tbl[[#This Row],[Age]],lk_age_brackets[],N$2,TRUE)</f>
        <v>31-40</v>
      </c>
      <c r="O186" t="str">
        <f>Rawdata[[#This Row],[Purchased Bike]]</f>
        <v>No</v>
      </c>
    </row>
    <row r="187" spans="1:15" x14ac:dyDescent="0.25">
      <c r="A187">
        <f>Rawdata[[#This Row],[ID]]</f>
        <v>15265</v>
      </c>
      <c r="B187" t="str">
        <f>IF(Rawdata[[#This Row],[Marital Status]]="M","Married","Single")</f>
        <v>Single</v>
      </c>
      <c r="C187" t="str">
        <f>IF(Rawdata[[#This Row],[Gender]]="M","Male","Female")</f>
        <v>Male</v>
      </c>
      <c r="D187" s="7">
        <f>Rawdata[[#This Row],[Income]]</f>
        <v>40000</v>
      </c>
      <c r="E187">
        <f>Rawdata[[#This Row],[Children]]</f>
        <v>2</v>
      </c>
      <c r="F187" t="str">
        <f>Rawdata[[#This Row],[Education]]</f>
        <v>Bachelors</v>
      </c>
      <c r="G187">
        <f>VLOOKUP(tbl[[#This Row],[Education]],lk_education[],G$2,FALSE)</f>
        <v>4</v>
      </c>
      <c r="H187" t="str">
        <f>Rawdata[[#This Row],[Occupation]]</f>
        <v>Management</v>
      </c>
      <c r="I187" t="str">
        <f>Rawdata[[#This Row],[Home Owner]]</f>
        <v>Yes</v>
      </c>
      <c r="J187">
        <f>Rawdata[[#This Row],[Cars]]</f>
        <v>2</v>
      </c>
      <c r="K187" t="str">
        <f>Rawdata[[#This Row],[Commute Distance]]</f>
        <v>5-10 Miles</v>
      </c>
      <c r="L187" t="str">
        <f>Rawdata[[#This Row],[Region]]</f>
        <v>Pacific</v>
      </c>
      <c r="M187">
        <f>Rawdata[[#This Row],[Age]]</f>
        <v>66</v>
      </c>
      <c r="N187" t="str">
        <f>VLOOKUP(tbl[[#This Row],[Age]],lk_age_brackets[],N$2,TRUE)</f>
        <v>61+</v>
      </c>
      <c r="O187" t="str">
        <f>Rawdata[[#This Row],[Purchased Bike]]</f>
        <v>Yes</v>
      </c>
    </row>
    <row r="188" spans="1:15" x14ac:dyDescent="0.25">
      <c r="A188">
        <f>Rawdata[[#This Row],[ID]]</f>
        <v>28918</v>
      </c>
      <c r="B188" t="str">
        <f>IF(Rawdata[[#This Row],[Marital Status]]="M","Married","Single")</f>
        <v>Married</v>
      </c>
      <c r="C188" t="str">
        <f>IF(Rawdata[[#This Row],[Gender]]="M","Male","Female")</f>
        <v>Female</v>
      </c>
      <c r="D188" s="7">
        <f>Rawdata[[#This Row],[Income]]</f>
        <v>130000</v>
      </c>
      <c r="E188">
        <f>Rawdata[[#This Row],[Children]]</f>
        <v>4</v>
      </c>
      <c r="F188" t="str">
        <f>Rawdata[[#This Row],[Education]]</f>
        <v>High School</v>
      </c>
      <c r="G188">
        <f>VLOOKUP(tbl[[#This Row],[Education]],lk_education[],G$2,FALSE)</f>
        <v>2</v>
      </c>
      <c r="H188" t="str">
        <f>Rawdata[[#This Row],[Occupation]]</f>
        <v>Management</v>
      </c>
      <c r="I188" t="str">
        <f>Rawdata[[#This Row],[Home Owner]]</f>
        <v>No</v>
      </c>
      <c r="J188">
        <f>Rawdata[[#This Row],[Cars]]</f>
        <v>4</v>
      </c>
      <c r="K188" t="str">
        <f>Rawdata[[#This Row],[Commute Distance]]</f>
        <v>10+ Miles</v>
      </c>
      <c r="L188" t="str">
        <f>Rawdata[[#This Row],[Region]]</f>
        <v>Europe</v>
      </c>
      <c r="M188">
        <f>Rawdata[[#This Row],[Age]]</f>
        <v>58</v>
      </c>
      <c r="N188" t="str">
        <f>VLOOKUP(tbl[[#This Row],[Age]],lk_age_brackets[],N$2,TRUE)</f>
        <v>51-60</v>
      </c>
      <c r="O188" t="str">
        <f>Rawdata[[#This Row],[Purchased Bike]]</f>
        <v>No</v>
      </c>
    </row>
    <row r="189" spans="1:15" x14ac:dyDescent="0.25">
      <c r="A189">
        <f>Rawdata[[#This Row],[ID]]</f>
        <v>15799</v>
      </c>
      <c r="B189" t="str">
        <f>IF(Rawdata[[#This Row],[Marital Status]]="M","Married","Single")</f>
        <v>Married</v>
      </c>
      <c r="C189" t="str">
        <f>IF(Rawdata[[#This Row],[Gender]]="M","Male","Female")</f>
        <v>Female</v>
      </c>
      <c r="D189" s="7">
        <f>Rawdata[[#This Row],[Income]]</f>
        <v>90000</v>
      </c>
      <c r="E189">
        <f>Rawdata[[#This Row],[Children]]</f>
        <v>1</v>
      </c>
      <c r="F189" t="str">
        <f>Rawdata[[#This Row],[Education]]</f>
        <v>Bachelors</v>
      </c>
      <c r="G189">
        <f>VLOOKUP(tbl[[#This Row],[Education]],lk_education[],G$2,FALSE)</f>
        <v>4</v>
      </c>
      <c r="H189" t="str">
        <f>Rawdata[[#This Row],[Occupation]]</f>
        <v>Professional</v>
      </c>
      <c r="I189" t="str">
        <f>Rawdata[[#This Row],[Home Owner]]</f>
        <v>Yes</v>
      </c>
      <c r="J189">
        <f>Rawdata[[#This Row],[Cars]]</f>
        <v>1</v>
      </c>
      <c r="K189" t="str">
        <f>Rawdata[[#This Row],[Commute Distance]]</f>
        <v>2-5 Miles</v>
      </c>
      <c r="L189" t="str">
        <f>Rawdata[[#This Row],[Region]]</f>
        <v>Pacific</v>
      </c>
      <c r="M189">
        <f>Rawdata[[#This Row],[Age]]</f>
        <v>47</v>
      </c>
      <c r="N189" t="str">
        <f>VLOOKUP(tbl[[#This Row],[Age]],lk_age_brackets[],N$2,TRUE)</f>
        <v>41-50</v>
      </c>
      <c r="O189" t="str">
        <f>Rawdata[[#This Row],[Purchased Bike]]</f>
        <v>Yes</v>
      </c>
    </row>
    <row r="190" spans="1:15" x14ac:dyDescent="0.25">
      <c r="A190">
        <f>Rawdata[[#This Row],[ID]]</f>
        <v>11047</v>
      </c>
      <c r="B190" t="str">
        <f>IF(Rawdata[[#This Row],[Marital Status]]="M","Married","Single")</f>
        <v>Married</v>
      </c>
      <c r="C190" t="str">
        <f>IF(Rawdata[[#This Row],[Gender]]="M","Male","Female")</f>
        <v>Female</v>
      </c>
      <c r="D190" s="7">
        <f>Rawdata[[#This Row],[Income]]</f>
        <v>30000</v>
      </c>
      <c r="E190">
        <f>Rawdata[[#This Row],[Children]]</f>
        <v>3</v>
      </c>
      <c r="F190" t="str">
        <f>Rawdata[[#This Row],[Education]]</f>
        <v>High School</v>
      </c>
      <c r="G190">
        <f>VLOOKUP(tbl[[#This Row],[Education]],lk_education[],G$2,FALSE)</f>
        <v>2</v>
      </c>
      <c r="H190" t="str">
        <f>Rawdata[[#This Row],[Occupation]]</f>
        <v>Skilled Manual</v>
      </c>
      <c r="I190" t="str">
        <f>Rawdata[[#This Row],[Home Owner]]</f>
        <v>No</v>
      </c>
      <c r="J190">
        <f>Rawdata[[#This Row],[Cars]]</f>
        <v>2</v>
      </c>
      <c r="K190" t="str">
        <f>Rawdata[[#This Row],[Commute Distance]]</f>
        <v>1-2 Miles</v>
      </c>
      <c r="L190" t="str">
        <f>Rawdata[[#This Row],[Region]]</f>
        <v>Pacific</v>
      </c>
      <c r="M190">
        <f>Rawdata[[#This Row],[Age]]</f>
        <v>56</v>
      </c>
      <c r="N190" t="str">
        <f>VLOOKUP(tbl[[#This Row],[Age]],lk_age_brackets[],N$2,TRUE)</f>
        <v>51-60</v>
      </c>
      <c r="O190" t="str">
        <f>Rawdata[[#This Row],[Purchased Bike]]</f>
        <v>Yes</v>
      </c>
    </row>
    <row r="191" spans="1:15" x14ac:dyDescent="0.25">
      <c r="A191">
        <f>Rawdata[[#This Row],[ID]]</f>
        <v>18151</v>
      </c>
      <c r="B191" t="str">
        <f>IF(Rawdata[[#This Row],[Marital Status]]="M","Married","Single")</f>
        <v>Single</v>
      </c>
      <c r="C191" t="str">
        <f>IF(Rawdata[[#This Row],[Gender]]="M","Male","Female")</f>
        <v>Male</v>
      </c>
      <c r="D191" s="7">
        <f>Rawdata[[#This Row],[Income]]</f>
        <v>80000</v>
      </c>
      <c r="E191">
        <f>Rawdata[[#This Row],[Children]]</f>
        <v>5</v>
      </c>
      <c r="F191" t="str">
        <f>Rawdata[[#This Row],[Education]]</f>
        <v>Partial College</v>
      </c>
      <c r="G191">
        <f>VLOOKUP(tbl[[#This Row],[Education]],lk_education[],G$2,FALSE)</f>
        <v>3</v>
      </c>
      <c r="H191" t="str">
        <f>Rawdata[[#This Row],[Occupation]]</f>
        <v>Professional</v>
      </c>
      <c r="I191" t="str">
        <f>Rawdata[[#This Row],[Home Owner]]</f>
        <v>No</v>
      </c>
      <c r="J191">
        <f>Rawdata[[#This Row],[Cars]]</f>
        <v>2</v>
      </c>
      <c r="K191" t="str">
        <f>Rawdata[[#This Row],[Commute Distance]]</f>
        <v>10+ Miles</v>
      </c>
      <c r="L191" t="str">
        <f>Rawdata[[#This Row],[Region]]</f>
        <v>Europe</v>
      </c>
      <c r="M191">
        <f>Rawdata[[#This Row],[Age]]</f>
        <v>59</v>
      </c>
      <c r="N191" t="str">
        <f>VLOOKUP(tbl[[#This Row],[Age]],lk_age_brackets[],N$2,TRUE)</f>
        <v>51-60</v>
      </c>
      <c r="O191" t="str">
        <f>Rawdata[[#This Row],[Purchased Bike]]</f>
        <v>No</v>
      </c>
    </row>
    <row r="192" spans="1:15" x14ac:dyDescent="0.25">
      <c r="A192">
        <f>Rawdata[[#This Row],[ID]]</f>
        <v>20606</v>
      </c>
      <c r="B192" t="str">
        <f>IF(Rawdata[[#This Row],[Marital Status]]="M","Married","Single")</f>
        <v>Married</v>
      </c>
      <c r="C192" t="str">
        <f>IF(Rawdata[[#This Row],[Gender]]="M","Male","Female")</f>
        <v>Female</v>
      </c>
      <c r="D192" s="7">
        <f>Rawdata[[#This Row],[Income]]</f>
        <v>70000</v>
      </c>
      <c r="E192">
        <f>Rawdata[[#This Row],[Children]]</f>
        <v>0</v>
      </c>
      <c r="F192" t="str">
        <f>Rawdata[[#This Row],[Education]]</f>
        <v>Bachelors</v>
      </c>
      <c r="G192">
        <f>VLOOKUP(tbl[[#This Row],[Education]],lk_education[],G$2,FALSE)</f>
        <v>4</v>
      </c>
      <c r="H192" t="str">
        <f>Rawdata[[#This Row],[Occupation]]</f>
        <v>Professional</v>
      </c>
      <c r="I192" t="str">
        <f>Rawdata[[#This Row],[Home Owner]]</f>
        <v>Yes</v>
      </c>
      <c r="J192">
        <f>Rawdata[[#This Row],[Cars]]</f>
        <v>4</v>
      </c>
      <c r="K192" t="str">
        <f>Rawdata[[#This Row],[Commute Distance]]</f>
        <v>10+ Miles</v>
      </c>
      <c r="L192" t="str">
        <f>Rawdata[[#This Row],[Region]]</f>
        <v>Pacific</v>
      </c>
      <c r="M192">
        <f>Rawdata[[#This Row],[Age]]</f>
        <v>32</v>
      </c>
      <c r="N192" t="str">
        <f>VLOOKUP(tbl[[#This Row],[Age]],lk_age_brackets[],N$2,TRUE)</f>
        <v>31-40</v>
      </c>
      <c r="O192" t="str">
        <f>Rawdata[[#This Row],[Purchased Bike]]</f>
        <v>Yes</v>
      </c>
    </row>
    <row r="193" spans="1:15" x14ac:dyDescent="0.25">
      <c r="A193">
        <f>Rawdata[[#This Row],[ID]]</f>
        <v>19482</v>
      </c>
      <c r="B193" t="str">
        <f>IF(Rawdata[[#This Row],[Marital Status]]="M","Married","Single")</f>
        <v>Married</v>
      </c>
      <c r="C193" t="str">
        <f>IF(Rawdata[[#This Row],[Gender]]="M","Male","Female")</f>
        <v>Male</v>
      </c>
      <c r="D193" s="7">
        <f>Rawdata[[#This Row],[Income]]</f>
        <v>30000</v>
      </c>
      <c r="E193">
        <f>Rawdata[[#This Row],[Children]]</f>
        <v>1</v>
      </c>
      <c r="F193" t="str">
        <f>Rawdata[[#This Row],[Education]]</f>
        <v>Partial College</v>
      </c>
      <c r="G193">
        <f>VLOOKUP(tbl[[#This Row],[Education]],lk_education[],G$2,FALSE)</f>
        <v>3</v>
      </c>
      <c r="H193" t="str">
        <f>Rawdata[[#This Row],[Occupation]]</f>
        <v>Clerical</v>
      </c>
      <c r="I193" t="str">
        <f>Rawdata[[#This Row],[Home Owner]]</f>
        <v>Yes</v>
      </c>
      <c r="J193">
        <f>Rawdata[[#This Row],[Cars]]</f>
        <v>1</v>
      </c>
      <c r="K193" t="str">
        <f>Rawdata[[#This Row],[Commute Distance]]</f>
        <v>0-1 Miles</v>
      </c>
      <c r="L193" t="str">
        <f>Rawdata[[#This Row],[Region]]</f>
        <v>Europe</v>
      </c>
      <c r="M193">
        <f>Rawdata[[#This Row],[Age]]</f>
        <v>44</v>
      </c>
      <c r="N193" t="str">
        <f>VLOOKUP(tbl[[#This Row],[Age]],lk_age_brackets[],N$2,TRUE)</f>
        <v>41-50</v>
      </c>
      <c r="O193" t="str">
        <f>Rawdata[[#This Row],[Purchased Bike]]</f>
        <v>Yes</v>
      </c>
    </row>
    <row r="194" spans="1:15" x14ac:dyDescent="0.25">
      <c r="A194">
        <f>Rawdata[[#This Row],[ID]]</f>
        <v>16489</v>
      </c>
      <c r="B194" t="str">
        <f>IF(Rawdata[[#This Row],[Marital Status]]="M","Married","Single")</f>
        <v>Married</v>
      </c>
      <c r="C194" t="str">
        <f>IF(Rawdata[[#This Row],[Gender]]="M","Male","Female")</f>
        <v>Male</v>
      </c>
      <c r="D194" s="7">
        <f>Rawdata[[#This Row],[Income]]</f>
        <v>30000</v>
      </c>
      <c r="E194">
        <f>Rawdata[[#This Row],[Children]]</f>
        <v>3</v>
      </c>
      <c r="F194" t="str">
        <f>Rawdata[[#This Row],[Education]]</f>
        <v>High School</v>
      </c>
      <c r="G194">
        <f>VLOOKUP(tbl[[#This Row],[Education]],lk_education[],G$2,FALSE)</f>
        <v>2</v>
      </c>
      <c r="H194" t="str">
        <f>Rawdata[[#This Row],[Occupation]]</f>
        <v>Skilled Manual</v>
      </c>
      <c r="I194" t="str">
        <f>Rawdata[[#This Row],[Home Owner]]</f>
        <v>Yes</v>
      </c>
      <c r="J194">
        <f>Rawdata[[#This Row],[Cars]]</f>
        <v>2</v>
      </c>
      <c r="K194" t="str">
        <f>Rawdata[[#This Row],[Commute Distance]]</f>
        <v>5-10 Miles</v>
      </c>
      <c r="L194" t="str">
        <f>Rawdata[[#This Row],[Region]]</f>
        <v>Pacific</v>
      </c>
      <c r="M194">
        <f>Rawdata[[#This Row],[Age]]</f>
        <v>55</v>
      </c>
      <c r="N194" t="str">
        <f>VLOOKUP(tbl[[#This Row],[Age]],lk_age_brackets[],N$2,TRUE)</f>
        <v>51-60</v>
      </c>
      <c r="O194" t="str">
        <f>Rawdata[[#This Row],[Purchased Bike]]</f>
        <v>No</v>
      </c>
    </row>
    <row r="195" spans="1:15" x14ac:dyDescent="0.25">
      <c r="A195">
        <f>Rawdata[[#This Row],[ID]]</f>
        <v>26944</v>
      </c>
      <c r="B195" t="str">
        <f>IF(Rawdata[[#This Row],[Marital Status]]="M","Married","Single")</f>
        <v>Single</v>
      </c>
      <c r="C195" t="str">
        <f>IF(Rawdata[[#This Row],[Gender]]="M","Male","Female")</f>
        <v>Male</v>
      </c>
      <c r="D195" s="7">
        <f>Rawdata[[#This Row],[Income]]</f>
        <v>90000</v>
      </c>
      <c r="E195">
        <f>Rawdata[[#This Row],[Children]]</f>
        <v>2</v>
      </c>
      <c r="F195" t="str">
        <f>Rawdata[[#This Row],[Education]]</f>
        <v>High School</v>
      </c>
      <c r="G195">
        <f>VLOOKUP(tbl[[#This Row],[Education]],lk_education[],G$2,FALSE)</f>
        <v>2</v>
      </c>
      <c r="H195" t="str">
        <f>Rawdata[[#This Row],[Occupation]]</f>
        <v>Manual</v>
      </c>
      <c r="I195" t="str">
        <f>Rawdata[[#This Row],[Home Owner]]</f>
        <v>Yes</v>
      </c>
      <c r="J195">
        <f>Rawdata[[#This Row],[Cars]]</f>
        <v>0</v>
      </c>
      <c r="K195" t="str">
        <f>Rawdata[[#This Row],[Commute Distance]]</f>
        <v>0-1 Miles</v>
      </c>
      <c r="L195" t="str">
        <f>Rawdata[[#This Row],[Region]]</f>
        <v>Europe</v>
      </c>
      <c r="M195">
        <f>Rawdata[[#This Row],[Age]]</f>
        <v>36</v>
      </c>
      <c r="N195" t="str">
        <f>VLOOKUP(tbl[[#This Row],[Age]],lk_age_brackets[],N$2,TRUE)</f>
        <v>31-40</v>
      </c>
      <c r="O195" t="str">
        <f>Rawdata[[#This Row],[Purchased Bike]]</f>
        <v>Yes</v>
      </c>
    </row>
    <row r="196" spans="1:15" x14ac:dyDescent="0.25">
      <c r="A196">
        <f>Rawdata[[#This Row],[ID]]</f>
        <v>15682</v>
      </c>
      <c r="B196" t="str">
        <f>IF(Rawdata[[#This Row],[Marital Status]]="M","Married","Single")</f>
        <v>Single</v>
      </c>
      <c r="C196" t="str">
        <f>IF(Rawdata[[#This Row],[Gender]]="M","Male","Female")</f>
        <v>Female</v>
      </c>
      <c r="D196" s="7">
        <f>Rawdata[[#This Row],[Income]]</f>
        <v>80000</v>
      </c>
      <c r="E196">
        <f>Rawdata[[#This Row],[Children]]</f>
        <v>5</v>
      </c>
      <c r="F196" t="str">
        <f>Rawdata[[#This Row],[Education]]</f>
        <v>Bachelors</v>
      </c>
      <c r="G196">
        <f>VLOOKUP(tbl[[#This Row],[Education]],lk_education[],G$2,FALSE)</f>
        <v>4</v>
      </c>
      <c r="H196" t="str">
        <f>Rawdata[[#This Row],[Occupation]]</f>
        <v>Management</v>
      </c>
      <c r="I196" t="str">
        <f>Rawdata[[#This Row],[Home Owner]]</f>
        <v>Yes</v>
      </c>
      <c r="J196">
        <f>Rawdata[[#This Row],[Cars]]</f>
        <v>2</v>
      </c>
      <c r="K196" t="str">
        <f>Rawdata[[#This Row],[Commute Distance]]</f>
        <v>10+ Miles</v>
      </c>
      <c r="L196" t="str">
        <f>Rawdata[[#This Row],[Region]]</f>
        <v>Europe</v>
      </c>
      <c r="M196">
        <f>Rawdata[[#This Row],[Age]]</f>
        <v>62</v>
      </c>
      <c r="N196" t="str">
        <f>VLOOKUP(tbl[[#This Row],[Age]],lk_age_brackets[],N$2,TRUE)</f>
        <v>61+</v>
      </c>
      <c r="O196" t="str">
        <f>Rawdata[[#This Row],[Purchased Bike]]</f>
        <v>No</v>
      </c>
    </row>
    <row r="197" spans="1:15" x14ac:dyDescent="0.25">
      <c r="A197">
        <f>Rawdata[[#This Row],[ID]]</f>
        <v>26032</v>
      </c>
      <c r="B197" t="str">
        <f>IF(Rawdata[[#This Row],[Marital Status]]="M","Married","Single")</f>
        <v>Married</v>
      </c>
      <c r="C197" t="str">
        <f>IF(Rawdata[[#This Row],[Gender]]="M","Male","Female")</f>
        <v>Female</v>
      </c>
      <c r="D197" s="7">
        <f>Rawdata[[#This Row],[Income]]</f>
        <v>70000</v>
      </c>
      <c r="E197">
        <f>Rawdata[[#This Row],[Children]]</f>
        <v>5</v>
      </c>
      <c r="F197" t="str">
        <f>Rawdata[[#This Row],[Education]]</f>
        <v>Bachelors</v>
      </c>
      <c r="G197">
        <f>VLOOKUP(tbl[[#This Row],[Education]],lk_education[],G$2,FALSE)</f>
        <v>4</v>
      </c>
      <c r="H197" t="str">
        <f>Rawdata[[#This Row],[Occupation]]</f>
        <v>Professional</v>
      </c>
      <c r="I197" t="str">
        <f>Rawdata[[#This Row],[Home Owner]]</f>
        <v>Yes</v>
      </c>
      <c r="J197">
        <f>Rawdata[[#This Row],[Cars]]</f>
        <v>4</v>
      </c>
      <c r="K197" t="str">
        <f>Rawdata[[#This Row],[Commute Distance]]</f>
        <v>10+ Miles</v>
      </c>
      <c r="L197" t="str">
        <f>Rawdata[[#This Row],[Region]]</f>
        <v>Pacific</v>
      </c>
      <c r="M197">
        <f>Rawdata[[#This Row],[Age]]</f>
        <v>41</v>
      </c>
      <c r="N197" t="str">
        <f>VLOOKUP(tbl[[#This Row],[Age]],lk_age_brackets[],N$2,TRUE)</f>
        <v>41-50</v>
      </c>
      <c r="O197" t="str">
        <f>Rawdata[[#This Row],[Purchased Bike]]</f>
        <v>No</v>
      </c>
    </row>
    <row r="198" spans="1:15" x14ac:dyDescent="0.25">
      <c r="A198">
        <f>Rawdata[[#This Row],[ID]]</f>
        <v>17843</v>
      </c>
      <c r="B198" t="str">
        <f>IF(Rawdata[[#This Row],[Marital Status]]="M","Married","Single")</f>
        <v>Single</v>
      </c>
      <c r="C198" t="str">
        <f>IF(Rawdata[[#This Row],[Gender]]="M","Male","Female")</f>
        <v>Female</v>
      </c>
      <c r="D198" s="7">
        <f>Rawdata[[#This Row],[Income]]</f>
        <v>10000</v>
      </c>
      <c r="E198">
        <f>Rawdata[[#This Row],[Children]]</f>
        <v>0</v>
      </c>
      <c r="F198" t="str">
        <f>Rawdata[[#This Row],[Education]]</f>
        <v>Partial High School</v>
      </c>
      <c r="G198">
        <f>VLOOKUP(tbl[[#This Row],[Education]],lk_education[],G$2,FALSE)</f>
        <v>1</v>
      </c>
      <c r="H198" t="str">
        <f>Rawdata[[#This Row],[Occupation]]</f>
        <v>Manual</v>
      </c>
      <c r="I198" t="str">
        <f>Rawdata[[#This Row],[Home Owner]]</f>
        <v>No</v>
      </c>
      <c r="J198">
        <f>Rawdata[[#This Row],[Cars]]</f>
        <v>2</v>
      </c>
      <c r="K198" t="str">
        <f>Rawdata[[#This Row],[Commute Distance]]</f>
        <v>0-1 Miles</v>
      </c>
      <c r="L198" t="str">
        <f>Rawdata[[#This Row],[Region]]</f>
        <v>Europe</v>
      </c>
      <c r="M198">
        <f>Rawdata[[#This Row],[Age]]</f>
        <v>32</v>
      </c>
      <c r="N198" t="str">
        <f>VLOOKUP(tbl[[#This Row],[Age]],lk_age_brackets[],N$2,TRUE)</f>
        <v>31-40</v>
      </c>
      <c r="O198" t="str">
        <f>Rawdata[[#This Row],[Purchased Bike]]</f>
        <v>No</v>
      </c>
    </row>
    <row r="199" spans="1:15" x14ac:dyDescent="0.25">
      <c r="A199">
        <f>Rawdata[[#This Row],[ID]]</f>
        <v>25559</v>
      </c>
      <c r="B199" t="str">
        <f>IF(Rawdata[[#This Row],[Marital Status]]="M","Married","Single")</f>
        <v>Single</v>
      </c>
      <c r="C199" t="str">
        <f>IF(Rawdata[[#This Row],[Gender]]="M","Male","Female")</f>
        <v>Male</v>
      </c>
      <c r="D199" s="7">
        <f>Rawdata[[#This Row],[Income]]</f>
        <v>20000</v>
      </c>
      <c r="E199">
        <f>Rawdata[[#This Row],[Children]]</f>
        <v>0</v>
      </c>
      <c r="F199" t="str">
        <f>Rawdata[[#This Row],[Education]]</f>
        <v>Bachelors</v>
      </c>
      <c r="G199">
        <f>VLOOKUP(tbl[[#This Row],[Education]],lk_education[],G$2,FALSE)</f>
        <v>4</v>
      </c>
      <c r="H199" t="str">
        <f>Rawdata[[#This Row],[Occupation]]</f>
        <v>Clerical</v>
      </c>
      <c r="I199" t="str">
        <f>Rawdata[[#This Row],[Home Owner]]</f>
        <v>Yes</v>
      </c>
      <c r="J199">
        <f>Rawdata[[#This Row],[Cars]]</f>
        <v>0</v>
      </c>
      <c r="K199" t="str">
        <f>Rawdata[[#This Row],[Commute Distance]]</f>
        <v>0-1 Miles</v>
      </c>
      <c r="L199" t="str">
        <f>Rawdata[[#This Row],[Region]]</f>
        <v>Pacific</v>
      </c>
      <c r="M199">
        <f>Rawdata[[#This Row],[Age]]</f>
        <v>25</v>
      </c>
      <c r="N199" t="str">
        <f>VLOOKUP(tbl[[#This Row],[Age]],lk_age_brackets[],N$2,TRUE)</f>
        <v>0-30</v>
      </c>
      <c r="O199" t="str">
        <f>Rawdata[[#This Row],[Purchased Bike]]</f>
        <v>Yes</v>
      </c>
    </row>
    <row r="200" spans="1:15" x14ac:dyDescent="0.25">
      <c r="A200">
        <f>Rawdata[[#This Row],[ID]]</f>
        <v>16209</v>
      </c>
      <c r="B200" t="str">
        <f>IF(Rawdata[[#This Row],[Marital Status]]="M","Married","Single")</f>
        <v>Single</v>
      </c>
      <c r="C200" t="str">
        <f>IF(Rawdata[[#This Row],[Gender]]="M","Male","Female")</f>
        <v>Female</v>
      </c>
      <c r="D200" s="7">
        <f>Rawdata[[#This Row],[Income]]</f>
        <v>50000</v>
      </c>
      <c r="E200">
        <f>Rawdata[[#This Row],[Children]]</f>
        <v>0</v>
      </c>
      <c r="F200" t="str">
        <f>Rawdata[[#This Row],[Education]]</f>
        <v>Graduate Degree</v>
      </c>
      <c r="G200">
        <f>VLOOKUP(tbl[[#This Row],[Education]],lk_education[],G$2,FALSE)</f>
        <v>5</v>
      </c>
      <c r="H200" t="str">
        <f>Rawdata[[#This Row],[Occupation]]</f>
        <v>Skilled Manual</v>
      </c>
      <c r="I200" t="str">
        <f>Rawdata[[#This Row],[Home Owner]]</f>
        <v>Yes</v>
      </c>
      <c r="J200">
        <f>Rawdata[[#This Row],[Cars]]</f>
        <v>0</v>
      </c>
      <c r="K200" t="str">
        <f>Rawdata[[#This Row],[Commute Distance]]</f>
        <v>1-2 Miles</v>
      </c>
      <c r="L200" t="str">
        <f>Rawdata[[#This Row],[Region]]</f>
        <v>Europe</v>
      </c>
      <c r="M200">
        <f>Rawdata[[#This Row],[Age]]</f>
        <v>36</v>
      </c>
      <c r="N200" t="str">
        <f>VLOOKUP(tbl[[#This Row],[Age]],lk_age_brackets[],N$2,TRUE)</f>
        <v>31-40</v>
      </c>
      <c r="O200" t="str">
        <f>Rawdata[[#This Row],[Purchased Bike]]</f>
        <v>No</v>
      </c>
    </row>
    <row r="201" spans="1:15" x14ac:dyDescent="0.25">
      <c r="A201">
        <f>Rawdata[[#This Row],[ID]]</f>
        <v>11147</v>
      </c>
      <c r="B201" t="str">
        <f>IF(Rawdata[[#This Row],[Marital Status]]="M","Married","Single")</f>
        <v>Married</v>
      </c>
      <c r="C201" t="str">
        <f>IF(Rawdata[[#This Row],[Gender]]="M","Male","Female")</f>
        <v>Male</v>
      </c>
      <c r="D201" s="7">
        <f>Rawdata[[#This Row],[Income]]</f>
        <v>60000</v>
      </c>
      <c r="E201">
        <f>Rawdata[[#This Row],[Children]]</f>
        <v>2</v>
      </c>
      <c r="F201" t="str">
        <f>Rawdata[[#This Row],[Education]]</f>
        <v>Graduate Degree</v>
      </c>
      <c r="G201">
        <f>VLOOKUP(tbl[[#This Row],[Education]],lk_education[],G$2,FALSE)</f>
        <v>5</v>
      </c>
      <c r="H201" t="str">
        <f>Rawdata[[#This Row],[Occupation]]</f>
        <v>Management</v>
      </c>
      <c r="I201" t="str">
        <f>Rawdata[[#This Row],[Home Owner]]</f>
        <v>Yes</v>
      </c>
      <c r="J201">
        <f>Rawdata[[#This Row],[Cars]]</f>
        <v>1</v>
      </c>
      <c r="K201" t="str">
        <f>Rawdata[[#This Row],[Commute Distance]]</f>
        <v>0-1 Miles</v>
      </c>
      <c r="L201" t="str">
        <f>Rawdata[[#This Row],[Region]]</f>
        <v>Pacific</v>
      </c>
      <c r="M201">
        <f>Rawdata[[#This Row],[Age]]</f>
        <v>67</v>
      </c>
      <c r="N201" t="str">
        <f>VLOOKUP(tbl[[#This Row],[Age]],lk_age_brackets[],N$2,TRUE)</f>
        <v>61+</v>
      </c>
      <c r="O201" t="str">
        <f>Rawdata[[#This Row],[Purchased Bike]]</f>
        <v>Yes</v>
      </c>
    </row>
    <row r="202" spans="1:15" x14ac:dyDescent="0.25">
      <c r="A202">
        <f>Rawdata[[#This Row],[ID]]</f>
        <v>15214</v>
      </c>
      <c r="B202" t="str">
        <f>IF(Rawdata[[#This Row],[Marital Status]]="M","Married","Single")</f>
        <v>Single</v>
      </c>
      <c r="C202" t="str">
        <f>IF(Rawdata[[#This Row],[Gender]]="M","Male","Female")</f>
        <v>Female</v>
      </c>
      <c r="D202" s="7">
        <f>Rawdata[[#This Row],[Income]]</f>
        <v>100000</v>
      </c>
      <c r="E202">
        <f>Rawdata[[#This Row],[Children]]</f>
        <v>0</v>
      </c>
      <c r="F202" t="str">
        <f>Rawdata[[#This Row],[Education]]</f>
        <v>Graduate Degree</v>
      </c>
      <c r="G202">
        <f>VLOOKUP(tbl[[#This Row],[Education]],lk_education[],G$2,FALSE)</f>
        <v>5</v>
      </c>
      <c r="H202" t="str">
        <f>Rawdata[[#This Row],[Occupation]]</f>
        <v>Management</v>
      </c>
      <c r="I202" t="str">
        <f>Rawdata[[#This Row],[Home Owner]]</f>
        <v>No</v>
      </c>
      <c r="J202">
        <f>Rawdata[[#This Row],[Cars]]</f>
        <v>1</v>
      </c>
      <c r="K202" t="str">
        <f>Rawdata[[#This Row],[Commute Distance]]</f>
        <v>1-2 Miles</v>
      </c>
      <c r="L202" t="str">
        <f>Rawdata[[#This Row],[Region]]</f>
        <v>Pacific</v>
      </c>
      <c r="M202">
        <f>Rawdata[[#This Row],[Age]]</f>
        <v>39</v>
      </c>
      <c r="N202" t="str">
        <f>VLOOKUP(tbl[[#This Row],[Age]],lk_age_brackets[],N$2,TRUE)</f>
        <v>31-40</v>
      </c>
      <c r="O202" t="str">
        <f>Rawdata[[#This Row],[Purchased Bike]]</f>
        <v>Yes</v>
      </c>
    </row>
    <row r="203" spans="1:15" x14ac:dyDescent="0.25">
      <c r="A203">
        <f>Rawdata[[#This Row],[ID]]</f>
        <v>11453</v>
      </c>
      <c r="B203" t="str">
        <f>IF(Rawdata[[#This Row],[Marital Status]]="M","Married","Single")</f>
        <v>Single</v>
      </c>
      <c r="C203" t="str">
        <f>IF(Rawdata[[#This Row],[Gender]]="M","Male","Female")</f>
        <v>Male</v>
      </c>
      <c r="D203" s="7">
        <f>Rawdata[[#This Row],[Income]]</f>
        <v>80000</v>
      </c>
      <c r="E203">
        <f>Rawdata[[#This Row],[Children]]</f>
        <v>0</v>
      </c>
      <c r="F203" t="str">
        <f>Rawdata[[#This Row],[Education]]</f>
        <v>Bachelors</v>
      </c>
      <c r="G203">
        <f>VLOOKUP(tbl[[#This Row],[Education]],lk_education[],G$2,FALSE)</f>
        <v>4</v>
      </c>
      <c r="H203" t="str">
        <f>Rawdata[[#This Row],[Occupation]]</f>
        <v>Professional</v>
      </c>
      <c r="I203" t="str">
        <f>Rawdata[[#This Row],[Home Owner]]</f>
        <v>No</v>
      </c>
      <c r="J203">
        <f>Rawdata[[#This Row],[Cars]]</f>
        <v>3</v>
      </c>
      <c r="K203" t="str">
        <f>Rawdata[[#This Row],[Commute Distance]]</f>
        <v>10+ Miles</v>
      </c>
      <c r="L203" t="str">
        <f>Rawdata[[#This Row],[Region]]</f>
        <v>Pacific</v>
      </c>
      <c r="M203">
        <f>Rawdata[[#This Row],[Age]]</f>
        <v>33</v>
      </c>
      <c r="N203" t="str">
        <f>VLOOKUP(tbl[[#This Row],[Age]],lk_age_brackets[],N$2,TRUE)</f>
        <v>31-40</v>
      </c>
      <c r="O203" t="str">
        <f>Rawdata[[#This Row],[Purchased Bike]]</f>
        <v>Yes</v>
      </c>
    </row>
    <row r="204" spans="1:15" x14ac:dyDescent="0.25">
      <c r="A204">
        <f>Rawdata[[#This Row],[ID]]</f>
        <v>24584</v>
      </c>
      <c r="B204" t="str">
        <f>IF(Rawdata[[#This Row],[Marital Status]]="M","Married","Single")</f>
        <v>Single</v>
      </c>
      <c r="C204" t="str">
        <f>IF(Rawdata[[#This Row],[Gender]]="M","Male","Female")</f>
        <v>Male</v>
      </c>
      <c r="D204" s="7">
        <f>Rawdata[[#This Row],[Income]]</f>
        <v>60000</v>
      </c>
      <c r="E204">
        <f>Rawdata[[#This Row],[Children]]</f>
        <v>0</v>
      </c>
      <c r="F204" t="str">
        <f>Rawdata[[#This Row],[Education]]</f>
        <v>Bachelors</v>
      </c>
      <c r="G204">
        <f>VLOOKUP(tbl[[#This Row],[Education]],lk_education[],G$2,FALSE)</f>
        <v>4</v>
      </c>
      <c r="H204" t="str">
        <f>Rawdata[[#This Row],[Occupation]]</f>
        <v>Professional</v>
      </c>
      <c r="I204" t="str">
        <f>Rawdata[[#This Row],[Home Owner]]</f>
        <v>No</v>
      </c>
      <c r="J204">
        <f>Rawdata[[#This Row],[Cars]]</f>
        <v>3</v>
      </c>
      <c r="K204" t="str">
        <f>Rawdata[[#This Row],[Commute Distance]]</f>
        <v>2-5 Miles</v>
      </c>
      <c r="L204" t="str">
        <f>Rawdata[[#This Row],[Region]]</f>
        <v>Pacific</v>
      </c>
      <c r="M204">
        <f>Rawdata[[#This Row],[Age]]</f>
        <v>31</v>
      </c>
      <c r="N204" t="str">
        <f>VLOOKUP(tbl[[#This Row],[Age]],lk_age_brackets[],N$2,TRUE)</f>
        <v>31-40</v>
      </c>
      <c r="O204" t="str">
        <f>Rawdata[[#This Row],[Purchased Bike]]</f>
        <v>No</v>
      </c>
    </row>
    <row r="205" spans="1:15" x14ac:dyDescent="0.25">
      <c r="A205">
        <f>Rawdata[[#This Row],[ID]]</f>
        <v>12585</v>
      </c>
      <c r="B205" t="str">
        <f>IF(Rawdata[[#This Row],[Marital Status]]="M","Married","Single")</f>
        <v>Married</v>
      </c>
      <c r="C205" t="str">
        <f>IF(Rawdata[[#This Row],[Gender]]="M","Male","Female")</f>
        <v>Male</v>
      </c>
      <c r="D205" s="7">
        <f>Rawdata[[#This Row],[Income]]</f>
        <v>10000</v>
      </c>
      <c r="E205">
        <f>Rawdata[[#This Row],[Children]]</f>
        <v>1</v>
      </c>
      <c r="F205" t="str">
        <f>Rawdata[[#This Row],[Education]]</f>
        <v>High School</v>
      </c>
      <c r="G205">
        <f>VLOOKUP(tbl[[#This Row],[Education]],lk_education[],G$2,FALSE)</f>
        <v>2</v>
      </c>
      <c r="H205" t="str">
        <f>Rawdata[[#This Row],[Occupation]]</f>
        <v>Manual</v>
      </c>
      <c r="I205" t="str">
        <f>Rawdata[[#This Row],[Home Owner]]</f>
        <v>Yes</v>
      </c>
      <c r="J205">
        <f>Rawdata[[#This Row],[Cars]]</f>
        <v>0</v>
      </c>
      <c r="K205" t="str">
        <f>Rawdata[[#This Row],[Commute Distance]]</f>
        <v>2-5 Miles</v>
      </c>
      <c r="L205" t="str">
        <f>Rawdata[[#This Row],[Region]]</f>
        <v>Pacific</v>
      </c>
      <c r="M205">
        <f>Rawdata[[#This Row],[Age]]</f>
        <v>27</v>
      </c>
      <c r="N205" t="str">
        <f>VLOOKUP(tbl[[#This Row],[Age]],lk_age_brackets[],N$2,TRUE)</f>
        <v>0-30</v>
      </c>
      <c r="O205" t="str">
        <f>Rawdata[[#This Row],[Purchased Bike]]</f>
        <v>Yes</v>
      </c>
    </row>
    <row r="206" spans="1:15" x14ac:dyDescent="0.25">
      <c r="A206">
        <f>Rawdata[[#This Row],[ID]]</f>
        <v>18626</v>
      </c>
      <c r="B206" t="str">
        <f>IF(Rawdata[[#This Row],[Marital Status]]="M","Married","Single")</f>
        <v>Single</v>
      </c>
      <c r="C206" t="str">
        <f>IF(Rawdata[[#This Row],[Gender]]="M","Male","Female")</f>
        <v>Male</v>
      </c>
      <c r="D206" s="7">
        <f>Rawdata[[#This Row],[Income]]</f>
        <v>40000</v>
      </c>
      <c r="E206">
        <f>Rawdata[[#This Row],[Children]]</f>
        <v>2</v>
      </c>
      <c r="F206" t="str">
        <f>Rawdata[[#This Row],[Education]]</f>
        <v>Partial College</v>
      </c>
      <c r="G206">
        <f>VLOOKUP(tbl[[#This Row],[Education]],lk_education[],G$2,FALSE)</f>
        <v>3</v>
      </c>
      <c r="H206" t="str">
        <f>Rawdata[[#This Row],[Occupation]]</f>
        <v>Clerical</v>
      </c>
      <c r="I206" t="str">
        <f>Rawdata[[#This Row],[Home Owner]]</f>
        <v>Yes</v>
      </c>
      <c r="J206">
        <f>Rawdata[[#This Row],[Cars]]</f>
        <v>0</v>
      </c>
      <c r="K206" t="str">
        <f>Rawdata[[#This Row],[Commute Distance]]</f>
        <v>1-2 Miles</v>
      </c>
      <c r="L206" t="str">
        <f>Rawdata[[#This Row],[Region]]</f>
        <v>Europe</v>
      </c>
      <c r="M206">
        <f>Rawdata[[#This Row],[Age]]</f>
        <v>33</v>
      </c>
      <c r="N206" t="str">
        <f>VLOOKUP(tbl[[#This Row],[Age]],lk_age_brackets[],N$2,TRUE)</f>
        <v>31-40</v>
      </c>
      <c r="O206" t="str">
        <f>Rawdata[[#This Row],[Purchased Bike]]</f>
        <v>Yes</v>
      </c>
    </row>
    <row r="207" spans="1:15" x14ac:dyDescent="0.25">
      <c r="A207">
        <f>Rawdata[[#This Row],[ID]]</f>
        <v>29298</v>
      </c>
      <c r="B207" t="str">
        <f>IF(Rawdata[[#This Row],[Marital Status]]="M","Married","Single")</f>
        <v>Single</v>
      </c>
      <c r="C207" t="str">
        <f>IF(Rawdata[[#This Row],[Gender]]="M","Male","Female")</f>
        <v>Female</v>
      </c>
      <c r="D207" s="7">
        <f>Rawdata[[#This Row],[Income]]</f>
        <v>60000</v>
      </c>
      <c r="E207">
        <f>Rawdata[[#This Row],[Children]]</f>
        <v>1</v>
      </c>
      <c r="F207" t="str">
        <f>Rawdata[[#This Row],[Education]]</f>
        <v>Partial College</v>
      </c>
      <c r="G207">
        <f>VLOOKUP(tbl[[#This Row],[Education]],lk_education[],G$2,FALSE)</f>
        <v>3</v>
      </c>
      <c r="H207" t="str">
        <f>Rawdata[[#This Row],[Occupation]]</f>
        <v>Skilled Manual</v>
      </c>
      <c r="I207" t="str">
        <f>Rawdata[[#This Row],[Home Owner]]</f>
        <v>Yes</v>
      </c>
      <c r="J207">
        <f>Rawdata[[#This Row],[Cars]]</f>
        <v>1</v>
      </c>
      <c r="K207" t="str">
        <f>Rawdata[[#This Row],[Commute Distance]]</f>
        <v>5-10 Miles</v>
      </c>
      <c r="L207" t="str">
        <f>Rawdata[[#This Row],[Region]]</f>
        <v>Pacific</v>
      </c>
      <c r="M207">
        <f>Rawdata[[#This Row],[Age]]</f>
        <v>46</v>
      </c>
      <c r="N207" t="str">
        <f>VLOOKUP(tbl[[#This Row],[Age]],lk_age_brackets[],N$2,TRUE)</f>
        <v>41-50</v>
      </c>
      <c r="O207" t="str">
        <f>Rawdata[[#This Row],[Purchased Bike]]</f>
        <v>Yes</v>
      </c>
    </row>
    <row r="208" spans="1:15" x14ac:dyDescent="0.25">
      <c r="A208">
        <f>Rawdata[[#This Row],[ID]]</f>
        <v>24842</v>
      </c>
      <c r="B208" t="str">
        <f>IF(Rawdata[[#This Row],[Marital Status]]="M","Married","Single")</f>
        <v>Single</v>
      </c>
      <c r="C208" t="str">
        <f>IF(Rawdata[[#This Row],[Gender]]="M","Male","Female")</f>
        <v>Female</v>
      </c>
      <c r="D208" s="7">
        <f>Rawdata[[#This Row],[Income]]</f>
        <v>90000</v>
      </c>
      <c r="E208">
        <f>Rawdata[[#This Row],[Children]]</f>
        <v>3</v>
      </c>
      <c r="F208" t="str">
        <f>Rawdata[[#This Row],[Education]]</f>
        <v>High School</v>
      </c>
      <c r="G208">
        <f>VLOOKUP(tbl[[#This Row],[Education]],lk_education[],G$2,FALSE)</f>
        <v>2</v>
      </c>
      <c r="H208" t="str">
        <f>Rawdata[[#This Row],[Occupation]]</f>
        <v>Professional</v>
      </c>
      <c r="I208" t="str">
        <f>Rawdata[[#This Row],[Home Owner]]</f>
        <v>No</v>
      </c>
      <c r="J208">
        <f>Rawdata[[#This Row],[Cars]]</f>
        <v>1</v>
      </c>
      <c r="K208" t="str">
        <f>Rawdata[[#This Row],[Commute Distance]]</f>
        <v>2-5 Miles</v>
      </c>
      <c r="L208" t="str">
        <f>Rawdata[[#This Row],[Region]]</f>
        <v>Europe</v>
      </c>
      <c r="M208">
        <f>Rawdata[[#This Row],[Age]]</f>
        <v>51</v>
      </c>
      <c r="N208" t="str">
        <f>VLOOKUP(tbl[[#This Row],[Age]],lk_age_brackets[],N$2,TRUE)</f>
        <v>51-60</v>
      </c>
      <c r="O208" t="str">
        <f>Rawdata[[#This Row],[Purchased Bike]]</f>
        <v>No</v>
      </c>
    </row>
    <row r="209" spans="1:15" x14ac:dyDescent="0.25">
      <c r="A209">
        <f>Rawdata[[#This Row],[ID]]</f>
        <v>15657</v>
      </c>
      <c r="B209" t="str">
        <f>IF(Rawdata[[#This Row],[Marital Status]]="M","Married","Single")</f>
        <v>Married</v>
      </c>
      <c r="C209" t="str">
        <f>IF(Rawdata[[#This Row],[Gender]]="M","Male","Female")</f>
        <v>Male</v>
      </c>
      <c r="D209" s="7">
        <f>Rawdata[[#This Row],[Income]]</f>
        <v>30000</v>
      </c>
      <c r="E209">
        <f>Rawdata[[#This Row],[Children]]</f>
        <v>3</v>
      </c>
      <c r="F209" t="str">
        <f>Rawdata[[#This Row],[Education]]</f>
        <v>Graduate Degree</v>
      </c>
      <c r="G209">
        <f>VLOOKUP(tbl[[#This Row],[Education]],lk_education[],G$2,FALSE)</f>
        <v>5</v>
      </c>
      <c r="H209" t="str">
        <f>Rawdata[[#This Row],[Occupation]]</f>
        <v>Clerical</v>
      </c>
      <c r="I209" t="str">
        <f>Rawdata[[#This Row],[Home Owner]]</f>
        <v>Yes</v>
      </c>
      <c r="J209">
        <f>Rawdata[[#This Row],[Cars]]</f>
        <v>0</v>
      </c>
      <c r="K209" t="str">
        <f>Rawdata[[#This Row],[Commute Distance]]</f>
        <v>0-1 Miles</v>
      </c>
      <c r="L209" t="str">
        <f>Rawdata[[#This Row],[Region]]</f>
        <v>Europe</v>
      </c>
      <c r="M209">
        <f>Rawdata[[#This Row],[Age]]</f>
        <v>46</v>
      </c>
      <c r="N209" t="str">
        <f>VLOOKUP(tbl[[#This Row],[Age]],lk_age_brackets[],N$2,TRUE)</f>
        <v>41-50</v>
      </c>
      <c r="O209" t="str">
        <f>Rawdata[[#This Row],[Purchased Bike]]</f>
        <v>Yes</v>
      </c>
    </row>
    <row r="210" spans="1:15" x14ac:dyDescent="0.25">
      <c r="A210">
        <f>Rawdata[[#This Row],[ID]]</f>
        <v>11415</v>
      </c>
      <c r="B210" t="str">
        <f>IF(Rawdata[[#This Row],[Marital Status]]="M","Married","Single")</f>
        <v>Single</v>
      </c>
      <c r="C210" t="str">
        <f>IF(Rawdata[[#This Row],[Gender]]="M","Male","Female")</f>
        <v>Male</v>
      </c>
      <c r="D210" s="7">
        <f>Rawdata[[#This Row],[Income]]</f>
        <v>90000</v>
      </c>
      <c r="E210">
        <f>Rawdata[[#This Row],[Children]]</f>
        <v>5</v>
      </c>
      <c r="F210" t="str">
        <f>Rawdata[[#This Row],[Education]]</f>
        <v>Partial College</v>
      </c>
      <c r="G210">
        <f>VLOOKUP(tbl[[#This Row],[Education]],lk_education[],G$2,FALSE)</f>
        <v>3</v>
      </c>
      <c r="H210" t="str">
        <f>Rawdata[[#This Row],[Occupation]]</f>
        <v>Professional</v>
      </c>
      <c r="I210" t="str">
        <f>Rawdata[[#This Row],[Home Owner]]</f>
        <v>No</v>
      </c>
      <c r="J210">
        <f>Rawdata[[#This Row],[Cars]]</f>
        <v>2</v>
      </c>
      <c r="K210" t="str">
        <f>Rawdata[[#This Row],[Commute Distance]]</f>
        <v>10+ Miles</v>
      </c>
      <c r="L210" t="str">
        <f>Rawdata[[#This Row],[Region]]</f>
        <v>Europe</v>
      </c>
      <c r="M210">
        <f>Rawdata[[#This Row],[Age]]</f>
        <v>62</v>
      </c>
      <c r="N210" t="str">
        <f>VLOOKUP(tbl[[#This Row],[Age]],lk_age_brackets[],N$2,TRUE)</f>
        <v>61+</v>
      </c>
      <c r="O210" t="str">
        <f>Rawdata[[#This Row],[Purchased Bike]]</f>
        <v>No</v>
      </c>
    </row>
    <row r="211" spans="1:15" x14ac:dyDescent="0.25">
      <c r="A211">
        <f>Rawdata[[#This Row],[ID]]</f>
        <v>28729</v>
      </c>
      <c r="B211" t="str">
        <f>IF(Rawdata[[#This Row],[Marital Status]]="M","Married","Single")</f>
        <v>Single</v>
      </c>
      <c r="C211" t="str">
        <f>IF(Rawdata[[#This Row],[Gender]]="M","Male","Female")</f>
        <v>Female</v>
      </c>
      <c r="D211" s="7">
        <f>Rawdata[[#This Row],[Income]]</f>
        <v>20000</v>
      </c>
      <c r="E211">
        <f>Rawdata[[#This Row],[Children]]</f>
        <v>0</v>
      </c>
      <c r="F211" t="str">
        <f>Rawdata[[#This Row],[Education]]</f>
        <v>Partial High School</v>
      </c>
      <c r="G211">
        <f>VLOOKUP(tbl[[#This Row],[Education]],lk_education[],G$2,FALSE)</f>
        <v>1</v>
      </c>
      <c r="H211" t="str">
        <f>Rawdata[[#This Row],[Occupation]]</f>
        <v>Manual</v>
      </c>
      <c r="I211" t="str">
        <f>Rawdata[[#This Row],[Home Owner]]</f>
        <v>Yes</v>
      </c>
      <c r="J211">
        <f>Rawdata[[#This Row],[Cars]]</f>
        <v>2</v>
      </c>
      <c r="K211" t="str">
        <f>Rawdata[[#This Row],[Commute Distance]]</f>
        <v>1-2 Miles</v>
      </c>
      <c r="L211" t="str">
        <f>Rawdata[[#This Row],[Region]]</f>
        <v>Europe</v>
      </c>
      <c r="M211">
        <f>Rawdata[[#This Row],[Age]]</f>
        <v>26</v>
      </c>
      <c r="N211" t="str">
        <f>VLOOKUP(tbl[[#This Row],[Age]],lk_age_brackets[],N$2,TRUE)</f>
        <v>0-30</v>
      </c>
      <c r="O211" t="str">
        <f>Rawdata[[#This Row],[Purchased Bike]]</f>
        <v>Yes</v>
      </c>
    </row>
    <row r="212" spans="1:15" x14ac:dyDescent="0.25">
      <c r="A212">
        <f>Rawdata[[#This Row],[ID]]</f>
        <v>22633</v>
      </c>
      <c r="B212" t="str">
        <f>IF(Rawdata[[#This Row],[Marital Status]]="M","Married","Single")</f>
        <v>Single</v>
      </c>
      <c r="C212" t="str">
        <f>IF(Rawdata[[#This Row],[Gender]]="M","Male","Female")</f>
        <v>Female</v>
      </c>
      <c r="D212" s="7">
        <f>Rawdata[[#This Row],[Income]]</f>
        <v>40000</v>
      </c>
      <c r="E212">
        <f>Rawdata[[#This Row],[Children]]</f>
        <v>0</v>
      </c>
      <c r="F212" t="str">
        <f>Rawdata[[#This Row],[Education]]</f>
        <v>Graduate Degree</v>
      </c>
      <c r="G212">
        <f>VLOOKUP(tbl[[#This Row],[Education]],lk_education[],G$2,FALSE)</f>
        <v>5</v>
      </c>
      <c r="H212" t="str">
        <f>Rawdata[[#This Row],[Occupation]]</f>
        <v>Clerical</v>
      </c>
      <c r="I212" t="str">
        <f>Rawdata[[#This Row],[Home Owner]]</f>
        <v>Yes</v>
      </c>
      <c r="J212">
        <f>Rawdata[[#This Row],[Cars]]</f>
        <v>0</v>
      </c>
      <c r="K212" t="str">
        <f>Rawdata[[#This Row],[Commute Distance]]</f>
        <v>0-1 Miles</v>
      </c>
      <c r="L212" t="str">
        <f>Rawdata[[#This Row],[Region]]</f>
        <v>Europe</v>
      </c>
      <c r="M212">
        <f>Rawdata[[#This Row],[Age]]</f>
        <v>37</v>
      </c>
      <c r="N212" t="str">
        <f>VLOOKUP(tbl[[#This Row],[Age]],lk_age_brackets[],N$2,TRUE)</f>
        <v>31-40</v>
      </c>
      <c r="O212" t="str">
        <f>Rawdata[[#This Row],[Purchased Bike]]</f>
        <v>Yes</v>
      </c>
    </row>
    <row r="213" spans="1:15" x14ac:dyDescent="0.25">
      <c r="A213">
        <f>Rawdata[[#This Row],[ID]]</f>
        <v>25649</v>
      </c>
      <c r="B213" t="str">
        <f>IF(Rawdata[[#This Row],[Marital Status]]="M","Married","Single")</f>
        <v>Single</v>
      </c>
      <c r="C213" t="str">
        <f>IF(Rawdata[[#This Row],[Gender]]="M","Male","Female")</f>
        <v>Female</v>
      </c>
      <c r="D213" s="7">
        <f>Rawdata[[#This Row],[Income]]</f>
        <v>30000</v>
      </c>
      <c r="E213">
        <f>Rawdata[[#This Row],[Children]]</f>
        <v>3</v>
      </c>
      <c r="F213" t="str">
        <f>Rawdata[[#This Row],[Education]]</f>
        <v>Partial College</v>
      </c>
      <c r="G213">
        <f>VLOOKUP(tbl[[#This Row],[Education]],lk_education[],G$2,FALSE)</f>
        <v>3</v>
      </c>
      <c r="H213" t="str">
        <f>Rawdata[[#This Row],[Occupation]]</f>
        <v>Clerical</v>
      </c>
      <c r="I213" t="str">
        <f>Rawdata[[#This Row],[Home Owner]]</f>
        <v>Yes</v>
      </c>
      <c r="J213">
        <f>Rawdata[[#This Row],[Cars]]</f>
        <v>0</v>
      </c>
      <c r="K213" t="str">
        <f>Rawdata[[#This Row],[Commute Distance]]</f>
        <v>0-1 Miles</v>
      </c>
      <c r="L213" t="str">
        <f>Rawdata[[#This Row],[Region]]</f>
        <v>Europe</v>
      </c>
      <c r="M213">
        <f>Rawdata[[#This Row],[Age]]</f>
        <v>42</v>
      </c>
      <c r="N213" t="str">
        <f>VLOOKUP(tbl[[#This Row],[Age]],lk_age_brackets[],N$2,TRUE)</f>
        <v>41-50</v>
      </c>
      <c r="O213" t="str">
        <f>Rawdata[[#This Row],[Purchased Bike]]</f>
        <v>Yes</v>
      </c>
    </row>
    <row r="214" spans="1:15" x14ac:dyDescent="0.25">
      <c r="A214">
        <f>Rawdata[[#This Row],[ID]]</f>
        <v>14669</v>
      </c>
      <c r="B214" t="str">
        <f>IF(Rawdata[[#This Row],[Marital Status]]="M","Married","Single")</f>
        <v>Married</v>
      </c>
      <c r="C214" t="str">
        <f>IF(Rawdata[[#This Row],[Gender]]="M","Male","Female")</f>
        <v>Female</v>
      </c>
      <c r="D214" s="7">
        <f>Rawdata[[#This Row],[Income]]</f>
        <v>80000</v>
      </c>
      <c r="E214">
        <f>Rawdata[[#This Row],[Children]]</f>
        <v>4</v>
      </c>
      <c r="F214" t="str">
        <f>Rawdata[[#This Row],[Education]]</f>
        <v>Graduate Degree</v>
      </c>
      <c r="G214">
        <f>VLOOKUP(tbl[[#This Row],[Education]],lk_education[],G$2,FALSE)</f>
        <v>5</v>
      </c>
      <c r="H214" t="str">
        <f>Rawdata[[#This Row],[Occupation]]</f>
        <v>Management</v>
      </c>
      <c r="I214" t="str">
        <f>Rawdata[[#This Row],[Home Owner]]</f>
        <v>Yes</v>
      </c>
      <c r="J214">
        <f>Rawdata[[#This Row],[Cars]]</f>
        <v>1</v>
      </c>
      <c r="K214" t="str">
        <f>Rawdata[[#This Row],[Commute Distance]]</f>
        <v>0-1 Miles</v>
      </c>
      <c r="L214" t="str">
        <f>Rawdata[[#This Row],[Region]]</f>
        <v>Pacific</v>
      </c>
      <c r="M214">
        <f>Rawdata[[#This Row],[Age]]</f>
        <v>36</v>
      </c>
      <c r="N214" t="str">
        <f>VLOOKUP(tbl[[#This Row],[Age]],lk_age_brackets[],N$2,TRUE)</f>
        <v>31-40</v>
      </c>
      <c r="O214" t="str">
        <f>Rawdata[[#This Row],[Purchased Bike]]</f>
        <v>No</v>
      </c>
    </row>
    <row r="215" spans="1:15" x14ac:dyDescent="0.25">
      <c r="A215">
        <f>Rawdata[[#This Row],[ID]]</f>
        <v>19299</v>
      </c>
      <c r="B215" t="str">
        <f>IF(Rawdata[[#This Row],[Marital Status]]="M","Married","Single")</f>
        <v>Married</v>
      </c>
      <c r="C215" t="str">
        <f>IF(Rawdata[[#This Row],[Gender]]="M","Male","Female")</f>
        <v>Female</v>
      </c>
      <c r="D215" s="7">
        <f>Rawdata[[#This Row],[Income]]</f>
        <v>50000</v>
      </c>
      <c r="E215">
        <f>Rawdata[[#This Row],[Children]]</f>
        <v>0</v>
      </c>
      <c r="F215" t="str">
        <f>Rawdata[[#This Row],[Education]]</f>
        <v>Graduate Degree</v>
      </c>
      <c r="G215">
        <f>VLOOKUP(tbl[[#This Row],[Education]],lk_education[],G$2,FALSE)</f>
        <v>5</v>
      </c>
      <c r="H215" t="str">
        <f>Rawdata[[#This Row],[Occupation]]</f>
        <v>Skilled Manual</v>
      </c>
      <c r="I215" t="str">
        <f>Rawdata[[#This Row],[Home Owner]]</f>
        <v>Yes</v>
      </c>
      <c r="J215">
        <f>Rawdata[[#This Row],[Cars]]</f>
        <v>0</v>
      </c>
      <c r="K215" t="str">
        <f>Rawdata[[#This Row],[Commute Distance]]</f>
        <v>0-1 Miles</v>
      </c>
      <c r="L215" t="str">
        <f>Rawdata[[#This Row],[Region]]</f>
        <v>Europe</v>
      </c>
      <c r="M215">
        <f>Rawdata[[#This Row],[Age]]</f>
        <v>36</v>
      </c>
      <c r="N215" t="str">
        <f>VLOOKUP(tbl[[#This Row],[Age]],lk_age_brackets[],N$2,TRUE)</f>
        <v>31-40</v>
      </c>
      <c r="O215" t="str">
        <f>Rawdata[[#This Row],[Purchased Bike]]</f>
        <v>Yes</v>
      </c>
    </row>
    <row r="216" spans="1:15" x14ac:dyDescent="0.25">
      <c r="A216">
        <f>Rawdata[[#This Row],[ID]]</f>
        <v>20946</v>
      </c>
      <c r="B216" t="str">
        <f>IF(Rawdata[[#This Row],[Marital Status]]="M","Married","Single")</f>
        <v>Single</v>
      </c>
      <c r="C216" t="str">
        <f>IF(Rawdata[[#This Row],[Gender]]="M","Male","Female")</f>
        <v>Female</v>
      </c>
      <c r="D216" s="7">
        <f>Rawdata[[#This Row],[Income]]</f>
        <v>30000</v>
      </c>
      <c r="E216">
        <f>Rawdata[[#This Row],[Children]]</f>
        <v>0</v>
      </c>
      <c r="F216" t="str">
        <f>Rawdata[[#This Row],[Education]]</f>
        <v>Partial College</v>
      </c>
      <c r="G216">
        <f>VLOOKUP(tbl[[#This Row],[Education]],lk_education[],G$2,FALSE)</f>
        <v>3</v>
      </c>
      <c r="H216" t="str">
        <f>Rawdata[[#This Row],[Occupation]]</f>
        <v>Clerical</v>
      </c>
      <c r="I216" t="str">
        <f>Rawdata[[#This Row],[Home Owner]]</f>
        <v>No</v>
      </c>
      <c r="J216">
        <f>Rawdata[[#This Row],[Cars]]</f>
        <v>1</v>
      </c>
      <c r="K216" t="str">
        <f>Rawdata[[#This Row],[Commute Distance]]</f>
        <v>2-5 Miles</v>
      </c>
      <c r="L216" t="str">
        <f>Rawdata[[#This Row],[Region]]</f>
        <v>Europe</v>
      </c>
      <c r="M216">
        <f>Rawdata[[#This Row],[Age]]</f>
        <v>30</v>
      </c>
      <c r="N216" t="str">
        <f>VLOOKUP(tbl[[#This Row],[Age]],lk_age_brackets[],N$2,TRUE)</f>
        <v>0-30</v>
      </c>
      <c r="O216" t="str">
        <f>Rawdata[[#This Row],[Purchased Bike]]</f>
        <v>No</v>
      </c>
    </row>
    <row r="217" spans="1:15" x14ac:dyDescent="0.25">
      <c r="A217">
        <f>Rawdata[[#This Row],[ID]]</f>
        <v>11451</v>
      </c>
      <c r="B217" t="str">
        <f>IF(Rawdata[[#This Row],[Marital Status]]="M","Married","Single")</f>
        <v>Single</v>
      </c>
      <c r="C217" t="str">
        <f>IF(Rawdata[[#This Row],[Gender]]="M","Male","Female")</f>
        <v>Male</v>
      </c>
      <c r="D217" s="7">
        <f>Rawdata[[#This Row],[Income]]</f>
        <v>70000</v>
      </c>
      <c r="E217">
        <f>Rawdata[[#This Row],[Children]]</f>
        <v>0</v>
      </c>
      <c r="F217" t="str">
        <f>Rawdata[[#This Row],[Education]]</f>
        <v>Bachelors</v>
      </c>
      <c r="G217">
        <f>VLOOKUP(tbl[[#This Row],[Education]],lk_education[],G$2,FALSE)</f>
        <v>4</v>
      </c>
      <c r="H217" t="str">
        <f>Rawdata[[#This Row],[Occupation]]</f>
        <v>Professional</v>
      </c>
      <c r="I217" t="str">
        <f>Rawdata[[#This Row],[Home Owner]]</f>
        <v>No</v>
      </c>
      <c r="J217">
        <f>Rawdata[[#This Row],[Cars]]</f>
        <v>4</v>
      </c>
      <c r="K217" t="str">
        <f>Rawdata[[#This Row],[Commute Distance]]</f>
        <v>10+ Miles</v>
      </c>
      <c r="L217" t="str">
        <f>Rawdata[[#This Row],[Region]]</f>
        <v>Pacific</v>
      </c>
      <c r="M217">
        <f>Rawdata[[#This Row],[Age]]</f>
        <v>31</v>
      </c>
      <c r="N217" t="str">
        <f>VLOOKUP(tbl[[#This Row],[Age]],lk_age_brackets[],N$2,TRUE)</f>
        <v>31-40</v>
      </c>
      <c r="O217" t="str">
        <f>Rawdata[[#This Row],[Purchased Bike]]</f>
        <v>Yes</v>
      </c>
    </row>
    <row r="218" spans="1:15" x14ac:dyDescent="0.25">
      <c r="A218">
        <f>Rawdata[[#This Row],[ID]]</f>
        <v>25553</v>
      </c>
      <c r="B218" t="str">
        <f>IF(Rawdata[[#This Row],[Marital Status]]="M","Married","Single")</f>
        <v>Married</v>
      </c>
      <c r="C218" t="str">
        <f>IF(Rawdata[[#This Row],[Gender]]="M","Male","Female")</f>
        <v>Male</v>
      </c>
      <c r="D218" s="7">
        <f>Rawdata[[#This Row],[Income]]</f>
        <v>30000</v>
      </c>
      <c r="E218">
        <f>Rawdata[[#This Row],[Children]]</f>
        <v>1</v>
      </c>
      <c r="F218" t="str">
        <f>Rawdata[[#This Row],[Education]]</f>
        <v>Bachelors</v>
      </c>
      <c r="G218">
        <f>VLOOKUP(tbl[[#This Row],[Education]],lk_education[],G$2,FALSE)</f>
        <v>4</v>
      </c>
      <c r="H218" t="str">
        <f>Rawdata[[#This Row],[Occupation]]</f>
        <v>Clerical</v>
      </c>
      <c r="I218" t="str">
        <f>Rawdata[[#This Row],[Home Owner]]</f>
        <v>Yes</v>
      </c>
      <c r="J218">
        <f>Rawdata[[#This Row],[Cars]]</f>
        <v>0</v>
      </c>
      <c r="K218" t="str">
        <f>Rawdata[[#This Row],[Commute Distance]]</f>
        <v>0-1 Miles</v>
      </c>
      <c r="L218" t="str">
        <f>Rawdata[[#This Row],[Region]]</f>
        <v>Europe</v>
      </c>
      <c r="M218">
        <f>Rawdata[[#This Row],[Age]]</f>
        <v>65</v>
      </c>
      <c r="N218" t="str">
        <f>VLOOKUP(tbl[[#This Row],[Age]],lk_age_brackets[],N$2,TRUE)</f>
        <v>61+</v>
      </c>
      <c r="O218" t="str">
        <f>Rawdata[[#This Row],[Purchased Bike]]</f>
        <v>Yes</v>
      </c>
    </row>
    <row r="219" spans="1:15" x14ac:dyDescent="0.25">
      <c r="A219">
        <f>Rawdata[[#This Row],[ID]]</f>
        <v>27951</v>
      </c>
      <c r="B219" t="str">
        <f>IF(Rawdata[[#This Row],[Marital Status]]="M","Married","Single")</f>
        <v>Single</v>
      </c>
      <c r="C219" t="str">
        <f>IF(Rawdata[[#This Row],[Gender]]="M","Male","Female")</f>
        <v>Male</v>
      </c>
      <c r="D219" s="7">
        <f>Rawdata[[#This Row],[Income]]</f>
        <v>80000</v>
      </c>
      <c r="E219">
        <f>Rawdata[[#This Row],[Children]]</f>
        <v>4</v>
      </c>
      <c r="F219" t="str">
        <f>Rawdata[[#This Row],[Education]]</f>
        <v>Partial College</v>
      </c>
      <c r="G219">
        <f>VLOOKUP(tbl[[#This Row],[Education]],lk_education[],G$2,FALSE)</f>
        <v>3</v>
      </c>
      <c r="H219" t="str">
        <f>Rawdata[[#This Row],[Occupation]]</f>
        <v>Professional</v>
      </c>
      <c r="I219" t="str">
        <f>Rawdata[[#This Row],[Home Owner]]</f>
        <v>No</v>
      </c>
      <c r="J219">
        <f>Rawdata[[#This Row],[Cars]]</f>
        <v>2</v>
      </c>
      <c r="K219" t="str">
        <f>Rawdata[[#This Row],[Commute Distance]]</f>
        <v>2-5 Miles</v>
      </c>
      <c r="L219" t="str">
        <f>Rawdata[[#This Row],[Region]]</f>
        <v>Europe</v>
      </c>
      <c r="M219">
        <f>Rawdata[[#This Row],[Age]]</f>
        <v>54</v>
      </c>
      <c r="N219" t="str">
        <f>VLOOKUP(tbl[[#This Row],[Age]],lk_age_brackets[],N$2,TRUE)</f>
        <v>51-60</v>
      </c>
      <c r="O219" t="str">
        <f>Rawdata[[#This Row],[Purchased Bike]]</f>
        <v>Yes</v>
      </c>
    </row>
    <row r="220" spans="1:15" x14ac:dyDescent="0.25">
      <c r="A220">
        <f>Rawdata[[#This Row],[ID]]</f>
        <v>25026</v>
      </c>
      <c r="B220" t="str">
        <f>IF(Rawdata[[#This Row],[Marital Status]]="M","Married","Single")</f>
        <v>Married</v>
      </c>
      <c r="C220" t="str">
        <f>IF(Rawdata[[#This Row],[Gender]]="M","Male","Female")</f>
        <v>Male</v>
      </c>
      <c r="D220" s="7">
        <f>Rawdata[[#This Row],[Income]]</f>
        <v>20000</v>
      </c>
      <c r="E220">
        <f>Rawdata[[#This Row],[Children]]</f>
        <v>2</v>
      </c>
      <c r="F220" t="str">
        <f>Rawdata[[#This Row],[Education]]</f>
        <v>Partial High School</v>
      </c>
      <c r="G220">
        <f>VLOOKUP(tbl[[#This Row],[Education]],lk_education[],G$2,FALSE)</f>
        <v>1</v>
      </c>
      <c r="H220" t="str">
        <f>Rawdata[[#This Row],[Occupation]]</f>
        <v>Clerical</v>
      </c>
      <c r="I220" t="str">
        <f>Rawdata[[#This Row],[Home Owner]]</f>
        <v>Yes</v>
      </c>
      <c r="J220">
        <f>Rawdata[[#This Row],[Cars]]</f>
        <v>3</v>
      </c>
      <c r="K220" t="str">
        <f>Rawdata[[#This Row],[Commute Distance]]</f>
        <v>5-10 Miles</v>
      </c>
      <c r="L220" t="str">
        <f>Rawdata[[#This Row],[Region]]</f>
        <v>Pacific</v>
      </c>
      <c r="M220">
        <f>Rawdata[[#This Row],[Age]]</f>
        <v>54</v>
      </c>
      <c r="N220" t="str">
        <f>VLOOKUP(tbl[[#This Row],[Age]],lk_age_brackets[],N$2,TRUE)</f>
        <v>51-60</v>
      </c>
      <c r="O220" t="str">
        <f>Rawdata[[#This Row],[Purchased Bike]]</f>
        <v>No</v>
      </c>
    </row>
    <row r="221" spans="1:15" x14ac:dyDescent="0.25">
      <c r="A221">
        <f>Rawdata[[#This Row],[ID]]</f>
        <v>13673</v>
      </c>
      <c r="B221" t="str">
        <f>IF(Rawdata[[#This Row],[Marital Status]]="M","Married","Single")</f>
        <v>Single</v>
      </c>
      <c r="C221" t="str">
        <f>IF(Rawdata[[#This Row],[Gender]]="M","Male","Female")</f>
        <v>Female</v>
      </c>
      <c r="D221" s="7">
        <f>Rawdata[[#This Row],[Income]]</f>
        <v>20000</v>
      </c>
      <c r="E221">
        <f>Rawdata[[#This Row],[Children]]</f>
        <v>0</v>
      </c>
      <c r="F221" t="str">
        <f>Rawdata[[#This Row],[Education]]</f>
        <v>Partial High School</v>
      </c>
      <c r="G221">
        <f>VLOOKUP(tbl[[#This Row],[Education]],lk_education[],G$2,FALSE)</f>
        <v>1</v>
      </c>
      <c r="H221" t="str">
        <f>Rawdata[[#This Row],[Occupation]]</f>
        <v>Manual</v>
      </c>
      <c r="I221" t="str">
        <f>Rawdata[[#This Row],[Home Owner]]</f>
        <v>No</v>
      </c>
      <c r="J221">
        <f>Rawdata[[#This Row],[Cars]]</f>
        <v>2</v>
      </c>
      <c r="K221" t="str">
        <f>Rawdata[[#This Row],[Commute Distance]]</f>
        <v>0-1 Miles</v>
      </c>
      <c r="L221" t="str">
        <f>Rawdata[[#This Row],[Region]]</f>
        <v>Europe</v>
      </c>
      <c r="M221">
        <f>Rawdata[[#This Row],[Age]]</f>
        <v>25</v>
      </c>
      <c r="N221" t="str">
        <f>VLOOKUP(tbl[[#This Row],[Age]],lk_age_brackets[],N$2,TRUE)</f>
        <v>0-30</v>
      </c>
      <c r="O221" t="str">
        <f>Rawdata[[#This Row],[Purchased Bike]]</f>
        <v>No</v>
      </c>
    </row>
    <row r="222" spans="1:15" x14ac:dyDescent="0.25">
      <c r="A222">
        <f>Rawdata[[#This Row],[ID]]</f>
        <v>16043</v>
      </c>
      <c r="B222" t="str">
        <f>IF(Rawdata[[#This Row],[Marital Status]]="M","Married","Single")</f>
        <v>Single</v>
      </c>
      <c r="C222" t="str">
        <f>IF(Rawdata[[#This Row],[Gender]]="M","Male","Female")</f>
        <v>Male</v>
      </c>
      <c r="D222" s="7">
        <f>Rawdata[[#This Row],[Income]]</f>
        <v>10000</v>
      </c>
      <c r="E222">
        <f>Rawdata[[#This Row],[Children]]</f>
        <v>1</v>
      </c>
      <c r="F222" t="str">
        <f>Rawdata[[#This Row],[Education]]</f>
        <v>Bachelors</v>
      </c>
      <c r="G222">
        <f>VLOOKUP(tbl[[#This Row],[Education]],lk_education[],G$2,FALSE)</f>
        <v>4</v>
      </c>
      <c r="H222" t="str">
        <f>Rawdata[[#This Row],[Occupation]]</f>
        <v>Manual</v>
      </c>
      <c r="I222" t="str">
        <f>Rawdata[[#This Row],[Home Owner]]</f>
        <v>Yes</v>
      </c>
      <c r="J222">
        <f>Rawdata[[#This Row],[Cars]]</f>
        <v>0</v>
      </c>
      <c r="K222" t="str">
        <f>Rawdata[[#This Row],[Commute Distance]]</f>
        <v>0-1 Miles</v>
      </c>
      <c r="L222" t="str">
        <f>Rawdata[[#This Row],[Region]]</f>
        <v>Europe</v>
      </c>
      <c r="M222">
        <f>Rawdata[[#This Row],[Age]]</f>
        <v>48</v>
      </c>
      <c r="N222" t="str">
        <f>VLOOKUP(tbl[[#This Row],[Age]],lk_age_brackets[],N$2,TRUE)</f>
        <v>41-50</v>
      </c>
      <c r="O222" t="str">
        <f>Rawdata[[#This Row],[Purchased Bike]]</f>
        <v>No</v>
      </c>
    </row>
    <row r="223" spans="1:15" x14ac:dyDescent="0.25">
      <c r="A223">
        <f>Rawdata[[#This Row],[ID]]</f>
        <v>22399</v>
      </c>
      <c r="B223" t="str">
        <f>IF(Rawdata[[#This Row],[Marital Status]]="M","Married","Single")</f>
        <v>Single</v>
      </c>
      <c r="C223" t="str">
        <f>IF(Rawdata[[#This Row],[Gender]]="M","Male","Female")</f>
        <v>Male</v>
      </c>
      <c r="D223" s="7">
        <f>Rawdata[[#This Row],[Income]]</f>
        <v>10000</v>
      </c>
      <c r="E223">
        <f>Rawdata[[#This Row],[Children]]</f>
        <v>0</v>
      </c>
      <c r="F223" t="str">
        <f>Rawdata[[#This Row],[Education]]</f>
        <v>Partial College</v>
      </c>
      <c r="G223">
        <f>VLOOKUP(tbl[[#This Row],[Education]],lk_education[],G$2,FALSE)</f>
        <v>3</v>
      </c>
      <c r="H223" t="str">
        <f>Rawdata[[#This Row],[Occupation]]</f>
        <v>Manual</v>
      </c>
      <c r="I223" t="str">
        <f>Rawdata[[#This Row],[Home Owner]]</f>
        <v>Yes</v>
      </c>
      <c r="J223">
        <f>Rawdata[[#This Row],[Cars]]</f>
        <v>1</v>
      </c>
      <c r="K223" t="str">
        <f>Rawdata[[#This Row],[Commute Distance]]</f>
        <v>1-2 Miles</v>
      </c>
      <c r="L223" t="str">
        <f>Rawdata[[#This Row],[Region]]</f>
        <v>Pacific</v>
      </c>
      <c r="M223">
        <f>Rawdata[[#This Row],[Age]]</f>
        <v>26</v>
      </c>
      <c r="N223" t="str">
        <f>VLOOKUP(tbl[[#This Row],[Age]],lk_age_brackets[],N$2,TRUE)</f>
        <v>0-30</v>
      </c>
      <c r="O223" t="str">
        <f>Rawdata[[#This Row],[Purchased Bike]]</f>
        <v>Yes</v>
      </c>
    </row>
    <row r="224" spans="1:15" x14ac:dyDescent="0.25">
      <c r="A224">
        <f>Rawdata[[#This Row],[ID]]</f>
        <v>27696</v>
      </c>
      <c r="B224" t="str">
        <f>IF(Rawdata[[#This Row],[Marital Status]]="M","Married","Single")</f>
        <v>Married</v>
      </c>
      <c r="C224" t="str">
        <f>IF(Rawdata[[#This Row],[Gender]]="M","Male","Female")</f>
        <v>Male</v>
      </c>
      <c r="D224" s="7">
        <f>Rawdata[[#This Row],[Income]]</f>
        <v>60000</v>
      </c>
      <c r="E224">
        <f>Rawdata[[#This Row],[Children]]</f>
        <v>1</v>
      </c>
      <c r="F224" t="str">
        <f>Rawdata[[#This Row],[Education]]</f>
        <v>Bachelors</v>
      </c>
      <c r="G224">
        <f>VLOOKUP(tbl[[#This Row],[Education]],lk_education[],G$2,FALSE)</f>
        <v>4</v>
      </c>
      <c r="H224" t="str">
        <f>Rawdata[[#This Row],[Occupation]]</f>
        <v>Professional</v>
      </c>
      <c r="I224" t="str">
        <f>Rawdata[[#This Row],[Home Owner]]</f>
        <v>Yes</v>
      </c>
      <c r="J224">
        <f>Rawdata[[#This Row],[Cars]]</f>
        <v>1</v>
      </c>
      <c r="K224" t="str">
        <f>Rawdata[[#This Row],[Commute Distance]]</f>
        <v>5-10 Miles</v>
      </c>
      <c r="L224" t="str">
        <f>Rawdata[[#This Row],[Region]]</f>
        <v>Pacific</v>
      </c>
      <c r="M224">
        <f>Rawdata[[#This Row],[Age]]</f>
        <v>43</v>
      </c>
      <c r="N224" t="str">
        <f>VLOOKUP(tbl[[#This Row],[Age]],lk_age_brackets[],N$2,TRUE)</f>
        <v>41-50</v>
      </c>
      <c r="O224" t="str">
        <f>Rawdata[[#This Row],[Purchased Bike]]</f>
        <v>Yes</v>
      </c>
    </row>
    <row r="225" spans="1:15" x14ac:dyDescent="0.25">
      <c r="A225">
        <f>Rawdata[[#This Row],[ID]]</f>
        <v>25313</v>
      </c>
      <c r="B225" t="str">
        <f>IF(Rawdata[[#This Row],[Marital Status]]="M","Married","Single")</f>
        <v>Single</v>
      </c>
      <c r="C225" t="str">
        <f>IF(Rawdata[[#This Row],[Gender]]="M","Male","Female")</f>
        <v>Male</v>
      </c>
      <c r="D225" s="7">
        <f>Rawdata[[#This Row],[Income]]</f>
        <v>10000</v>
      </c>
      <c r="E225">
        <f>Rawdata[[#This Row],[Children]]</f>
        <v>0</v>
      </c>
      <c r="F225" t="str">
        <f>Rawdata[[#This Row],[Education]]</f>
        <v>Partial High School</v>
      </c>
      <c r="G225">
        <f>VLOOKUP(tbl[[#This Row],[Education]],lk_education[],G$2,FALSE)</f>
        <v>1</v>
      </c>
      <c r="H225" t="str">
        <f>Rawdata[[#This Row],[Occupation]]</f>
        <v>Manual</v>
      </c>
      <c r="I225" t="str">
        <f>Rawdata[[#This Row],[Home Owner]]</f>
        <v>No</v>
      </c>
      <c r="J225">
        <f>Rawdata[[#This Row],[Cars]]</f>
        <v>2</v>
      </c>
      <c r="K225" t="str">
        <f>Rawdata[[#This Row],[Commute Distance]]</f>
        <v>1-2 Miles</v>
      </c>
      <c r="L225" t="str">
        <f>Rawdata[[#This Row],[Region]]</f>
        <v>Europe</v>
      </c>
      <c r="M225">
        <f>Rawdata[[#This Row],[Age]]</f>
        <v>35</v>
      </c>
      <c r="N225" t="str">
        <f>VLOOKUP(tbl[[#This Row],[Age]],lk_age_brackets[],N$2,TRUE)</f>
        <v>31-40</v>
      </c>
      <c r="O225" t="str">
        <f>Rawdata[[#This Row],[Purchased Bike]]</f>
        <v>No</v>
      </c>
    </row>
    <row r="226" spans="1:15" x14ac:dyDescent="0.25">
      <c r="A226">
        <f>Rawdata[[#This Row],[ID]]</f>
        <v>13813</v>
      </c>
      <c r="B226" t="str">
        <f>IF(Rawdata[[#This Row],[Marital Status]]="M","Married","Single")</f>
        <v>Married</v>
      </c>
      <c r="C226" t="str">
        <f>IF(Rawdata[[#This Row],[Gender]]="M","Male","Female")</f>
        <v>Female</v>
      </c>
      <c r="D226" s="7">
        <f>Rawdata[[#This Row],[Income]]</f>
        <v>30000</v>
      </c>
      <c r="E226">
        <f>Rawdata[[#This Row],[Children]]</f>
        <v>3</v>
      </c>
      <c r="F226" t="str">
        <f>Rawdata[[#This Row],[Education]]</f>
        <v>Partial College</v>
      </c>
      <c r="G226">
        <f>VLOOKUP(tbl[[#This Row],[Education]],lk_education[],G$2,FALSE)</f>
        <v>3</v>
      </c>
      <c r="H226" t="str">
        <f>Rawdata[[#This Row],[Occupation]]</f>
        <v>Clerical</v>
      </c>
      <c r="I226" t="str">
        <f>Rawdata[[#This Row],[Home Owner]]</f>
        <v>No</v>
      </c>
      <c r="J226">
        <f>Rawdata[[#This Row],[Cars]]</f>
        <v>0</v>
      </c>
      <c r="K226" t="str">
        <f>Rawdata[[#This Row],[Commute Distance]]</f>
        <v>0-1 Miles</v>
      </c>
      <c r="L226" t="str">
        <f>Rawdata[[#This Row],[Region]]</f>
        <v>Europe</v>
      </c>
      <c r="M226">
        <f>Rawdata[[#This Row],[Age]]</f>
        <v>42</v>
      </c>
      <c r="N226" t="str">
        <f>VLOOKUP(tbl[[#This Row],[Age]],lk_age_brackets[],N$2,TRUE)</f>
        <v>41-50</v>
      </c>
      <c r="O226" t="str">
        <f>Rawdata[[#This Row],[Purchased Bike]]</f>
        <v>No</v>
      </c>
    </row>
    <row r="227" spans="1:15" x14ac:dyDescent="0.25">
      <c r="A227">
        <f>Rawdata[[#This Row],[ID]]</f>
        <v>18711</v>
      </c>
      <c r="B227" t="str">
        <f>IF(Rawdata[[#This Row],[Marital Status]]="M","Married","Single")</f>
        <v>Single</v>
      </c>
      <c r="C227" t="str">
        <f>IF(Rawdata[[#This Row],[Gender]]="M","Male","Female")</f>
        <v>Female</v>
      </c>
      <c r="D227" s="7">
        <f>Rawdata[[#This Row],[Income]]</f>
        <v>70000</v>
      </c>
      <c r="E227">
        <f>Rawdata[[#This Row],[Children]]</f>
        <v>5</v>
      </c>
      <c r="F227" t="str">
        <f>Rawdata[[#This Row],[Education]]</f>
        <v>Bachelors</v>
      </c>
      <c r="G227">
        <f>VLOOKUP(tbl[[#This Row],[Education]],lk_education[],G$2,FALSE)</f>
        <v>4</v>
      </c>
      <c r="H227" t="str">
        <f>Rawdata[[#This Row],[Occupation]]</f>
        <v>Professional</v>
      </c>
      <c r="I227" t="str">
        <f>Rawdata[[#This Row],[Home Owner]]</f>
        <v>Yes</v>
      </c>
      <c r="J227">
        <f>Rawdata[[#This Row],[Cars]]</f>
        <v>4</v>
      </c>
      <c r="K227" t="str">
        <f>Rawdata[[#This Row],[Commute Distance]]</f>
        <v>10+ Miles</v>
      </c>
      <c r="L227" t="str">
        <f>Rawdata[[#This Row],[Region]]</f>
        <v>Pacific</v>
      </c>
      <c r="M227">
        <f>Rawdata[[#This Row],[Age]]</f>
        <v>39</v>
      </c>
      <c r="N227" t="str">
        <f>VLOOKUP(tbl[[#This Row],[Age]],lk_age_brackets[],N$2,TRUE)</f>
        <v>31-40</v>
      </c>
      <c r="O227" t="str">
        <f>Rawdata[[#This Row],[Purchased Bike]]</f>
        <v>No</v>
      </c>
    </row>
    <row r="228" spans="1:15" x14ac:dyDescent="0.25">
      <c r="A228">
        <f>Rawdata[[#This Row],[ID]]</f>
        <v>19650</v>
      </c>
      <c r="B228" t="str">
        <f>IF(Rawdata[[#This Row],[Marital Status]]="M","Married","Single")</f>
        <v>Married</v>
      </c>
      <c r="C228" t="str">
        <f>IF(Rawdata[[#This Row],[Gender]]="M","Male","Female")</f>
        <v>Female</v>
      </c>
      <c r="D228" s="7">
        <f>Rawdata[[#This Row],[Income]]</f>
        <v>30000</v>
      </c>
      <c r="E228">
        <f>Rawdata[[#This Row],[Children]]</f>
        <v>2</v>
      </c>
      <c r="F228" t="str">
        <f>Rawdata[[#This Row],[Education]]</f>
        <v>Partial College</v>
      </c>
      <c r="G228">
        <f>VLOOKUP(tbl[[#This Row],[Education]],lk_education[],G$2,FALSE)</f>
        <v>3</v>
      </c>
      <c r="H228" t="str">
        <f>Rawdata[[#This Row],[Occupation]]</f>
        <v>Clerical</v>
      </c>
      <c r="I228" t="str">
        <f>Rawdata[[#This Row],[Home Owner]]</f>
        <v>No</v>
      </c>
      <c r="J228">
        <f>Rawdata[[#This Row],[Cars]]</f>
        <v>2</v>
      </c>
      <c r="K228" t="str">
        <f>Rawdata[[#This Row],[Commute Distance]]</f>
        <v>0-1 Miles</v>
      </c>
      <c r="L228" t="str">
        <f>Rawdata[[#This Row],[Region]]</f>
        <v>Pacific</v>
      </c>
      <c r="M228">
        <f>Rawdata[[#This Row],[Age]]</f>
        <v>67</v>
      </c>
      <c r="N228" t="str">
        <f>VLOOKUP(tbl[[#This Row],[Age]],lk_age_brackets[],N$2,TRUE)</f>
        <v>61+</v>
      </c>
      <c r="O228" t="str">
        <f>Rawdata[[#This Row],[Purchased Bike]]</f>
        <v>No</v>
      </c>
    </row>
    <row r="229" spans="1:15" x14ac:dyDescent="0.25">
      <c r="A229">
        <f>Rawdata[[#This Row],[ID]]</f>
        <v>14135</v>
      </c>
      <c r="B229" t="str">
        <f>IF(Rawdata[[#This Row],[Marital Status]]="M","Married","Single")</f>
        <v>Married</v>
      </c>
      <c r="C229" t="str">
        <f>IF(Rawdata[[#This Row],[Gender]]="M","Male","Female")</f>
        <v>Male</v>
      </c>
      <c r="D229" s="7">
        <f>Rawdata[[#This Row],[Income]]</f>
        <v>20000</v>
      </c>
      <c r="E229">
        <f>Rawdata[[#This Row],[Children]]</f>
        <v>1</v>
      </c>
      <c r="F229" t="str">
        <f>Rawdata[[#This Row],[Education]]</f>
        <v>Partial College</v>
      </c>
      <c r="G229">
        <f>VLOOKUP(tbl[[#This Row],[Education]],lk_education[],G$2,FALSE)</f>
        <v>3</v>
      </c>
      <c r="H229" t="str">
        <f>Rawdata[[#This Row],[Occupation]]</f>
        <v>Manual</v>
      </c>
      <c r="I229" t="str">
        <f>Rawdata[[#This Row],[Home Owner]]</f>
        <v>Yes</v>
      </c>
      <c r="J229">
        <f>Rawdata[[#This Row],[Cars]]</f>
        <v>0</v>
      </c>
      <c r="K229" t="str">
        <f>Rawdata[[#This Row],[Commute Distance]]</f>
        <v>1-2 Miles</v>
      </c>
      <c r="L229" t="str">
        <f>Rawdata[[#This Row],[Region]]</f>
        <v>Europe</v>
      </c>
      <c r="M229">
        <f>Rawdata[[#This Row],[Age]]</f>
        <v>35</v>
      </c>
      <c r="N229" t="str">
        <f>VLOOKUP(tbl[[#This Row],[Age]],lk_age_brackets[],N$2,TRUE)</f>
        <v>31-40</v>
      </c>
      <c r="O229" t="str">
        <f>Rawdata[[#This Row],[Purchased Bike]]</f>
        <v>No</v>
      </c>
    </row>
    <row r="230" spans="1:15" x14ac:dyDescent="0.25">
      <c r="A230">
        <f>Rawdata[[#This Row],[ID]]</f>
        <v>12833</v>
      </c>
      <c r="B230" t="str">
        <f>IF(Rawdata[[#This Row],[Marital Status]]="M","Married","Single")</f>
        <v>Single</v>
      </c>
      <c r="C230" t="str">
        <f>IF(Rawdata[[#This Row],[Gender]]="M","Male","Female")</f>
        <v>Female</v>
      </c>
      <c r="D230" s="7">
        <f>Rawdata[[#This Row],[Income]]</f>
        <v>20000</v>
      </c>
      <c r="E230">
        <f>Rawdata[[#This Row],[Children]]</f>
        <v>3</v>
      </c>
      <c r="F230" t="str">
        <f>Rawdata[[#This Row],[Education]]</f>
        <v>High School</v>
      </c>
      <c r="G230">
        <f>VLOOKUP(tbl[[#This Row],[Education]],lk_education[],G$2,FALSE)</f>
        <v>2</v>
      </c>
      <c r="H230" t="str">
        <f>Rawdata[[#This Row],[Occupation]]</f>
        <v>Manual</v>
      </c>
      <c r="I230" t="str">
        <f>Rawdata[[#This Row],[Home Owner]]</f>
        <v>Yes</v>
      </c>
      <c r="J230">
        <f>Rawdata[[#This Row],[Cars]]</f>
        <v>1</v>
      </c>
      <c r="K230" t="str">
        <f>Rawdata[[#This Row],[Commute Distance]]</f>
        <v>0-1 Miles</v>
      </c>
      <c r="L230" t="str">
        <f>Rawdata[[#This Row],[Region]]</f>
        <v>Europe</v>
      </c>
      <c r="M230">
        <f>Rawdata[[#This Row],[Age]]</f>
        <v>42</v>
      </c>
      <c r="N230" t="str">
        <f>VLOOKUP(tbl[[#This Row],[Age]],lk_age_brackets[],N$2,TRUE)</f>
        <v>41-50</v>
      </c>
      <c r="O230" t="str">
        <f>Rawdata[[#This Row],[Purchased Bike]]</f>
        <v>Yes</v>
      </c>
    </row>
    <row r="231" spans="1:15" x14ac:dyDescent="0.25">
      <c r="A231">
        <f>Rawdata[[#This Row],[ID]]</f>
        <v>26849</v>
      </c>
      <c r="B231" t="str">
        <f>IF(Rawdata[[#This Row],[Marital Status]]="M","Married","Single")</f>
        <v>Married</v>
      </c>
      <c r="C231" t="str">
        <f>IF(Rawdata[[#This Row],[Gender]]="M","Male","Female")</f>
        <v>Male</v>
      </c>
      <c r="D231" s="7">
        <f>Rawdata[[#This Row],[Income]]</f>
        <v>10000</v>
      </c>
      <c r="E231">
        <f>Rawdata[[#This Row],[Children]]</f>
        <v>3</v>
      </c>
      <c r="F231" t="str">
        <f>Rawdata[[#This Row],[Education]]</f>
        <v>Partial High School</v>
      </c>
      <c r="G231">
        <f>VLOOKUP(tbl[[#This Row],[Education]],lk_education[],G$2,FALSE)</f>
        <v>1</v>
      </c>
      <c r="H231" t="str">
        <f>Rawdata[[#This Row],[Occupation]]</f>
        <v>Manual</v>
      </c>
      <c r="I231" t="str">
        <f>Rawdata[[#This Row],[Home Owner]]</f>
        <v>Yes</v>
      </c>
      <c r="J231">
        <f>Rawdata[[#This Row],[Cars]]</f>
        <v>2</v>
      </c>
      <c r="K231" t="str">
        <f>Rawdata[[#This Row],[Commute Distance]]</f>
        <v>0-1 Miles</v>
      </c>
      <c r="L231" t="str">
        <f>Rawdata[[#This Row],[Region]]</f>
        <v>Europe</v>
      </c>
      <c r="M231">
        <f>Rawdata[[#This Row],[Age]]</f>
        <v>43</v>
      </c>
      <c r="N231" t="str">
        <f>VLOOKUP(tbl[[#This Row],[Age]],lk_age_brackets[],N$2,TRUE)</f>
        <v>41-50</v>
      </c>
      <c r="O231" t="str">
        <f>Rawdata[[#This Row],[Purchased Bike]]</f>
        <v>No</v>
      </c>
    </row>
    <row r="232" spans="1:15" x14ac:dyDescent="0.25">
      <c r="A232">
        <f>Rawdata[[#This Row],[ID]]</f>
        <v>20962</v>
      </c>
      <c r="B232" t="str">
        <f>IF(Rawdata[[#This Row],[Marital Status]]="M","Married","Single")</f>
        <v>Married</v>
      </c>
      <c r="C232" t="str">
        <f>IF(Rawdata[[#This Row],[Gender]]="M","Male","Female")</f>
        <v>Female</v>
      </c>
      <c r="D232" s="7">
        <f>Rawdata[[#This Row],[Income]]</f>
        <v>20000</v>
      </c>
      <c r="E232">
        <f>Rawdata[[#This Row],[Children]]</f>
        <v>1</v>
      </c>
      <c r="F232" t="str">
        <f>Rawdata[[#This Row],[Education]]</f>
        <v>Graduate Degree</v>
      </c>
      <c r="G232">
        <f>VLOOKUP(tbl[[#This Row],[Education]],lk_education[],G$2,FALSE)</f>
        <v>5</v>
      </c>
      <c r="H232" t="str">
        <f>Rawdata[[#This Row],[Occupation]]</f>
        <v>Clerical</v>
      </c>
      <c r="I232" t="str">
        <f>Rawdata[[#This Row],[Home Owner]]</f>
        <v>Yes</v>
      </c>
      <c r="J232">
        <f>Rawdata[[#This Row],[Cars]]</f>
        <v>0</v>
      </c>
      <c r="K232" t="str">
        <f>Rawdata[[#This Row],[Commute Distance]]</f>
        <v>0-1 Miles</v>
      </c>
      <c r="L232" t="str">
        <f>Rawdata[[#This Row],[Region]]</f>
        <v>Europe</v>
      </c>
      <c r="M232">
        <f>Rawdata[[#This Row],[Age]]</f>
        <v>45</v>
      </c>
      <c r="N232" t="str">
        <f>VLOOKUP(tbl[[#This Row],[Age]],lk_age_brackets[],N$2,TRUE)</f>
        <v>41-50</v>
      </c>
      <c r="O232" t="str">
        <f>Rawdata[[#This Row],[Purchased Bike]]</f>
        <v>No</v>
      </c>
    </row>
    <row r="233" spans="1:15" x14ac:dyDescent="0.25">
      <c r="A233">
        <f>Rawdata[[#This Row],[ID]]</f>
        <v>28915</v>
      </c>
      <c r="B233" t="str">
        <f>IF(Rawdata[[#This Row],[Marital Status]]="M","Married","Single")</f>
        <v>Single</v>
      </c>
      <c r="C233" t="str">
        <f>IF(Rawdata[[#This Row],[Gender]]="M","Male","Female")</f>
        <v>Male</v>
      </c>
      <c r="D233" s="7">
        <f>Rawdata[[#This Row],[Income]]</f>
        <v>80000</v>
      </c>
      <c r="E233">
        <f>Rawdata[[#This Row],[Children]]</f>
        <v>5</v>
      </c>
      <c r="F233" t="str">
        <f>Rawdata[[#This Row],[Education]]</f>
        <v>High School</v>
      </c>
      <c r="G233">
        <f>VLOOKUP(tbl[[#This Row],[Education]],lk_education[],G$2,FALSE)</f>
        <v>2</v>
      </c>
      <c r="H233" t="str">
        <f>Rawdata[[#This Row],[Occupation]]</f>
        <v>Management</v>
      </c>
      <c r="I233" t="str">
        <f>Rawdata[[#This Row],[Home Owner]]</f>
        <v>Yes</v>
      </c>
      <c r="J233">
        <f>Rawdata[[#This Row],[Cars]]</f>
        <v>3</v>
      </c>
      <c r="K233" t="str">
        <f>Rawdata[[#This Row],[Commute Distance]]</f>
        <v>10+ Miles</v>
      </c>
      <c r="L233" t="str">
        <f>Rawdata[[#This Row],[Region]]</f>
        <v>Europe</v>
      </c>
      <c r="M233">
        <f>Rawdata[[#This Row],[Age]]</f>
        <v>57</v>
      </c>
      <c r="N233" t="str">
        <f>VLOOKUP(tbl[[#This Row],[Age]],lk_age_brackets[],N$2,TRUE)</f>
        <v>51-60</v>
      </c>
      <c r="O233" t="str">
        <f>Rawdata[[#This Row],[Purchased Bike]]</f>
        <v>No</v>
      </c>
    </row>
    <row r="234" spans="1:15" x14ac:dyDescent="0.25">
      <c r="A234">
        <f>Rawdata[[#This Row],[ID]]</f>
        <v>22830</v>
      </c>
      <c r="B234" t="str">
        <f>IF(Rawdata[[#This Row],[Marital Status]]="M","Married","Single")</f>
        <v>Married</v>
      </c>
      <c r="C234" t="str">
        <f>IF(Rawdata[[#This Row],[Gender]]="M","Male","Female")</f>
        <v>Male</v>
      </c>
      <c r="D234" s="7">
        <f>Rawdata[[#This Row],[Income]]</f>
        <v>120000</v>
      </c>
      <c r="E234">
        <f>Rawdata[[#This Row],[Children]]</f>
        <v>4</v>
      </c>
      <c r="F234" t="str">
        <f>Rawdata[[#This Row],[Education]]</f>
        <v>Partial College</v>
      </c>
      <c r="G234">
        <f>VLOOKUP(tbl[[#This Row],[Education]],lk_education[],G$2,FALSE)</f>
        <v>3</v>
      </c>
      <c r="H234" t="str">
        <f>Rawdata[[#This Row],[Occupation]]</f>
        <v>Management</v>
      </c>
      <c r="I234" t="str">
        <f>Rawdata[[#This Row],[Home Owner]]</f>
        <v>Yes</v>
      </c>
      <c r="J234">
        <f>Rawdata[[#This Row],[Cars]]</f>
        <v>3</v>
      </c>
      <c r="K234" t="str">
        <f>Rawdata[[#This Row],[Commute Distance]]</f>
        <v>10+ Miles</v>
      </c>
      <c r="L234" t="str">
        <f>Rawdata[[#This Row],[Region]]</f>
        <v>Europe</v>
      </c>
      <c r="M234">
        <f>Rawdata[[#This Row],[Age]]</f>
        <v>56</v>
      </c>
      <c r="N234" t="str">
        <f>VLOOKUP(tbl[[#This Row],[Age]],lk_age_brackets[],N$2,TRUE)</f>
        <v>51-60</v>
      </c>
      <c r="O234" t="str">
        <f>Rawdata[[#This Row],[Purchased Bike]]</f>
        <v>No</v>
      </c>
    </row>
    <row r="235" spans="1:15" x14ac:dyDescent="0.25">
      <c r="A235">
        <f>Rawdata[[#This Row],[ID]]</f>
        <v>14777</v>
      </c>
      <c r="B235" t="str">
        <f>IF(Rawdata[[#This Row],[Marital Status]]="M","Married","Single")</f>
        <v>Married</v>
      </c>
      <c r="C235" t="str">
        <f>IF(Rawdata[[#This Row],[Gender]]="M","Male","Female")</f>
        <v>Female</v>
      </c>
      <c r="D235" s="7">
        <f>Rawdata[[#This Row],[Income]]</f>
        <v>40000</v>
      </c>
      <c r="E235">
        <f>Rawdata[[#This Row],[Children]]</f>
        <v>0</v>
      </c>
      <c r="F235" t="str">
        <f>Rawdata[[#This Row],[Education]]</f>
        <v>Bachelors</v>
      </c>
      <c r="G235">
        <f>VLOOKUP(tbl[[#This Row],[Education]],lk_education[],G$2,FALSE)</f>
        <v>4</v>
      </c>
      <c r="H235" t="str">
        <f>Rawdata[[#This Row],[Occupation]]</f>
        <v>Clerical</v>
      </c>
      <c r="I235" t="str">
        <f>Rawdata[[#This Row],[Home Owner]]</f>
        <v>Yes</v>
      </c>
      <c r="J235">
        <f>Rawdata[[#This Row],[Cars]]</f>
        <v>0</v>
      </c>
      <c r="K235" t="str">
        <f>Rawdata[[#This Row],[Commute Distance]]</f>
        <v>0-1 Miles</v>
      </c>
      <c r="L235" t="str">
        <f>Rawdata[[#This Row],[Region]]</f>
        <v>Europe</v>
      </c>
      <c r="M235">
        <f>Rawdata[[#This Row],[Age]]</f>
        <v>38</v>
      </c>
      <c r="N235" t="str">
        <f>VLOOKUP(tbl[[#This Row],[Age]],lk_age_brackets[],N$2,TRUE)</f>
        <v>31-40</v>
      </c>
      <c r="O235" t="str">
        <f>Rawdata[[#This Row],[Purchased Bike]]</f>
        <v>Yes</v>
      </c>
    </row>
    <row r="236" spans="1:15" x14ac:dyDescent="0.25">
      <c r="A236">
        <f>Rawdata[[#This Row],[ID]]</f>
        <v>12591</v>
      </c>
      <c r="B236" t="str">
        <f>IF(Rawdata[[#This Row],[Marital Status]]="M","Married","Single")</f>
        <v>Married</v>
      </c>
      <c r="C236" t="str">
        <f>IF(Rawdata[[#This Row],[Gender]]="M","Male","Female")</f>
        <v>Female</v>
      </c>
      <c r="D236" s="7">
        <f>Rawdata[[#This Row],[Income]]</f>
        <v>30000</v>
      </c>
      <c r="E236">
        <f>Rawdata[[#This Row],[Children]]</f>
        <v>4</v>
      </c>
      <c r="F236" t="str">
        <f>Rawdata[[#This Row],[Education]]</f>
        <v>Graduate Degree</v>
      </c>
      <c r="G236">
        <f>VLOOKUP(tbl[[#This Row],[Education]],lk_education[],G$2,FALSE)</f>
        <v>5</v>
      </c>
      <c r="H236" t="str">
        <f>Rawdata[[#This Row],[Occupation]]</f>
        <v>Clerical</v>
      </c>
      <c r="I236" t="str">
        <f>Rawdata[[#This Row],[Home Owner]]</f>
        <v>Yes</v>
      </c>
      <c r="J236">
        <f>Rawdata[[#This Row],[Cars]]</f>
        <v>0</v>
      </c>
      <c r="K236" t="str">
        <f>Rawdata[[#This Row],[Commute Distance]]</f>
        <v>0-1 Miles</v>
      </c>
      <c r="L236" t="str">
        <f>Rawdata[[#This Row],[Region]]</f>
        <v>Europe</v>
      </c>
      <c r="M236">
        <f>Rawdata[[#This Row],[Age]]</f>
        <v>45</v>
      </c>
      <c r="N236" t="str">
        <f>VLOOKUP(tbl[[#This Row],[Age]],lk_age_brackets[],N$2,TRUE)</f>
        <v>41-50</v>
      </c>
      <c r="O236" t="str">
        <f>Rawdata[[#This Row],[Purchased Bike]]</f>
        <v>No</v>
      </c>
    </row>
    <row r="237" spans="1:15" x14ac:dyDescent="0.25">
      <c r="A237">
        <f>Rawdata[[#This Row],[ID]]</f>
        <v>24174</v>
      </c>
      <c r="B237" t="str">
        <f>IF(Rawdata[[#This Row],[Marital Status]]="M","Married","Single")</f>
        <v>Married</v>
      </c>
      <c r="C237" t="str">
        <f>IF(Rawdata[[#This Row],[Gender]]="M","Male","Female")</f>
        <v>Male</v>
      </c>
      <c r="D237" s="7">
        <f>Rawdata[[#This Row],[Income]]</f>
        <v>20000</v>
      </c>
      <c r="E237">
        <f>Rawdata[[#This Row],[Children]]</f>
        <v>0</v>
      </c>
      <c r="F237" t="str">
        <f>Rawdata[[#This Row],[Education]]</f>
        <v>Bachelors</v>
      </c>
      <c r="G237">
        <f>VLOOKUP(tbl[[#This Row],[Education]],lk_education[],G$2,FALSE)</f>
        <v>4</v>
      </c>
      <c r="H237" t="str">
        <f>Rawdata[[#This Row],[Occupation]]</f>
        <v>Clerical</v>
      </c>
      <c r="I237" t="str">
        <f>Rawdata[[#This Row],[Home Owner]]</f>
        <v>Yes</v>
      </c>
      <c r="J237">
        <f>Rawdata[[#This Row],[Cars]]</f>
        <v>0</v>
      </c>
      <c r="K237" t="str">
        <f>Rawdata[[#This Row],[Commute Distance]]</f>
        <v>0-1 Miles</v>
      </c>
      <c r="L237" t="str">
        <f>Rawdata[[#This Row],[Region]]</f>
        <v>Pacific</v>
      </c>
      <c r="M237">
        <f>Rawdata[[#This Row],[Age]]</f>
        <v>27</v>
      </c>
      <c r="N237" t="str">
        <f>VLOOKUP(tbl[[#This Row],[Age]],lk_age_brackets[],N$2,TRUE)</f>
        <v>0-30</v>
      </c>
      <c r="O237" t="str">
        <f>Rawdata[[#This Row],[Purchased Bike]]</f>
        <v>Yes</v>
      </c>
    </row>
    <row r="238" spans="1:15" x14ac:dyDescent="0.25">
      <c r="A238">
        <f>Rawdata[[#This Row],[ID]]</f>
        <v>24611</v>
      </c>
      <c r="B238" t="str">
        <f>IF(Rawdata[[#This Row],[Marital Status]]="M","Married","Single")</f>
        <v>Single</v>
      </c>
      <c r="C238" t="str">
        <f>IF(Rawdata[[#This Row],[Gender]]="M","Male","Female")</f>
        <v>Male</v>
      </c>
      <c r="D238" s="7">
        <f>Rawdata[[#This Row],[Income]]</f>
        <v>90000</v>
      </c>
      <c r="E238">
        <f>Rawdata[[#This Row],[Children]]</f>
        <v>0</v>
      </c>
      <c r="F238" t="str">
        <f>Rawdata[[#This Row],[Education]]</f>
        <v>Bachelors</v>
      </c>
      <c r="G238">
        <f>VLOOKUP(tbl[[#This Row],[Education]],lk_education[],G$2,FALSE)</f>
        <v>4</v>
      </c>
      <c r="H238" t="str">
        <f>Rawdata[[#This Row],[Occupation]]</f>
        <v>Professional</v>
      </c>
      <c r="I238" t="str">
        <f>Rawdata[[#This Row],[Home Owner]]</f>
        <v>No</v>
      </c>
      <c r="J238">
        <f>Rawdata[[#This Row],[Cars]]</f>
        <v>4</v>
      </c>
      <c r="K238" t="str">
        <f>Rawdata[[#This Row],[Commute Distance]]</f>
        <v>10+ Miles</v>
      </c>
      <c r="L238" t="str">
        <f>Rawdata[[#This Row],[Region]]</f>
        <v>Pacific</v>
      </c>
      <c r="M238">
        <f>Rawdata[[#This Row],[Age]]</f>
        <v>35</v>
      </c>
      <c r="N238" t="str">
        <f>VLOOKUP(tbl[[#This Row],[Age]],lk_age_brackets[],N$2,TRUE)</f>
        <v>31-40</v>
      </c>
      <c r="O238" t="str">
        <f>Rawdata[[#This Row],[Purchased Bike]]</f>
        <v>Yes</v>
      </c>
    </row>
    <row r="239" spans="1:15" x14ac:dyDescent="0.25">
      <c r="A239">
        <f>Rawdata[[#This Row],[ID]]</f>
        <v>11340</v>
      </c>
      <c r="B239" t="str">
        <f>IF(Rawdata[[#This Row],[Marital Status]]="M","Married","Single")</f>
        <v>Married</v>
      </c>
      <c r="C239" t="str">
        <f>IF(Rawdata[[#This Row],[Gender]]="M","Male","Female")</f>
        <v>Female</v>
      </c>
      <c r="D239" s="7">
        <f>Rawdata[[#This Row],[Income]]</f>
        <v>10000</v>
      </c>
      <c r="E239">
        <f>Rawdata[[#This Row],[Children]]</f>
        <v>1</v>
      </c>
      <c r="F239" t="str">
        <f>Rawdata[[#This Row],[Education]]</f>
        <v>Graduate Degree</v>
      </c>
      <c r="G239">
        <f>VLOOKUP(tbl[[#This Row],[Education]],lk_education[],G$2,FALSE)</f>
        <v>5</v>
      </c>
      <c r="H239" t="str">
        <f>Rawdata[[#This Row],[Occupation]]</f>
        <v>Clerical</v>
      </c>
      <c r="I239" t="str">
        <f>Rawdata[[#This Row],[Home Owner]]</f>
        <v>Yes</v>
      </c>
      <c r="J239">
        <f>Rawdata[[#This Row],[Cars]]</f>
        <v>0</v>
      </c>
      <c r="K239" t="str">
        <f>Rawdata[[#This Row],[Commute Distance]]</f>
        <v>0-1 Miles</v>
      </c>
      <c r="L239" t="str">
        <f>Rawdata[[#This Row],[Region]]</f>
        <v>Europe</v>
      </c>
      <c r="M239">
        <f>Rawdata[[#This Row],[Age]]</f>
        <v>70</v>
      </c>
      <c r="N239" t="str">
        <f>VLOOKUP(tbl[[#This Row],[Age]],lk_age_brackets[],N$2,TRUE)</f>
        <v>61+</v>
      </c>
      <c r="O239" t="str">
        <f>Rawdata[[#This Row],[Purchased Bike]]</f>
        <v>Yes</v>
      </c>
    </row>
    <row r="240" spans="1:15" x14ac:dyDescent="0.25">
      <c r="A240">
        <f>Rawdata[[#This Row],[ID]]</f>
        <v>25693</v>
      </c>
      <c r="B240" t="str">
        <f>IF(Rawdata[[#This Row],[Marital Status]]="M","Married","Single")</f>
        <v>Single</v>
      </c>
      <c r="C240" t="str">
        <f>IF(Rawdata[[#This Row],[Gender]]="M","Male","Female")</f>
        <v>Female</v>
      </c>
      <c r="D240" s="7">
        <f>Rawdata[[#This Row],[Income]]</f>
        <v>30000</v>
      </c>
      <c r="E240">
        <f>Rawdata[[#This Row],[Children]]</f>
        <v>5</v>
      </c>
      <c r="F240" t="str">
        <f>Rawdata[[#This Row],[Education]]</f>
        <v>Graduate Degree</v>
      </c>
      <c r="G240">
        <f>VLOOKUP(tbl[[#This Row],[Education]],lk_education[],G$2,FALSE)</f>
        <v>5</v>
      </c>
      <c r="H240" t="str">
        <f>Rawdata[[#This Row],[Occupation]]</f>
        <v>Clerical</v>
      </c>
      <c r="I240" t="str">
        <f>Rawdata[[#This Row],[Home Owner]]</f>
        <v>Yes</v>
      </c>
      <c r="J240">
        <f>Rawdata[[#This Row],[Cars]]</f>
        <v>0</v>
      </c>
      <c r="K240" t="str">
        <f>Rawdata[[#This Row],[Commute Distance]]</f>
        <v>0-1 Miles</v>
      </c>
      <c r="L240" t="str">
        <f>Rawdata[[#This Row],[Region]]</f>
        <v>Europe</v>
      </c>
      <c r="M240">
        <f>Rawdata[[#This Row],[Age]]</f>
        <v>44</v>
      </c>
      <c r="N240" t="str">
        <f>VLOOKUP(tbl[[#This Row],[Age]],lk_age_brackets[],N$2,TRUE)</f>
        <v>41-50</v>
      </c>
      <c r="O240" t="str">
        <f>Rawdata[[#This Row],[Purchased Bike]]</f>
        <v>Yes</v>
      </c>
    </row>
    <row r="241" spans="1:15" x14ac:dyDescent="0.25">
      <c r="A241">
        <f>Rawdata[[#This Row],[ID]]</f>
        <v>25555</v>
      </c>
      <c r="B241" t="str">
        <f>IF(Rawdata[[#This Row],[Marital Status]]="M","Married","Single")</f>
        <v>Married</v>
      </c>
      <c r="C241" t="str">
        <f>IF(Rawdata[[#This Row],[Gender]]="M","Male","Female")</f>
        <v>Female</v>
      </c>
      <c r="D241" s="7">
        <f>Rawdata[[#This Row],[Income]]</f>
        <v>10000</v>
      </c>
      <c r="E241">
        <f>Rawdata[[#This Row],[Children]]</f>
        <v>0</v>
      </c>
      <c r="F241" t="str">
        <f>Rawdata[[#This Row],[Education]]</f>
        <v>Partial College</v>
      </c>
      <c r="G241">
        <f>VLOOKUP(tbl[[#This Row],[Education]],lk_education[],G$2,FALSE)</f>
        <v>3</v>
      </c>
      <c r="H241" t="str">
        <f>Rawdata[[#This Row],[Occupation]]</f>
        <v>Manual</v>
      </c>
      <c r="I241" t="str">
        <f>Rawdata[[#This Row],[Home Owner]]</f>
        <v>No</v>
      </c>
      <c r="J241">
        <f>Rawdata[[#This Row],[Cars]]</f>
        <v>1</v>
      </c>
      <c r="K241" t="str">
        <f>Rawdata[[#This Row],[Commute Distance]]</f>
        <v>0-1 Miles</v>
      </c>
      <c r="L241" t="str">
        <f>Rawdata[[#This Row],[Region]]</f>
        <v>Pacific</v>
      </c>
      <c r="M241">
        <f>Rawdata[[#This Row],[Age]]</f>
        <v>26</v>
      </c>
      <c r="N241" t="str">
        <f>VLOOKUP(tbl[[#This Row],[Age]],lk_age_brackets[],N$2,TRUE)</f>
        <v>0-30</v>
      </c>
      <c r="O241" t="str">
        <f>Rawdata[[#This Row],[Purchased Bike]]</f>
        <v>Yes</v>
      </c>
    </row>
    <row r="242" spans="1:15" x14ac:dyDescent="0.25">
      <c r="A242">
        <f>Rawdata[[#This Row],[ID]]</f>
        <v>22006</v>
      </c>
      <c r="B242" t="str">
        <f>IF(Rawdata[[#This Row],[Marital Status]]="M","Married","Single")</f>
        <v>Married</v>
      </c>
      <c r="C242" t="str">
        <f>IF(Rawdata[[#This Row],[Gender]]="M","Male","Female")</f>
        <v>Male</v>
      </c>
      <c r="D242" s="7">
        <f>Rawdata[[#This Row],[Income]]</f>
        <v>70000</v>
      </c>
      <c r="E242">
        <f>Rawdata[[#This Row],[Children]]</f>
        <v>5</v>
      </c>
      <c r="F242" t="str">
        <f>Rawdata[[#This Row],[Education]]</f>
        <v>Partial College</v>
      </c>
      <c r="G242">
        <f>VLOOKUP(tbl[[#This Row],[Education]],lk_education[],G$2,FALSE)</f>
        <v>3</v>
      </c>
      <c r="H242" t="str">
        <f>Rawdata[[#This Row],[Occupation]]</f>
        <v>Skilled Manual</v>
      </c>
      <c r="I242" t="str">
        <f>Rawdata[[#This Row],[Home Owner]]</f>
        <v>Yes</v>
      </c>
      <c r="J242">
        <f>Rawdata[[#This Row],[Cars]]</f>
        <v>3</v>
      </c>
      <c r="K242" t="str">
        <f>Rawdata[[#This Row],[Commute Distance]]</f>
        <v>5-10 Miles</v>
      </c>
      <c r="L242" t="str">
        <f>Rawdata[[#This Row],[Region]]</f>
        <v>Pacific</v>
      </c>
      <c r="M242">
        <f>Rawdata[[#This Row],[Age]]</f>
        <v>46</v>
      </c>
      <c r="N242" t="str">
        <f>VLOOKUP(tbl[[#This Row],[Age]],lk_age_brackets[],N$2,TRUE)</f>
        <v>41-50</v>
      </c>
      <c r="O242" t="str">
        <f>Rawdata[[#This Row],[Purchased Bike]]</f>
        <v>No</v>
      </c>
    </row>
    <row r="243" spans="1:15" x14ac:dyDescent="0.25">
      <c r="A243">
        <f>Rawdata[[#This Row],[ID]]</f>
        <v>20060</v>
      </c>
      <c r="B243" t="str">
        <f>IF(Rawdata[[#This Row],[Marital Status]]="M","Married","Single")</f>
        <v>Single</v>
      </c>
      <c r="C243" t="str">
        <f>IF(Rawdata[[#This Row],[Gender]]="M","Male","Female")</f>
        <v>Female</v>
      </c>
      <c r="D243" s="7">
        <f>Rawdata[[#This Row],[Income]]</f>
        <v>30000</v>
      </c>
      <c r="E243">
        <f>Rawdata[[#This Row],[Children]]</f>
        <v>0</v>
      </c>
      <c r="F243" t="str">
        <f>Rawdata[[#This Row],[Education]]</f>
        <v>High School</v>
      </c>
      <c r="G243">
        <f>VLOOKUP(tbl[[#This Row],[Education]],lk_education[],G$2,FALSE)</f>
        <v>2</v>
      </c>
      <c r="H243" t="str">
        <f>Rawdata[[#This Row],[Occupation]]</f>
        <v>Manual</v>
      </c>
      <c r="I243" t="str">
        <f>Rawdata[[#This Row],[Home Owner]]</f>
        <v>No</v>
      </c>
      <c r="J243">
        <f>Rawdata[[#This Row],[Cars]]</f>
        <v>1</v>
      </c>
      <c r="K243" t="str">
        <f>Rawdata[[#This Row],[Commute Distance]]</f>
        <v>2-5 Miles</v>
      </c>
      <c r="L243" t="str">
        <f>Rawdata[[#This Row],[Region]]</f>
        <v>Europe</v>
      </c>
      <c r="M243">
        <f>Rawdata[[#This Row],[Age]]</f>
        <v>34</v>
      </c>
      <c r="N243" t="str">
        <f>VLOOKUP(tbl[[#This Row],[Age]],lk_age_brackets[],N$2,TRUE)</f>
        <v>31-40</v>
      </c>
      <c r="O243" t="str">
        <f>Rawdata[[#This Row],[Purchased Bike]]</f>
        <v>Yes</v>
      </c>
    </row>
    <row r="244" spans="1:15" x14ac:dyDescent="0.25">
      <c r="A244">
        <f>Rawdata[[#This Row],[ID]]</f>
        <v>17702</v>
      </c>
      <c r="B244" t="str">
        <f>IF(Rawdata[[#This Row],[Marital Status]]="M","Married","Single")</f>
        <v>Married</v>
      </c>
      <c r="C244" t="str">
        <f>IF(Rawdata[[#This Row],[Gender]]="M","Male","Female")</f>
        <v>Male</v>
      </c>
      <c r="D244" s="7">
        <f>Rawdata[[#This Row],[Income]]</f>
        <v>10000</v>
      </c>
      <c r="E244">
        <f>Rawdata[[#This Row],[Children]]</f>
        <v>1</v>
      </c>
      <c r="F244" t="str">
        <f>Rawdata[[#This Row],[Education]]</f>
        <v>Graduate Degree</v>
      </c>
      <c r="G244">
        <f>VLOOKUP(tbl[[#This Row],[Education]],lk_education[],G$2,FALSE)</f>
        <v>5</v>
      </c>
      <c r="H244" t="str">
        <f>Rawdata[[#This Row],[Occupation]]</f>
        <v>Manual</v>
      </c>
      <c r="I244" t="str">
        <f>Rawdata[[#This Row],[Home Owner]]</f>
        <v>Yes</v>
      </c>
      <c r="J244">
        <f>Rawdata[[#This Row],[Cars]]</f>
        <v>0</v>
      </c>
      <c r="K244" t="str">
        <f>Rawdata[[#This Row],[Commute Distance]]</f>
        <v>0-1 Miles</v>
      </c>
      <c r="L244" t="str">
        <f>Rawdata[[#This Row],[Region]]</f>
        <v>Europe</v>
      </c>
      <c r="M244">
        <f>Rawdata[[#This Row],[Age]]</f>
        <v>37</v>
      </c>
      <c r="N244" t="str">
        <f>VLOOKUP(tbl[[#This Row],[Age]],lk_age_brackets[],N$2,TRUE)</f>
        <v>31-40</v>
      </c>
      <c r="O244" t="str">
        <f>Rawdata[[#This Row],[Purchased Bike]]</f>
        <v>No</v>
      </c>
    </row>
    <row r="245" spans="1:15" x14ac:dyDescent="0.25">
      <c r="A245">
        <f>Rawdata[[#This Row],[ID]]</f>
        <v>12503</v>
      </c>
      <c r="B245" t="str">
        <f>IF(Rawdata[[#This Row],[Marital Status]]="M","Married","Single")</f>
        <v>Single</v>
      </c>
      <c r="C245" t="str">
        <f>IF(Rawdata[[#This Row],[Gender]]="M","Male","Female")</f>
        <v>Female</v>
      </c>
      <c r="D245" s="7">
        <f>Rawdata[[#This Row],[Income]]</f>
        <v>30000</v>
      </c>
      <c r="E245">
        <f>Rawdata[[#This Row],[Children]]</f>
        <v>3</v>
      </c>
      <c r="F245" t="str">
        <f>Rawdata[[#This Row],[Education]]</f>
        <v>Partial College</v>
      </c>
      <c r="G245">
        <f>VLOOKUP(tbl[[#This Row],[Education]],lk_education[],G$2,FALSE)</f>
        <v>3</v>
      </c>
      <c r="H245" t="str">
        <f>Rawdata[[#This Row],[Occupation]]</f>
        <v>Clerical</v>
      </c>
      <c r="I245" t="str">
        <f>Rawdata[[#This Row],[Home Owner]]</f>
        <v>Yes</v>
      </c>
      <c r="J245">
        <f>Rawdata[[#This Row],[Cars]]</f>
        <v>2</v>
      </c>
      <c r="K245" t="str">
        <f>Rawdata[[#This Row],[Commute Distance]]</f>
        <v>0-1 Miles</v>
      </c>
      <c r="L245" t="str">
        <f>Rawdata[[#This Row],[Region]]</f>
        <v>Europe</v>
      </c>
      <c r="M245">
        <f>Rawdata[[#This Row],[Age]]</f>
        <v>27</v>
      </c>
      <c r="N245" t="str">
        <f>VLOOKUP(tbl[[#This Row],[Age]],lk_age_brackets[],N$2,TRUE)</f>
        <v>0-30</v>
      </c>
      <c r="O245" t="str">
        <f>Rawdata[[#This Row],[Purchased Bike]]</f>
        <v>No</v>
      </c>
    </row>
    <row r="246" spans="1:15" x14ac:dyDescent="0.25">
      <c r="A246">
        <f>Rawdata[[#This Row],[ID]]</f>
        <v>23908</v>
      </c>
      <c r="B246" t="str">
        <f>IF(Rawdata[[#This Row],[Marital Status]]="M","Married","Single")</f>
        <v>Single</v>
      </c>
      <c r="C246" t="str">
        <f>IF(Rawdata[[#This Row],[Gender]]="M","Male","Female")</f>
        <v>Male</v>
      </c>
      <c r="D246" s="7">
        <f>Rawdata[[#This Row],[Income]]</f>
        <v>30000</v>
      </c>
      <c r="E246">
        <f>Rawdata[[#This Row],[Children]]</f>
        <v>1</v>
      </c>
      <c r="F246" t="str">
        <f>Rawdata[[#This Row],[Education]]</f>
        <v>Bachelors</v>
      </c>
      <c r="G246">
        <f>VLOOKUP(tbl[[#This Row],[Education]],lk_education[],G$2,FALSE)</f>
        <v>4</v>
      </c>
      <c r="H246" t="str">
        <f>Rawdata[[#This Row],[Occupation]]</f>
        <v>Clerical</v>
      </c>
      <c r="I246" t="str">
        <f>Rawdata[[#This Row],[Home Owner]]</f>
        <v>No</v>
      </c>
      <c r="J246">
        <f>Rawdata[[#This Row],[Cars]]</f>
        <v>1</v>
      </c>
      <c r="K246" t="str">
        <f>Rawdata[[#This Row],[Commute Distance]]</f>
        <v>0-1 Miles</v>
      </c>
      <c r="L246" t="str">
        <f>Rawdata[[#This Row],[Region]]</f>
        <v>Europe</v>
      </c>
      <c r="M246">
        <f>Rawdata[[#This Row],[Age]]</f>
        <v>39</v>
      </c>
      <c r="N246" t="str">
        <f>VLOOKUP(tbl[[#This Row],[Age]],lk_age_brackets[],N$2,TRUE)</f>
        <v>31-40</v>
      </c>
      <c r="O246" t="str">
        <f>Rawdata[[#This Row],[Purchased Bike]]</f>
        <v>Yes</v>
      </c>
    </row>
    <row r="247" spans="1:15" x14ac:dyDescent="0.25">
      <c r="A247">
        <f>Rawdata[[#This Row],[ID]]</f>
        <v>22527</v>
      </c>
      <c r="B247" t="str">
        <f>IF(Rawdata[[#This Row],[Marital Status]]="M","Married","Single")</f>
        <v>Single</v>
      </c>
      <c r="C247" t="str">
        <f>IF(Rawdata[[#This Row],[Gender]]="M","Male","Female")</f>
        <v>Female</v>
      </c>
      <c r="D247" s="7">
        <f>Rawdata[[#This Row],[Income]]</f>
        <v>20000</v>
      </c>
      <c r="E247">
        <f>Rawdata[[#This Row],[Children]]</f>
        <v>0</v>
      </c>
      <c r="F247" t="str">
        <f>Rawdata[[#This Row],[Education]]</f>
        <v>High School</v>
      </c>
      <c r="G247">
        <f>VLOOKUP(tbl[[#This Row],[Education]],lk_education[],G$2,FALSE)</f>
        <v>2</v>
      </c>
      <c r="H247" t="str">
        <f>Rawdata[[#This Row],[Occupation]]</f>
        <v>Manual</v>
      </c>
      <c r="I247" t="str">
        <f>Rawdata[[#This Row],[Home Owner]]</f>
        <v>No</v>
      </c>
      <c r="J247">
        <f>Rawdata[[#This Row],[Cars]]</f>
        <v>1</v>
      </c>
      <c r="K247" t="str">
        <f>Rawdata[[#This Row],[Commute Distance]]</f>
        <v>2-5 Miles</v>
      </c>
      <c r="L247" t="str">
        <f>Rawdata[[#This Row],[Region]]</f>
        <v>Europe</v>
      </c>
      <c r="M247">
        <f>Rawdata[[#This Row],[Age]]</f>
        <v>29</v>
      </c>
      <c r="N247" t="str">
        <f>VLOOKUP(tbl[[#This Row],[Age]],lk_age_brackets[],N$2,TRUE)</f>
        <v>0-30</v>
      </c>
      <c r="O247" t="str">
        <f>Rawdata[[#This Row],[Purchased Bike]]</f>
        <v>No</v>
      </c>
    </row>
    <row r="248" spans="1:15" x14ac:dyDescent="0.25">
      <c r="A248">
        <f>Rawdata[[#This Row],[ID]]</f>
        <v>19057</v>
      </c>
      <c r="B248" t="str">
        <f>IF(Rawdata[[#This Row],[Marital Status]]="M","Married","Single")</f>
        <v>Married</v>
      </c>
      <c r="C248" t="str">
        <f>IF(Rawdata[[#This Row],[Gender]]="M","Male","Female")</f>
        <v>Female</v>
      </c>
      <c r="D248" s="7">
        <f>Rawdata[[#This Row],[Income]]</f>
        <v>120000</v>
      </c>
      <c r="E248">
        <f>Rawdata[[#This Row],[Children]]</f>
        <v>3</v>
      </c>
      <c r="F248" t="str">
        <f>Rawdata[[#This Row],[Education]]</f>
        <v>Bachelors</v>
      </c>
      <c r="G248">
        <f>VLOOKUP(tbl[[#This Row],[Education]],lk_education[],G$2,FALSE)</f>
        <v>4</v>
      </c>
      <c r="H248" t="str">
        <f>Rawdata[[#This Row],[Occupation]]</f>
        <v>Management</v>
      </c>
      <c r="I248" t="str">
        <f>Rawdata[[#This Row],[Home Owner]]</f>
        <v>No</v>
      </c>
      <c r="J248">
        <f>Rawdata[[#This Row],[Cars]]</f>
        <v>2</v>
      </c>
      <c r="K248" t="str">
        <f>Rawdata[[#This Row],[Commute Distance]]</f>
        <v>10+ Miles</v>
      </c>
      <c r="L248" t="str">
        <f>Rawdata[[#This Row],[Region]]</f>
        <v>Europe</v>
      </c>
      <c r="M248">
        <f>Rawdata[[#This Row],[Age]]</f>
        <v>52</v>
      </c>
      <c r="N248" t="str">
        <f>VLOOKUP(tbl[[#This Row],[Age]],lk_age_brackets[],N$2,TRUE)</f>
        <v>51-60</v>
      </c>
      <c r="O248" t="str">
        <f>Rawdata[[#This Row],[Purchased Bike]]</f>
        <v>Yes</v>
      </c>
    </row>
    <row r="249" spans="1:15" x14ac:dyDescent="0.25">
      <c r="A249">
        <f>Rawdata[[#This Row],[ID]]</f>
        <v>18494</v>
      </c>
      <c r="B249" t="str">
        <f>IF(Rawdata[[#This Row],[Marital Status]]="M","Married","Single")</f>
        <v>Married</v>
      </c>
      <c r="C249" t="str">
        <f>IF(Rawdata[[#This Row],[Gender]]="M","Male","Female")</f>
        <v>Male</v>
      </c>
      <c r="D249" s="7">
        <f>Rawdata[[#This Row],[Income]]</f>
        <v>110000</v>
      </c>
      <c r="E249">
        <f>Rawdata[[#This Row],[Children]]</f>
        <v>5</v>
      </c>
      <c r="F249" t="str">
        <f>Rawdata[[#This Row],[Education]]</f>
        <v>Bachelors</v>
      </c>
      <c r="G249">
        <f>VLOOKUP(tbl[[#This Row],[Education]],lk_education[],G$2,FALSE)</f>
        <v>4</v>
      </c>
      <c r="H249" t="str">
        <f>Rawdata[[#This Row],[Occupation]]</f>
        <v>Management</v>
      </c>
      <c r="I249" t="str">
        <f>Rawdata[[#This Row],[Home Owner]]</f>
        <v>Yes</v>
      </c>
      <c r="J249">
        <f>Rawdata[[#This Row],[Cars]]</f>
        <v>4</v>
      </c>
      <c r="K249" t="str">
        <f>Rawdata[[#This Row],[Commute Distance]]</f>
        <v>2-5 Miles</v>
      </c>
      <c r="L249" t="str">
        <f>Rawdata[[#This Row],[Region]]</f>
        <v>Pacific</v>
      </c>
      <c r="M249">
        <f>Rawdata[[#This Row],[Age]]</f>
        <v>48</v>
      </c>
      <c r="N249" t="str">
        <f>VLOOKUP(tbl[[#This Row],[Age]],lk_age_brackets[],N$2,TRUE)</f>
        <v>41-50</v>
      </c>
      <c r="O249" t="str">
        <f>Rawdata[[#This Row],[Purchased Bike]]</f>
        <v>Yes</v>
      </c>
    </row>
    <row r="250" spans="1:15" x14ac:dyDescent="0.25">
      <c r="A250">
        <f>Rawdata[[#This Row],[ID]]</f>
        <v>11249</v>
      </c>
      <c r="B250" t="str">
        <f>IF(Rawdata[[#This Row],[Marital Status]]="M","Married","Single")</f>
        <v>Married</v>
      </c>
      <c r="C250" t="str">
        <f>IF(Rawdata[[#This Row],[Gender]]="M","Male","Female")</f>
        <v>Female</v>
      </c>
      <c r="D250" s="7">
        <f>Rawdata[[#This Row],[Income]]</f>
        <v>130000</v>
      </c>
      <c r="E250">
        <f>Rawdata[[#This Row],[Children]]</f>
        <v>3</v>
      </c>
      <c r="F250" t="str">
        <f>Rawdata[[#This Row],[Education]]</f>
        <v>Partial College</v>
      </c>
      <c r="G250">
        <f>VLOOKUP(tbl[[#This Row],[Education]],lk_education[],G$2,FALSE)</f>
        <v>3</v>
      </c>
      <c r="H250" t="str">
        <f>Rawdata[[#This Row],[Occupation]]</f>
        <v>Professional</v>
      </c>
      <c r="I250" t="str">
        <f>Rawdata[[#This Row],[Home Owner]]</f>
        <v>Yes</v>
      </c>
      <c r="J250">
        <f>Rawdata[[#This Row],[Cars]]</f>
        <v>3</v>
      </c>
      <c r="K250" t="str">
        <f>Rawdata[[#This Row],[Commute Distance]]</f>
        <v>0-1 Miles</v>
      </c>
      <c r="L250" t="str">
        <f>Rawdata[[#This Row],[Region]]</f>
        <v>Europe</v>
      </c>
      <c r="M250">
        <f>Rawdata[[#This Row],[Age]]</f>
        <v>51</v>
      </c>
      <c r="N250" t="str">
        <f>VLOOKUP(tbl[[#This Row],[Age]],lk_age_brackets[],N$2,TRUE)</f>
        <v>51-60</v>
      </c>
      <c r="O250" t="str">
        <f>Rawdata[[#This Row],[Purchased Bike]]</f>
        <v>Yes</v>
      </c>
    </row>
    <row r="251" spans="1:15" x14ac:dyDescent="0.25">
      <c r="A251">
        <f>Rawdata[[#This Row],[ID]]</f>
        <v>21568</v>
      </c>
      <c r="B251" t="str">
        <f>IF(Rawdata[[#This Row],[Marital Status]]="M","Married","Single")</f>
        <v>Married</v>
      </c>
      <c r="C251" t="str">
        <f>IF(Rawdata[[#This Row],[Gender]]="M","Male","Female")</f>
        <v>Female</v>
      </c>
      <c r="D251" s="7">
        <f>Rawdata[[#This Row],[Income]]</f>
        <v>100000</v>
      </c>
      <c r="E251">
        <f>Rawdata[[#This Row],[Children]]</f>
        <v>0</v>
      </c>
      <c r="F251" t="str">
        <f>Rawdata[[#This Row],[Education]]</f>
        <v>High School</v>
      </c>
      <c r="G251">
        <f>VLOOKUP(tbl[[#This Row],[Education]],lk_education[],G$2,FALSE)</f>
        <v>2</v>
      </c>
      <c r="H251" t="str">
        <f>Rawdata[[#This Row],[Occupation]]</f>
        <v>Management</v>
      </c>
      <c r="I251" t="str">
        <f>Rawdata[[#This Row],[Home Owner]]</f>
        <v>Yes</v>
      </c>
      <c r="J251">
        <f>Rawdata[[#This Row],[Cars]]</f>
        <v>4</v>
      </c>
      <c r="K251" t="str">
        <f>Rawdata[[#This Row],[Commute Distance]]</f>
        <v>10+ Miles</v>
      </c>
      <c r="L251" t="str">
        <f>Rawdata[[#This Row],[Region]]</f>
        <v>Pacific</v>
      </c>
      <c r="M251">
        <f>Rawdata[[#This Row],[Age]]</f>
        <v>34</v>
      </c>
      <c r="N251" t="str">
        <f>VLOOKUP(tbl[[#This Row],[Age]],lk_age_brackets[],N$2,TRUE)</f>
        <v>31-40</v>
      </c>
      <c r="O251" t="str">
        <f>Rawdata[[#This Row],[Purchased Bike]]</f>
        <v>Yes</v>
      </c>
    </row>
    <row r="252" spans="1:15" x14ac:dyDescent="0.25">
      <c r="A252">
        <f>Rawdata[[#This Row],[ID]]</f>
        <v>13981</v>
      </c>
      <c r="B252" t="str">
        <f>IF(Rawdata[[#This Row],[Marital Status]]="M","Married","Single")</f>
        <v>Married</v>
      </c>
      <c r="C252" t="str">
        <f>IF(Rawdata[[#This Row],[Gender]]="M","Male","Female")</f>
        <v>Female</v>
      </c>
      <c r="D252" s="7">
        <f>Rawdata[[#This Row],[Income]]</f>
        <v>10000</v>
      </c>
      <c r="E252">
        <f>Rawdata[[#This Row],[Children]]</f>
        <v>5</v>
      </c>
      <c r="F252" t="str">
        <f>Rawdata[[#This Row],[Education]]</f>
        <v>High School</v>
      </c>
      <c r="G252">
        <f>VLOOKUP(tbl[[#This Row],[Education]],lk_education[],G$2,FALSE)</f>
        <v>2</v>
      </c>
      <c r="H252" t="str">
        <f>Rawdata[[#This Row],[Occupation]]</f>
        <v>Skilled Manual</v>
      </c>
      <c r="I252" t="str">
        <f>Rawdata[[#This Row],[Home Owner]]</f>
        <v>No</v>
      </c>
      <c r="J252">
        <f>Rawdata[[#This Row],[Cars]]</f>
        <v>3</v>
      </c>
      <c r="K252" t="str">
        <f>Rawdata[[#This Row],[Commute Distance]]</f>
        <v>1-2 Miles</v>
      </c>
      <c r="L252" t="str">
        <f>Rawdata[[#This Row],[Region]]</f>
        <v>Pacific</v>
      </c>
      <c r="M252">
        <f>Rawdata[[#This Row],[Age]]</f>
        <v>62</v>
      </c>
      <c r="N252" t="str">
        <f>VLOOKUP(tbl[[#This Row],[Age]],lk_age_brackets[],N$2,TRUE)</f>
        <v>61+</v>
      </c>
      <c r="O252" t="str">
        <f>Rawdata[[#This Row],[Purchased Bike]]</f>
        <v>No</v>
      </c>
    </row>
    <row r="253" spans="1:15" x14ac:dyDescent="0.25">
      <c r="A253">
        <f>Rawdata[[#This Row],[ID]]</f>
        <v>23432</v>
      </c>
      <c r="B253" t="str">
        <f>IF(Rawdata[[#This Row],[Marital Status]]="M","Married","Single")</f>
        <v>Single</v>
      </c>
      <c r="C253" t="str">
        <f>IF(Rawdata[[#This Row],[Gender]]="M","Male","Female")</f>
        <v>Male</v>
      </c>
      <c r="D253" s="7">
        <f>Rawdata[[#This Row],[Income]]</f>
        <v>70000</v>
      </c>
      <c r="E253">
        <f>Rawdata[[#This Row],[Children]]</f>
        <v>0</v>
      </c>
      <c r="F253" t="str">
        <f>Rawdata[[#This Row],[Education]]</f>
        <v>Bachelors</v>
      </c>
      <c r="G253">
        <f>VLOOKUP(tbl[[#This Row],[Education]],lk_education[],G$2,FALSE)</f>
        <v>4</v>
      </c>
      <c r="H253" t="str">
        <f>Rawdata[[#This Row],[Occupation]]</f>
        <v>Professional</v>
      </c>
      <c r="I253" t="str">
        <f>Rawdata[[#This Row],[Home Owner]]</f>
        <v>Yes</v>
      </c>
      <c r="J253">
        <f>Rawdata[[#This Row],[Cars]]</f>
        <v>1</v>
      </c>
      <c r="K253" t="str">
        <f>Rawdata[[#This Row],[Commute Distance]]</f>
        <v>5-10 Miles</v>
      </c>
      <c r="L253" t="str">
        <f>Rawdata[[#This Row],[Region]]</f>
        <v>Pacific</v>
      </c>
      <c r="M253">
        <f>Rawdata[[#This Row],[Age]]</f>
        <v>37</v>
      </c>
      <c r="N253" t="str">
        <f>VLOOKUP(tbl[[#This Row],[Age]],lk_age_brackets[],N$2,TRUE)</f>
        <v>31-40</v>
      </c>
      <c r="O253" t="str">
        <f>Rawdata[[#This Row],[Purchased Bike]]</f>
        <v>Yes</v>
      </c>
    </row>
    <row r="254" spans="1:15" x14ac:dyDescent="0.25">
      <c r="A254">
        <f>Rawdata[[#This Row],[ID]]</f>
        <v>22931</v>
      </c>
      <c r="B254" t="str">
        <f>IF(Rawdata[[#This Row],[Marital Status]]="M","Married","Single")</f>
        <v>Married</v>
      </c>
      <c r="C254" t="str">
        <f>IF(Rawdata[[#This Row],[Gender]]="M","Male","Female")</f>
        <v>Male</v>
      </c>
      <c r="D254" s="7">
        <f>Rawdata[[#This Row],[Income]]</f>
        <v>100000</v>
      </c>
      <c r="E254">
        <f>Rawdata[[#This Row],[Children]]</f>
        <v>5</v>
      </c>
      <c r="F254" t="str">
        <f>Rawdata[[#This Row],[Education]]</f>
        <v>Graduate Degree</v>
      </c>
      <c r="G254">
        <f>VLOOKUP(tbl[[#This Row],[Education]],lk_education[],G$2,FALSE)</f>
        <v>5</v>
      </c>
      <c r="H254" t="str">
        <f>Rawdata[[#This Row],[Occupation]]</f>
        <v>Management</v>
      </c>
      <c r="I254" t="str">
        <f>Rawdata[[#This Row],[Home Owner]]</f>
        <v>No</v>
      </c>
      <c r="J254">
        <f>Rawdata[[#This Row],[Cars]]</f>
        <v>1</v>
      </c>
      <c r="K254" t="str">
        <f>Rawdata[[#This Row],[Commute Distance]]</f>
        <v>1-2 Miles</v>
      </c>
      <c r="L254" t="str">
        <f>Rawdata[[#This Row],[Region]]</f>
        <v>Pacific</v>
      </c>
      <c r="M254">
        <f>Rawdata[[#This Row],[Age]]</f>
        <v>78</v>
      </c>
      <c r="N254" t="str">
        <f>VLOOKUP(tbl[[#This Row],[Age]],lk_age_brackets[],N$2,TRUE)</f>
        <v>61+</v>
      </c>
      <c r="O254" t="str">
        <f>Rawdata[[#This Row],[Purchased Bike]]</f>
        <v>Yes</v>
      </c>
    </row>
    <row r="255" spans="1:15" x14ac:dyDescent="0.25">
      <c r="A255">
        <f>Rawdata[[#This Row],[ID]]</f>
        <v>18172</v>
      </c>
      <c r="B255" t="str">
        <f>IF(Rawdata[[#This Row],[Marital Status]]="M","Married","Single")</f>
        <v>Married</v>
      </c>
      <c r="C255" t="str">
        <f>IF(Rawdata[[#This Row],[Gender]]="M","Male","Female")</f>
        <v>Male</v>
      </c>
      <c r="D255" s="7">
        <f>Rawdata[[#This Row],[Income]]</f>
        <v>130000</v>
      </c>
      <c r="E255">
        <f>Rawdata[[#This Row],[Children]]</f>
        <v>4</v>
      </c>
      <c r="F255" t="str">
        <f>Rawdata[[#This Row],[Education]]</f>
        <v>High School</v>
      </c>
      <c r="G255">
        <f>VLOOKUP(tbl[[#This Row],[Education]],lk_education[],G$2,FALSE)</f>
        <v>2</v>
      </c>
      <c r="H255" t="str">
        <f>Rawdata[[#This Row],[Occupation]]</f>
        <v>Professional</v>
      </c>
      <c r="I255" t="str">
        <f>Rawdata[[#This Row],[Home Owner]]</f>
        <v>Yes</v>
      </c>
      <c r="J255">
        <f>Rawdata[[#This Row],[Cars]]</f>
        <v>3</v>
      </c>
      <c r="K255" t="str">
        <f>Rawdata[[#This Row],[Commute Distance]]</f>
        <v>0-1 Miles</v>
      </c>
      <c r="L255" t="str">
        <f>Rawdata[[#This Row],[Region]]</f>
        <v>Europe</v>
      </c>
      <c r="M255">
        <f>Rawdata[[#This Row],[Age]]</f>
        <v>55</v>
      </c>
      <c r="N255" t="str">
        <f>VLOOKUP(tbl[[#This Row],[Age]],lk_age_brackets[],N$2,TRUE)</f>
        <v>51-60</v>
      </c>
      <c r="O255" t="str">
        <f>Rawdata[[#This Row],[Purchased Bike]]</f>
        <v>No</v>
      </c>
    </row>
    <row r="256" spans="1:15" x14ac:dyDescent="0.25">
      <c r="A256">
        <f>Rawdata[[#This Row],[ID]]</f>
        <v>12666</v>
      </c>
      <c r="B256" t="str">
        <f>IF(Rawdata[[#This Row],[Marital Status]]="M","Married","Single")</f>
        <v>Single</v>
      </c>
      <c r="C256" t="str">
        <f>IF(Rawdata[[#This Row],[Gender]]="M","Male","Female")</f>
        <v>Male</v>
      </c>
      <c r="D256" s="7">
        <f>Rawdata[[#This Row],[Income]]</f>
        <v>60000</v>
      </c>
      <c r="E256">
        <f>Rawdata[[#This Row],[Children]]</f>
        <v>0</v>
      </c>
      <c r="F256" t="str">
        <f>Rawdata[[#This Row],[Education]]</f>
        <v>Bachelors</v>
      </c>
      <c r="G256">
        <f>VLOOKUP(tbl[[#This Row],[Education]],lk_education[],G$2,FALSE)</f>
        <v>4</v>
      </c>
      <c r="H256" t="str">
        <f>Rawdata[[#This Row],[Occupation]]</f>
        <v>Professional</v>
      </c>
      <c r="I256" t="str">
        <f>Rawdata[[#This Row],[Home Owner]]</f>
        <v>No</v>
      </c>
      <c r="J256">
        <f>Rawdata[[#This Row],[Cars]]</f>
        <v>4</v>
      </c>
      <c r="K256" t="str">
        <f>Rawdata[[#This Row],[Commute Distance]]</f>
        <v>2-5 Miles</v>
      </c>
      <c r="L256" t="str">
        <f>Rawdata[[#This Row],[Region]]</f>
        <v>Pacific</v>
      </c>
      <c r="M256">
        <f>Rawdata[[#This Row],[Age]]</f>
        <v>31</v>
      </c>
      <c r="N256" t="str">
        <f>VLOOKUP(tbl[[#This Row],[Age]],lk_age_brackets[],N$2,TRUE)</f>
        <v>31-40</v>
      </c>
      <c r="O256" t="str">
        <f>Rawdata[[#This Row],[Purchased Bike]]</f>
        <v>No</v>
      </c>
    </row>
    <row r="257" spans="1:15" x14ac:dyDescent="0.25">
      <c r="A257">
        <f>Rawdata[[#This Row],[ID]]</f>
        <v>20598</v>
      </c>
      <c r="B257" t="str">
        <f>IF(Rawdata[[#This Row],[Marital Status]]="M","Married","Single")</f>
        <v>Married</v>
      </c>
      <c r="C257" t="str">
        <f>IF(Rawdata[[#This Row],[Gender]]="M","Male","Female")</f>
        <v>Male</v>
      </c>
      <c r="D257" s="7">
        <f>Rawdata[[#This Row],[Income]]</f>
        <v>100000</v>
      </c>
      <c r="E257">
        <f>Rawdata[[#This Row],[Children]]</f>
        <v>3</v>
      </c>
      <c r="F257" t="str">
        <f>Rawdata[[#This Row],[Education]]</f>
        <v>Partial High School</v>
      </c>
      <c r="G257">
        <f>VLOOKUP(tbl[[#This Row],[Education]],lk_education[],G$2,FALSE)</f>
        <v>1</v>
      </c>
      <c r="H257" t="str">
        <f>Rawdata[[#This Row],[Occupation]]</f>
        <v>Professional</v>
      </c>
      <c r="I257" t="str">
        <f>Rawdata[[#This Row],[Home Owner]]</f>
        <v>Yes</v>
      </c>
      <c r="J257">
        <f>Rawdata[[#This Row],[Cars]]</f>
        <v>0</v>
      </c>
      <c r="K257" t="str">
        <f>Rawdata[[#This Row],[Commute Distance]]</f>
        <v>10+ Miles</v>
      </c>
      <c r="L257" t="str">
        <f>Rawdata[[#This Row],[Region]]</f>
        <v>Europe</v>
      </c>
      <c r="M257">
        <f>Rawdata[[#This Row],[Age]]</f>
        <v>59</v>
      </c>
      <c r="N257" t="str">
        <f>VLOOKUP(tbl[[#This Row],[Age]],lk_age_brackets[],N$2,TRUE)</f>
        <v>51-60</v>
      </c>
      <c r="O257" t="str">
        <f>Rawdata[[#This Row],[Purchased Bike]]</f>
        <v>Yes</v>
      </c>
    </row>
    <row r="258" spans="1:15" x14ac:dyDescent="0.25">
      <c r="A258">
        <f>Rawdata[[#This Row],[ID]]</f>
        <v>21375</v>
      </c>
      <c r="B258" t="str">
        <f>IF(Rawdata[[#This Row],[Marital Status]]="M","Married","Single")</f>
        <v>Single</v>
      </c>
      <c r="C258" t="str">
        <f>IF(Rawdata[[#This Row],[Gender]]="M","Male","Female")</f>
        <v>Male</v>
      </c>
      <c r="D258" s="7">
        <f>Rawdata[[#This Row],[Income]]</f>
        <v>20000</v>
      </c>
      <c r="E258">
        <f>Rawdata[[#This Row],[Children]]</f>
        <v>2</v>
      </c>
      <c r="F258" t="str">
        <f>Rawdata[[#This Row],[Education]]</f>
        <v>Partial High School</v>
      </c>
      <c r="G258">
        <f>VLOOKUP(tbl[[#This Row],[Education]],lk_education[],G$2,FALSE)</f>
        <v>1</v>
      </c>
      <c r="H258" t="str">
        <f>Rawdata[[#This Row],[Occupation]]</f>
        <v>Clerical</v>
      </c>
      <c r="I258" t="str">
        <f>Rawdata[[#This Row],[Home Owner]]</f>
        <v>Yes</v>
      </c>
      <c r="J258">
        <f>Rawdata[[#This Row],[Cars]]</f>
        <v>2</v>
      </c>
      <c r="K258" t="str">
        <f>Rawdata[[#This Row],[Commute Distance]]</f>
        <v>5-10 Miles</v>
      </c>
      <c r="L258" t="str">
        <f>Rawdata[[#This Row],[Region]]</f>
        <v>Pacific</v>
      </c>
      <c r="M258">
        <f>Rawdata[[#This Row],[Age]]</f>
        <v>57</v>
      </c>
      <c r="N258" t="str">
        <f>VLOOKUP(tbl[[#This Row],[Age]],lk_age_brackets[],N$2,TRUE)</f>
        <v>51-60</v>
      </c>
      <c r="O258" t="str">
        <f>Rawdata[[#This Row],[Purchased Bike]]</f>
        <v>No</v>
      </c>
    </row>
    <row r="259" spans="1:15" x14ac:dyDescent="0.25">
      <c r="A259">
        <f>Rawdata[[#This Row],[ID]]</f>
        <v>20839</v>
      </c>
      <c r="B259" t="str">
        <f>IF(Rawdata[[#This Row],[Marital Status]]="M","Married","Single")</f>
        <v>Single</v>
      </c>
      <c r="C259" t="str">
        <f>IF(Rawdata[[#This Row],[Gender]]="M","Male","Female")</f>
        <v>Female</v>
      </c>
      <c r="D259" s="7">
        <f>Rawdata[[#This Row],[Income]]</f>
        <v>30000</v>
      </c>
      <c r="E259">
        <f>Rawdata[[#This Row],[Children]]</f>
        <v>3</v>
      </c>
      <c r="F259" t="str">
        <f>Rawdata[[#This Row],[Education]]</f>
        <v>Graduate Degree</v>
      </c>
      <c r="G259">
        <f>VLOOKUP(tbl[[#This Row],[Education]],lk_education[],G$2,FALSE)</f>
        <v>5</v>
      </c>
      <c r="H259" t="str">
        <f>Rawdata[[#This Row],[Occupation]]</f>
        <v>Clerical</v>
      </c>
      <c r="I259" t="str">
        <f>Rawdata[[#This Row],[Home Owner]]</f>
        <v>Yes</v>
      </c>
      <c r="J259">
        <f>Rawdata[[#This Row],[Cars]]</f>
        <v>0</v>
      </c>
      <c r="K259" t="str">
        <f>Rawdata[[#This Row],[Commute Distance]]</f>
        <v>0-1 Miles</v>
      </c>
      <c r="L259" t="str">
        <f>Rawdata[[#This Row],[Region]]</f>
        <v>Europe</v>
      </c>
      <c r="M259">
        <f>Rawdata[[#This Row],[Age]]</f>
        <v>47</v>
      </c>
      <c r="N259" t="str">
        <f>VLOOKUP(tbl[[#This Row],[Age]],lk_age_brackets[],N$2,TRUE)</f>
        <v>41-50</v>
      </c>
      <c r="O259" t="str">
        <f>Rawdata[[#This Row],[Purchased Bike]]</f>
        <v>Yes</v>
      </c>
    </row>
    <row r="260" spans="1:15" x14ac:dyDescent="0.25">
      <c r="A260">
        <f>Rawdata[[#This Row],[ID]]</f>
        <v>21738</v>
      </c>
      <c r="B260" t="str">
        <f>IF(Rawdata[[#This Row],[Marital Status]]="M","Married","Single")</f>
        <v>Married</v>
      </c>
      <c r="C260" t="str">
        <f>IF(Rawdata[[#This Row],[Gender]]="M","Male","Female")</f>
        <v>Male</v>
      </c>
      <c r="D260" s="7">
        <f>Rawdata[[#This Row],[Income]]</f>
        <v>20000</v>
      </c>
      <c r="E260">
        <f>Rawdata[[#This Row],[Children]]</f>
        <v>1</v>
      </c>
      <c r="F260" t="str">
        <f>Rawdata[[#This Row],[Education]]</f>
        <v>Graduate Degree</v>
      </c>
      <c r="G260">
        <f>VLOOKUP(tbl[[#This Row],[Education]],lk_education[],G$2,FALSE)</f>
        <v>5</v>
      </c>
      <c r="H260" t="str">
        <f>Rawdata[[#This Row],[Occupation]]</f>
        <v>Clerical</v>
      </c>
      <c r="I260" t="str">
        <f>Rawdata[[#This Row],[Home Owner]]</f>
        <v>Yes</v>
      </c>
      <c r="J260">
        <f>Rawdata[[#This Row],[Cars]]</f>
        <v>0</v>
      </c>
      <c r="K260" t="str">
        <f>Rawdata[[#This Row],[Commute Distance]]</f>
        <v>0-1 Miles</v>
      </c>
      <c r="L260" t="str">
        <f>Rawdata[[#This Row],[Region]]</f>
        <v>Europe</v>
      </c>
      <c r="M260">
        <f>Rawdata[[#This Row],[Age]]</f>
        <v>43</v>
      </c>
      <c r="N260" t="str">
        <f>VLOOKUP(tbl[[#This Row],[Age]],lk_age_brackets[],N$2,TRUE)</f>
        <v>41-50</v>
      </c>
      <c r="O260" t="str">
        <f>Rawdata[[#This Row],[Purchased Bike]]</f>
        <v>No</v>
      </c>
    </row>
    <row r="261" spans="1:15" x14ac:dyDescent="0.25">
      <c r="A261">
        <f>Rawdata[[#This Row],[ID]]</f>
        <v>14164</v>
      </c>
      <c r="B261" t="str">
        <f>IF(Rawdata[[#This Row],[Marital Status]]="M","Married","Single")</f>
        <v>Single</v>
      </c>
      <c r="C261" t="str">
        <f>IF(Rawdata[[#This Row],[Gender]]="M","Male","Female")</f>
        <v>Female</v>
      </c>
      <c r="D261" s="7">
        <f>Rawdata[[#This Row],[Income]]</f>
        <v>50000</v>
      </c>
      <c r="E261">
        <f>Rawdata[[#This Row],[Children]]</f>
        <v>0</v>
      </c>
      <c r="F261" t="str">
        <f>Rawdata[[#This Row],[Education]]</f>
        <v>Graduate Degree</v>
      </c>
      <c r="G261">
        <f>VLOOKUP(tbl[[#This Row],[Education]],lk_education[],G$2,FALSE)</f>
        <v>5</v>
      </c>
      <c r="H261" t="str">
        <f>Rawdata[[#This Row],[Occupation]]</f>
        <v>Skilled Manual</v>
      </c>
      <c r="I261" t="str">
        <f>Rawdata[[#This Row],[Home Owner]]</f>
        <v>Yes</v>
      </c>
      <c r="J261">
        <f>Rawdata[[#This Row],[Cars]]</f>
        <v>0</v>
      </c>
      <c r="K261" t="str">
        <f>Rawdata[[#This Row],[Commute Distance]]</f>
        <v>0-1 Miles</v>
      </c>
      <c r="L261" t="str">
        <f>Rawdata[[#This Row],[Region]]</f>
        <v>Europe</v>
      </c>
      <c r="M261">
        <f>Rawdata[[#This Row],[Age]]</f>
        <v>36</v>
      </c>
      <c r="N261" t="str">
        <f>VLOOKUP(tbl[[#This Row],[Age]],lk_age_brackets[],N$2,TRUE)</f>
        <v>31-40</v>
      </c>
      <c r="O261" t="str">
        <f>Rawdata[[#This Row],[Purchased Bike]]</f>
        <v>Yes</v>
      </c>
    </row>
    <row r="262" spans="1:15" x14ac:dyDescent="0.25">
      <c r="A262">
        <f>Rawdata[[#This Row],[ID]]</f>
        <v>14193</v>
      </c>
      <c r="B262" t="str">
        <f>IF(Rawdata[[#This Row],[Marital Status]]="M","Married","Single")</f>
        <v>Single</v>
      </c>
      <c r="C262" t="str">
        <f>IF(Rawdata[[#This Row],[Gender]]="M","Male","Female")</f>
        <v>Female</v>
      </c>
      <c r="D262" s="7">
        <f>Rawdata[[#This Row],[Income]]</f>
        <v>100000</v>
      </c>
      <c r="E262">
        <f>Rawdata[[#This Row],[Children]]</f>
        <v>3</v>
      </c>
      <c r="F262" t="str">
        <f>Rawdata[[#This Row],[Education]]</f>
        <v>Partial College</v>
      </c>
      <c r="G262">
        <f>VLOOKUP(tbl[[#This Row],[Education]],lk_education[],G$2,FALSE)</f>
        <v>3</v>
      </c>
      <c r="H262" t="str">
        <f>Rawdata[[#This Row],[Occupation]]</f>
        <v>Management</v>
      </c>
      <c r="I262" t="str">
        <f>Rawdata[[#This Row],[Home Owner]]</f>
        <v>Yes</v>
      </c>
      <c r="J262">
        <f>Rawdata[[#This Row],[Cars]]</f>
        <v>4</v>
      </c>
      <c r="K262" t="str">
        <f>Rawdata[[#This Row],[Commute Distance]]</f>
        <v>10+ Miles</v>
      </c>
      <c r="L262" t="str">
        <f>Rawdata[[#This Row],[Region]]</f>
        <v>Europe</v>
      </c>
      <c r="M262">
        <f>Rawdata[[#This Row],[Age]]</f>
        <v>56</v>
      </c>
      <c r="N262" t="str">
        <f>VLOOKUP(tbl[[#This Row],[Age]],lk_age_brackets[],N$2,TRUE)</f>
        <v>51-60</v>
      </c>
      <c r="O262" t="str">
        <f>Rawdata[[#This Row],[Purchased Bike]]</f>
        <v>No</v>
      </c>
    </row>
    <row r="263" spans="1:15" x14ac:dyDescent="0.25">
      <c r="A263">
        <f>Rawdata[[#This Row],[ID]]</f>
        <v>12705</v>
      </c>
      <c r="B263" t="str">
        <f>IF(Rawdata[[#This Row],[Marital Status]]="M","Married","Single")</f>
        <v>Married</v>
      </c>
      <c r="C263" t="str">
        <f>IF(Rawdata[[#This Row],[Gender]]="M","Male","Female")</f>
        <v>Male</v>
      </c>
      <c r="D263" s="7">
        <f>Rawdata[[#This Row],[Income]]</f>
        <v>150000</v>
      </c>
      <c r="E263">
        <f>Rawdata[[#This Row],[Children]]</f>
        <v>0</v>
      </c>
      <c r="F263" t="str">
        <f>Rawdata[[#This Row],[Education]]</f>
        <v>Bachelors</v>
      </c>
      <c r="G263">
        <f>VLOOKUP(tbl[[#This Row],[Education]],lk_education[],G$2,FALSE)</f>
        <v>4</v>
      </c>
      <c r="H263" t="str">
        <f>Rawdata[[#This Row],[Occupation]]</f>
        <v>Management</v>
      </c>
      <c r="I263" t="str">
        <f>Rawdata[[#This Row],[Home Owner]]</f>
        <v>Yes</v>
      </c>
      <c r="J263">
        <f>Rawdata[[#This Row],[Cars]]</f>
        <v>4</v>
      </c>
      <c r="K263" t="str">
        <f>Rawdata[[#This Row],[Commute Distance]]</f>
        <v>0-1 Miles</v>
      </c>
      <c r="L263" t="str">
        <f>Rawdata[[#This Row],[Region]]</f>
        <v>Pacific</v>
      </c>
      <c r="M263">
        <f>Rawdata[[#This Row],[Age]]</f>
        <v>37</v>
      </c>
      <c r="N263" t="str">
        <f>VLOOKUP(tbl[[#This Row],[Age]],lk_age_brackets[],N$2,TRUE)</f>
        <v>31-40</v>
      </c>
      <c r="O263" t="str">
        <f>Rawdata[[#This Row],[Purchased Bike]]</f>
        <v>Yes</v>
      </c>
    </row>
    <row r="264" spans="1:15" x14ac:dyDescent="0.25">
      <c r="A264">
        <f>Rawdata[[#This Row],[ID]]</f>
        <v>22672</v>
      </c>
      <c r="B264" t="str">
        <f>IF(Rawdata[[#This Row],[Marital Status]]="M","Married","Single")</f>
        <v>Single</v>
      </c>
      <c r="C264" t="str">
        <f>IF(Rawdata[[#This Row],[Gender]]="M","Male","Female")</f>
        <v>Female</v>
      </c>
      <c r="D264" s="7">
        <f>Rawdata[[#This Row],[Income]]</f>
        <v>30000</v>
      </c>
      <c r="E264">
        <f>Rawdata[[#This Row],[Children]]</f>
        <v>2</v>
      </c>
      <c r="F264" t="str">
        <f>Rawdata[[#This Row],[Education]]</f>
        <v>Partial College</v>
      </c>
      <c r="G264">
        <f>VLOOKUP(tbl[[#This Row],[Education]],lk_education[],G$2,FALSE)</f>
        <v>3</v>
      </c>
      <c r="H264" t="str">
        <f>Rawdata[[#This Row],[Occupation]]</f>
        <v>Clerical</v>
      </c>
      <c r="I264" t="str">
        <f>Rawdata[[#This Row],[Home Owner]]</f>
        <v>Yes</v>
      </c>
      <c r="J264">
        <f>Rawdata[[#This Row],[Cars]]</f>
        <v>0</v>
      </c>
      <c r="K264" t="str">
        <f>Rawdata[[#This Row],[Commute Distance]]</f>
        <v>0-1 Miles</v>
      </c>
      <c r="L264" t="str">
        <f>Rawdata[[#This Row],[Region]]</f>
        <v>Europe</v>
      </c>
      <c r="M264">
        <f>Rawdata[[#This Row],[Age]]</f>
        <v>43</v>
      </c>
      <c r="N264" t="str">
        <f>VLOOKUP(tbl[[#This Row],[Age]],lk_age_brackets[],N$2,TRUE)</f>
        <v>41-50</v>
      </c>
      <c r="O264" t="str">
        <f>Rawdata[[#This Row],[Purchased Bike]]</f>
        <v>No</v>
      </c>
    </row>
    <row r="265" spans="1:15" x14ac:dyDescent="0.25">
      <c r="A265">
        <f>Rawdata[[#This Row],[ID]]</f>
        <v>26219</v>
      </c>
      <c r="B265" t="str">
        <f>IF(Rawdata[[#This Row],[Marital Status]]="M","Married","Single")</f>
        <v>Married</v>
      </c>
      <c r="C265" t="str">
        <f>IF(Rawdata[[#This Row],[Gender]]="M","Male","Female")</f>
        <v>Female</v>
      </c>
      <c r="D265" s="7">
        <f>Rawdata[[#This Row],[Income]]</f>
        <v>40000</v>
      </c>
      <c r="E265">
        <f>Rawdata[[#This Row],[Children]]</f>
        <v>1</v>
      </c>
      <c r="F265" t="str">
        <f>Rawdata[[#This Row],[Education]]</f>
        <v>Bachelors</v>
      </c>
      <c r="G265">
        <f>VLOOKUP(tbl[[#This Row],[Education]],lk_education[],G$2,FALSE)</f>
        <v>4</v>
      </c>
      <c r="H265" t="str">
        <f>Rawdata[[#This Row],[Occupation]]</f>
        <v>Skilled Manual</v>
      </c>
      <c r="I265" t="str">
        <f>Rawdata[[#This Row],[Home Owner]]</f>
        <v>Yes</v>
      </c>
      <c r="J265">
        <f>Rawdata[[#This Row],[Cars]]</f>
        <v>1</v>
      </c>
      <c r="K265" t="str">
        <f>Rawdata[[#This Row],[Commute Distance]]</f>
        <v>1-2 Miles</v>
      </c>
      <c r="L265" t="str">
        <f>Rawdata[[#This Row],[Region]]</f>
        <v>Europe</v>
      </c>
      <c r="M265">
        <f>Rawdata[[#This Row],[Age]]</f>
        <v>33</v>
      </c>
      <c r="N265" t="str">
        <f>VLOOKUP(tbl[[#This Row],[Age]],lk_age_brackets[],N$2,TRUE)</f>
        <v>31-40</v>
      </c>
      <c r="O265" t="str">
        <f>Rawdata[[#This Row],[Purchased Bike]]</f>
        <v>Yes</v>
      </c>
    </row>
    <row r="266" spans="1:15" x14ac:dyDescent="0.25">
      <c r="A266">
        <f>Rawdata[[#This Row],[ID]]</f>
        <v>28468</v>
      </c>
      <c r="B266" t="str">
        <f>IF(Rawdata[[#This Row],[Marital Status]]="M","Married","Single")</f>
        <v>Married</v>
      </c>
      <c r="C266" t="str">
        <f>IF(Rawdata[[#This Row],[Gender]]="M","Male","Female")</f>
        <v>Female</v>
      </c>
      <c r="D266" s="7">
        <f>Rawdata[[#This Row],[Income]]</f>
        <v>10000</v>
      </c>
      <c r="E266">
        <f>Rawdata[[#This Row],[Children]]</f>
        <v>2</v>
      </c>
      <c r="F266" t="str">
        <f>Rawdata[[#This Row],[Education]]</f>
        <v>Partial College</v>
      </c>
      <c r="G266">
        <f>VLOOKUP(tbl[[#This Row],[Education]],lk_education[],G$2,FALSE)</f>
        <v>3</v>
      </c>
      <c r="H266" t="str">
        <f>Rawdata[[#This Row],[Occupation]]</f>
        <v>Manual</v>
      </c>
      <c r="I266" t="str">
        <f>Rawdata[[#This Row],[Home Owner]]</f>
        <v>Yes</v>
      </c>
      <c r="J266">
        <f>Rawdata[[#This Row],[Cars]]</f>
        <v>0</v>
      </c>
      <c r="K266" t="str">
        <f>Rawdata[[#This Row],[Commute Distance]]</f>
        <v>1-2 Miles</v>
      </c>
      <c r="L266" t="str">
        <f>Rawdata[[#This Row],[Region]]</f>
        <v>Europe</v>
      </c>
      <c r="M266">
        <f>Rawdata[[#This Row],[Age]]</f>
        <v>51</v>
      </c>
      <c r="N266" t="str">
        <f>VLOOKUP(tbl[[#This Row],[Age]],lk_age_brackets[],N$2,TRUE)</f>
        <v>51-60</v>
      </c>
      <c r="O266" t="str">
        <f>Rawdata[[#This Row],[Purchased Bike]]</f>
        <v>No</v>
      </c>
    </row>
    <row r="267" spans="1:15" x14ac:dyDescent="0.25">
      <c r="A267">
        <f>Rawdata[[#This Row],[ID]]</f>
        <v>23419</v>
      </c>
      <c r="B267" t="str">
        <f>IF(Rawdata[[#This Row],[Marital Status]]="M","Married","Single")</f>
        <v>Single</v>
      </c>
      <c r="C267" t="str">
        <f>IF(Rawdata[[#This Row],[Gender]]="M","Male","Female")</f>
        <v>Female</v>
      </c>
      <c r="D267" s="7">
        <f>Rawdata[[#This Row],[Income]]</f>
        <v>70000</v>
      </c>
      <c r="E267">
        <f>Rawdata[[#This Row],[Children]]</f>
        <v>5</v>
      </c>
      <c r="F267" t="str">
        <f>Rawdata[[#This Row],[Education]]</f>
        <v>Bachelors</v>
      </c>
      <c r="G267">
        <f>VLOOKUP(tbl[[#This Row],[Education]],lk_education[],G$2,FALSE)</f>
        <v>4</v>
      </c>
      <c r="H267" t="str">
        <f>Rawdata[[#This Row],[Occupation]]</f>
        <v>Professional</v>
      </c>
      <c r="I267" t="str">
        <f>Rawdata[[#This Row],[Home Owner]]</f>
        <v>Yes</v>
      </c>
      <c r="J267">
        <f>Rawdata[[#This Row],[Cars]]</f>
        <v>3</v>
      </c>
      <c r="K267" t="str">
        <f>Rawdata[[#This Row],[Commute Distance]]</f>
        <v>10+ Miles</v>
      </c>
      <c r="L267" t="str">
        <f>Rawdata[[#This Row],[Region]]</f>
        <v>Pacific</v>
      </c>
      <c r="M267">
        <f>Rawdata[[#This Row],[Age]]</f>
        <v>39</v>
      </c>
      <c r="N267" t="str">
        <f>VLOOKUP(tbl[[#This Row],[Age]],lk_age_brackets[],N$2,TRUE)</f>
        <v>31-40</v>
      </c>
      <c r="O267" t="str">
        <f>Rawdata[[#This Row],[Purchased Bike]]</f>
        <v>No</v>
      </c>
    </row>
    <row r="268" spans="1:15" x14ac:dyDescent="0.25">
      <c r="A268">
        <f>Rawdata[[#This Row],[ID]]</f>
        <v>17964</v>
      </c>
      <c r="B268" t="str">
        <f>IF(Rawdata[[#This Row],[Marital Status]]="M","Married","Single")</f>
        <v>Married</v>
      </c>
      <c r="C268" t="str">
        <f>IF(Rawdata[[#This Row],[Gender]]="M","Male","Female")</f>
        <v>Male</v>
      </c>
      <c r="D268" s="7">
        <f>Rawdata[[#This Row],[Income]]</f>
        <v>40000</v>
      </c>
      <c r="E268">
        <f>Rawdata[[#This Row],[Children]]</f>
        <v>0</v>
      </c>
      <c r="F268" t="str">
        <f>Rawdata[[#This Row],[Education]]</f>
        <v>Graduate Degree</v>
      </c>
      <c r="G268">
        <f>VLOOKUP(tbl[[#This Row],[Education]],lk_education[],G$2,FALSE)</f>
        <v>5</v>
      </c>
      <c r="H268" t="str">
        <f>Rawdata[[#This Row],[Occupation]]</f>
        <v>Clerical</v>
      </c>
      <c r="I268" t="str">
        <f>Rawdata[[#This Row],[Home Owner]]</f>
        <v>Yes</v>
      </c>
      <c r="J268">
        <f>Rawdata[[#This Row],[Cars]]</f>
        <v>0</v>
      </c>
      <c r="K268" t="str">
        <f>Rawdata[[#This Row],[Commute Distance]]</f>
        <v>0-1 Miles</v>
      </c>
      <c r="L268" t="str">
        <f>Rawdata[[#This Row],[Region]]</f>
        <v>Europe</v>
      </c>
      <c r="M268">
        <f>Rawdata[[#This Row],[Age]]</f>
        <v>37</v>
      </c>
      <c r="N268" t="str">
        <f>VLOOKUP(tbl[[#This Row],[Age]],lk_age_brackets[],N$2,TRUE)</f>
        <v>31-40</v>
      </c>
      <c r="O268" t="str">
        <f>Rawdata[[#This Row],[Purchased Bike]]</f>
        <v>Yes</v>
      </c>
    </row>
    <row r="269" spans="1:15" x14ac:dyDescent="0.25">
      <c r="A269">
        <f>Rawdata[[#This Row],[ID]]</f>
        <v>20919</v>
      </c>
      <c r="B269" t="str">
        <f>IF(Rawdata[[#This Row],[Marital Status]]="M","Married","Single")</f>
        <v>Single</v>
      </c>
      <c r="C269" t="str">
        <f>IF(Rawdata[[#This Row],[Gender]]="M","Male","Female")</f>
        <v>Female</v>
      </c>
      <c r="D269" s="7">
        <f>Rawdata[[#This Row],[Income]]</f>
        <v>30000</v>
      </c>
      <c r="E269">
        <f>Rawdata[[#This Row],[Children]]</f>
        <v>2</v>
      </c>
      <c r="F269" t="str">
        <f>Rawdata[[#This Row],[Education]]</f>
        <v>Partial College</v>
      </c>
      <c r="G269">
        <f>VLOOKUP(tbl[[#This Row],[Education]],lk_education[],G$2,FALSE)</f>
        <v>3</v>
      </c>
      <c r="H269" t="str">
        <f>Rawdata[[#This Row],[Occupation]]</f>
        <v>Clerical</v>
      </c>
      <c r="I269" t="str">
        <f>Rawdata[[#This Row],[Home Owner]]</f>
        <v>Yes</v>
      </c>
      <c r="J269">
        <f>Rawdata[[#This Row],[Cars]]</f>
        <v>2</v>
      </c>
      <c r="K269" t="str">
        <f>Rawdata[[#This Row],[Commute Distance]]</f>
        <v>0-1 Miles</v>
      </c>
      <c r="L269" t="str">
        <f>Rawdata[[#This Row],[Region]]</f>
        <v>Europe</v>
      </c>
      <c r="M269">
        <f>Rawdata[[#This Row],[Age]]</f>
        <v>42</v>
      </c>
      <c r="N269" t="str">
        <f>VLOOKUP(tbl[[#This Row],[Age]],lk_age_brackets[],N$2,TRUE)</f>
        <v>41-50</v>
      </c>
      <c r="O269" t="str">
        <f>Rawdata[[#This Row],[Purchased Bike]]</f>
        <v>No</v>
      </c>
    </row>
    <row r="270" spans="1:15" x14ac:dyDescent="0.25">
      <c r="A270">
        <f>Rawdata[[#This Row],[ID]]</f>
        <v>20927</v>
      </c>
      <c r="B270" t="str">
        <f>IF(Rawdata[[#This Row],[Marital Status]]="M","Married","Single")</f>
        <v>Single</v>
      </c>
      <c r="C270" t="str">
        <f>IF(Rawdata[[#This Row],[Gender]]="M","Male","Female")</f>
        <v>Female</v>
      </c>
      <c r="D270" s="7">
        <f>Rawdata[[#This Row],[Income]]</f>
        <v>20000</v>
      </c>
      <c r="E270">
        <f>Rawdata[[#This Row],[Children]]</f>
        <v>5</v>
      </c>
      <c r="F270" t="str">
        <f>Rawdata[[#This Row],[Education]]</f>
        <v>High School</v>
      </c>
      <c r="G270">
        <f>VLOOKUP(tbl[[#This Row],[Education]],lk_education[],G$2,FALSE)</f>
        <v>2</v>
      </c>
      <c r="H270" t="str">
        <f>Rawdata[[#This Row],[Occupation]]</f>
        <v>Manual</v>
      </c>
      <c r="I270" t="str">
        <f>Rawdata[[#This Row],[Home Owner]]</f>
        <v>Yes</v>
      </c>
      <c r="J270">
        <f>Rawdata[[#This Row],[Cars]]</f>
        <v>2</v>
      </c>
      <c r="K270" t="str">
        <f>Rawdata[[#This Row],[Commute Distance]]</f>
        <v>0-1 Miles</v>
      </c>
      <c r="L270" t="str">
        <f>Rawdata[[#This Row],[Region]]</f>
        <v>Europe</v>
      </c>
      <c r="M270">
        <f>Rawdata[[#This Row],[Age]]</f>
        <v>27</v>
      </c>
      <c r="N270" t="str">
        <f>VLOOKUP(tbl[[#This Row],[Age]],lk_age_brackets[],N$2,TRUE)</f>
        <v>0-30</v>
      </c>
      <c r="O270" t="str">
        <f>Rawdata[[#This Row],[Purchased Bike]]</f>
        <v>No</v>
      </c>
    </row>
    <row r="271" spans="1:15" x14ac:dyDescent="0.25">
      <c r="A271">
        <f>Rawdata[[#This Row],[ID]]</f>
        <v>13133</v>
      </c>
      <c r="B271" t="str">
        <f>IF(Rawdata[[#This Row],[Marital Status]]="M","Married","Single")</f>
        <v>Single</v>
      </c>
      <c r="C271" t="str">
        <f>IF(Rawdata[[#This Row],[Gender]]="M","Male","Female")</f>
        <v>Male</v>
      </c>
      <c r="D271" s="7">
        <f>Rawdata[[#This Row],[Income]]</f>
        <v>100000</v>
      </c>
      <c r="E271">
        <f>Rawdata[[#This Row],[Children]]</f>
        <v>5</v>
      </c>
      <c r="F271" t="str">
        <f>Rawdata[[#This Row],[Education]]</f>
        <v>Bachelors</v>
      </c>
      <c r="G271">
        <f>VLOOKUP(tbl[[#This Row],[Education]],lk_education[],G$2,FALSE)</f>
        <v>4</v>
      </c>
      <c r="H271" t="str">
        <f>Rawdata[[#This Row],[Occupation]]</f>
        <v>Professional</v>
      </c>
      <c r="I271" t="str">
        <f>Rawdata[[#This Row],[Home Owner]]</f>
        <v>Yes</v>
      </c>
      <c r="J271">
        <f>Rawdata[[#This Row],[Cars]]</f>
        <v>1</v>
      </c>
      <c r="K271" t="str">
        <f>Rawdata[[#This Row],[Commute Distance]]</f>
        <v>5-10 Miles</v>
      </c>
      <c r="L271" t="str">
        <f>Rawdata[[#This Row],[Region]]</f>
        <v>Pacific</v>
      </c>
      <c r="M271">
        <f>Rawdata[[#This Row],[Age]]</f>
        <v>47</v>
      </c>
      <c r="N271" t="str">
        <f>VLOOKUP(tbl[[#This Row],[Age]],lk_age_brackets[],N$2,TRUE)</f>
        <v>41-50</v>
      </c>
      <c r="O271" t="str">
        <f>Rawdata[[#This Row],[Purchased Bike]]</f>
        <v>Yes</v>
      </c>
    </row>
    <row r="272" spans="1:15" x14ac:dyDescent="0.25">
      <c r="A272">
        <f>Rawdata[[#This Row],[ID]]</f>
        <v>19626</v>
      </c>
      <c r="B272" t="str">
        <f>IF(Rawdata[[#This Row],[Marital Status]]="M","Married","Single")</f>
        <v>Married</v>
      </c>
      <c r="C272" t="str">
        <f>IF(Rawdata[[#This Row],[Gender]]="M","Male","Female")</f>
        <v>Male</v>
      </c>
      <c r="D272" s="7">
        <f>Rawdata[[#This Row],[Income]]</f>
        <v>70000</v>
      </c>
      <c r="E272">
        <f>Rawdata[[#This Row],[Children]]</f>
        <v>5</v>
      </c>
      <c r="F272" t="str">
        <f>Rawdata[[#This Row],[Education]]</f>
        <v>Partial College</v>
      </c>
      <c r="G272">
        <f>VLOOKUP(tbl[[#This Row],[Education]],lk_education[],G$2,FALSE)</f>
        <v>3</v>
      </c>
      <c r="H272" t="str">
        <f>Rawdata[[#This Row],[Occupation]]</f>
        <v>Skilled Manual</v>
      </c>
      <c r="I272" t="str">
        <f>Rawdata[[#This Row],[Home Owner]]</f>
        <v>Yes</v>
      </c>
      <c r="J272">
        <f>Rawdata[[#This Row],[Cars]]</f>
        <v>3</v>
      </c>
      <c r="K272" t="str">
        <f>Rawdata[[#This Row],[Commute Distance]]</f>
        <v>5-10 Miles</v>
      </c>
      <c r="L272" t="str">
        <f>Rawdata[[#This Row],[Region]]</f>
        <v>Pacific</v>
      </c>
      <c r="M272">
        <f>Rawdata[[#This Row],[Age]]</f>
        <v>45</v>
      </c>
      <c r="N272" t="str">
        <f>VLOOKUP(tbl[[#This Row],[Age]],lk_age_brackets[],N$2,TRUE)</f>
        <v>41-50</v>
      </c>
      <c r="O272" t="str">
        <f>Rawdata[[#This Row],[Purchased Bike]]</f>
        <v>No</v>
      </c>
    </row>
    <row r="273" spans="1:15" x14ac:dyDescent="0.25">
      <c r="A273">
        <f>Rawdata[[#This Row],[ID]]</f>
        <v>21039</v>
      </c>
      <c r="B273" t="str">
        <f>IF(Rawdata[[#This Row],[Marital Status]]="M","Married","Single")</f>
        <v>Single</v>
      </c>
      <c r="C273" t="str">
        <f>IF(Rawdata[[#This Row],[Gender]]="M","Male","Female")</f>
        <v>Female</v>
      </c>
      <c r="D273" s="7">
        <f>Rawdata[[#This Row],[Income]]</f>
        <v>50000</v>
      </c>
      <c r="E273">
        <f>Rawdata[[#This Row],[Children]]</f>
        <v>0</v>
      </c>
      <c r="F273" t="str">
        <f>Rawdata[[#This Row],[Education]]</f>
        <v>Graduate Degree</v>
      </c>
      <c r="G273">
        <f>VLOOKUP(tbl[[#This Row],[Education]],lk_education[],G$2,FALSE)</f>
        <v>5</v>
      </c>
      <c r="H273" t="str">
        <f>Rawdata[[#This Row],[Occupation]]</f>
        <v>Skilled Manual</v>
      </c>
      <c r="I273" t="str">
        <f>Rawdata[[#This Row],[Home Owner]]</f>
        <v>No</v>
      </c>
      <c r="J273">
        <f>Rawdata[[#This Row],[Cars]]</f>
        <v>0</v>
      </c>
      <c r="K273" t="str">
        <f>Rawdata[[#This Row],[Commute Distance]]</f>
        <v>0-1 Miles</v>
      </c>
      <c r="L273" t="str">
        <f>Rawdata[[#This Row],[Region]]</f>
        <v>Europe</v>
      </c>
      <c r="M273">
        <f>Rawdata[[#This Row],[Age]]</f>
        <v>37</v>
      </c>
      <c r="N273" t="str">
        <f>VLOOKUP(tbl[[#This Row],[Age]],lk_age_brackets[],N$2,TRUE)</f>
        <v>31-40</v>
      </c>
      <c r="O273" t="str">
        <f>Rawdata[[#This Row],[Purchased Bike]]</f>
        <v>Yes</v>
      </c>
    </row>
    <row r="274" spans="1:15" x14ac:dyDescent="0.25">
      <c r="A274">
        <f>Rawdata[[#This Row],[ID]]</f>
        <v>12231</v>
      </c>
      <c r="B274" t="str">
        <f>IF(Rawdata[[#This Row],[Marital Status]]="M","Married","Single")</f>
        <v>Single</v>
      </c>
      <c r="C274" t="str">
        <f>IF(Rawdata[[#This Row],[Gender]]="M","Male","Female")</f>
        <v>Female</v>
      </c>
      <c r="D274" s="7">
        <f>Rawdata[[#This Row],[Income]]</f>
        <v>10000</v>
      </c>
      <c r="E274">
        <f>Rawdata[[#This Row],[Children]]</f>
        <v>2</v>
      </c>
      <c r="F274" t="str">
        <f>Rawdata[[#This Row],[Education]]</f>
        <v>Partial College</v>
      </c>
      <c r="G274">
        <f>VLOOKUP(tbl[[#This Row],[Education]],lk_education[],G$2,FALSE)</f>
        <v>3</v>
      </c>
      <c r="H274" t="str">
        <f>Rawdata[[#This Row],[Occupation]]</f>
        <v>Manual</v>
      </c>
      <c r="I274" t="str">
        <f>Rawdata[[#This Row],[Home Owner]]</f>
        <v>Yes</v>
      </c>
      <c r="J274">
        <f>Rawdata[[#This Row],[Cars]]</f>
        <v>0</v>
      </c>
      <c r="K274" t="str">
        <f>Rawdata[[#This Row],[Commute Distance]]</f>
        <v>0-1 Miles</v>
      </c>
      <c r="L274" t="str">
        <f>Rawdata[[#This Row],[Region]]</f>
        <v>Europe</v>
      </c>
      <c r="M274">
        <f>Rawdata[[#This Row],[Age]]</f>
        <v>51</v>
      </c>
      <c r="N274" t="str">
        <f>VLOOKUP(tbl[[#This Row],[Age]],lk_age_brackets[],N$2,TRUE)</f>
        <v>51-60</v>
      </c>
      <c r="O274" t="str">
        <f>Rawdata[[#This Row],[Purchased Bike]]</f>
        <v>Yes</v>
      </c>
    </row>
    <row r="275" spans="1:15" x14ac:dyDescent="0.25">
      <c r="A275">
        <f>Rawdata[[#This Row],[ID]]</f>
        <v>25665</v>
      </c>
      <c r="B275" t="str">
        <f>IF(Rawdata[[#This Row],[Marital Status]]="M","Married","Single")</f>
        <v>Single</v>
      </c>
      <c r="C275" t="str">
        <f>IF(Rawdata[[#This Row],[Gender]]="M","Male","Female")</f>
        <v>Female</v>
      </c>
      <c r="D275" s="7">
        <f>Rawdata[[#This Row],[Income]]</f>
        <v>20000</v>
      </c>
      <c r="E275">
        <f>Rawdata[[#This Row],[Children]]</f>
        <v>0</v>
      </c>
      <c r="F275" t="str">
        <f>Rawdata[[#This Row],[Education]]</f>
        <v>High School</v>
      </c>
      <c r="G275">
        <f>VLOOKUP(tbl[[#This Row],[Education]],lk_education[],G$2,FALSE)</f>
        <v>2</v>
      </c>
      <c r="H275" t="str">
        <f>Rawdata[[#This Row],[Occupation]]</f>
        <v>Manual</v>
      </c>
      <c r="I275" t="str">
        <f>Rawdata[[#This Row],[Home Owner]]</f>
        <v>No</v>
      </c>
      <c r="J275">
        <f>Rawdata[[#This Row],[Cars]]</f>
        <v>1</v>
      </c>
      <c r="K275" t="str">
        <f>Rawdata[[#This Row],[Commute Distance]]</f>
        <v>1-2 Miles</v>
      </c>
      <c r="L275" t="str">
        <f>Rawdata[[#This Row],[Region]]</f>
        <v>Europe</v>
      </c>
      <c r="M275">
        <f>Rawdata[[#This Row],[Age]]</f>
        <v>28</v>
      </c>
      <c r="N275" t="str">
        <f>VLOOKUP(tbl[[#This Row],[Age]],lk_age_brackets[],N$2,TRUE)</f>
        <v>0-30</v>
      </c>
      <c r="O275" t="str">
        <f>Rawdata[[#This Row],[Purchased Bike]]</f>
        <v>No</v>
      </c>
    </row>
    <row r="276" spans="1:15" x14ac:dyDescent="0.25">
      <c r="A276">
        <f>Rawdata[[#This Row],[ID]]</f>
        <v>24061</v>
      </c>
      <c r="B276" t="str">
        <f>IF(Rawdata[[#This Row],[Marital Status]]="M","Married","Single")</f>
        <v>Married</v>
      </c>
      <c r="C276" t="str">
        <f>IF(Rawdata[[#This Row],[Gender]]="M","Male","Female")</f>
        <v>Male</v>
      </c>
      <c r="D276" s="7">
        <f>Rawdata[[#This Row],[Income]]</f>
        <v>10000</v>
      </c>
      <c r="E276">
        <f>Rawdata[[#This Row],[Children]]</f>
        <v>4</v>
      </c>
      <c r="F276" t="str">
        <f>Rawdata[[#This Row],[Education]]</f>
        <v>Partial High School</v>
      </c>
      <c r="G276">
        <f>VLOOKUP(tbl[[#This Row],[Education]],lk_education[],G$2,FALSE)</f>
        <v>1</v>
      </c>
      <c r="H276" t="str">
        <f>Rawdata[[#This Row],[Occupation]]</f>
        <v>Manual</v>
      </c>
      <c r="I276" t="str">
        <f>Rawdata[[#This Row],[Home Owner]]</f>
        <v>Yes</v>
      </c>
      <c r="J276">
        <f>Rawdata[[#This Row],[Cars]]</f>
        <v>1</v>
      </c>
      <c r="K276" t="str">
        <f>Rawdata[[#This Row],[Commute Distance]]</f>
        <v>0-1 Miles</v>
      </c>
      <c r="L276" t="str">
        <f>Rawdata[[#This Row],[Region]]</f>
        <v>Europe</v>
      </c>
      <c r="M276">
        <f>Rawdata[[#This Row],[Age]]</f>
        <v>40</v>
      </c>
      <c r="N276" t="str">
        <f>VLOOKUP(tbl[[#This Row],[Age]],lk_age_brackets[],N$2,TRUE)</f>
        <v>31-40</v>
      </c>
      <c r="O276" t="str">
        <f>Rawdata[[#This Row],[Purchased Bike]]</f>
        <v>Yes</v>
      </c>
    </row>
    <row r="277" spans="1:15" x14ac:dyDescent="0.25">
      <c r="A277">
        <f>Rawdata[[#This Row],[ID]]</f>
        <v>26879</v>
      </c>
      <c r="B277" t="str">
        <f>IF(Rawdata[[#This Row],[Marital Status]]="M","Married","Single")</f>
        <v>Single</v>
      </c>
      <c r="C277" t="str">
        <f>IF(Rawdata[[#This Row],[Gender]]="M","Male","Female")</f>
        <v>Female</v>
      </c>
      <c r="D277" s="7">
        <f>Rawdata[[#This Row],[Income]]</f>
        <v>20000</v>
      </c>
      <c r="E277">
        <f>Rawdata[[#This Row],[Children]]</f>
        <v>0</v>
      </c>
      <c r="F277" t="str">
        <f>Rawdata[[#This Row],[Education]]</f>
        <v>High School</v>
      </c>
      <c r="G277">
        <f>VLOOKUP(tbl[[#This Row],[Education]],lk_education[],G$2,FALSE)</f>
        <v>2</v>
      </c>
      <c r="H277" t="str">
        <f>Rawdata[[#This Row],[Occupation]]</f>
        <v>Manual</v>
      </c>
      <c r="I277" t="str">
        <f>Rawdata[[#This Row],[Home Owner]]</f>
        <v>No</v>
      </c>
      <c r="J277">
        <f>Rawdata[[#This Row],[Cars]]</f>
        <v>1</v>
      </c>
      <c r="K277" t="str">
        <f>Rawdata[[#This Row],[Commute Distance]]</f>
        <v>2-5 Miles</v>
      </c>
      <c r="L277" t="str">
        <f>Rawdata[[#This Row],[Region]]</f>
        <v>Europe</v>
      </c>
      <c r="M277">
        <f>Rawdata[[#This Row],[Age]]</f>
        <v>30</v>
      </c>
      <c r="N277" t="str">
        <f>VLOOKUP(tbl[[#This Row],[Age]],lk_age_brackets[],N$2,TRUE)</f>
        <v>0-30</v>
      </c>
      <c r="O277" t="str">
        <f>Rawdata[[#This Row],[Purchased Bike]]</f>
        <v>No</v>
      </c>
    </row>
    <row r="278" spans="1:15" x14ac:dyDescent="0.25">
      <c r="A278">
        <f>Rawdata[[#This Row],[ID]]</f>
        <v>12284</v>
      </c>
      <c r="B278" t="str">
        <f>IF(Rawdata[[#This Row],[Marital Status]]="M","Married","Single")</f>
        <v>Married</v>
      </c>
      <c r="C278" t="str">
        <f>IF(Rawdata[[#This Row],[Gender]]="M","Male","Female")</f>
        <v>Female</v>
      </c>
      <c r="D278" s="7">
        <f>Rawdata[[#This Row],[Income]]</f>
        <v>30000</v>
      </c>
      <c r="E278">
        <f>Rawdata[[#This Row],[Children]]</f>
        <v>0</v>
      </c>
      <c r="F278" t="str">
        <f>Rawdata[[#This Row],[Education]]</f>
        <v>Bachelors</v>
      </c>
      <c r="G278">
        <f>VLOOKUP(tbl[[#This Row],[Education]],lk_education[],G$2,FALSE)</f>
        <v>4</v>
      </c>
      <c r="H278" t="str">
        <f>Rawdata[[#This Row],[Occupation]]</f>
        <v>Clerical</v>
      </c>
      <c r="I278" t="str">
        <f>Rawdata[[#This Row],[Home Owner]]</f>
        <v>No</v>
      </c>
      <c r="J278">
        <f>Rawdata[[#This Row],[Cars]]</f>
        <v>0</v>
      </c>
      <c r="K278" t="str">
        <f>Rawdata[[#This Row],[Commute Distance]]</f>
        <v>0-1 Miles</v>
      </c>
      <c r="L278" t="str">
        <f>Rawdata[[#This Row],[Region]]</f>
        <v>Europe</v>
      </c>
      <c r="M278">
        <f>Rawdata[[#This Row],[Age]]</f>
        <v>36</v>
      </c>
      <c r="N278" t="str">
        <f>VLOOKUP(tbl[[#This Row],[Age]],lk_age_brackets[],N$2,TRUE)</f>
        <v>31-40</v>
      </c>
      <c r="O278" t="str">
        <f>Rawdata[[#This Row],[Purchased Bike]]</f>
        <v>Yes</v>
      </c>
    </row>
    <row r="279" spans="1:15" x14ac:dyDescent="0.25">
      <c r="A279">
        <f>Rawdata[[#This Row],[ID]]</f>
        <v>26654</v>
      </c>
      <c r="B279" t="str">
        <f>IF(Rawdata[[#This Row],[Marital Status]]="M","Married","Single")</f>
        <v>Married</v>
      </c>
      <c r="C279" t="str">
        <f>IF(Rawdata[[#This Row],[Gender]]="M","Male","Female")</f>
        <v>Female</v>
      </c>
      <c r="D279" s="7">
        <f>Rawdata[[#This Row],[Income]]</f>
        <v>90000</v>
      </c>
      <c r="E279">
        <f>Rawdata[[#This Row],[Children]]</f>
        <v>1</v>
      </c>
      <c r="F279" t="str">
        <f>Rawdata[[#This Row],[Education]]</f>
        <v>Graduate Degree</v>
      </c>
      <c r="G279">
        <f>VLOOKUP(tbl[[#This Row],[Education]],lk_education[],G$2,FALSE)</f>
        <v>5</v>
      </c>
      <c r="H279" t="str">
        <f>Rawdata[[#This Row],[Occupation]]</f>
        <v>Management</v>
      </c>
      <c r="I279" t="str">
        <f>Rawdata[[#This Row],[Home Owner]]</f>
        <v>Yes</v>
      </c>
      <c r="J279">
        <f>Rawdata[[#This Row],[Cars]]</f>
        <v>0</v>
      </c>
      <c r="K279" t="str">
        <f>Rawdata[[#This Row],[Commute Distance]]</f>
        <v>0-1 Miles</v>
      </c>
      <c r="L279" t="str">
        <f>Rawdata[[#This Row],[Region]]</f>
        <v>Pacific</v>
      </c>
      <c r="M279">
        <f>Rawdata[[#This Row],[Age]]</f>
        <v>37</v>
      </c>
      <c r="N279" t="str">
        <f>VLOOKUP(tbl[[#This Row],[Age]],lk_age_brackets[],N$2,TRUE)</f>
        <v>31-40</v>
      </c>
      <c r="O279" t="str">
        <f>Rawdata[[#This Row],[Purchased Bike]]</f>
        <v>Yes</v>
      </c>
    </row>
    <row r="280" spans="1:15" x14ac:dyDescent="0.25">
      <c r="A280">
        <f>Rawdata[[#This Row],[ID]]</f>
        <v>14545</v>
      </c>
      <c r="B280" t="str">
        <f>IF(Rawdata[[#This Row],[Marital Status]]="M","Married","Single")</f>
        <v>Married</v>
      </c>
      <c r="C280" t="str">
        <f>IF(Rawdata[[#This Row],[Gender]]="M","Male","Female")</f>
        <v>Female</v>
      </c>
      <c r="D280" s="7">
        <f>Rawdata[[#This Row],[Income]]</f>
        <v>10000</v>
      </c>
      <c r="E280">
        <f>Rawdata[[#This Row],[Children]]</f>
        <v>2</v>
      </c>
      <c r="F280" t="str">
        <f>Rawdata[[#This Row],[Education]]</f>
        <v>Partial College</v>
      </c>
      <c r="G280">
        <f>VLOOKUP(tbl[[#This Row],[Education]],lk_education[],G$2,FALSE)</f>
        <v>3</v>
      </c>
      <c r="H280" t="str">
        <f>Rawdata[[#This Row],[Occupation]]</f>
        <v>Manual</v>
      </c>
      <c r="I280" t="str">
        <f>Rawdata[[#This Row],[Home Owner]]</f>
        <v>Yes</v>
      </c>
      <c r="J280">
        <f>Rawdata[[#This Row],[Cars]]</f>
        <v>0</v>
      </c>
      <c r="K280" t="str">
        <f>Rawdata[[#This Row],[Commute Distance]]</f>
        <v>1-2 Miles</v>
      </c>
      <c r="L280" t="str">
        <f>Rawdata[[#This Row],[Region]]</f>
        <v>Europe</v>
      </c>
      <c r="M280">
        <f>Rawdata[[#This Row],[Age]]</f>
        <v>49</v>
      </c>
      <c r="N280" t="str">
        <f>VLOOKUP(tbl[[#This Row],[Age]],lk_age_brackets[],N$2,TRUE)</f>
        <v>41-50</v>
      </c>
      <c r="O280" t="str">
        <f>Rawdata[[#This Row],[Purchased Bike]]</f>
        <v>No</v>
      </c>
    </row>
    <row r="281" spans="1:15" x14ac:dyDescent="0.25">
      <c r="A281">
        <f>Rawdata[[#This Row],[ID]]</f>
        <v>24201</v>
      </c>
      <c r="B281" t="str">
        <f>IF(Rawdata[[#This Row],[Marital Status]]="M","Married","Single")</f>
        <v>Married</v>
      </c>
      <c r="C281" t="str">
        <f>IF(Rawdata[[#This Row],[Gender]]="M","Male","Female")</f>
        <v>Female</v>
      </c>
      <c r="D281" s="7">
        <f>Rawdata[[#This Row],[Income]]</f>
        <v>10000</v>
      </c>
      <c r="E281">
        <f>Rawdata[[#This Row],[Children]]</f>
        <v>2</v>
      </c>
      <c r="F281" t="str">
        <f>Rawdata[[#This Row],[Education]]</f>
        <v>High School</v>
      </c>
      <c r="G281">
        <f>VLOOKUP(tbl[[#This Row],[Education]],lk_education[],G$2,FALSE)</f>
        <v>2</v>
      </c>
      <c r="H281" t="str">
        <f>Rawdata[[#This Row],[Occupation]]</f>
        <v>Manual</v>
      </c>
      <c r="I281" t="str">
        <f>Rawdata[[#This Row],[Home Owner]]</f>
        <v>Yes</v>
      </c>
      <c r="J281">
        <f>Rawdata[[#This Row],[Cars]]</f>
        <v>0</v>
      </c>
      <c r="K281" t="str">
        <f>Rawdata[[#This Row],[Commute Distance]]</f>
        <v>0-1 Miles</v>
      </c>
      <c r="L281" t="str">
        <f>Rawdata[[#This Row],[Region]]</f>
        <v>Europe</v>
      </c>
      <c r="M281">
        <f>Rawdata[[#This Row],[Age]]</f>
        <v>37</v>
      </c>
      <c r="N281" t="str">
        <f>VLOOKUP(tbl[[#This Row],[Age]],lk_age_brackets[],N$2,TRUE)</f>
        <v>31-40</v>
      </c>
      <c r="O281" t="str">
        <f>Rawdata[[#This Row],[Purchased Bike]]</f>
        <v>Yes</v>
      </c>
    </row>
    <row r="282" spans="1:15" x14ac:dyDescent="0.25">
      <c r="A282">
        <f>Rawdata[[#This Row],[ID]]</f>
        <v>20625</v>
      </c>
      <c r="B282" t="str">
        <f>IF(Rawdata[[#This Row],[Marital Status]]="M","Married","Single")</f>
        <v>Married</v>
      </c>
      <c r="C282" t="str">
        <f>IF(Rawdata[[#This Row],[Gender]]="M","Male","Female")</f>
        <v>Male</v>
      </c>
      <c r="D282" s="7">
        <f>Rawdata[[#This Row],[Income]]</f>
        <v>100000</v>
      </c>
      <c r="E282">
        <f>Rawdata[[#This Row],[Children]]</f>
        <v>0</v>
      </c>
      <c r="F282" t="str">
        <f>Rawdata[[#This Row],[Education]]</f>
        <v>High School</v>
      </c>
      <c r="G282">
        <f>VLOOKUP(tbl[[#This Row],[Education]],lk_education[],G$2,FALSE)</f>
        <v>2</v>
      </c>
      <c r="H282" t="str">
        <f>Rawdata[[#This Row],[Occupation]]</f>
        <v>Management</v>
      </c>
      <c r="I282" t="str">
        <f>Rawdata[[#This Row],[Home Owner]]</f>
        <v>Yes</v>
      </c>
      <c r="J282">
        <f>Rawdata[[#This Row],[Cars]]</f>
        <v>3</v>
      </c>
      <c r="K282" t="str">
        <f>Rawdata[[#This Row],[Commute Distance]]</f>
        <v>10+ Miles</v>
      </c>
      <c r="L282" t="str">
        <f>Rawdata[[#This Row],[Region]]</f>
        <v>Pacific</v>
      </c>
      <c r="M282">
        <f>Rawdata[[#This Row],[Age]]</f>
        <v>35</v>
      </c>
      <c r="N282" t="str">
        <f>VLOOKUP(tbl[[#This Row],[Age]],lk_age_brackets[],N$2,TRUE)</f>
        <v>31-40</v>
      </c>
      <c r="O282" t="str">
        <f>Rawdata[[#This Row],[Purchased Bike]]</f>
        <v>Yes</v>
      </c>
    </row>
    <row r="283" spans="1:15" x14ac:dyDescent="0.25">
      <c r="A283">
        <f>Rawdata[[#This Row],[ID]]</f>
        <v>16390</v>
      </c>
      <c r="B283" t="str">
        <f>IF(Rawdata[[#This Row],[Marital Status]]="M","Married","Single")</f>
        <v>Single</v>
      </c>
      <c r="C283" t="str">
        <f>IF(Rawdata[[#This Row],[Gender]]="M","Male","Female")</f>
        <v>Male</v>
      </c>
      <c r="D283" s="7">
        <f>Rawdata[[#This Row],[Income]]</f>
        <v>30000</v>
      </c>
      <c r="E283">
        <f>Rawdata[[#This Row],[Children]]</f>
        <v>1</v>
      </c>
      <c r="F283" t="str">
        <f>Rawdata[[#This Row],[Education]]</f>
        <v>Bachelors</v>
      </c>
      <c r="G283">
        <f>VLOOKUP(tbl[[#This Row],[Education]],lk_education[],G$2,FALSE)</f>
        <v>4</v>
      </c>
      <c r="H283" t="str">
        <f>Rawdata[[#This Row],[Occupation]]</f>
        <v>Clerical</v>
      </c>
      <c r="I283" t="str">
        <f>Rawdata[[#This Row],[Home Owner]]</f>
        <v>No</v>
      </c>
      <c r="J283">
        <f>Rawdata[[#This Row],[Cars]]</f>
        <v>0</v>
      </c>
      <c r="K283" t="str">
        <f>Rawdata[[#This Row],[Commute Distance]]</f>
        <v>0-1 Miles</v>
      </c>
      <c r="L283" t="str">
        <f>Rawdata[[#This Row],[Region]]</f>
        <v>Europe</v>
      </c>
      <c r="M283">
        <f>Rawdata[[#This Row],[Age]]</f>
        <v>38</v>
      </c>
      <c r="N283" t="str">
        <f>VLOOKUP(tbl[[#This Row],[Age]],lk_age_brackets[],N$2,TRUE)</f>
        <v>31-40</v>
      </c>
      <c r="O283" t="str">
        <f>Rawdata[[#This Row],[Purchased Bike]]</f>
        <v>Yes</v>
      </c>
    </row>
    <row r="284" spans="1:15" x14ac:dyDescent="0.25">
      <c r="A284">
        <f>Rawdata[[#This Row],[ID]]</f>
        <v>14804</v>
      </c>
      <c r="B284" t="str">
        <f>IF(Rawdata[[#This Row],[Marital Status]]="M","Married","Single")</f>
        <v>Single</v>
      </c>
      <c r="C284" t="str">
        <f>IF(Rawdata[[#This Row],[Gender]]="M","Male","Female")</f>
        <v>Female</v>
      </c>
      <c r="D284" s="7">
        <f>Rawdata[[#This Row],[Income]]</f>
        <v>10000</v>
      </c>
      <c r="E284">
        <f>Rawdata[[#This Row],[Children]]</f>
        <v>3</v>
      </c>
      <c r="F284" t="str">
        <f>Rawdata[[#This Row],[Education]]</f>
        <v>Partial High School</v>
      </c>
      <c r="G284">
        <f>VLOOKUP(tbl[[#This Row],[Education]],lk_education[],G$2,FALSE)</f>
        <v>1</v>
      </c>
      <c r="H284" t="str">
        <f>Rawdata[[#This Row],[Occupation]]</f>
        <v>Manual</v>
      </c>
      <c r="I284" t="str">
        <f>Rawdata[[#This Row],[Home Owner]]</f>
        <v>Yes</v>
      </c>
      <c r="J284">
        <f>Rawdata[[#This Row],[Cars]]</f>
        <v>2</v>
      </c>
      <c r="K284" t="str">
        <f>Rawdata[[#This Row],[Commute Distance]]</f>
        <v>0-1 Miles</v>
      </c>
      <c r="L284" t="str">
        <f>Rawdata[[#This Row],[Region]]</f>
        <v>Europe</v>
      </c>
      <c r="M284">
        <f>Rawdata[[#This Row],[Age]]</f>
        <v>43</v>
      </c>
      <c r="N284" t="str">
        <f>VLOOKUP(tbl[[#This Row],[Age]],lk_age_brackets[],N$2,TRUE)</f>
        <v>41-50</v>
      </c>
      <c r="O284" t="str">
        <f>Rawdata[[#This Row],[Purchased Bike]]</f>
        <v>No</v>
      </c>
    </row>
    <row r="285" spans="1:15" x14ac:dyDescent="0.25">
      <c r="A285">
        <f>Rawdata[[#This Row],[ID]]</f>
        <v>12629</v>
      </c>
      <c r="B285" t="str">
        <f>IF(Rawdata[[#This Row],[Marital Status]]="M","Married","Single")</f>
        <v>Single</v>
      </c>
      <c r="C285" t="str">
        <f>IF(Rawdata[[#This Row],[Gender]]="M","Male","Female")</f>
        <v>Male</v>
      </c>
      <c r="D285" s="7">
        <f>Rawdata[[#This Row],[Income]]</f>
        <v>20000</v>
      </c>
      <c r="E285">
        <f>Rawdata[[#This Row],[Children]]</f>
        <v>1</v>
      </c>
      <c r="F285" t="str">
        <f>Rawdata[[#This Row],[Education]]</f>
        <v>Partial College</v>
      </c>
      <c r="G285">
        <f>VLOOKUP(tbl[[#This Row],[Education]],lk_education[],G$2,FALSE)</f>
        <v>3</v>
      </c>
      <c r="H285" t="str">
        <f>Rawdata[[#This Row],[Occupation]]</f>
        <v>Manual</v>
      </c>
      <c r="I285" t="str">
        <f>Rawdata[[#This Row],[Home Owner]]</f>
        <v>No</v>
      </c>
      <c r="J285">
        <f>Rawdata[[#This Row],[Cars]]</f>
        <v>0</v>
      </c>
      <c r="K285" t="str">
        <f>Rawdata[[#This Row],[Commute Distance]]</f>
        <v>0-1 Miles</v>
      </c>
      <c r="L285" t="str">
        <f>Rawdata[[#This Row],[Region]]</f>
        <v>Europe</v>
      </c>
      <c r="M285">
        <f>Rawdata[[#This Row],[Age]]</f>
        <v>37</v>
      </c>
      <c r="N285" t="str">
        <f>VLOOKUP(tbl[[#This Row],[Age]],lk_age_brackets[],N$2,TRUE)</f>
        <v>31-40</v>
      </c>
      <c r="O285" t="str">
        <f>Rawdata[[#This Row],[Purchased Bike]]</f>
        <v>No</v>
      </c>
    </row>
    <row r="286" spans="1:15" x14ac:dyDescent="0.25">
      <c r="A286">
        <f>Rawdata[[#This Row],[ID]]</f>
        <v>14696</v>
      </c>
      <c r="B286" t="str">
        <f>IF(Rawdata[[#This Row],[Marital Status]]="M","Married","Single")</f>
        <v>Single</v>
      </c>
      <c r="C286" t="str">
        <f>IF(Rawdata[[#This Row],[Gender]]="M","Male","Female")</f>
        <v>Male</v>
      </c>
      <c r="D286" s="7">
        <f>Rawdata[[#This Row],[Income]]</f>
        <v>10000</v>
      </c>
      <c r="E286">
        <f>Rawdata[[#This Row],[Children]]</f>
        <v>0</v>
      </c>
      <c r="F286" t="str">
        <f>Rawdata[[#This Row],[Education]]</f>
        <v>Partial High School</v>
      </c>
      <c r="G286">
        <f>VLOOKUP(tbl[[#This Row],[Education]],lk_education[],G$2,FALSE)</f>
        <v>1</v>
      </c>
      <c r="H286" t="str">
        <f>Rawdata[[#This Row],[Occupation]]</f>
        <v>Manual</v>
      </c>
      <c r="I286" t="str">
        <f>Rawdata[[#This Row],[Home Owner]]</f>
        <v>No</v>
      </c>
      <c r="J286">
        <f>Rawdata[[#This Row],[Cars]]</f>
        <v>2</v>
      </c>
      <c r="K286" t="str">
        <f>Rawdata[[#This Row],[Commute Distance]]</f>
        <v>0-1 Miles</v>
      </c>
      <c r="L286" t="str">
        <f>Rawdata[[#This Row],[Region]]</f>
        <v>Europe</v>
      </c>
      <c r="M286">
        <f>Rawdata[[#This Row],[Age]]</f>
        <v>34</v>
      </c>
      <c r="N286" t="str">
        <f>VLOOKUP(tbl[[#This Row],[Age]],lk_age_brackets[],N$2,TRUE)</f>
        <v>31-40</v>
      </c>
      <c r="O286" t="str">
        <f>Rawdata[[#This Row],[Purchased Bike]]</f>
        <v>No</v>
      </c>
    </row>
    <row r="287" spans="1:15" x14ac:dyDescent="0.25">
      <c r="A287">
        <f>Rawdata[[#This Row],[ID]]</f>
        <v>22005</v>
      </c>
      <c r="B287" t="str">
        <f>IF(Rawdata[[#This Row],[Marital Status]]="M","Married","Single")</f>
        <v>Married</v>
      </c>
      <c r="C287" t="str">
        <f>IF(Rawdata[[#This Row],[Gender]]="M","Male","Female")</f>
        <v>Female</v>
      </c>
      <c r="D287" s="7">
        <f>Rawdata[[#This Row],[Income]]</f>
        <v>70000</v>
      </c>
      <c r="E287">
        <f>Rawdata[[#This Row],[Children]]</f>
        <v>5</v>
      </c>
      <c r="F287" t="str">
        <f>Rawdata[[#This Row],[Education]]</f>
        <v>Partial College</v>
      </c>
      <c r="G287">
        <f>VLOOKUP(tbl[[#This Row],[Education]],lk_education[],G$2,FALSE)</f>
        <v>3</v>
      </c>
      <c r="H287" t="str">
        <f>Rawdata[[#This Row],[Occupation]]</f>
        <v>Skilled Manual</v>
      </c>
      <c r="I287" t="str">
        <f>Rawdata[[#This Row],[Home Owner]]</f>
        <v>No</v>
      </c>
      <c r="J287">
        <f>Rawdata[[#This Row],[Cars]]</f>
        <v>3</v>
      </c>
      <c r="K287" t="str">
        <f>Rawdata[[#This Row],[Commute Distance]]</f>
        <v>5-10 Miles</v>
      </c>
      <c r="L287" t="str">
        <f>Rawdata[[#This Row],[Region]]</f>
        <v>Pacific</v>
      </c>
      <c r="M287">
        <f>Rawdata[[#This Row],[Age]]</f>
        <v>46</v>
      </c>
      <c r="N287" t="str">
        <f>VLOOKUP(tbl[[#This Row],[Age]],lk_age_brackets[],N$2,TRUE)</f>
        <v>41-50</v>
      </c>
      <c r="O287" t="str">
        <f>Rawdata[[#This Row],[Purchased Bike]]</f>
        <v>No</v>
      </c>
    </row>
    <row r="288" spans="1:15" x14ac:dyDescent="0.25">
      <c r="A288">
        <f>Rawdata[[#This Row],[ID]]</f>
        <v>14544</v>
      </c>
      <c r="B288" t="str">
        <f>IF(Rawdata[[#This Row],[Marital Status]]="M","Married","Single")</f>
        <v>Single</v>
      </c>
      <c r="C288" t="str">
        <f>IF(Rawdata[[#This Row],[Gender]]="M","Male","Female")</f>
        <v>Male</v>
      </c>
      <c r="D288" s="7">
        <f>Rawdata[[#This Row],[Income]]</f>
        <v>10000</v>
      </c>
      <c r="E288">
        <f>Rawdata[[#This Row],[Children]]</f>
        <v>1</v>
      </c>
      <c r="F288" t="str">
        <f>Rawdata[[#This Row],[Education]]</f>
        <v>Partial College</v>
      </c>
      <c r="G288">
        <f>VLOOKUP(tbl[[#This Row],[Education]],lk_education[],G$2,FALSE)</f>
        <v>3</v>
      </c>
      <c r="H288" t="str">
        <f>Rawdata[[#This Row],[Occupation]]</f>
        <v>Manual</v>
      </c>
      <c r="I288" t="str">
        <f>Rawdata[[#This Row],[Home Owner]]</f>
        <v>Yes</v>
      </c>
      <c r="J288">
        <f>Rawdata[[#This Row],[Cars]]</f>
        <v>0</v>
      </c>
      <c r="K288" t="str">
        <f>Rawdata[[#This Row],[Commute Distance]]</f>
        <v>0-1 Miles</v>
      </c>
      <c r="L288" t="str">
        <f>Rawdata[[#This Row],[Region]]</f>
        <v>Europe</v>
      </c>
      <c r="M288">
        <f>Rawdata[[#This Row],[Age]]</f>
        <v>49</v>
      </c>
      <c r="N288" t="str">
        <f>VLOOKUP(tbl[[#This Row],[Age]],lk_age_brackets[],N$2,TRUE)</f>
        <v>41-50</v>
      </c>
      <c r="O288" t="str">
        <f>Rawdata[[#This Row],[Purchased Bike]]</f>
        <v>No</v>
      </c>
    </row>
    <row r="289" spans="1:15" x14ac:dyDescent="0.25">
      <c r="A289">
        <f>Rawdata[[#This Row],[ID]]</f>
        <v>14312</v>
      </c>
      <c r="B289" t="str">
        <f>IF(Rawdata[[#This Row],[Marital Status]]="M","Married","Single")</f>
        <v>Married</v>
      </c>
      <c r="C289" t="str">
        <f>IF(Rawdata[[#This Row],[Gender]]="M","Male","Female")</f>
        <v>Female</v>
      </c>
      <c r="D289" s="7">
        <f>Rawdata[[#This Row],[Income]]</f>
        <v>60000</v>
      </c>
      <c r="E289">
        <f>Rawdata[[#This Row],[Children]]</f>
        <v>1</v>
      </c>
      <c r="F289" t="str">
        <f>Rawdata[[#This Row],[Education]]</f>
        <v>Partial College</v>
      </c>
      <c r="G289">
        <f>VLOOKUP(tbl[[#This Row],[Education]],lk_education[],G$2,FALSE)</f>
        <v>3</v>
      </c>
      <c r="H289" t="str">
        <f>Rawdata[[#This Row],[Occupation]]</f>
        <v>Skilled Manual</v>
      </c>
      <c r="I289" t="str">
        <f>Rawdata[[#This Row],[Home Owner]]</f>
        <v>Yes</v>
      </c>
      <c r="J289">
        <f>Rawdata[[#This Row],[Cars]]</f>
        <v>1</v>
      </c>
      <c r="K289" t="str">
        <f>Rawdata[[#This Row],[Commute Distance]]</f>
        <v>5-10 Miles</v>
      </c>
      <c r="L289" t="str">
        <f>Rawdata[[#This Row],[Region]]</f>
        <v>Pacific</v>
      </c>
      <c r="M289">
        <f>Rawdata[[#This Row],[Age]]</f>
        <v>45</v>
      </c>
      <c r="N289" t="str">
        <f>VLOOKUP(tbl[[#This Row],[Age]],lk_age_brackets[],N$2,TRUE)</f>
        <v>41-50</v>
      </c>
      <c r="O289" t="str">
        <f>Rawdata[[#This Row],[Purchased Bike]]</f>
        <v>No</v>
      </c>
    </row>
    <row r="290" spans="1:15" x14ac:dyDescent="0.25">
      <c r="A290">
        <f>Rawdata[[#This Row],[ID]]</f>
        <v>29120</v>
      </c>
      <c r="B290" t="str">
        <f>IF(Rawdata[[#This Row],[Marital Status]]="M","Married","Single")</f>
        <v>Single</v>
      </c>
      <c r="C290" t="str">
        <f>IF(Rawdata[[#This Row],[Gender]]="M","Male","Female")</f>
        <v>Female</v>
      </c>
      <c r="D290" s="7">
        <f>Rawdata[[#This Row],[Income]]</f>
        <v>100000</v>
      </c>
      <c r="E290">
        <f>Rawdata[[#This Row],[Children]]</f>
        <v>1</v>
      </c>
      <c r="F290" t="str">
        <f>Rawdata[[#This Row],[Education]]</f>
        <v>Bachelors</v>
      </c>
      <c r="G290">
        <f>VLOOKUP(tbl[[#This Row],[Education]],lk_education[],G$2,FALSE)</f>
        <v>4</v>
      </c>
      <c r="H290" t="str">
        <f>Rawdata[[#This Row],[Occupation]]</f>
        <v>Management</v>
      </c>
      <c r="I290" t="str">
        <f>Rawdata[[#This Row],[Home Owner]]</f>
        <v>Yes</v>
      </c>
      <c r="J290">
        <f>Rawdata[[#This Row],[Cars]]</f>
        <v>4</v>
      </c>
      <c r="K290" t="str">
        <f>Rawdata[[#This Row],[Commute Distance]]</f>
        <v>2-5 Miles</v>
      </c>
      <c r="L290" t="str">
        <f>Rawdata[[#This Row],[Region]]</f>
        <v>Pacific</v>
      </c>
      <c r="M290">
        <f>Rawdata[[#This Row],[Age]]</f>
        <v>48</v>
      </c>
      <c r="N290" t="str">
        <f>VLOOKUP(tbl[[#This Row],[Age]],lk_age_brackets[],N$2,TRUE)</f>
        <v>41-50</v>
      </c>
      <c r="O290" t="str">
        <f>Rawdata[[#This Row],[Purchased Bike]]</f>
        <v>No</v>
      </c>
    </row>
    <row r="291" spans="1:15" x14ac:dyDescent="0.25">
      <c r="A291">
        <f>Rawdata[[#This Row],[ID]]</f>
        <v>24187</v>
      </c>
      <c r="B291" t="str">
        <f>IF(Rawdata[[#This Row],[Marital Status]]="M","Married","Single")</f>
        <v>Single</v>
      </c>
      <c r="C291" t="str">
        <f>IF(Rawdata[[#This Row],[Gender]]="M","Male","Female")</f>
        <v>Female</v>
      </c>
      <c r="D291" s="7">
        <f>Rawdata[[#This Row],[Income]]</f>
        <v>30000</v>
      </c>
      <c r="E291">
        <f>Rawdata[[#This Row],[Children]]</f>
        <v>3</v>
      </c>
      <c r="F291" t="str">
        <f>Rawdata[[#This Row],[Education]]</f>
        <v>Graduate Degree</v>
      </c>
      <c r="G291">
        <f>VLOOKUP(tbl[[#This Row],[Education]],lk_education[],G$2,FALSE)</f>
        <v>5</v>
      </c>
      <c r="H291" t="str">
        <f>Rawdata[[#This Row],[Occupation]]</f>
        <v>Clerical</v>
      </c>
      <c r="I291" t="str">
        <f>Rawdata[[#This Row],[Home Owner]]</f>
        <v>No</v>
      </c>
      <c r="J291">
        <f>Rawdata[[#This Row],[Cars]]</f>
        <v>0</v>
      </c>
      <c r="K291" t="str">
        <f>Rawdata[[#This Row],[Commute Distance]]</f>
        <v>0-1 Miles</v>
      </c>
      <c r="L291" t="str">
        <f>Rawdata[[#This Row],[Region]]</f>
        <v>Europe</v>
      </c>
      <c r="M291">
        <f>Rawdata[[#This Row],[Age]]</f>
        <v>46</v>
      </c>
      <c r="N291" t="str">
        <f>VLOOKUP(tbl[[#This Row],[Age]],lk_age_brackets[],N$2,TRUE)</f>
        <v>41-50</v>
      </c>
      <c r="O291" t="str">
        <f>Rawdata[[#This Row],[Purchased Bike]]</f>
        <v>Yes</v>
      </c>
    </row>
    <row r="292" spans="1:15" x14ac:dyDescent="0.25">
      <c r="A292">
        <f>Rawdata[[#This Row],[ID]]</f>
        <v>15758</v>
      </c>
      <c r="B292" t="str">
        <f>IF(Rawdata[[#This Row],[Marital Status]]="M","Married","Single")</f>
        <v>Married</v>
      </c>
      <c r="C292" t="str">
        <f>IF(Rawdata[[#This Row],[Gender]]="M","Male","Female")</f>
        <v>Male</v>
      </c>
      <c r="D292" s="7">
        <f>Rawdata[[#This Row],[Income]]</f>
        <v>130000</v>
      </c>
      <c r="E292">
        <f>Rawdata[[#This Row],[Children]]</f>
        <v>0</v>
      </c>
      <c r="F292" t="str">
        <f>Rawdata[[#This Row],[Education]]</f>
        <v>Graduate Degree</v>
      </c>
      <c r="G292">
        <f>VLOOKUP(tbl[[#This Row],[Education]],lk_education[],G$2,FALSE)</f>
        <v>5</v>
      </c>
      <c r="H292" t="str">
        <f>Rawdata[[#This Row],[Occupation]]</f>
        <v>Management</v>
      </c>
      <c r="I292" t="str">
        <f>Rawdata[[#This Row],[Home Owner]]</f>
        <v>Yes</v>
      </c>
      <c r="J292">
        <f>Rawdata[[#This Row],[Cars]]</f>
        <v>0</v>
      </c>
      <c r="K292" t="str">
        <f>Rawdata[[#This Row],[Commute Distance]]</f>
        <v>5-10 Miles</v>
      </c>
      <c r="L292" t="str">
        <f>Rawdata[[#This Row],[Region]]</f>
        <v>Pacific</v>
      </c>
      <c r="M292">
        <f>Rawdata[[#This Row],[Age]]</f>
        <v>48</v>
      </c>
      <c r="N292" t="str">
        <f>VLOOKUP(tbl[[#This Row],[Age]],lk_age_brackets[],N$2,TRUE)</f>
        <v>41-50</v>
      </c>
      <c r="O292" t="str">
        <f>Rawdata[[#This Row],[Purchased Bike]]</f>
        <v>No</v>
      </c>
    </row>
    <row r="293" spans="1:15" x14ac:dyDescent="0.25">
      <c r="A293">
        <f>Rawdata[[#This Row],[ID]]</f>
        <v>29094</v>
      </c>
      <c r="B293" t="str">
        <f>IF(Rawdata[[#This Row],[Marital Status]]="M","Married","Single")</f>
        <v>Married</v>
      </c>
      <c r="C293" t="str">
        <f>IF(Rawdata[[#This Row],[Gender]]="M","Male","Female")</f>
        <v>Male</v>
      </c>
      <c r="D293" s="7">
        <f>Rawdata[[#This Row],[Income]]</f>
        <v>30000</v>
      </c>
      <c r="E293">
        <f>Rawdata[[#This Row],[Children]]</f>
        <v>3</v>
      </c>
      <c r="F293" t="str">
        <f>Rawdata[[#This Row],[Education]]</f>
        <v>High School</v>
      </c>
      <c r="G293">
        <f>VLOOKUP(tbl[[#This Row],[Education]],lk_education[],G$2,FALSE)</f>
        <v>2</v>
      </c>
      <c r="H293" t="str">
        <f>Rawdata[[#This Row],[Occupation]]</f>
        <v>Skilled Manual</v>
      </c>
      <c r="I293" t="str">
        <f>Rawdata[[#This Row],[Home Owner]]</f>
        <v>Yes</v>
      </c>
      <c r="J293">
        <f>Rawdata[[#This Row],[Cars]]</f>
        <v>2</v>
      </c>
      <c r="K293" t="str">
        <f>Rawdata[[#This Row],[Commute Distance]]</f>
        <v>5-10 Miles</v>
      </c>
      <c r="L293" t="str">
        <f>Rawdata[[#This Row],[Region]]</f>
        <v>Pacific</v>
      </c>
      <c r="M293">
        <f>Rawdata[[#This Row],[Age]]</f>
        <v>54</v>
      </c>
      <c r="N293" t="str">
        <f>VLOOKUP(tbl[[#This Row],[Age]],lk_age_brackets[],N$2,TRUE)</f>
        <v>51-60</v>
      </c>
      <c r="O293" t="str">
        <f>Rawdata[[#This Row],[Purchased Bike]]</f>
        <v>Yes</v>
      </c>
    </row>
    <row r="294" spans="1:15" x14ac:dyDescent="0.25">
      <c r="A294">
        <f>Rawdata[[#This Row],[ID]]</f>
        <v>28319</v>
      </c>
      <c r="B294" t="str">
        <f>IF(Rawdata[[#This Row],[Marital Status]]="M","Married","Single")</f>
        <v>Single</v>
      </c>
      <c r="C294" t="str">
        <f>IF(Rawdata[[#This Row],[Gender]]="M","Male","Female")</f>
        <v>Female</v>
      </c>
      <c r="D294" s="7">
        <f>Rawdata[[#This Row],[Income]]</f>
        <v>60000</v>
      </c>
      <c r="E294">
        <f>Rawdata[[#This Row],[Children]]</f>
        <v>1</v>
      </c>
      <c r="F294" t="str">
        <f>Rawdata[[#This Row],[Education]]</f>
        <v>Partial College</v>
      </c>
      <c r="G294">
        <f>VLOOKUP(tbl[[#This Row],[Education]],lk_education[],G$2,FALSE)</f>
        <v>3</v>
      </c>
      <c r="H294" t="str">
        <f>Rawdata[[#This Row],[Occupation]]</f>
        <v>Skilled Manual</v>
      </c>
      <c r="I294" t="str">
        <f>Rawdata[[#This Row],[Home Owner]]</f>
        <v>No</v>
      </c>
      <c r="J294">
        <f>Rawdata[[#This Row],[Cars]]</f>
        <v>1</v>
      </c>
      <c r="K294" t="str">
        <f>Rawdata[[#This Row],[Commute Distance]]</f>
        <v>0-1 Miles</v>
      </c>
      <c r="L294" t="str">
        <f>Rawdata[[#This Row],[Region]]</f>
        <v>Pacific</v>
      </c>
      <c r="M294">
        <f>Rawdata[[#This Row],[Age]]</f>
        <v>46</v>
      </c>
      <c r="N294" t="str">
        <f>VLOOKUP(tbl[[#This Row],[Age]],lk_age_brackets[],N$2,TRUE)</f>
        <v>41-50</v>
      </c>
      <c r="O294" t="str">
        <f>Rawdata[[#This Row],[Purchased Bike]]</f>
        <v>Yes</v>
      </c>
    </row>
    <row r="295" spans="1:15" x14ac:dyDescent="0.25">
      <c r="A295">
        <f>Rawdata[[#This Row],[ID]]</f>
        <v>16406</v>
      </c>
      <c r="B295" t="str">
        <f>IF(Rawdata[[#This Row],[Marital Status]]="M","Married","Single")</f>
        <v>Married</v>
      </c>
      <c r="C295" t="str">
        <f>IF(Rawdata[[#This Row],[Gender]]="M","Male","Female")</f>
        <v>Male</v>
      </c>
      <c r="D295" s="7">
        <f>Rawdata[[#This Row],[Income]]</f>
        <v>40000</v>
      </c>
      <c r="E295">
        <f>Rawdata[[#This Row],[Children]]</f>
        <v>0</v>
      </c>
      <c r="F295" t="str">
        <f>Rawdata[[#This Row],[Education]]</f>
        <v>Bachelors</v>
      </c>
      <c r="G295">
        <f>VLOOKUP(tbl[[#This Row],[Education]],lk_education[],G$2,FALSE)</f>
        <v>4</v>
      </c>
      <c r="H295" t="str">
        <f>Rawdata[[#This Row],[Occupation]]</f>
        <v>Clerical</v>
      </c>
      <c r="I295" t="str">
        <f>Rawdata[[#This Row],[Home Owner]]</f>
        <v>No</v>
      </c>
      <c r="J295">
        <f>Rawdata[[#This Row],[Cars]]</f>
        <v>0</v>
      </c>
      <c r="K295" t="str">
        <f>Rawdata[[#This Row],[Commute Distance]]</f>
        <v>0-1 Miles</v>
      </c>
      <c r="L295" t="str">
        <f>Rawdata[[#This Row],[Region]]</f>
        <v>Europe</v>
      </c>
      <c r="M295">
        <f>Rawdata[[#This Row],[Age]]</f>
        <v>38</v>
      </c>
      <c r="N295" t="str">
        <f>VLOOKUP(tbl[[#This Row],[Age]],lk_age_brackets[],N$2,TRUE)</f>
        <v>31-40</v>
      </c>
      <c r="O295" t="str">
        <f>Rawdata[[#This Row],[Purchased Bike]]</f>
        <v>Yes</v>
      </c>
    </row>
    <row r="296" spans="1:15" x14ac:dyDescent="0.25">
      <c r="A296">
        <f>Rawdata[[#This Row],[ID]]</f>
        <v>20923</v>
      </c>
      <c r="B296" t="str">
        <f>IF(Rawdata[[#This Row],[Marital Status]]="M","Married","Single")</f>
        <v>Married</v>
      </c>
      <c r="C296" t="str">
        <f>IF(Rawdata[[#This Row],[Gender]]="M","Male","Female")</f>
        <v>Female</v>
      </c>
      <c r="D296" s="7">
        <f>Rawdata[[#This Row],[Income]]</f>
        <v>40000</v>
      </c>
      <c r="E296">
        <f>Rawdata[[#This Row],[Children]]</f>
        <v>1</v>
      </c>
      <c r="F296" t="str">
        <f>Rawdata[[#This Row],[Education]]</f>
        <v>Bachelors</v>
      </c>
      <c r="G296">
        <f>VLOOKUP(tbl[[#This Row],[Education]],lk_education[],G$2,FALSE)</f>
        <v>4</v>
      </c>
      <c r="H296" t="str">
        <f>Rawdata[[#This Row],[Occupation]]</f>
        <v>Skilled Manual</v>
      </c>
      <c r="I296" t="str">
        <f>Rawdata[[#This Row],[Home Owner]]</f>
        <v>Yes</v>
      </c>
      <c r="J296">
        <f>Rawdata[[#This Row],[Cars]]</f>
        <v>0</v>
      </c>
      <c r="K296" t="str">
        <f>Rawdata[[#This Row],[Commute Distance]]</f>
        <v>0-1 Miles</v>
      </c>
      <c r="L296" t="str">
        <f>Rawdata[[#This Row],[Region]]</f>
        <v>Europe</v>
      </c>
      <c r="M296">
        <f>Rawdata[[#This Row],[Age]]</f>
        <v>42</v>
      </c>
      <c r="N296" t="str">
        <f>VLOOKUP(tbl[[#This Row],[Age]],lk_age_brackets[],N$2,TRUE)</f>
        <v>41-50</v>
      </c>
      <c r="O296" t="str">
        <f>Rawdata[[#This Row],[Purchased Bike]]</f>
        <v>Yes</v>
      </c>
    </row>
    <row r="297" spans="1:15" x14ac:dyDescent="0.25">
      <c r="A297">
        <f>Rawdata[[#This Row],[ID]]</f>
        <v>11378</v>
      </c>
      <c r="B297" t="str">
        <f>IF(Rawdata[[#This Row],[Marital Status]]="M","Married","Single")</f>
        <v>Single</v>
      </c>
      <c r="C297" t="str">
        <f>IF(Rawdata[[#This Row],[Gender]]="M","Male","Female")</f>
        <v>Female</v>
      </c>
      <c r="D297" s="7">
        <f>Rawdata[[#This Row],[Income]]</f>
        <v>10000</v>
      </c>
      <c r="E297">
        <f>Rawdata[[#This Row],[Children]]</f>
        <v>1</v>
      </c>
      <c r="F297" t="str">
        <f>Rawdata[[#This Row],[Education]]</f>
        <v>High School</v>
      </c>
      <c r="G297">
        <f>VLOOKUP(tbl[[#This Row],[Education]],lk_education[],G$2,FALSE)</f>
        <v>2</v>
      </c>
      <c r="H297" t="str">
        <f>Rawdata[[#This Row],[Occupation]]</f>
        <v>Manual</v>
      </c>
      <c r="I297" t="str">
        <f>Rawdata[[#This Row],[Home Owner]]</f>
        <v>No</v>
      </c>
      <c r="J297">
        <f>Rawdata[[#This Row],[Cars]]</f>
        <v>1</v>
      </c>
      <c r="K297" t="str">
        <f>Rawdata[[#This Row],[Commute Distance]]</f>
        <v>2-5 Miles</v>
      </c>
      <c r="L297" t="str">
        <f>Rawdata[[#This Row],[Region]]</f>
        <v>Europe</v>
      </c>
      <c r="M297">
        <f>Rawdata[[#This Row],[Age]]</f>
        <v>46</v>
      </c>
      <c r="N297" t="str">
        <f>VLOOKUP(tbl[[#This Row],[Age]],lk_age_brackets[],N$2,TRUE)</f>
        <v>41-50</v>
      </c>
      <c r="O297" t="str">
        <f>Rawdata[[#This Row],[Purchased Bike]]</f>
        <v>Yes</v>
      </c>
    </row>
    <row r="298" spans="1:15" x14ac:dyDescent="0.25">
      <c r="A298">
        <f>Rawdata[[#This Row],[ID]]</f>
        <v>20851</v>
      </c>
      <c r="B298" t="str">
        <f>IF(Rawdata[[#This Row],[Marital Status]]="M","Married","Single")</f>
        <v>Single</v>
      </c>
      <c r="C298" t="str">
        <f>IF(Rawdata[[#This Row],[Gender]]="M","Male","Female")</f>
        <v>Male</v>
      </c>
      <c r="D298" s="7">
        <f>Rawdata[[#This Row],[Income]]</f>
        <v>20000</v>
      </c>
      <c r="E298">
        <f>Rawdata[[#This Row],[Children]]</f>
        <v>0</v>
      </c>
      <c r="F298" t="str">
        <f>Rawdata[[#This Row],[Education]]</f>
        <v>Partial College</v>
      </c>
      <c r="G298">
        <f>VLOOKUP(tbl[[#This Row],[Education]],lk_education[],G$2,FALSE)</f>
        <v>3</v>
      </c>
      <c r="H298" t="str">
        <f>Rawdata[[#This Row],[Occupation]]</f>
        <v>Manual</v>
      </c>
      <c r="I298" t="str">
        <f>Rawdata[[#This Row],[Home Owner]]</f>
        <v>No</v>
      </c>
      <c r="J298">
        <f>Rawdata[[#This Row],[Cars]]</f>
        <v>1</v>
      </c>
      <c r="K298" t="str">
        <f>Rawdata[[#This Row],[Commute Distance]]</f>
        <v>2-5 Miles</v>
      </c>
      <c r="L298" t="str">
        <f>Rawdata[[#This Row],[Region]]</f>
        <v>Europe</v>
      </c>
      <c r="M298">
        <f>Rawdata[[#This Row],[Age]]</f>
        <v>36</v>
      </c>
      <c r="N298" t="str">
        <f>VLOOKUP(tbl[[#This Row],[Age]],lk_age_brackets[],N$2,TRUE)</f>
        <v>31-40</v>
      </c>
      <c r="O298" t="str">
        <f>Rawdata[[#This Row],[Purchased Bike]]</f>
        <v>Yes</v>
      </c>
    </row>
    <row r="299" spans="1:15" x14ac:dyDescent="0.25">
      <c r="A299">
        <f>Rawdata[[#This Row],[ID]]</f>
        <v>21557</v>
      </c>
      <c r="B299" t="str">
        <f>IF(Rawdata[[#This Row],[Marital Status]]="M","Married","Single")</f>
        <v>Single</v>
      </c>
      <c r="C299" t="str">
        <f>IF(Rawdata[[#This Row],[Gender]]="M","Male","Female")</f>
        <v>Female</v>
      </c>
      <c r="D299" s="7">
        <f>Rawdata[[#This Row],[Income]]</f>
        <v>110000</v>
      </c>
      <c r="E299">
        <f>Rawdata[[#This Row],[Children]]</f>
        <v>0</v>
      </c>
      <c r="F299" t="str">
        <f>Rawdata[[#This Row],[Education]]</f>
        <v>Partial College</v>
      </c>
      <c r="G299">
        <f>VLOOKUP(tbl[[#This Row],[Education]],lk_education[],G$2,FALSE)</f>
        <v>3</v>
      </c>
      <c r="H299" t="str">
        <f>Rawdata[[#This Row],[Occupation]]</f>
        <v>Management</v>
      </c>
      <c r="I299" t="str">
        <f>Rawdata[[#This Row],[Home Owner]]</f>
        <v>Yes</v>
      </c>
      <c r="J299">
        <f>Rawdata[[#This Row],[Cars]]</f>
        <v>3</v>
      </c>
      <c r="K299" t="str">
        <f>Rawdata[[#This Row],[Commute Distance]]</f>
        <v>10+ Miles</v>
      </c>
      <c r="L299" t="str">
        <f>Rawdata[[#This Row],[Region]]</f>
        <v>Pacific</v>
      </c>
      <c r="M299">
        <f>Rawdata[[#This Row],[Age]]</f>
        <v>32</v>
      </c>
      <c r="N299" t="str">
        <f>VLOOKUP(tbl[[#This Row],[Age]],lk_age_brackets[],N$2,TRUE)</f>
        <v>31-40</v>
      </c>
      <c r="O299" t="str">
        <f>Rawdata[[#This Row],[Purchased Bike]]</f>
        <v>Yes</v>
      </c>
    </row>
    <row r="300" spans="1:15" x14ac:dyDescent="0.25">
      <c r="A300">
        <f>Rawdata[[#This Row],[ID]]</f>
        <v>26663</v>
      </c>
      <c r="B300" t="str">
        <f>IF(Rawdata[[#This Row],[Marital Status]]="M","Married","Single")</f>
        <v>Single</v>
      </c>
      <c r="C300" t="str">
        <f>IF(Rawdata[[#This Row],[Gender]]="M","Male","Female")</f>
        <v>Female</v>
      </c>
      <c r="D300" s="7">
        <f>Rawdata[[#This Row],[Income]]</f>
        <v>60000</v>
      </c>
      <c r="E300">
        <f>Rawdata[[#This Row],[Children]]</f>
        <v>2</v>
      </c>
      <c r="F300" t="str">
        <f>Rawdata[[#This Row],[Education]]</f>
        <v>Bachelors</v>
      </c>
      <c r="G300">
        <f>VLOOKUP(tbl[[#This Row],[Education]],lk_education[],G$2,FALSE)</f>
        <v>4</v>
      </c>
      <c r="H300" t="str">
        <f>Rawdata[[#This Row],[Occupation]]</f>
        <v>Professional</v>
      </c>
      <c r="I300" t="str">
        <f>Rawdata[[#This Row],[Home Owner]]</f>
        <v>No</v>
      </c>
      <c r="J300">
        <f>Rawdata[[#This Row],[Cars]]</f>
        <v>1</v>
      </c>
      <c r="K300" t="str">
        <f>Rawdata[[#This Row],[Commute Distance]]</f>
        <v>0-1 Miles</v>
      </c>
      <c r="L300" t="str">
        <f>Rawdata[[#This Row],[Region]]</f>
        <v>Pacific</v>
      </c>
      <c r="M300">
        <f>Rawdata[[#This Row],[Age]]</f>
        <v>39</v>
      </c>
      <c r="N300" t="str">
        <f>VLOOKUP(tbl[[#This Row],[Age]],lk_age_brackets[],N$2,TRUE)</f>
        <v>31-40</v>
      </c>
      <c r="O300" t="str">
        <f>Rawdata[[#This Row],[Purchased Bike]]</f>
        <v>Yes</v>
      </c>
    </row>
    <row r="301" spans="1:15" x14ac:dyDescent="0.25">
      <c r="A301">
        <f>Rawdata[[#This Row],[ID]]</f>
        <v>11896</v>
      </c>
      <c r="B301" t="str">
        <f>IF(Rawdata[[#This Row],[Marital Status]]="M","Married","Single")</f>
        <v>Married</v>
      </c>
      <c r="C301" t="str">
        <f>IF(Rawdata[[#This Row],[Gender]]="M","Male","Female")</f>
        <v>Male</v>
      </c>
      <c r="D301" s="7">
        <f>Rawdata[[#This Row],[Income]]</f>
        <v>100000</v>
      </c>
      <c r="E301">
        <f>Rawdata[[#This Row],[Children]]</f>
        <v>1</v>
      </c>
      <c r="F301" t="str">
        <f>Rawdata[[#This Row],[Education]]</f>
        <v>Graduate Degree</v>
      </c>
      <c r="G301">
        <f>VLOOKUP(tbl[[#This Row],[Education]],lk_education[],G$2,FALSE)</f>
        <v>5</v>
      </c>
      <c r="H301" t="str">
        <f>Rawdata[[#This Row],[Occupation]]</f>
        <v>Management</v>
      </c>
      <c r="I301" t="str">
        <f>Rawdata[[#This Row],[Home Owner]]</f>
        <v>Yes</v>
      </c>
      <c r="J301">
        <f>Rawdata[[#This Row],[Cars]]</f>
        <v>0</v>
      </c>
      <c r="K301" t="str">
        <f>Rawdata[[#This Row],[Commute Distance]]</f>
        <v>2-5 Miles</v>
      </c>
      <c r="L301" t="str">
        <f>Rawdata[[#This Row],[Region]]</f>
        <v>Pacific</v>
      </c>
      <c r="M301">
        <f>Rawdata[[#This Row],[Age]]</f>
        <v>36</v>
      </c>
      <c r="N301" t="str">
        <f>VLOOKUP(tbl[[#This Row],[Age]],lk_age_brackets[],N$2,TRUE)</f>
        <v>31-40</v>
      </c>
      <c r="O301" t="str">
        <f>Rawdata[[#This Row],[Purchased Bike]]</f>
        <v>Yes</v>
      </c>
    </row>
    <row r="302" spans="1:15" x14ac:dyDescent="0.25">
      <c r="A302">
        <f>Rawdata[[#This Row],[ID]]</f>
        <v>14189</v>
      </c>
      <c r="B302" t="str">
        <f>IF(Rawdata[[#This Row],[Marital Status]]="M","Married","Single")</f>
        <v>Married</v>
      </c>
      <c r="C302" t="str">
        <f>IF(Rawdata[[#This Row],[Gender]]="M","Male","Female")</f>
        <v>Female</v>
      </c>
      <c r="D302" s="7">
        <f>Rawdata[[#This Row],[Income]]</f>
        <v>90000</v>
      </c>
      <c r="E302">
        <f>Rawdata[[#This Row],[Children]]</f>
        <v>4</v>
      </c>
      <c r="F302" t="str">
        <f>Rawdata[[#This Row],[Education]]</f>
        <v>High School</v>
      </c>
      <c r="G302">
        <f>VLOOKUP(tbl[[#This Row],[Education]],lk_education[],G$2,FALSE)</f>
        <v>2</v>
      </c>
      <c r="H302" t="str">
        <f>Rawdata[[#This Row],[Occupation]]</f>
        <v>Professional</v>
      </c>
      <c r="I302" t="str">
        <f>Rawdata[[#This Row],[Home Owner]]</f>
        <v>No</v>
      </c>
      <c r="J302">
        <f>Rawdata[[#This Row],[Cars]]</f>
        <v>2</v>
      </c>
      <c r="K302" t="str">
        <f>Rawdata[[#This Row],[Commute Distance]]</f>
        <v>2-5 Miles</v>
      </c>
      <c r="L302" t="str">
        <f>Rawdata[[#This Row],[Region]]</f>
        <v>Europe</v>
      </c>
      <c r="M302">
        <f>Rawdata[[#This Row],[Age]]</f>
        <v>54</v>
      </c>
      <c r="N302" t="str">
        <f>VLOOKUP(tbl[[#This Row],[Age]],lk_age_brackets[],N$2,TRUE)</f>
        <v>51-60</v>
      </c>
      <c r="O302" t="str">
        <f>Rawdata[[#This Row],[Purchased Bike]]</f>
        <v>Yes</v>
      </c>
    </row>
    <row r="303" spans="1:15" x14ac:dyDescent="0.25">
      <c r="A303">
        <f>Rawdata[[#This Row],[ID]]</f>
        <v>13136</v>
      </c>
      <c r="B303" t="str">
        <f>IF(Rawdata[[#This Row],[Marital Status]]="M","Married","Single")</f>
        <v>Married</v>
      </c>
      <c r="C303" t="str">
        <f>IF(Rawdata[[#This Row],[Gender]]="M","Male","Female")</f>
        <v>Female</v>
      </c>
      <c r="D303" s="7">
        <f>Rawdata[[#This Row],[Income]]</f>
        <v>30000</v>
      </c>
      <c r="E303">
        <f>Rawdata[[#This Row],[Children]]</f>
        <v>2</v>
      </c>
      <c r="F303" t="str">
        <f>Rawdata[[#This Row],[Education]]</f>
        <v>Partial College</v>
      </c>
      <c r="G303">
        <f>VLOOKUP(tbl[[#This Row],[Education]],lk_education[],G$2,FALSE)</f>
        <v>3</v>
      </c>
      <c r="H303" t="str">
        <f>Rawdata[[#This Row],[Occupation]]</f>
        <v>Clerical</v>
      </c>
      <c r="I303" t="str">
        <f>Rawdata[[#This Row],[Home Owner]]</f>
        <v>No</v>
      </c>
      <c r="J303">
        <f>Rawdata[[#This Row],[Cars]]</f>
        <v>2</v>
      </c>
      <c r="K303" t="str">
        <f>Rawdata[[#This Row],[Commute Distance]]</f>
        <v>5-10 Miles</v>
      </c>
      <c r="L303" t="str">
        <f>Rawdata[[#This Row],[Region]]</f>
        <v>Pacific</v>
      </c>
      <c r="M303">
        <f>Rawdata[[#This Row],[Age]]</f>
        <v>69</v>
      </c>
      <c r="N303" t="str">
        <f>VLOOKUP(tbl[[#This Row],[Age]],lk_age_brackets[],N$2,TRUE)</f>
        <v>61+</v>
      </c>
      <c r="O303" t="str">
        <f>Rawdata[[#This Row],[Purchased Bike]]</f>
        <v>No</v>
      </c>
    </row>
    <row r="304" spans="1:15" x14ac:dyDescent="0.25">
      <c r="A304">
        <f>Rawdata[[#This Row],[ID]]</f>
        <v>25906</v>
      </c>
      <c r="B304" t="str">
        <f>IF(Rawdata[[#This Row],[Marital Status]]="M","Married","Single")</f>
        <v>Single</v>
      </c>
      <c r="C304" t="str">
        <f>IF(Rawdata[[#This Row],[Gender]]="M","Male","Female")</f>
        <v>Female</v>
      </c>
      <c r="D304" s="7">
        <f>Rawdata[[#This Row],[Income]]</f>
        <v>10000</v>
      </c>
      <c r="E304">
        <f>Rawdata[[#This Row],[Children]]</f>
        <v>5</v>
      </c>
      <c r="F304" t="str">
        <f>Rawdata[[#This Row],[Education]]</f>
        <v>High School</v>
      </c>
      <c r="G304">
        <f>VLOOKUP(tbl[[#This Row],[Education]],lk_education[],G$2,FALSE)</f>
        <v>2</v>
      </c>
      <c r="H304" t="str">
        <f>Rawdata[[#This Row],[Occupation]]</f>
        <v>Skilled Manual</v>
      </c>
      <c r="I304" t="str">
        <f>Rawdata[[#This Row],[Home Owner]]</f>
        <v>No</v>
      </c>
      <c r="J304">
        <f>Rawdata[[#This Row],[Cars]]</f>
        <v>2</v>
      </c>
      <c r="K304" t="str">
        <f>Rawdata[[#This Row],[Commute Distance]]</f>
        <v>1-2 Miles</v>
      </c>
      <c r="L304" t="str">
        <f>Rawdata[[#This Row],[Region]]</f>
        <v>Pacific</v>
      </c>
      <c r="M304">
        <f>Rawdata[[#This Row],[Age]]</f>
        <v>62</v>
      </c>
      <c r="N304" t="str">
        <f>VLOOKUP(tbl[[#This Row],[Age]],lk_age_brackets[],N$2,TRUE)</f>
        <v>61+</v>
      </c>
      <c r="O304" t="str">
        <f>Rawdata[[#This Row],[Purchased Bike]]</f>
        <v>No</v>
      </c>
    </row>
    <row r="305" spans="1:15" x14ac:dyDescent="0.25">
      <c r="A305">
        <f>Rawdata[[#This Row],[ID]]</f>
        <v>17926</v>
      </c>
      <c r="B305" t="str">
        <f>IF(Rawdata[[#This Row],[Marital Status]]="M","Married","Single")</f>
        <v>Single</v>
      </c>
      <c r="C305" t="str">
        <f>IF(Rawdata[[#This Row],[Gender]]="M","Male","Female")</f>
        <v>Female</v>
      </c>
      <c r="D305" s="7">
        <f>Rawdata[[#This Row],[Income]]</f>
        <v>40000</v>
      </c>
      <c r="E305">
        <f>Rawdata[[#This Row],[Children]]</f>
        <v>0</v>
      </c>
      <c r="F305" t="str">
        <f>Rawdata[[#This Row],[Education]]</f>
        <v>Bachelors</v>
      </c>
      <c r="G305">
        <f>VLOOKUP(tbl[[#This Row],[Education]],lk_education[],G$2,FALSE)</f>
        <v>4</v>
      </c>
      <c r="H305" t="str">
        <f>Rawdata[[#This Row],[Occupation]]</f>
        <v>Clerical</v>
      </c>
      <c r="I305" t="str">
        <f>Rawdata[[#This Row],[Home Owner]]</f>
        <v>No</v>
      </c>
      <c r="J305">
        <f>Rawdata[[#This Row],[Cars]]</f>
        <v>0</v>
      </c>
      <c r="K305" t="str">
        <f>Rawdata[[#This Row],[Commute Distance]]</f>
        <v>0-1 Miles</v>
      </c>
      <c r="L305" t="str">
        <f>Rawdata[[#This Row],[Region]]</f>
        <v>Pacific</v>
      </c>
      <c r="M305">
        <f>Rawdata[[#This Row],[Age]]</f>
        <v>28</v>
      </c>
      <c r="N305" t="str">
        <f>VLOOKUP(tbl[[#This Row],[Age]],lk_age_brackets[],N$2,TRUE)</f>
        <v>0-30</v>
      </c>
      <c r="O305" t="str">
        <f>Rawdata[[#This Row],[Purchased Bike]]</f>
        <v>Yes</v>
      </c>
    </row>
    <row r="306" spans="1:15" x14ac:dyDescent="0.25">
      <c r="A306">
        <f>Rawdata[[#This Row],[ID]]</f>
        <v>26928</v>
      </c>
      <c r="B306" t="str">
        <f>IF(Rawdata[[#This Row],[Marital Status]]="M","Married","Single")</f>
        <v>Single</v>
      </c>
      <c r="C306" t="str">
        <f>IF(Rawdata[[#This Row],[Gender]]="M","Male","Female")</f>
        <v>Male</v>
      </c>
      <c r="D306" s="7">
        <f>Rawdata[[#This Row],[Income]]</f>
        <v>30000</v>
      </c>
      <c r="E306">
        <f>Rawdata[[#This Row],[Children]]</f>
        <v>1</v>
      </c>
      <c r="F306" t="str">
        <f>Rawdata[[#This Row],[Education]]</f>
        <v>Bachelors</v>
      </c>
      <c r="G306">
        <f>VLOOKUP(tbl[[#This Row],[Education]],lk_education[],G$2,FALSE)</f>
        <v>4</v>
      </c>
      <c r="H306" t="str">
        <f>Rawdata[[#This Row],[Occupation]]</f>
        <v>Clerical</v>
      </c>
      <c r="I306" t="str">
        <f>Rawdata[[#This Row],[Home Owner]]</f>
        <v>Yes</v>
      </c>
      <c r="J306">
        <f>Rawdata[[#This Row],[Cars]]</f>
        <v>0</v>
      </c>
      <c r="K306" t="str">
        <f>Rawdata[[#This Row],[Commute Distance]]</f>
        <v>0-1 Miles</v>
      </c>
      <c r="L306" t="str">
        <f>Rawdata[[#This Row],[Region]]</f>
        <v>Europe</v>
      </c>
      <c r="M306">
        <f>Rawdata[[#This Row],[Age]]</f>
        <v>62</v>
      </c>
      <c r="N306" t="str">
        <f>VLOOKUP(tbl[[#This Row],[Age]],lk_age_brackets[],N$2,TRUE)</f>
        <v>61+</v>
      </c>
      <c r="O306" t="str">
        <f>Rawdata[[#This Row],[Purchased Bike]]</f>
        <v>Yes</v>
      </c>
    </row>
    <row r="307" spans="1:15" x14ac:dyDescent="0.25">
      <c r="A307">
        <f>Rawdata[[#This Row],[ID]]</f>
        <v>20897</v>
      </c>
      <c r="B307" t="str">
        <f>IF(Rawdata[[#This Row],[Marital Status]]="M","Married","Single")</f>
        <v>Married</v>
      </c>
      <c r="C307" t="str">
        <f>IF(Rawdata[[#This Row],[Gender]]="M","Male","Female")</f>
        <v>Female</v>
      </c>
      <c r="D307" s="7">
        <f>Rawdata[[#This Row],[Income]]</f>
        <v>30000</v>
      </c>
      <c r="E307">
        <f>Rawdata[[#This Row],[Children]]</f>
        <v>1</v>
      </c>
      <c r="F307" t="str">
        <f>Rawdata[[#This Row],[Education]]</f>
        <v>Bachelors</v>
      </c>
      <c r="G307">
        <f>VLOOKUP(tbl[[#This Row],[Education]],lk_education[],G$2,FALSE)</f>
        <v>4</v>
      </c>
      <c r="H307" t="str">
        <f>Rawdata[[#This Row],[Occupation]]</f>
        <v>Skilled Manual</v>
      </c>
      <c r="I307" t="str">
        <f>Rawdata[[#This Row],[Home Owner]]</f>
        <v>Yes</v>
      </c>
      <c r="J307">
        <f>Rawdata[[#This Row],[Cars]]</f>
        <v>2</v>
      </c>
      <c r="K307" t="str">
        <f>Rawdata[[#This Row],[Commute Distance]]</f>
        <v>0-1 Miles</v>
      </c>
      <c r="L307" t="str">
        <f>Rawdata[[#This Row],[Region]]</f>
        <v>Europe</v>
      </c>
      <c r="M307">
        <f>Rawdata[[#This Row],[Age]]</f>
        <v>40</v>
      </c>
      <c r="N307" t="str">
        <f>VLOOKUP(tbl[[#This Row],[Age]],lk_age_brackets[],N$2,TRUE)</f>
        <v>31-40</v>
      </c>
      <c r="O307" t="str">
        <f>Rawdata[[#This Row],[Purchased Bike]]</f>
        <v>No</v>
      </c>
    </row>
    <row r="308" spans="1:15" x14ac:dyDescent="0.25">
      <c r="A308">
        <f>Rawdata[[#This Row],[ID]]</f>
        <v>28207</v>
      </c>
      <c r="B308" t="str">
        <f>IF(Rawdata[[#This Row],[Marital Status]]="M","Married","Single")</f>
        <v>Married</v>
      </c>
      <c r="C308" t="str">
        <f>IF(Rawdata[[#This Row],[Gender]]="M","Male","Female")</f>
        <v>Male</v>
      </c>
      <c r="D308" s="7">
        <f>Rawdata[[#This Row],[Income]]</f>
        <v>80000</v>
      </c>
      <c r="E308">
        <f>Rawdata[[#This Row],[Children]]</f>
        <v>4</v>
      </c>
      <c r="F308" t="str">
        <f>Rawdata[[#This Row],[Education]]</f>
        <v>Graduate Degree</v>
      </c>
      <c r="G308">
        <f>VLOOKUP(tbl[[#This Row],[Education]],lk_education[],G$2,FALSE)</f>
        <v>5</v>
      </c>
      <c r="H308" t="str">
        <f>Rawdata[[#This Row],[Occupation]]</f>
        <v>Management</v>
      </c>
      <c r="I308" t="str">
        <f>Rawdata[[#This Row],[Home Owner]]</f>
        <v>Yes</v>
      </c>
      <c r="J308">
        <f>Rawdata[[#This Row],[Cars]]</f>
        <v>1</v>
      </c>
      <c r="K308" t="str">
        <f>Rawdata[[#This Row],[Commute Distance]]</f>
        <v>0-1 Miles</v>
      </c>
      <c r="L308" t="str">
        <f>Rawdata[[#This Row],[Region]]</f>
        <v>Pacific</v>
      </c>
      <c r="M308">
        <f>Rawdata[[#This Row],[Age]]</f>
        <v>36</v>
      </c>
      <c r="N308" t="str">
        <f>VLOOKUP(tbl[[#This Row],[Age]],lk_age_brackets[],N$2,TRUE)</f>
        <v>31-40</v>
      </c>
      <c r="O308" t="str">
        <f>Rawdata[[#This Row],[Purchased Bike]]</f>
        <v>Yes</v>
      </c>
    </row>
    <row r="309" spans="1:15" x14ac:dyDescent="0.25">
      <c r="A309">
        <f>Rawdata[[#This Row],[ID]]</f>
        <v>25923</v>
      </c>
      <c r="B309" t="str">
        <f>IF(Rawdata[[#This Row],[Marital Status]]="M","Married","Single")</f>
        <v>Single</v>
      </c>
      <c r="C309" t="str">
        <f>IF(Rawdata[[#This Row],[Gender]]="M","Male","Female")</f>
        <v>Male</v>
      </c>
      <c r="D309" s="7">
        <f>Rawdata[[#This Row],[Income]]</f>
        <v>10000</v>
      </c>
      <c r="E309">
        <f>Rawdata[[#This Row],[Children]]</f>
        <v>2</v>
      </c>
      <c r="F309" t="str">
        <f>Rawdata[[#This Row],[Education]]</f>
        <v>Partial High School</v>
      </c>
      <c r="G309">
        <f>VLOOKUP(tbl[[#This Row],[Education]],lk_education[],G$2,FALSE)</f>
        <v>1</v>
      </c>
      <c r="H309" t="str">
        <f>Rawdata[[#This Row],[Occupation]]</f>
        <v>Clerical</v>
      </c>
      <c r="I309" t="str">
        <f>Rawdata[[#This Row],[Home Owner]]</f>
        <v>Yes</v>
      </c>
      <c r="J309">
        <f>Rawdata[[#This Row],[Cars]]</f>
        <v>2</v>
      </c>
      <c r="K309" t="str">
        <f>Rawdata[[#This Row],[Commute Distance]]</f>
        <v>5-10 Miles</v>
      </c>
      <c r="L309" t="str">
        <f>Rawdata[[#This Row],[Region]]</f>
        <v>Pacific</v>
      </c>
      <c r="M309">
        <f>Rawdata[[#This Row],[Age]]</f>
        <v>58</v>
      </c>
      <c r="N309" t="str">
        <f>VLOOKUP(tbl[[#This Row],[Age]],lk_age_brackets[],N$2,TRUE)</f>
        <v>51-60</v>
      </c>
      <c r="O309" t="str">
        <f>Rawdata[[#This Row],[Purchased Bike]]</f>
        <v>No</v>
      </c>
    </row>
    <row r="310" spans="1:15" x14ac:dyDescent="0.25">
      <c r="A310">
        <f>Rawdata[[#This Row],[ID]]</f>
        <v>11000</v>
      </c>
      <c r="B310" t="str">
        <f>IF(Rawdata[[#This Row],[Marital Status]]="M","Married","Single")</f>
        <v>Married</v>
      </c>
      <c r="C310" t="str">
        <f>IF(Rawdata[[#This Row],[Gender]]="M","Male","Female")</f>
        <v>Male</v>
      </c>
      <c r="D310" s="7">
        <f>Rawdata[[#This Row],[Income]]</f>
        <v>90000</v>
      </c>
      <c r="E310">
        <f>Rawdata[[#This Row],[Children]]</f>
        <v>2</v>
      </c>
      <c r="F310" t="str">
        <f>Rawdata[[#This Row],[Education]]</f>
        <v>Bachelors</v>
      </c>
      <c r="G310">
        <f>VLOOKUP(tbl[[#This Row],[Education]],lk_education[],G$2,FALSE)</f>
        <v>4</v>
      </c>
      <c r="H310" t="str">
        <f>Rawdata[[#This Row],[Occupation]]</f>
        <v>Professional</v>
      </c>
      <c r="I310" t="str">
        <f>Rawdata[[#This Row],[Home Owner]]</f>
        <v>Yes</v>
      </c>
      <c r="J310">
        <f>Rawdata[[#This Row],[Cars]]</f>
        <v>0</v>
      </c>
      <c r="K310" t="str">
        <f>Rawdata[[#This Row],[Commute Distance]]</f>
        <v>1-2 Miles</v>
      </c>
      <c r="L310" t="str">
        <f>Rawdata[[#This Row],[Region]]</f>
        <v>Pacific</v>
      </c>
      <c r="M310">
        <f>Rawdata[[#This Row],[Age]]</f>
        <v>40</v>
      </c>
      <c r="N310" t="str">
        <f>VLOOKUP(tbl[[#This Row],[Age]],lk_age_brackets[],N$2,TRUE)</f>
        <v>31-40</v>
      </c>
      <c r="O310" t="str">
        <f>Rawdata[[#This Row],[Purchased Bike]]</f>
        <v>Yes</v>
      </c>
    </row>
    <row r="311" spans="1:15" x14ac:dyDescent="0.25">
      <c r="A311">
        <f>Rawdata[[#This Row],[ID]]</f>
        <v>20974</v>
      </c>
      <c r="B311" t="str">
        <f>IF(Rawdata[[#This Row],[Marital Status]]="M","Married","Single")</f>
        <v>Married</v>
      </c>
      <c r="C311" t="str">
        <f>IF(Rawdata[[#This Row],[Gender]]="M","Male","Female")</f>
        <v>Male</v>
      </c>
      <c r="D311" s="7">
        <f>Rawdata[[#This Row],[Income]]</f>
        <v>10000</v>
      </c>
      <c r="E311">
        <f>Rawdata[[#This Row],[Children]]</f>
        <v>2</v>
      </c>
      <c r="F311" t="str">
        <f>Rawdata[[#This Row],[Education]]</f>
        <v>Bachelors</v>
      </c>
      <c r="G311">
        <f>VLOOKUP(tbl[[#This Row],[Education]],lk_education[],G$2,FALSE)</f>
        <v>4</v>
      </c>
      <c r="H311" t="str">
        <f>Rawdata[[#This Row],[Occupation]]</f>
        <v>Clerical</v>
      </c>
      <c r="I311" t="str">
        <f>Rawdata[[#This Row],[Home Owner]]</f>
        <v>Yes</v>
      </c>
      <c r="J311">
        <f>Rawdata[[#This Row],[Cars]]</f>
        <v>1</v>
      </c>
      <c r="K311" t="str">
        <f>Rawdata[[#This Row],[Commute Distance]]</f>
        <v>0-1 Miles</v>
      </c>
      <c r="L311" t="str">
        <f>Rawdata[[#This Row],[Region]]</f>
        <v>Europe</v>
      </c>
      <c r="M311">
        <f>Rawdata[[#This Row],[Age]]</f>
        <v>66</v>
      </c>
      <c r="N311" t="str">
        <f>VLOOKUP(tbl[[#This Row],[Age]],lk_age_brackets[],N$2,TRUE)</f>
        <v>61+</v>
      </c>
      <c r="O311" t="str">
        <f>Rawdata[[#This Row],[Purchased Bike]]</f>
        <v>No</v>
      </c>
    </row>
    <row r="312" spans="1:15" x14ac:dyDescent="0.25">
      <c r="A312">
        <f>Rawdata[[#This Row],[ID]]</f>
        <v>28758</v>
      </c>
      <c r="B312" t="str">
        <f>IF(Rawdata[[#This Row],[Marital Status]]="M","Married","Single")</f>
        <v>Married</v>
      </c>
      <c r="C312" t="str">
        <f>IF(Rawdata[[#This Row],[Gender]]="M","Male","Female")</f>
        <v>Male</v>
      </c>
      <c r="D312" s="7">
        <f>Rawdata[[#This Row],[Income]]</f>
        <v>40000</v>
      </c>
      <c r="E312">
        <f>Rawdata[[#This Row],[Children]]</f>
        <v>2</v>
      </c>
      <c r="F312" t="str">
        <f>Rawdata[[#This Row],[Education]]</f>
        <v>Partial College</v>
      </c>
      <c r="G312">
        <f>VLOOKUP(tbl[[#This Row],[Education]],lk_education[],G$2,FALSE)</f>
        <v>3</v>
      </c>
      <c r="H312" t="str">
        <f>Rawdata[[#This Row],[Occupation]]</f>
        <v>Clerical</v>
      </c>
      <c r="I312" t="str">
        <f>Rawdata[[#This Row],[Home Owner]]</f>
        <v>Yes</v>
      </c>
      <c r="J312">
        <f>Rawdata[[#This Row],[Cars]]</f>
        <v>1</v>
      </c>
      <c r="K312" t="str">
        <f>Rawdata[[#This Row],[Commute Distance]]</f>
        <v>1-2 Miles</v>
      </c>
      <c r="L312" t="str">
        <f>Rawdata[[#This Row],[Region]]</f>
        <v>Europe</v>
      </c>
      <c r="M312">
        <f>Rawdata[[#This Row],[Age]]</f>
        <v>35</v>
      </c>
      <c r="N312" t="str">
        <f>VLOOKUP(tbl[[#This Row],[Age]],lk_age_brackets[],N$2,TRUE)</f>
        <v>31-40</v>
      </c>
      <c r="O312" t="str">
        <f>Rawdata[[#This Row],[Purchased Bike]]</f>
        <v>Yes</v>
      </c>
    </row>
    <row r="313" spans="1:15" x14ac:dyDescent="0.25">
      <c r="A313">
        <f>Rawdata[[#This Row],[ID]]</f>
        <v>11381</v>
      </c>
      <c r="B313" t="str">
        <f>IF(Rawdata[[#This Row],[Marital Status]]="M","Married","Single")</f>
        <v>Married</v>
      </c>
      <c r="C313" t="str">
        <f>IF(Rawdata[[#This Row],[Gender]]="M","Male","Female")</f>
        <v>Female</v>
      </c>
      <c r="D313" s="7">
        <f>Rawdata[[#This Row],[Income]]</f>
        <v>20000</v>
      </c>
      <c r="E313">
        <f>Rawdata[[#This Row],[Children]]</f>
        <v>2</v>
      </c>
      <c r="F313" t="str">
        <f>Rawdata[[#This Row],[Education]]</f>
        <v>Partial College</v>
      </c>
      <c r="G313">
        <f>VLOOKUP(tbl[[#This Row],[Education]],lk_education[],G$2,FALSE)</f>
        <v>3</v>
      </c>
      <c r="H313" t="str">
        <f>Rawdata[[#This Row],[Occupation]]</f>
        <v>Manual</v>
      </c>
      <c r="I313" t="str">
        <f>Rawdata[[#This Row],[Home Owner]]</f>
        <v>Yes</v>
      </c>
      <c r="J313">
        <f>Rawdata[[#This Row],[Cars]]</f>
        <v>1</v>
      </c>
      <c r="K313" t="str">
        <f>Rawdata[[#This Row],[Commute Distance]]</f>
        <v>2-5 Miles</v>
      </c>
      <c r="L313" t="str">
        <f>Rawdata[[#This Row],[Region]]</f>
        <v>Europe</v>
      </c>
      <c r="M313">
        <f>Rawdata[[#This Row],[Age]]</f>
        <v>47</v>
      </c>
      <c r="N313" t="str">
        <f>VLOOKUP(tbl[[#This Row],[Age]],lk_age_brackets[],N$2,TRUE)</f>
        <v>41-50</v>
      </c>
      <c r="O313" t="str">
        <f>Rawdata[[#This Row],[Purchased Bike]]</f>
        <v>Yes</v>
      </c>
    </row>
    <row r="314" spans="1:15" x14ac:dyDescent="0.25">
      <c r="A314">
        <f>Rawdata[[#This Row],[ID]]</f>
        <v>17522</v>
      </c>
      <c r="B314" t="str">
        <f>IF(Rawdata[[#This Row],[Marital Status]]="M","Married","Single")</f>
        <v>Married</v>
      </c>
      <c r="C314" t="str">
        <f>IF(Rawdata[[#This Row],[Gender]]="M","Male","Female")</f>
        <v>Male</v>
      </c>
      <c r="D314" s="7">
        <f>Rawdata[[#This Row],[Income]]</f>
        <v>120000</v>
      </c>
      <c r="E314">
        <f>Rawdata[[#This Row],[Children]]</f>
        <v>4</v>
      </c>
      <c r="F314" t="str">
        <f>Rawdata[[#This Row],[Education]]</f>
        <v>Bachelors</v>
      </c>
      <c r="G314">
        <f>VLOOKUP(tbl[[#This Row],[Education]],lk_education[],G$2,FALSE)</f>
        <v>4</v>
      </c>
      <c r="H314" t="str">
        <f>Rawdata[[#This Row],[Occupation]]</f>
        <v>Management</v>
      </c>
      <c r="I314" t="str">
        <f>Rawdata[[#This Row],[Home Owner]]</f>
        <v>Yes</v>
      </c>
      <c r="J314">
        <f>Rawdata[[#This Row],[Cars]]</f>
        <v>1</v>
      </c>
      <c r="K314" t="str">
        <f>Rawdata[[#This Row],[Commute Distance]]</f>
        <v>2-5 Miles</v>
      </c>
      <c r="L314" t="str">
        <f>Rawdata[[#This Row],[Region]]</f>
        <v>Pacific</v>
      </c>
      <c r="M314">
        <f>Rawdata[[#This Row],[Age]]</f>
        <v>47</v>
      </c>
      <c r="N314" t="str">
        <f>VLOOKUP(tbl[[#This Row],[Age]],lk_age_brackets[],N$2,TRUE)</f>
        <v>41-50</v>
      </c>
      <c r="O314" t="str">
        <f>Rawdata[[#This Row],[Purchased Bike]]</f>
        <v>No</v>
      </c>
    </row>
    <row r="315" spans="1:15" x14ac:dyDescent="0.25">
      <c r="A315">
        <f>Rawdata[[#This Row],[ID]]</f>
        <v>21207</v>
      </c>
      <c r="B315" t="str">
        <f>IF(Rawdata[[#This Row],[Marital Status]]="M","Married","Single")</f>
        <v>Married</v>
      </c>
      <c r="C315" t="str">
        <f>IF(Rawdata[[#This Row],[Gender]]="M","Male","Female")</f>
        <v>Male</v>
      </c>
      <c r="D315" s="7">
        <f>Rawdata[[#This Row],[Income]]</f>
        <v>60000</v>
      </c>
      <c r="E315">
        <f>Rawdata[[#This Row],[Children]]</f>
        <v>1</v>
      </c>
      <c r="F315" t="str">
        <f>Rawdata[[#This Row],[Education]]</f>
        <v>Partial College</v>
      </c>
      <c r="G315">
        <f>VLOOKUP(tbl[[#This Row],[Education]],lk_education[],G$2,FALSE)</f>
        <v>3</v>
      </c>
      <c r="H315" t="str">
        <f>Rawdata[[#This Row],[Occupation]]</f>
        <v>Skilled Manual</v>
      </c>
      <c r="I315" t="str">
        <f>Rawdata[[#This Row],[Home Owner]]</f>
        <v>Yes</v>
      </c>
      <c r="J315">
        <f>Rawdata[[#This Row],[Cars]]</f>
        <v>1</v>
      </c>
      <c r="K315" t="str">
        <f>Rawdata[[#This Row],[Commute Distance]]</f>
        <v>5-10 Miles</v>
      </c>
      <c r="L315" t="str">
        <f>Rawdata[[#This Row],[Region]]</f>
        <v>Pacific</v>
      </c>
      <c r="M315">
        <f>Rawdata[[#This Row],[Age]]</f>
        <v>46</v>
      </c>
      <c r="N315" t="str">
        <f>VLOOKUP(tbl[[#This Row],[Age]],lk_age_brackets[],N$2,TRUE)</f>
        <v>41-50</v>
      </c>
      <c r="O315" t="str">
        <f>Rawdata[[#This Row],[Purchased Bike]]</f>
        <v>No</v>
      </c>
    </row>
    <row r="316" spans="1:15" x14ac:dyDescent="0.25">
      <c r="A316">
        <f>Rawdata[[#This Row],[ID]]</f>
        <v>28102</v>
      </c>
      <c r="B316" t="str">
        <f>IF(Rawdata[[#This Row],[Marital Status]]="M","Married","Single")</f>
        <v>Married</v>
      </c>
      <c r="C316" t="str">
        <f>IF(Rawdata[[#This Row],[Gender]]="M","Male","Female")</f>
        <v>Male</v>
      </c>
      <c r="D316" s="7">
        <f>Rawdata[[#This Row],[Income]]</f>
        <v>20000</v>
      </c>
      <c r="E316">
        <f>Rawdata[[#This Row],[Children]]</f>
        <v>4</v>
      </c>
      <c r="F316" t="str">
        <f>Rawdata[[#This Row],[Education]]</f>
        <v>High School</v>
      </c>
      <c r="G316">
        <f>VLOOKUP(tbl[[#This Row],[Education]],lk_education[],G$2,FALSE)</f>
        <v>2</v>
      </c>
      <c r="H316" t="str">
        <f>Rawdata[[#This Row],[Occupation]]</f>
        <v>Skilled Manual</v>
      </c>
      <c r="I316" t="str">
        <f>Rawdata[[#This Row],[Home Owner]]</f>
        <v>Yes</v>
      </c>
      <c r="J316">
        <f>Rawdata[[#This Row],[Cars]]</f>
        <v>2</v>
      </c>
      <c r="K316" t="str">
        <f>Rawdata[[#This Row],[Commute Distance]]</f>
        <v>5-10 Miles</v>
      </c>
      <c r="L316" t="str">
        <f>Rawdata[[#This Row],[Region]]</f>
        <v>Pacific</v>
      </c>
      <c r="M316">
        <f>Rawdata[[#This Row],[Age]]</f>
        <v>58</v>
      </c>
      <c r="N316" t="str">
        <f>VLOOKUP(tbl[[#This Row],[Age]],lk_age_brackets[],N$2,TRUE)</f>
        <v>51-60</v>
      </c>
      <c r="O316" t="str">
        <f>Rawdata[[#This Row],[Purchased Bike]]</f>
        <v>Yes</v>
      </c>
    </row>
    <row r="317" spans="1:15" x14ac:dyDescent="0.25">
      <c r="A317">
        <f>Rawdata[[#This Row],[ID]]</f>
        <v>23105</v>
      </c>
      <c r="B317" t="str">
        <f>IF(Rawdata[[#This Row],[Marital Status]]="M","Married","Single")</f>
        <v>Single</v>
      </c>
      <c r="C317" t="str">
        <f>IF(Rawdata[[#This Row],[Gender]]="M","Male","Female")</f>
        <v>Male</v>
      </c>
      <c r="D317" s="7">
        <f>Rawdata[[#This Row],[Income]]</f>
        <v>40000</v>
      </c>
      <c r="E317">
        <f>Rawdata[[#This Row],[Children]]</f>
        <v>3</v>
      </c>
      <c r="F317" t="str">
        <f>Rawdata[[#This Row],[Education]]</f>
        <v>Partial High School</v>
      </c>
      <c r="G317">
        <f>VLOOKUP(tbl[[#This Row],[Education]],lk_education[],G$2,FALSE)</f>
        <v>1</v>
      </c>
      <c r="H317" t="str">
        <f>Rawdata[[#This Row],[Occupation]]</f>
        <v>Clerical</v>
      </c>
      <c r="I317" t="str">
        <f>Rawdata[[#This Row],[Home Owner]]</f>
        <v>No</v>
      </c>
      <c r="J317">
        <f>Rawdata[[#This Row],[Cars]]</f>
        <v>2</v>
      </c>
      <c r="K317" t="str">
        <f>Rawdata[[#This Row],[Commute Distance]]</f>
        <v>5-10 Miles</v>
      </c>
      <c r="L317" t="str">
        <f>Rawdata[[#This Row],[Region]]</f>
        <v>Pacific</v>
      </c>
      <c r="M317">
        <f>Rawdata[[#This Row],[Age]]</f>
        <v>52</v>
      </c>
      <c r="N317" t="str">
        <f>VLOOKUP(tbl[[#This Row],[Age]],lk_age_brackets[],N$2,TRUE)</f>
        <v>51-60</v>
      </c>
      <c r="O317" t="str">
        <f>Rawdata[[#This Row],[Purchased Bike]]</f>
        <v>Yes</v>
      </c>
    </row>
    <row r="318" spans="1:15" x14ac:dyDescent="0.25">
      <c r="A318">
        <f>Rawdata[[#This Row],[ID]]</f>
        <v>18740</v>
      </c>
      <c r="B318" t="str">
        <f>IF(Rawdata[[#This Row],[Marital Status]]="M","Married","Single")</f>
        <v>Married</v>
      </c>
      <c r="C318" t="str">
        <f>IF(Rawdata[[#This Row],[Gender]]="M","Male","Female")</f>
        <v>Male</v>
      </c>
      <c r="D318" s="7">
        <f>Rawdata[[#This Row],[Income]]</f>
        <v>80000</v>
      </c>
      <c r="E318">
        <f>Rawdata[[#This Row],[Children]]</f>
        <v>5</v>
      </c>
      <c r="F318" t="str">
        <f>Rawdata[[#This Row],[Education]]</f>
        <v>Bachelors</v>
      </c>
      <c r="G318">
        <f>VLOOKUP(tbl[[#This Row],[Education]],lk_education[],G$2,FALSE)</f>
        <v>4</v>
      </c>
      <c r="H318" t="str">
        <f>Rawdata[[#This Row],[Occupation]]</f>
        <v>Professional</v>
      </c>
      <c r="I318" t="str">
        <f>Rawdata[[#This Row],[Home Owner]]</f>
        <v>No</v>
      </c>
      <c r="J318">
        <f>Rawdata[[#This Row],[Cars]]</f>
        <v>1</v>
      </c>
      <c r="K318" t="str">
        <f>Rawdata[[#This Row],[Commute Distance]]</f>
        <v>0-1 Miles</v>
      </c>
      <c r="L318" t="str">
        <f>Rawdata[[#This Row],[Region]]</f>
        <v>Pacific</v>
      </c>
      <c r="M318">
        <f>Rawdata[[#This Row],[Age]]</f>
        <v>47</v>
      </c>
      <c r="N318" t="str">
        <f>VLOOKUP(tbl[[#This Row],[Age]],lk_age_brackets[],N$2,TRUE)</f>
        <v>41-50</v>
      </c>
      <c r="O318" t="str">
        <f>Rawdata[[#This Row],[Purchased Bike]]</f>
        <v>Yes</v>
      </c>
    </row>
    <row r="319" spans="1:15" x14ac:dyDescent="0.25">
      <c r="A319">
        <f>Rawdata[[#This Row],[ID]]</f>
        <v>21213</v>
      </c>
      <c r="B319" t="str">
        <f>IF(Rawdata[[#This Row],[Marital Status]]="M","Married","Single")</f>
        <v>Single</v>
      </c>
      <c r="C319" t="str">
        <f>IF(Rawdata[[#This Row],[Gender]]="M","Male","Female")</f>
        <v>Male</v>
      </c>
      <c r="D319" s="7">
        <f>Rawdata[[#This Row],[Income]]</f>
        <v>70000</v>
      </c>
      <c r="E319">
        <f>Rawdata[[#This Row],[Children]]</f>
        <v>0</v>
      </c>
      <c r="F319" t="str">
        <f>Rawdata[[#This Row],[Education]]</f>
        <v>Bachelors</v>
      </c>
      <c r="G319">
        <f>VLOOKUP(tbl[[#This Row],[Education]],lk_education[],G$2,FALSE)</f>
        <v>4</v>
      </c>
      <c r="H319" t="str">
        <f>Rawdata[[#This Row],[Occupation]]</f>
        <v>Professional</v>
      </c>
      <c r="I319" t="str">
        <f>Rawdata[[#This Row],[Home Owner]]</f>
        <v>No</v>
      </c>
      <c r="J319">
        <f>Rawdata[[#This Row],[Cars]]</f>
        <v>1</v>
      </c>
      <c r="K319" t="str">
        <f>Rawdata[[#This Row],[Commute Distance]]</f>
        <v>5-10 Miles</v>
      </c>
      <c r="L319" t="str">
        <f>Rawdata[[#This Row],[Region]]</f>
        <v>Pacific</v>
      </c>
      <c r="M319">
        <f>Rawdata[[#This Row],[Age]]</f>
        <v>41</v>
      </c>
      <c r="N319" t="str">
        <f>VLOOKUP(tbl[[#This Row],[Age]],lk_age_brackets[],N$2,TRUE)</f>
        <v>41-50</v>
      </c>
      <c r="O319" t="str">
        <f>Rawdata[[#This Row],[Purchased Bike]]</f>
        <v>No</v>
      </c>
    </row>
    <row r="320" spans="1:15" x14ac:dyDescent="0.25">
      <c r="A320">
        <f>Rawdata[[#This Row],[ID]]</f>
        <v>17352</v>
      </c>
      <c r="B320" t="str">
        <f>IF(Rawdata[[#This Row],[Marital Status]]="M","Married","Single")</f>
        <v>Married</v>
      </c>
      <c r="C320" t="str">
        <f>IF(Rawdata[[#This Row],[Gender]]="M","Male","Female")</f>
        <v>Male</v>
      </c>
      <c r="D320" s="7">
        <f>Rawdata[[#This Row],[Income]]</f>
        <v>50000</v>
      </c>
      <c r="E320">
        <f>Rawdata[[#This Row],[Children]]</f>
        <v>2</v>
      </c>
      <c r="F320" t="str">
        <f>Rawdata[[#This Row],[Education]]</f>
        <v>Graduate Degree</v>
      </c>
      <c r="G320">
        <f>VLOOKUP(tbl[[#This Row],[Education]],lk_education[],G$2,FALSE)</f>
        <v>5</v>
      </c>
      <c r="H320" t="str">
        <f>Rawdata[[#This Row],[Occupation]]</f>
        <v>Management</v>
      </c>
      <c r="I320" t="str">
        <f>Rawdata[[#This Row],[Home Owner]]</f>
        <v>Yes</v>
      </c>
      <c r="J320">
        <f>Rawdata[[#This Row],[Cars]]</f>
        <v>1</v>
      </c>
      <c r="K320" t="str">
        <f>Rawdata[[#This Row],[Commute Distance]]</f>
        <v>5-10 Miles</v>
      </c>
      <c r="L320" t="str">
        <f>Rawdata[[#This Row],[Region]]</f>
        <v>Pacific</v>
      </c>
      <c r="M320">
        <f>Rawdata[[#This Row],[Age]]</f>
        <v>64</v>
      </c>
      <c r="N320" t="str">
        <f>VLOOKUP(tbl[[#This Row],[Age]],lk_age_brackets[],N$2,TRUE)</f>
        <v>61+</v>
      </c>
      <c r="O320" t="str">
        <f>Rawdata[[#This Row],[Purchased Bike]]</f>
        <v>Yes</v>
      </c>
    </row>
    <row r="321" spans="1:15" x14ac:dyDescent="0.25">
      <c r="A321">
        <f>Rawdata[[#This Row],[ID]]</f>
        <v>14154</v>
      </c>
      <c r="B321" t="str">
        <f>IF(Rawdata[[#This Row],[Marital Status]]="M","Married","Single")</f>
        <v>Married</v>
      </c>
      <c r="C321" t="str">
        <f>IF(Rawdata[[#This Row],[Gender]]="M","Male","Female")</f>
        <v>Male</v>
      </c>
      <c r="D321" s="7">
        <f>Rawdata[[#This Row],[Income]]</f>
        <v>30000</v>
      </c>
      <c r="E321">
        <f>Rawdata[[#This Row],[Children]]</f>
        <v>0</v>
      </c>
      <c r="F321" t="str">
        <f>Rawdata[[#This Row],[Education]]</f>
        <v>Bachelors</v>
      </c>
      <c r="G321">
        <f>VLOOKUP(tbl[[#This Row],[Education]],lk_education[],G$2,FALSE)</f>
        <v>4</v>
      </c>
      <c r="H321" t="str">
        <f>Rawdata[[#This Row],[Occupation]]</f>
        <v>Clerical</v>
      </c>
      <c r="I321" t="str">
        <f>Rawdata[[#This Row],[Home Owner]]</f>
        <v>Yes</v>
      </c>
      <c r="J321">
        <f>Rawdata[[#This Row],[Cars]]</f>
        <v>0</v>
      </c>
      <c r="K321" t="str">
        <f>Rawdata[[#This Row],[Commute Distance]]</f>
        <v>0-1 Miles</v>
      </c>
      <c r="L321" t="str">
        <f>Rawdata[[#This Row],[Region]]</f>
        <v>Europe</v>
      </c>
      <c r="M321">
        <f>Rawdata[[#This Row],[Age]]</f>
        <v>35</v>
      </c>
      <c r="N321" t="str">
        <f>VLOOKUP(tbl[[#This Row],[Age]],lk_age_brackets[],N$2,TRUE)</f>
        <v>31-40</v>
      </c>
      <c r="O321" t="str">
        <f>Rawdata[[#This Row],[Purchased Bike]]</f>
        <v>Yes</v>
      </c>
    </row>
    <row r="322" spans="1:15" x14ac:dyDescent="0.25">
      <c r="A322">
        <f>Rawdata[[#This Row],[ID]]</f>
        <v>19066</v>
      </c>
      <c r="B322" t="str">
        <f>IF(Rawdata[[#This Row],[Marital Status]]="M","Married","Single")</f>
        <v>Married</v>
      </c>
      <c r="C322" t="str">
        <f>IF(Rawdata[[#This Row],[Gender]]="M","Male","Female")</f>
        <v>Male</v>
      </c>
      <c r="D322" s="7">
        <f>Rawdata[[#This Row],[Income]]</f>
        <v>130000</v>
      </c>
      <c r="E322">
        <f>Rawdata[[#This Row],[Children]]</f>
        <v>4</v>
      </c>
      <c r="F322" t="str">
        <f>Rawdata[[#This Row],[Education]]</f>
        <v>Partial College</v>
      </c>
      <c r="G322">
        <f>VLOOKUP(tbl[[#This Row],[Education]],lk_education[],G$2,FALSE)</f>
        <v>3</v>
      </c>
      <c r="H322" t="str">
        <f>Rawdata[[#This Row],[Occupation]]</f>
        <v>Professional</v>
      </c>
      <c r="I322" t="str">
        <f>Rawdata[[#This Row],[Home Owner]]</f>
        <v>No</v>
      </c>
      <c r="J322">
        <f>Rawdata[[#This Row],[Cars]]</f>
        <v>3</v>
      </c>
      <c r="K322" t="str">
        <f>Rawdata[[#This Row],[Commute Distance]]</f>
        <v>10+ Miles</v>
      </c>
      <c r="L322" t="str">
        <f>Rawdata[[#This Row],[Region]]</f>
        <v>Europe</v>
      </c>
      <c r="M322">
        <f>Rawdata[[#This Row],[Age]]</f>
        <v>54</v>
      </c>
      <c r="N322" t="str">
        <f>VLOOKUP(tbl[[#This Row],[Age]],lk_age_brackets[],N$2,TRUE)</f>
        <v>51-60</v>
      </c>
      <c r="O322" t="str">
        <f>Rawdata[[#This Row],[Purchased Bike]]</f>
        <v>No</v>
      </c>
    </row>
    <row r="323" spans="1:15" x14ac:dyDescent="0.25">
      <c r="A323">
        <f>Rawdata[[#This Row],[ID]]</f>
        <v>11386</v>
      </c>
      <c r="B323" t="str">
        <f>IF(Rawdata[[#This Row],[Marital Status]]="M","Married","Single")</f>
        <v>Married</v>
      </c>
      <c r="C323" t="str">
        <f>IF(Rawdata[[#This Row],[Gender]]="M","Male","Female")</f>
        <v>Female</v>
      </c>
      <c r="D323" s="7">
        <f>Rawdata[[#This Row],[Income]]</f>
        <v>30000</v>
      </c>
      <c r="E323">
        <f>Rawdata[[#This Row],[Children]]</f>
        <v>3</v>
      </c>
      <c r="F323" t="str">
        <f>Rawdata[[#This Row],[Education]]</f>
        <v>Bachelors</v>
      </c>
      <c r="G323">
        <f>VLOOKUP(tbl[[#This Row],[Education]],lk_education[],G$2,FALSE)</f>
        <v>4</v>
      </c>
      <c r="H323" t="str">
        <f>Rawdata[[#This Row],[Occupation]]</f>
        <v>Clerical</v>
      </c>
      <c r="I323" t="str">
        <f>Rawdata[[#This Row],[Home Owner]]</f>
        <v>Yes</v>
      </c>
      <c r="J323">
        <f>Rawdata[[#This Row],[Cars]]</f>
        <v>0</v>
      </c>
      <c r="K323" t="str">
        <f>Rawdata[[#This Row],[Commute Distance]]</f>
        <v>0-1 Miles</v>
      </c>
      <c r="L323" t="str">
        <f>Rawdata[[#This Row],[Region]]</f>
        <v>Europe</v>
      </c>
      <c r="M323">
        <f>Rawdata[[#This Row],[Age]]</f>
        <v>45</v>
      </c>
      <c r="N323" t="str">
        <f>VLOOKUP(tbl[[#This Row],[Age]],lk_age_brackets[],N$2,TRUE)</f>
        <v>41-50</v>
      </c>
      <c r="O323" t="str">
        <f>Rawdata[[#This Row],[Purchased Bike]]</f>
        <v>No</v>
      </c>
    </row>
    <row r="324" spans="1:15" x14ac:dyDescent="0.25">
      <c r="A324">
        <f>Rawdata[[#This Row],[ID]]</f>
        <v>20228</v>
      </c>
      <c r="B324" t="str">
        <f>IF(Rawdata[[#This Row],[Marital Status]]="M","Married","Single")</f>
        <v>Married</v>
      </c>
      <c r="C324" t="str">
        <f>IF(Rawdata[[#This Row],[Gender]]="M","Male","Female")</f>
        <v>Male</v>
      </c>
      <c r="D324" s="7">
        <f>Rawdata[[#This Row],[Income]]</f>
        <v>100000</v>
      </c>
      <c r="E324">
        <f>Rawdata[[#This Row],[Children]]</f>
        <v>0</v>
      </c>
      <c r="F324" t="str">
        <f>Rawdata[[#This Row],[Education]]</f>
        <v>Graduate Degree</v>
      </c>
      <c r="G324">
        <f>VLOOKUP(tbl[[#This Row],[Education]],lk_education[],G$2,FALSE)</f>
        <v>5</v>
      </c>
      <c r="H324" t="str">
        <f>Rawdata[[#This Row],[Occupation]]</f>
        <v>Management</v>
      </c>
      <c r="I324" t="str">
        <f>Rawdata[[#This Row],[Home Owner]]</f>
        <v>Yes</v>
      </c>
      <c r="J324">
        <f>Rawdata[[#This Row],[Cars]]</f>
        <v>0</v>
      </c>
      <c r="K324" t="str">
        <f>Rawdata[[#This Row],[Commute Distance]]</f>
        <v>2-5 Miles</v>
      </c>
      <c r="L324" t="str">
        <f>Rawdata[[#This Row],[Region]]</f>
        <v>Pacific</v>
      </c>
      <c r="M324">
        <f>Rawdata[[#This Row],[Age]]</f>
        <v>40</v>
      </c>
      <c r="N324" t="str">
        <f>VLOOKUP(tbl[[#This Row],[Age]],lk_age_brackets[],N$2,TRUE)</f>
        <v>31-40</v>
      </c>
      <c r="O324" t="str">
        <f>Rawdata[[#This Row],[Purchased Bike]]</f>
        <v>Yes</v>
      </c>
    </row>
    <row r="325" spans="1:15" x14ac:dyDescent="0.25">
      <c r="A325">
        <f>Rawdata[[#This Row],[ID]]</f>
        <v>16675</v>
      </c>
      <c r="B325" t="str">
        <f>IF(Rawdata[[#This Row],[Marital Status]]="M","Married","Single")</f>
        <v>Single</v>
      </c>
      <c r="C325" t="str">
        <f>IF(Rawdata[[#This Row],[Gender]]="M","Male","Female")</f>
        <v>Female</v>
      </c>
      <c r="D325" s="7">
        <f>Rawdata[[#This Row],[Income]]</f>
        <v>160000</v>
      </c>
      <c r="E325">
        <f>Rawdata[[#This Row],[Children]]</f>
        <v>0</v>
      </c>
      <c r="F325" t="str">
        <f>Rawdata[[#This Row],[Education]]</f>
        <v>Graduate Degree</v>
      </c>
      <c r="G325">
        <f>VLOOKUP(tbl[[#This Row],[Education]],lk_education[],G$2,FALSE)</f>
        <v>5</v>
      </c>
      <c r="H325" t="str">
        <f>Rawdata[[#This Row],[Occupation]]</f>
        <v>Management</v>
      </c>
      <c r="I325" t="str">
        <f>Rawdata[[#This Row],[Home Owner]]</f>
        <v>No</v>
      </c>
      <c r="J325">
        <f>Rawdata[[#This Row],[Cars]]</f>
        <v>3</v>
      </c>
      <c r="K325" t="str">
        <f>Rawdata[[#This Row],[Commute Distance]]</f>
        <v>0-1 Miles</v>
      </c>
      <c r="L325" t="str">
        <f>Rawdata[[#This Row],[Region]]</f>
        <v>Pacific</v>
      </c>
      <c r="M325">
        <f>Rawdata[[#This Row],[Age]]</f>
        <v>47</v>
      </c>
      <c r="N325" t="str">
        <f>VLOOKUP(tbl[[#This Row],[Age]],lk_age_brackets[],N$2,TRUE)</f>
        <v>41-50</v>
      </c>
      <c r="O325" t="str">
        <f>Rawdata[[#This Row],[Purchased Bike]]</f>
        <v>Yes</v>
      </c>
    </row>
    <row r="326" spans="1:15" x14ac:dyDescent="0.25">
      <c r="A326">
        <f>Rawdata[[#This Row],[ID]]</f>
        <v>16410</v>
      </c>
      <c r="B326" t="str">
        <f>IF(Rawdata[[#This Row],[Marital Status]]="M","Married","Single")</f>
        <v>Single</v>
      </c>
      <c r="C326" t="str">
        <f>IF(Rawdata[[#This Row],[Gender]]="M","Male","Female")</f>
        <v>Female</v>
      </c>
      <c r="D326" s="7">
        <f>Rawdata[[#This Row],[Income]]</f>
        <v>10000</v>
      </c>
      <c r="E326">
        <f>Rawdata[[#This Row],[Children]]</f>
        <v>4</v>
      </c>
      <c r="F326" t="str">
        <f>Rawdata[[#This Row],[Education]]</f>
        <v>Partial High School</v>
      </c>
      <c r="G326">
        <f>VLOOKUP(tbl[[#This Row],[Education]],lk_education[],G$2,FALSE)</f>
        <v>1</v>
      </c>
      <c r="H326" t="str">
        <f>Rawdata[[#This Row],[Occupation]]</f>
        <v>Manual</v>
      </c>
      <c r="I326" t="str">
        <f>Rawdata[[#This Row],[Home Owner]]</f>
        <v>Yes</v>
      </c>
      <c r="J326">
        <f>Rawdata[[#This Row],[Cars]]</f>
        <v>2</v>
      </c>
      <c r="K326" t="str">
        <f>Rawdata[[#This Row],[Commute Distance]]</f>
        <v>0-1 Miles</v>
      </c>
      <c r="L326" t="str">
        <f>Rawdata[[#This Row],[Region]]</f>
        <v>Europe</v>
      </c>
      <c r="M326">
        <f>Rawdata[[#This Row],[Age]]</f>
        <v>41</v>
      </c>
      <c r="N326" t="str">
        <f>VLOOKUP(tbl[[#This Row],[Age]],lk_age_brackets[],N$2,TRUE)</f>
        <v>41-50</v>
      </c>
      <c r="O326" t="str">
        <f>Rawdata[[#This Row],[Purchased Bike]]</f>
        <v>Yes</v>
      </c>
    </row>
    <row r="327" spans="1:15" x14ac:dyDescent="0.25">
      <c r="A327">
        <f>Rawdata[[#This Row],[ID]]</f>
        <v>27760</v>
      </c>
      <c r="B327" t="str">
        <f>IF(Rawdata[[#This Row],[Marital Status]]="M","Married","Single")</f>
        <v>Single</v>
      </c>
      <c r="C327" t="str">
        <f>IF(Rawdata[[#This Row],[Gender]]="M","Male","Female")</f>
        <v>Female</v>
      </c>
      <c r="D327" s="7">
        <f>Rawdata[[#This Row],[Income]]</f>
        <v>40000</v>
      </c>
      <c r="E327">
        <f>Rawdata[[#This Row],[Children]]</f>
        <v>0</v>
      </c>
      <c r="F327" t="str">
        <f>Rawdata[[#This Row],[Education]]</f>
        <v>Graduate Degree</v>
      </c>
      <c r="G327">
        <f>VLOOKUP(tbl[[#This Row],[Education]],lk_education[],G$2,FALSE)</f>
        <v>5</v>
      </c>
      <c r="H327" t="str">
        <f>Rawdata[[#This Row],[Occupation]]</f>
        <v>Clerical</v>
      </c>
      <c r="I327" t="str">
        <f>Rawdata[[#This Row],[Home Owner]]</f>
        <v>No</v>
      </c>
      <c r="J327">
        <f>Rawdata[[#This Row],[Cars]]</f>
        <v>0</v>
      </c>
      <c r="K327" t="str">
        <f>Rawdata[[#This Row],[Commute Distance]]</f>
        <v>0-1 Miles</v>
      </c>
      <c r="L327" t="str">
        <f>Rawdata[[#This Row],[Region]]</f>
        <v>Europe</v>
      </c>
      <c r="M327">
        <f>Rawdata[[#This Row],[Age]]</f>
        <v>37</v>
      </c>
      <c r="N327" t="str">
        <f>VLOOKUP(tbl[[#This Row],[Age]],lk_age_brackets[],N$2,TRUE)</f>
        <v>31-40</v>
      </c>
      <c r="O327" t="str">
        <f>Rawdata[[#This Row],[Purchased Bike]]</f>
        <v>Yes</v>
      </c>
    </row>
    <row r="328" spans="1:15" x14ac:dyDescent="0.25">
      <c r="A328">
        <f>Rawdata[[#This Row],[ID]]</f>
        <v>22930</v>
      </c>
      <c r="B328" t="str">
        <f>IF(Rawdata[[#This Row],[Marital Status]]="M","Married","Single")</f>
        <v>Married</v>
      </c>
      <c r="C328" t="str">
        <f>IF(Rawdata[[#This Row],[Gender]]="M","Male","Female")</f>
        <v>Male</v>
      </c>
      <c r="D328" s="7">
        <f>Rawdata[[#This Row],[Income]]</f>
        <v>90000</v>
      </c>
      <c r="E328">
        <f>Rawdata[[#This Row],[Children]]</f>
        <v>4</v>
      </c>
      <c r="F328" t="str">
        <f>Rawdata[[#This Row],[Education]]</f>
        <v>Bachelors</v>
      </c>
      <c r="G328">
        <f>VLOOKUP(tbl[[#This Row],[Education]],lk_education[],G$2,FALSE)</f>
        <v>4</v>
      </c>
      <c r="H328" t="str">
        <f>Rawdata[[#This Row],[Occupation]]</f>
        <v>Professional</v>
      </c>
      <c r="I328" t="str">
        <f>Rawdata[[#This Row],[Home Owner]]</f>
        <v>Yes</v>
      </c>
      <c r="J328">
        <f>Rawdata[[#This Row],[Cars]]</f>
        <v>0</v>
      </c>
      <c r="K328" t="str">
        <f>Rawdata[[#This Row],[Commute Distance]]</f>
        <v>1-2 Miles</v>
      </c>
      <c r="L328" t="str">
        <f>Rawdata[[#This Row],[Region]]</f>
        <v>Pacific</v>
      </c>
      <c r="M328">
        <f>Rawdata[[#This Row],[Age]]</f>
        <v>38</v>
      </c>
      <c r="N328" t="str">
        <f>VLOOKUP(tbl[[#This Row],[Age]],lk_age_brackets[],N$2,TRUE)</f>
        <v>31-40</v>
      </c>
      <c r="O328" t="str">
        <f>Rawdata[[#This Row],[Purchased Bike]]</f>
        <v>Yes</v>
      </c>
    </row>
    <row r="329" spans="1:15" x14ac:dyDescent="0.25">
      <c r="A329">
        <f>Rawdata[[#This Row],[ID]]</f>
        <v>23780</v>
      </c>
      <c r="B329" t="str">
        <f>IF(Rawdata[[#This Row],[Marital Status]]="M","Married","Single")</f>
        <v>Single</v>
      </c>
      <c r="C329" t="str">
        <f>IF(Rawdata[[#This Row],[Gender]]="M","Male","Female")</f>
        <v>Male</v>
      </c>
      <c r="D329" s="7">
        <f>Rawdata[[#This Row],[Income]]</f>
        <v>40000</v>
      </c>
      <c r="E329">
        <f>Rawdata[[#This Row],[Children]]</f>
        <v>2</v>
      </c>
      <c r="F329" t="str">
        <f>Rawdata[[#This Row],[Education]]</f>
        <v>Partial College</v>
      </c>
      <c r="G329">
        <f>VLOOKUP(tbl[[#This Row],[Education]],lk_education[],G$2,FALSE)</f>
        <v>3</v>
      </c>
      <c r="H329" t="str">
        <f>Rawdata[[#This Row],[Occupation]]</f>
        <v>Clerical</v>
      </c>
      <c r="I329" t="str">
        <f>Rawdata[[#This Row],[Home Owner]]</f>
        <v>No</v>
      </c>
      <c r="J329">
        <f>Rawdata[[#This Row],[Cars]]</f>
        <v>2</v>
      </c>
      <c r="K329" t="str">
        <f>Rawdata[[#This Row],[Commute Distance]]</f>
        <v>0-1 Miles</v>
      </c>
      <c r="L329" t="str">
        <f>Rawdata[[#This Row],[Region]]</f>
        <v>Europe</v>
      </c>
      <c r="M329">
        <f>Rawdata[[#This Row],[Age]]</f>
        <v>36</v>
      </c>
      <c r="N329" t="str">
        <f>VLOOKUP(tbl[[#This Row],[Age]],lk_age_brackets[],N$2,TRUE)</f>
        <v>31-40</v>
      </c>
      <c r="O329" t="str">
        <f>Rawdata[[#This Row],[Purchased Bike]]</f>
        <v>Yes</v>
      </c>
    </row>
    <row r="330" spans="1:15" x14ac:dyDescent="0.25">
      <c r="A330">
        <f>Rawdata[[#This Row],[ID]]</f>
        <v>20994</v>
      </c>
      <c r="B330" t="str">
        <f>IF(Rawdata[[#This Row],[Marital Status]]="M","Married","Single")</f>
        <v>Married</v>
      </c>
      <c r="C330" t="str">
        <f>IF(Rawdata[[#This Row],[Gender]]="M","Male","Female")</f>
        <v>Female</v>
      </c>
      <c r="D330" s="7">
        <f>Rawdata[[#This Row],[Income]]</f>
        <v>20000</v>
      </c>
      <c r="E330">
        <f>Rawdata[[#This Row],[Children]]</f>
        <v>0</v>
      </c>
      <c r="F330" t="str">
        <f>Rawdata[[#This Row],[Education]]</f>
        <v>Bachelors</v>
      </c>
      <c r="G330">
        <f>VLOOKUP(tbl[[#This Row],[Education]],lk_education[],G$2,FALSE)</f>
        <v>4</v>
      </c>
      <c r="H330" t="str">
        <f>Rawdata[[#This Row],[Occupation]]</f>
        <v>Clerical</v>
      </c>
      <c r="I330" t="str">
        <f>Rawdata[[#This Row],[Home Owner]]</f>
        <v>No</v>
      </c>
      <c r="J330">
        <f>Rawdata[[#This Row],[Cars]]</f>
        <v>0</v>
      </c>
      <c r="K330" t="str">
        <f>Rawdata[[#This Row],[Commute Distance]]</f>
        <v>0-1 Miles</v>
      </c>
      <c r="L330" t="str">
        <f>Rawdata[[#This Row],[Region]]</f>
        <v>Pacific</v>
      </c>
      <c r="M330">
        <f>Rawdata[[#This Row],[Age]]</f>
        <v>26</v>
      </c>
      <c r="N330" t="str">
        <f>VLOOKUP(tbl[[#This Row],[Age]],lk_age_brackets[],N$2,TRUE)</f>
        <v>0-30</v>
      </c>
      <c r="O330" t="str">
        <f>Rawdata[[#This Row],[Purchased Bike]]</f>
        <v>Yes</v>
      </c>
    </row>
    <row r="331" spans="1:15" x14ac:dyDescent="0.25">
      <c r="A331">
        <f>Rawdata[[#This Row],[ID]]</f>
        <v>28379</v>
      </c>
      <c r="B331" t="str">
        <f>IF(Rawdata[[#This Row],[Marital Status]]="M","Married","Single")</f>
        <v>Married</v>
      </c>
      <c r="C331" t="str">
        <f>IF(Rawdata[[#This Row],[Gender]]="M","Male","Female")</f>
        <v>Male</v>
      </c>
      <c r="D331" s="7">
        <f>Rawdata[[#This Row],[Income]]</f>
        <v>30000</v>
      </c>
      <c r="E331">
        <f>Rawdata[[#This Row],[Children]]</f>
        <v>1</v>
      </c>
      <c r="F331" t="str">
        <f>Rawdata[[#This Row],[Education]]</f>
        <v>Bachelors</v>
      </c>
      <c r="G331">
        <f>VLOOKUP(tbl[[#This Row],[Education]],lk_education[],G$2,FALSE)</f>
        <v>4</v>
      </c>
      <c r="H331" t="str">
        <f>Rawdata[[#This Row],[Occupation]]</f>
        <v>Skilled Manual</v>
      </c>
      <c r="I331" t="str">
        <f>Rawdata[[#This Row],[Home Owner]]</f>
        <v>Yes</v>
      </c>
      <c r="J331">
        <f>Rawdata[[#This Row],[Cars]]</f>
        <v>2</v>
      </c>
      <c r="K331" t="str">
        <f>Rawdata[[#This Row],[Commute Distance]]</f>
        <v>0-1 Miles</v>
      </c>
      <c r="L331" t="str">
        <f>Rawdata[[#This Row],[Region]]</f>
        <v>Europe</v>
      </c>
      <c r="M331">
        <f>Rawdata[[#This Row],[Age]]</f>
        <v>40</v>
      </c>
      <c r="N331" t="str">
        <f>VLOOKUP(tbl[[#This Row],[Age]],lk_age_brackets[],N$2,TRUE)</f>
        <v>31-40</v>
      </c>
      <c r="O331" t="str">
        <f>Rawdata[[#This Row],[Purchased Bike]]</f>
        <v>No</v>
      </c>
    </row>
    <row r="332" spans="1:15" x14ac:dyDescent="0.25">
      <c r="A332">
        <f>Rawdata[[#This Row],[ID]]</f>
        <v>14865</v>
      </c>
      <c r="B332" t="str">
        <f>IF(Rawdata[[#This Row],[Marital Status]]="M","Married","Single")</f>
        <v>Single</v>
      </c>
      <c r="C332" t="str">
        <f>IF(Rawdata[[#This Row],[Gender]]="M","Male","Female")</f>
        <v>Male</v>
      </c>
      <c r="D332" s="7">
        <f>Rawdata[[#This Row],[Income]]</f>
        <v>40000</v>
      </c>
      <c r="E332">
        <f>Rawdata[[#This Row],[Children]]</f>
        <v>2</v>
      </c>
      <c r="F332" t="str">
        <f>Rawdata[[#This Row],[Education]]</f>
        <v>Partial College</v>
      </c>
      <c r="G332">
        <f>VLOOKUP(tbl[[#This Row],[Education]],lk_education[],G$2,FALSE)</f>
        <v>3</v>
      </c>
      <c r="H332" t="str">
        <f>Rawdata[[#This Row],[Occupation]]</f>
        <v>Clerical</v>
      </c>
      <c r="I332" t="str">
        <f>Rawdata[[#This Row],[Home Owner]]</f>
        <v>Yes</v>
      </c>
      <c r="J332">
        <f>Rawdata[[#This Row],[Cars]]</f>
        <v>2</v>
      </c>
      <c r="K332" t="str">
        <f>Rawdata[[#This Row],[Commute Distance]]</f>
        <v>1-2 Miles</v>
      </c>
      <c r="L332" t="str">
        <f>Rawdata[[#This Row],[Region]]</f>
        <v>Europe</v>
      </c>
      <c r="M332">
        <f>Rawdata[[#This Row],[Age]]</f>
        <v>36</v>
      </c>
      <c r="N332" t="str">
        <f>VLOOKUP(tbl[[#This Row],[Age]],lk_age_brackets[],N$2,TRUE)</f>
        <v>31-40</v>
      </c>
      <c r="O332" t="str">
        <f>Rawdata[[#This Row],[Purchased Bike]]</f>
        <v>No</v>
      </c>
    </row>
    <row r="333" spans="1:15" x14ac:dyDescent="0.25">
      <c r="A333">
        <f>Rawdata[[#This Row],[ID]]</f>
        <v>12663</v>
      </c>
      <c r="B333" t="str">
        <f>IF(Rawdata[[#This Row],[Marital Status]]="M","Married","Single")</f>
        <v>Married</v>
      </c>
      <c r="C333" t="str">
        <f>IF(Rawdata[[#This Row],[Gender]]="M","Male","Female")</f>
        <v>Female</v>
      </c>
      <c r="D333" s="7">
        <f>Rawdata[[#This Row],[Income]]</f>
        <v>90000</v>
      </c>
      <c r="E333">
        <f>Rawdata[[#This Row],[Children]]</f>
        <v>5</v>
      </c>
      <c r="F333" t="str">
        <f>Rawdata[[#This Row],[Education]]</f>
        <v>Partial High School</v>
      </c>
      <c r="G333">
        <f>VLOOKUP(tbl[[#This Row],[Education]],lk_education[],G$2,FALSE)</f>
        <v>1</v>
      </c>
      <c r="H333" t="str">
        <f>Rawdata[[#This Row],[Occupation]]</f>
        <v>Skilled Manual</v>
      </c>
      <c r="I333" t="str">
        <f>Rawdata[[#This Row],[Home Owner]]</f>
        <v>Yes</v>
      </c>
      <c r="J333">
        <f>Rawdata[[#This Row],[Cars]]</f>
        <v>2</v>
      </c>
      <c r="K333" t="str">
        <f>Rawdata[[#This Row],[Commute Distance]]</f>
        <v>10+ Miles</v>
      </c>
      <c r="L333" t="str">
        <f>Rawdata[[#This Row],[Region]]</f>
        <v>Europe</v>
      </c>
      <c r="M333">
        <f>Rawdata[[#This Row],[Age]]</f>
        <v>59</v>
      </c>
      <c r="N333" t="str">
        <f>VLOOKUP(tbl[[#This Row],[Age]],lk_age_brackets[],N$2,TRUE)</f>
        <v>51-60</v>
      </c>
      <c r="O333" t="str">
        <f>Rawdata[[#This Row],[Purchased Bike]]</f>
        <v>No</v>
      </c>
    </row>
    <row r="334" spans="1:15" x14ac:dyDescent="0.25">
      <c r="A334">
        <f>Rawdata[[#This Row],[ID]]</f>
        <v>24898</v>
      </c>
      <c r="B334" t="str">
        <f>IF(Rawdata[[#This Row],[Marital Status]]="M","Married","Single")</f>
        <v>Single</v>
      </c>
      <c r="C334" t="str">
        <f>IF(Rawdata[[#This Row],[Gender]]="M","Male","Female")</f>
        <v>Female</v>
      </c>
      <c r="D334" s="7">
        <f>Rawdata[[#This Row],[Income]]</f>
        <v>80000</v>
      </c>
      <c r="E334">
        <f>Rawdata[[#This Row],[Children]]</f>
        <v>0</v>
      </c>
      <c r="F334" t="str">
        <f>Rawdata[[#This Row],[Education]]</f>
        <v>Bachelors</v>
      </c>
      <c r="G334">
        <f>VLOOKUP(tbl[[#This Row],[Education]],lk_education[],G$2,FALSE)</f>
        <v>4</v>
      </c>
      <c r="H334" t="str">
        <f>Rawdata[[#This Row],[Occupation]]</f>
        <v>Professional</v>
      </c>
      <c r="I334" t="str">
        <f>Rawdata[[#This Row],[Home Owner]]</f>
        <v>Yes</v>
      </c>
      <c r="J334">
        <f>Rawdata[[#This Row],[Cars]]</f>
        <v>3</v>
      </c>
      <c r="K334" t="str">
        <f>Rawdata[[#This Row],[Commute Distance]]</f>
        <v>10+ Miles</v>
      </c>
      <c r="L334" t="str">
        <f>Rawdata[[#This Row],[Region]]</f>
        <v>Pacific</v>
      </c>
      <c r="M334">
        <f>Rawdata[[#This Row],[Age]]</f>
        <v>32</v>
      </c>
      <c r="N334" t="str">
        <f>VLOOKUP(tbl[[#This Row],[Age]],lk_age_brackets[],N$2,TRUE)</f>
        <v>31-40</v>
      </c>
      <c r="O334" t="str">
        <f>Rawdata[[#This Row],[Purchased Bike]]</f>
        <v>No</v>
      </c>
    </row>
    <row r="335" spans="1:15" x14ac:dyDescent="0.25">
      <c r="A335">
        <f>Rawdata[[#This Row],[ID]]</f>
        <v>19508</v>
      </c>
      <c r="B335" t="str">
        <f>IF(Rawdata[[#This Row],[Marital Status]]="M","Married","Single")</f>
        <v>Married</v>
      </c>
      <c r="C335" t="str">
        <f>IF(Rawdata[[#This Row],[Gender]]="M","Male","Female")</f>
        <v>Male</v>
      </c>
      <c r="D335" s="7">
        <f>Rawdata[[#This Row],[Income]]</f>
        <v>10000</v>
      </c>
      <c r="E335">
        <f>Rawdata[[#This Row],[Children]]</f>
        <v>0</v>
      </c>
      <c r="F335" t="str">
        <f>Rawdata[[#This Row],[Education]]</f>
        <v>Partial High School</v>
      </c>
      <c r="G335">
        <f>VLOOKUP(tbl[[#This Row],[Education]],lk_education[],G$2,FALSE)</f>
        <v>1</v>
      </c>
      <c r="H335" t="str">
        <f>Rawdata[[#This Row],[Occupation]]</f>
        <v>Manual</v>
      </c>
      <c r="I335" t="str">
        <f>Rawdata[[#This Row],[Home Owner]]</f>
        <v>No</v>
      </c>
      <c r="J335">
        <f>Rawdata[[#This Row],[Cars]]</f>
        <v>2</v>
      </c>
      <c r="K335" t="str">
        <f>Rawdata[[#This Row],[Commute Distance]]</f>
        <v>0-1 Miles</v>
      </c>
      <c r="L335" t="str">
        <f>Rawdata[[#This Row],[Region]]</f>
        <v>Europe</v>
      </c>
      <c r="M335">
        <f>Rawdata[[#This Row],[Age]]</f>
        <v>30</v>
      </c>
      <c r="N335" t="str">
        <f>VLOOKUP(tbl[[#This Row],[Age]],lk_age_brackets[],N$2,TRUE)</f>
        <v>0-30</v>
      </c>
      <c r="O335" t="str">
        <f>Rawdata[[#This Row],[Purchased Bike]]</f>
        <v>No</v>
      </c>
    </row>
    <row r="336" spans="1:15" x14ac:dyDescent="0.25">
      <c r="A336">
        <f>Rawdata[[#This Row],[ID]]</f>
        <v>11489</v>
      </c>
      <c r="B336" t="str">
        <f>IF(Rawdata[[#This Row],[Marital Status]]="M","Married","Single")</f>
        <v>Single</v>
      </c>
      <c r="C336" t="str">
        <f>IF(Rawdata[[#This Row],[Gender]]="M","Male","Female")</f>
        <v>Female</v>
      </c>
      <c r="D336" s="7">
        <f>Rawdata[[#This Row],[Income]]</f>
        <v>20000</v>
      </c>
      <c r="E336">
        <f>Rawdata[[#This Row],[Children]]</f>
        <v>0</v>
      </c>
      <c r="F336" t="str">
        <f>Rawdata[[#This Row],[Education]]</f>
        <v>Partial High School</v>
      </c>
      <c r="G336">
        <f>VLOOKUP(tbl[[#This Row],[Education]],lk_education[],G$2,FALSE)</f>
        <v>1</v>
      </c>
      <c r="H336" t="str">
        <f>Rawdata[[#This Row],[Occupation]]</f>
        <v>Manual</v>
      </c>
      <c r="I336" t="str">
        <f>Rawdata[[#This Row],[Home Owner]]</f>
        <v>No</v>
      </c>
      <c r="J336">
        <f>Rawdata[[#This Row],[Cars]]</f>
        <v>2</v>
      </c>
      <c r="K336" t="str">
        <f>Rawdata[[#This Row],[Commute Distance]]</f>
        <v>1-2 Miles</v>
      </c>
      <c r="L336" t="str">
        <f>Rawdata[[#This Row],[Region]]</f>
        <v>Europe</v>
      </c>
      <c r="M336">
        <f>Rawdata[[#This Row],[Age]]</f>
        <v>35</v>
      </c>
      <c r="N336" t="str">
        <f>VLOOKUP(tbl[[#This Row],[Age]],lk_age_brackets[],N$2,TRUE)</f>
        <v>31-40</v>
      </c>
      <c r="O336" t="str">
        <f>Rawdata[[#This Row],[Purchased Bike]]</f>
        <v>Yes</v>
      </c>
    </row>
    <row r="337" spans="1:15" x14ac:dyDescent="0.25">
      <c r="A337">
        <f>Rawdata[[#This Row],[ID]]</f>
        <v>18160</v>
      </c>
      <c r="B337" t="str">
        <f>IF(Rawdata[[#This Row],[Marital Status]]="M","Married","Single")</f>
        <v>Married</v>
      </c>
      <c r="C337" t="str">
        <f>IF(Rawdata[[#This Row],[Gender]]="M","Male","Female")</f>
        <v>Male</v>
      </c>
      <c r="D337" s="7">
        <f>Rawdata[[#This Row],[Income]]</f>
        <v>130000</v>
      </c>
      <c r="E337">
        <f>Rawdata[[#This Row],[Children]]</f>
        <v>3</v>
      </c>
      <c r="F337" t="str">
        <f>Rawdata[[#This Row],[Education]]</f>
        <v>High School</v>
      </c>
      <c r="G337">
        <f>VLOOKUP(tbl[[#This Row],[Education]],lk_education[],G$2,FALSE)</f>
        <v>2</v>
      </c>
      <c r="H337" t="str">
        <f>Rawdata[[#This Row],[Occupation]]</f>
        <v>Professional</v>
      </c>
      <c r="I337" t="str">
        <f>Rawdata[[#This Row],[Home Owner]]</f>
        <v>Yes</v>
      </c>
      <c r="J337">
        <f>Rawdata[[#This Row],[Cars]]</f>
        <v>4</v>
      </c>
      <c r="K337" t="str">
        <f>Rawdata[[#This Row],[Commute Distance]]</f>
        <v>5-10 Miles</v>
      </c>
      <c r="L337" t="str">
        <f>Rawdata[[#This Row],[Region]]</f>
        <v>Europe</v>
      </c>
      <c r="M337">
        <f>Rawdata[[#This Row],[Age]]</f>
        <v>51</v>
      </c>
      <c r="N337" t="str">
        <f>VLOOKUP(tbl[[#This Row],[Age]],lk_age_brackets[],N$2,TRUE)</f>
        <v>51-60</v>
      </c>
      <c r="O337" t="str">
        <f>Rawdata[[#This Row],[Purchased Bike]]</f>
        <v>Yes</v>
      </c>
    </row>
    <row r="338" spans="1:15" x14ac:dyDescent="0.25">
      <c r="A338">
        <f>Rawdata[[#This Row],[ID]]</f>
        <v>25241</v>
      </c>
      <c r="B338" t="str">
        <f>IF(Rawdata[[#This Row],[Marital Status]]="M","Married","Single")</f>
        <v>Married</v>
      </c>
      <c r="C338" t="str">
        <f>IF(Rawdata[[#This Row],[Gender]]="M","Male","Female")</f>
        <v>Male</v>
      </c>
      <c r="D338" s="7">
        <f>Rawdata[[#This Row],[Income]]</f>
        <v>90000</v>
      </c>
      <c r="E338">
        <f>Rawdata[[#This Row],[Children]]</f>
        <v>2</v>
      </c>
      <c r="F338" t="str">
        <f>Rawdata[[#This Row],[Education]]</f>
        <v>Bachelors</v>
      </c>
      <c r="G338">
        <f>VLOOKUP(tbl[[#This Row],[Education]],lk_education[],G$2,FALSE)</f>
        <v>4</v>
      </c>
      <c r="H338" t="str">
        <f>Rawdata[[#This Row],[Occupation]]</f>
        <v>Professional</v>
      </c>
      <c r="I338" t="str">
        <f>Rawdata[[#This Row],[Home Owner]]</f>
        <v>Yes</v>
      </c>
      <c r="J338">
        <f>Rawdata[[#This Row],[Cars]]</f>
        <v>1</v>
      </c>
      <c r="K338" t="str">
        <f>Rawdata[[#This Row],[Commute Distance]]</f>
        <v>5-10 Miles</v>
      </c>
      <c r="L338" t="str">
        <f>Rawdata[[#This Row],[Region]]</f>
        <v>Pacific</v>
      </c>
      <c r="M338">
        <f>Rawdata[[#This Row],[Age]]</f>
        <v>47</v>
      </c>
      <c r="N338" t="str">
        <f>VLOOKUP(tbl[[#This Row],[Age]],lk_age_brackets[],N$2,TRUE)</f>
        <v>41-50</v>
      </c>
      <c r="O338" t="str">
        <f>Rawdata[[#This Row],[Purchased Bike]]</f>
        <v>No</v>
      </c>
    </row>
    <row r="339" spans="1:15" x14ac:dyDescent="0.25">
      <c r="A339">
        <f>Rawdata[[#This Row],[ID]]</f>
        <v>24369</v>
      </c>
      <c r="B339" t="str">
        <f>IF(Rawdata[[#This Row],[Marital Status]]="M","Married","Single")</f>
        <v>Married</v>
      </c>
      <c r="C339" t="str">
        <f>IF(Rawdata[[#This Row],[Gender]]="M","Male","Female")</f>
        <v>Male</v>
      </c>
      <c r="D339" s="7">
        <f>Rawdata[[#This Row],[Income]]</f>
        <v>80000</v>
      </c>
      <c r="E339">
        <f>Rawdata[[#This Row],[Children]]</f>
        <v>5</v>
      </c>
      <c r="F339" t="str">
        <f>Rawdata[[#This Row],[Education]]</f>
        <v>Graduate Degree</v>
      </c>
      <c r="G339">
        <f>VLOOKUP(tbl[[#This Row],[Education]],lk_education[],G$2,FALSE)</f>
        <v>5</v>
      </c>
      <c r="H339" t="str">
        <f>Rawdata[[#This Row],[Occupation]]</f>
        <v>Management</v>
      </c>
      <c r="I339" t="str">
        <f>Rawdata[[#This Row],[Home Owner]]</f>
        <v>No</v>
      </c>
      <c r="J339">
        <f>Rawdata[[#This Row],[Cars]]</f>
        <v>2</v>
      </c>
      <c r="K339" t="str">
        <f>Rawdata[[#This Row],[Commute Distance]]</f>
        <v>0-1 Miles</v>
      </c>
      <c r="L339" t="str">
        <f>Rawdata[[#This Row],[Region]]</f>
        <v>Pacific</v>
      </c>
      <c r="M339">
        <f>Rawdata[[#This Row],[Age]]</f>
        <v>39</v>
      </c>
      <c r="N339" t="str">
        <f>VLOOKUP(tbl[[#This Row],[Age]],lk_age_brackets[],N$2,TRUE)</f>
        <v>31-40</v>
      </c>
      <c r="O339" t="str">
        <f>Rawdata[[#This Row],[Purchased Bike]]</f>
        <v>No</v>
      </c>
    </row>
    <row r="340" spans="1:15" x14ac:dyDescent="0.25">
      <c r="A340">
        <f>Rawdata[[#This Row],[ID]]</f>
        <v>27165</v>
      </c>
      <c r="B340" t="str">
        <f>IF(Rawdata[[#This Row],[Marital Status]]="M","Married","Single")</f>
        <v>Single</v>
      </c>
      <c r="C340" t="str">
        <f>IF(Rawdata[[#This Row],[Gender]]="M","Male","Female")</f>
        <v>Male</v>
      </c>
      <c r="D340" s="7">
        <f>Rawdata[[#This Row],[Income]]</f>
        <v>20000</v>
      </c>
      <c r="E340">
        <f>Rawdata[[#This Row],[Children]]</f>
        <v>0</v>
      </c>
      <c r="F340" t="str">
        <f>Rawdata[[#This Row],[Education]]</f>
        <v>Partial High School</v>
      </c>
      <c r="G340">
        <f>VLOOKUP(tbl[[#This Row],[Education]],lk_education[],G$2,FALSE)</f>
        <v>1</v>
      </c>
      <c r="H340" t="str">
        <f>Rawdata[[#This Row],[Occupation]]</f>
        <v>Manual</v>
      </c>
      <c r="I340" t="str">
        <f>Rawdata[[#This Row],[Home Owner]]</f>
        <v>No</v>
      </c>
      <c r="J340">
        <f>Rawdata[[#This Row],[Cars]]</f>
        <v>2</v>
      </c>
      <c r="K340" t="str">
        <f>Rawdata[[#This Row],[Commute Distance]]</f>
        <v>0-1 Miles</v>
      </c>
      <c r="L340" t="str">
        <f>Rawdata[[#This Row],[Region]]</f>
        <v>Europe</v>
      </c>
      <c r="M340">
        <f>Rawdata[[#This Row],[Age]]</f>
        <v>34</v>
      </c>
      <c r="N340" t="str">
        <f>VLOOKUP(tbl[[#This Row],[Age]],lk_age_brackets[],N$2,TRUE)</f>
        <v>31-40</v>
      </c>
      <c r="O340" t="str">
        <f>Rawdata[[#This Row],[Purchased Bike]]</f>
        <v>No</v>
      </c>
    </row>
    <row r="341" spans="1:15" x14ac:dyDescent="0.25">
      <c r="A341">
        <f>Rawdata[[#This Row],[ID]]</f>
        <v>29424</v>
      </c>
      <c r="B341" t="str">
        <f>IF(Rawdata[[#This Row],[Marital Status]]="M","Married","Single")</f>
        <v>Married</v>
      </c>
      <c r="C341" t="str">
        <f>IF(Rawdata[[#This Row],[Gender]]="M","Male","Female")</f>
        <v>Male</v>
      </c>
      <c r="D341" s="7">
        <f>Rawdata[[#This Row],[Income]]</f>
        <v>10000</v>
      </c>
      <c r="E341">
        <f>Rawdata[[#This Row],[Children]]</f>
        <v>0</v>
      </c>
      <c r="F341" t="str">
        <f>Rawdata[[#This Row],[Education]]</f>
        <v>Partial High School</v>
      </c>
      <c r="G341">
        <f>VLOOKUP(tbl[[#This Row],[Education]],lk_education[],G$2,FALSE)</f>
        <v>1</v>
      </c>
      <c r="H341" t="str">
        <f>Rawdata[[#This Row],[Occupation]]</f>
        <v>Manual</v>
      </c>
      <c r="I341" t="str">
        <f>Rawdata[[#This Row],[Home Owner]]</f>
        <v>Yes</v>
      </c>
      <c r="J341">
        <f>Rawdata[[#This Row],[Cars]]</f>
        <v>2</v>
      </c>
      <c r="K341" t="str">
        <f>Rawdata[[#This Row],[Commute Distance]]</f>
        <v>0-1 Miles</v>
      </c>
      <c r="L341" t="str">
        <f>Rawdata[[#This Row],[Region]]</f>
        <v>Europe</v>
      </c>
      <c r="M341">
        <f>Rawdata[[#This Row],[Age]]</f>
        <v>32</v>
      </c>
      <c r="N341" t="str">
        <f>VLOOKUP(tbl[[#This Row],[Age]],lk_age_brackets[],N$2,TRUE)</f>
        <v>31-40</v>
      </c>
      <c r="O341" t="str">
        <f>Rawdata[[#This Row],[Purchased Bike]]</f>
        <v>No</v>
      </c>
    </row>
    <row r="342" spans="1:15" x14ac:dyDescent="0.25">
      <c r="A342">
        <f>Rawdata[[#This Row],[ID]]</f>
        <v>15926</v>
      </c>
      <c r="B342" t="str">
        <f>IF(Rawdata[[#This Row],[Marital Status]]="M","Married","Single")</f>
        <v>Single</v>
      </c>
      <c r="C342" t="str">
        <f>IF(Rawdata[[#This Row],[Gender]]="M","Male","Female")</f>
        <v>Female</v>
      </c>
      <c r="D342" s="7">
        <f>Rawdata[[#This Row],[Income]]</f>
        <v>120000</v>
      </c>
      <c r="E342">
        <f>Rawdata[[#This Row],[Children]]</f>
        <v>3</v>
      </c>
      <c r="F342" t="str">
        <f>Rawdata[[#This Row],[Education]]</f>
        <v>High School</v>
      </c>
      <c r="G342">
        <f>VLOOKUP(tbl[[#This Row],[Education]],lk_education[],G$2,FALSE)</f>
        <v>2</v>
      </c>
      <c r="H342" t="str">
        <f>Rawdata[[#This Row],[Occupation]]</f>
        <v>Professional</v>
      </c>
      <c r="I342" t="str">
        <f>Rawdata[[#This Row],[Home Owner]]</f>
        <v>Yes</v>
      </c>
      <c r="J342">
        <f>Rawdata[[#This Row],[Cars]]</f>
        <v>4</v>
      </c>
      <c r="K342" t="str">
        <f>Rawdata[[#This Row],[Commute Distance]]</f>
        <v>5-10 Miles</v>
      </c>
      <c r="L342" t="str">
        <f>Rawdata[[#This Row],[Region]]</f>
        <v>Europe</v>
      </c>
      <c r="M342">
        <f>Rawdata[[#This Row],[Age]]</f>
        <v>50</v>
      </c>
      <c r="N342" t="str">
        <f>VLOOKUP(tbl[[#This Row],[Age]],lk_age_brackets[],N$2,TRUE)</f>
        <v>41-50</v>
      </c>
      <c r="O342" t="str">
        <f>Rawdata[[#This Row],[Purchased Bike]]</f>
        <v>Yes</v>
      </c>
    </row>
    <row r="343" spans="1:15" x14ac:dyDescent="0.25">
      <c r="A343">
        <f>Rawdata[[#This Row],[ID]]</f>
        <v>14554</v>
      </c>
      <c r="B343" t="str">
        <f>IF(Rawdata[[#This Row],[Marital Status]]="M","Married","Single")</f>
        <v>Married</v>
      </c>
      <c r="C343" t="str">
        <f>IF(Rawdata[[#This Row],[Gender]]="M","Male","Female")</f>
        <v>Male</v>
      </c>
      <c r="D343" s="7">
        <f>Rawdata[[#This Row],[Income]]</f>
        <v>20000</v>
      </c>
      <c r="E343">
        <f>Rawdata[[#This Row],[Children]]</f>
        <v>1</v>
      </c>
      <c r="F343" t="str">
        <f>Rawdata[[#This Row],[Education]]</f>
        <v>Bachelors</v>
      </c>
      <c r="G343">
        <f>VLOOKUP(tbl[[#This Row],[Education]],lk_education[],G$2,FALSE)</f>
        <v>4</v>
      </c>
      <c r="H343" t="str">
        <f>Rawdata[[#This Row],[Occupation]]</f>
        <v>Clerical</v>
      </c>
      <c r="I343" t="str">
        <f>Rawdata[[#This Row],[Home Owner]]</f>
        <v>Yes</v>
      </c>
      <c r="J343">
        <f>Rawdata[[#This Row],[Cars]]</f>
        <v>0</v>
      </c>
      <c r="K343" t="str">
        <f>Rawdata[[#This Row],[Commute Distance]]</f>
        <v>0-1 Miles</v>
      </c>
      <c r="L343" t="str">
        <f>Rawdata[[#This Row],[Region]]</f>
        <v>Europe</v>
      </c>
      <c r="M343">
        <f>Rawdata[[#This Row],[Age]]</f>
        <v>66</v>
      </c>
      <c r="N343" t="str">
        <f>VLOOKUP(tbl[[#This Row],[Age]],lk_age_brackets[],N$2,TRUE)</f>
        <v>61+</v>
      </c>
      <c r="O343" t="str">
        <f>Rawdata[[#This Row],[Purchased Bike]]</f>
        <v>No</v>
      </c>
    </row>
    <row r="344" spans="1:15" x14ac:dyDescent="0.25">
      <c r="A344">
        <f>Rawdata[[#This Row],[ID]]</f>
        <v>16468</v>
      </c>
      <c r="B344" t="str">
        <f>IF(Rawdata[[#This Row],[Marital Status]]="M","Married","Single")</f>
        <v>Single</v>
      </c>
      <c r="C344" t="str">
        <f>IF(Rawdata[[#This Row],[Gender]]="M","Male","Female")</f>
        <v>Male</v>
      </c>
      <c r="D344" s="7">
        <f>Rawdata[[#This Row],[Income]]</f>
        <v>30000</v>
      </c>
      <c r="E344">
        <f>Rawdata[[#This Row],[Children]]</f>
        <v>0</v>
      </c>
      <c r="F344" t="str">
        <f>Rawdata[[#This Row],[Education]]</f>
        <v>Partial College</v>
      </c>
      <c r="G344">
        <f>VLOOKUP(tbl[[#This Row],[Education]],lk_education[],G$2,FALSE)</f>
        <v>3</v>
      </c>
      <c r="H344" t="str">
        <f>Rawdata[[#This Row],[Occupation]]</f>
        <v>Clerical</v>
      </c>
      <c r="I344" t="str">
        <f>Rawdata[[#This Row],[Home Owner]]</f>
        <v>Yes</v>
      </c>
      <c r="J344">
        <f>Rawdata[[#This Row],[Cars]]</f>
        <v>1</v>
      </c>
      <c r="K344" t="str">
        <f>Rawdata[[#This Row],[Commute Distance]]</f>
        <v>2-5 Miles</v>
      </c>
      <c r="L344" t="str">
        <f>Rawdata[[#This Row],[Region]]</f>
        <v>Europe</v>
      </c>
      <c r="M344">
        <f>Rawdata[[#This Row],[Age]]</f>
        <v>30</v>
      </c>
      <c r="N344" t="str">
        <f>VLOOKUP(tbl[[#This Row],[Age]],lk_age_brackets[],N$2,TRUE)</f>
        <v>0-30</v>
      </c>
      <c r="O344" t="str">
        <f>Rawdata[[#This Row],[Purchased Bike]]</f>
        <v>No</v>
      </c>
    </row>
    <row r="345" spans="1:15" x14ac:dyDescent="0.25">
      <c r="A345">
        <f>Rawdata[[#This Row],[ID]]</f>
        <v>19174</v>
      </c>
      <c r="B345" t="str">
        <f>IF(Rawdata[[#This Row],[Marital Status]]="M","Married","Single")</f>
        <v>Single</v>
      </c>
      <c r="C345" t="str">
        <f>IF(Rawdata[[#This Row],[Gender]]="M","Male","Female")</f>
        <v>Female</v>
      </c>
      <c r="D345" s="7">
        <f>Rawdata[[#This Row],[Income]]</f>
        <v>30000</v>
      </c>
      <c r="E345">
        <f>Rawdata[[#This Row],[Children]]</f>
        <v>0</v>
      </c>
      <c r="F345" t="str">
        <f>Rawdata[[#This Row],[Education]]</f>
        <v>High School</v>
      </c>
      <c r="G345">
        <f>VLOOKUP(tbl[[#This Row],[Education]],lk_education[],G$2,FALSE)</f>
        <v>2</v>
      </c>
      <c r="H345" t="str">
        <f>Rawdata[[#This Row],[Occupation]]</f>
        <v>Manual</v>
      </c>
      <c r="I345" t="str">
        <f>Rawdata[[#This Row],[Home Owner]]</f>
        <v>No</v>
      </c>
      <c r="J345">
        <f>Rawdata[[#This Row],[Cars]]</f>
        <v>1</v>
      </c>
      <c r="K345" t="str">
        <f>Rawdata[[#This Row],[Commute Distance]]</f>
        <v>2-5 Miles</v>
      </c>
      <c r="L345" t="str">
        <f>Rawdata[[#This Row],[Region]]</f>
        <v>Europe</v>
      </c>
      <c r="M345">
        <f>Rawdata[[#This Row],[Age]]</f>
        <v>32</v>
      </c>
      <c r="N345" t="str">
        <f>VLOOKUP(tbl[[#This Row],[Age]],lk_age_brackets[],N$2,TRUE)</f>
        <v>31-40</v>
      </c>
      <c r="O345" t="str">
        <f>Rawdata[[#This Row],[Purchased Bike]]</f>
        <v>Yes</v>
      </c>
    </row>
    <row r="346" spans="1:15" x14ac:dyDescent="0.25">
      <c r="A346">
        <f>Rawdata[[#This Row],[ID]]</f>
        <v>19183</v>
      </c>
      <c r="B346" t="str">
        <f>IF(Rawdata[[#This Row],[Marital Status]]="M","Married","Single")</f>
        <v>Single</v>
      </c>
      <c r="C346" t="str">
        <f>IF(Rawdata[[#This Row],[Gender]]="M","Male","Female")</f>
        <v>Male</v>
      </c>
      <c r="D346" s="7">
        <f>Rawdata[[#This Row],[Income]]</f>
        <v>10000</v>
      </c>
      <c r="E346">
        <f>Rawdata[[#This Row],[Children]]</f>
        <v>0</v>
      </c>
      <c r="F346" t="str">
        <f>Rawdata[[#This Row],[Education]]</f>
        <v>Partial High School</v>
      </c>
      <c r="G346">
        <f>VLOOKUP(tbl[[#This Row],[Education]],lk_education[],G$2,FALSE)</f>
        <v>1</v>
      </c>
      <c r="H346" t="str">
        <f>Rawdata[[#This Row],[Occupation]]</f>
        <v>Manual</v>
      </c>
      <c r="I346" t="str">
        <f>Rawdata[[#This Row],[Home Owner]]</f>
        <v>Yes</v>
      </c>
      <c r="J346">
        <f>Rawdata[[#This Row],[Cars]]</f>
        <v>2</v>
      </c>
      <c r="K346" t="str">
        <f>Rawdata[[#This Row],[Commute Distance]]</f>
        <v>1-2 Miles</v>
      </c>
      <c r="L346" t="str">
        <f>Rawdata[[#This Row],[Region]]</f>
        <v>Europe</v>
      </c>
      <c r="M346">
        <f>Rawdata[[#This Row],[Age]]</f>
        <v>35</v>
      </c>
      <c r="N346" t="str">
        <f>VLOOKUP(tbl[[#This Row],[Age]],lk_age_brackets[],N$2,TRUE)</f>
        <v>31-40</v>
      </c>
      <c r="O346" t="str">
        <f>Rawdata[[#This Row],[Purchased Bike]]</f>
        <v>No</v>
      </c>
    </row>
    <row r="347" spans="1:15" x14ac:dyDescent="0.25">
      <c r="A347">
        <f>Rawdata[[#This Row],[ID]]</f>
        <v>13683</v>
      </c>
      <c r="B347" t="str">
        <f>IF(Rawdata[[#This Row],[Marital Status]]="M","Married","Single")</f>
        <v>Single</v>
      </c>
      <c r="C347" t="str">
        <f>IF(Rawdata[[#This Row],[Gender]]="M","Male","Female")</f>
        <v>Female</v>
      </c>
      <c r="D347" s="7">
        <f>Rawdata[[#This Row],[Income]]</f>
        <v>30000</v>
      </c>
      <c r="E347">
        <f>Rawdata[[#This Row],[Children]]</f>
        <v>0</v>
      </c>
      <c r="F347" t="str">
        <f>Rawdata[[#This Row],[Education]]</f>
        <v>High School</v>
      </c>
      <c r="G347">
        <f>VLOOKUP(tbl[[#This Row],[Education]],lk_education[],G$2,FALSE)</f>
        <v>2</v>
      </c>
      <c r="H347" t="str">
        <f>Rawdata[[#This Row],[Occupation]]</f>
        <v>Manual</v>
      </c>
      <c r="I347" t="str">
        <f>Rawdata[[#This Row],[Home Owner]]</f>
        <v>No</v>
      </c>
      <c r="J347">
        <f>Rawdata[[#This Row],[Cars]]</f>
        <v>1</v>
      </c>
      <c r="K347" t="str">
        <f>Rawdata[[#This Row],[Commute Distance]]</f>
        <v>2-5 Miles</v>
      </c>
      <c r="L347" t="str">
        <f>Rawdata[[#This Row],[Region]]</f>
        <v>Europe</v>
      </c>
      <c r="M347">
        <f>Rawdata[[#This Row],[Age]]</f>
        <v>32</v>
      </c>
      <c r="N347" t="str">
        <f>VLOOKUP(tbl[[#This Row],[Age]],lk_age_brackets[],N$2,TRUE)</f>
        <v>31-40</v>
      </c>
      <c r="O347" t="str">
        <f>Rawdata[[#This Row],[Purchased Bike]]</f>
        <v>No</v>
      </c>
    </row>
    <row r="348" spans="1:15" x14ac:dyDescent="0.25">
      <c r="A348">
        <f>Rawdata[[#This Row],[ID]]</f>
        <v>17848</v>
      </c>
      <c r="B348" t="str">
        <f>IF(Rawdata[[#This Row],[Marital Status]]="M","Married","Single")</f>
        <v>Single</v>
      </c>
      <c r="C348" t="str">
        <f>IF(Rawdata[[#This Row],[Gender]]="M","Male","Female")</f>
        <v>Male</v>
      </c>
      <c r="D348" s="7">
        <f>Rawdata[[#This Row],[Income]]</f>
        <v>30000</v>
      </c>
      <c r="E348">
        <f>Rawdata[[#This Row],[Children]]</f>
        <v>0</v>
      </c>
      <c r="F348" t="str">
        <f>Rawdata[[#This Row],[Education]]</f>
        <v>Partial College</v>
      </c>
      <c r="G348">
        <f>VLOOKUP(tbl[[#This Row],[Education]],lk_education[],G$2,FALSE)</f>
        <v>3</v>
      </c>
      <c r="H348" t="str">
        <f>Rawdata[[#This Row],[Occupation]]</f>
        <v>Clerical</v>
      </c>
      <c r="I348" t="str">
        <f>Rawdata[[#This Row],[Home Owner]]</f>
        <v>No</v>
      </c>
      <c r="J348">
        <f>Rawdata[[#This Row],[Cars]]</f>
        <v>1</v>
      </c>
      <c r="K348" t="str">
        <f>Rawdata[[#This Row],[Commute Distance]]</f>
        <v>2-5 Miles</v>
      </c>
      <c r="L348" t="str">
        <f>Rawdata[[#This Row],[Region]]</f>
        <v>Europe</v>
      </c>
      <c r="M348">
        <f>Rawdata[[#This Row],[Age]]</f>
        <v>31</v>
      </c>
      <c r="N348" t="str">
        <f>VLOOKUP(tbl[[#This Row],[Age]],lk_age_brackets[],N$2,TRUE)</f>
        <v>31-40</v>
      </c>
      <c r="O348" t="str">
        <f>Rawdata[[#This Row],[Purchased Bike]]</f>
        <v>Yes</v>
      </c>
    </row>
    <row r="349" spans="1:15" x14ac:dyDescent="0.25">
      <c r="A349">
        <f>Rawdata[[#This Row],[ID]]</f>
        <v>17894</v>
      </c>
      <c r="B349" t="str">
        <f>IF(Rawdata[[#This Row],[Marital Status]]="M","Married","Single")</f>
        <v>Married</v>
      </c>
      <c r="C349" t="str">
        <f>IF(Rawdata[[#This Row],[Gender]]="M","Male","Female")</f>
        <v>Female</v>
      </c>
      <c r="D349" s="7">
        <f>Rawdata[[#This Row],[Income]]</f>
        <v>20000</v>
      </c>
      <c r="E349">
        <f>Rawdata[[#This Row],[Children]]</f>
        <v>1</v>
      </c>
      <c r="F349" t="str">
        <f>Rawdata[[#This Row],[Education]]</f>
        <v>Bachelors</v>
      </c>
      <c r="G349">
        <f>VLOOKUP(tbl[[#This Row],[Education]],lk_education[],G$2,FALSE)</f>
        <v>4</v>
      </c>
      <c r="H349" t="str">
        <f>Rawdata[[#This Row],[Occupation]]</f>
        <v>Clerical</v>
      </c>
      <c r="I349" t="str">
        <f>Rawdata[[#This Row],[Home Owner]]</f>
        <v>Yes</v>
      </c>
      <c r="J349">
        <f>Rawdata[[#This Row],[Cars]]</f>
        <v>0</v>
      </c>
      <c r="K349" t="str">
        <f>Rawdata[[#This Row],[Commute Distance]]</f>
        <v>0-1 Miles</v>
      </c>
      <c r="L349" t="str">
        <f>Rawdata[[#This Row],[Region]]</f>
        <v>Europe</v>
      </c>
      <c r="M349">
        <f>Rawdata[[#This Row],[Age]]</f>
        <v>50</v>
      </c>
      <c r="N349" t="str">
        <f>VLOOKUP(tbl[[#This Row],[Age]],lk_age_brackets[],N$2,TRUE)</f>
        <v>41-50</v>
      </c>
      <c r="O349" t="str">
        <f>Rawdata[[#This Row],[Purchased Bike]]</f>
        <v>Yes</v>
      </c>
    </row>
    <row r="350" spans="1:15" x14ac:dyDescent="0.25">
      <c r="A350">
        <f>Rawdata[[#This Row],[ID]]</f>
        <v>25651</v>
      </c>
      <c r="B350" t="str">
        <f>IF(Rawdata[[#This Row],[Marital Status]]="M","Married","Single")</f>
        <v>Married</v>
      </c>
      <c r="C350" t="str">
        <f>IF(Rawdata[[#This Row],[Gender]]="M","Male","Female")</f>
        <v>Male</v>
      </c>
      <c r="D350" s="7">
        <f>Rawdata[[#This Row],[Income]]</f>
        <v>40000</v>
      </c>
      <c r="E350">
        <f>Rawdata[[#This Row],[Children]]</f>
        <v>1</v>
      </c>
      <c r="F350" t="str">
        <f>Rawdata[[#This Row],[Education]]</f>
        <v>Bachelors</v>
      </c>
      <c r="G350">
        <f>VLOOKUP(tbl[[#This Row],[Education]],lk_education[],G$2,FALSE)</f>
        <v>4</v>
      </c>
      <c r="H350" t="str">
        <f>Rawdata[[#This Row],[Occupation]]</f>
        <v>Skilled Manual</v>
      </c>
      <c r="I350" t="str">
        <f>Rawdata[[#This Row],[Home Owner]]</f>
        <v>No</v>
      </c>
      <c r="J350">
        <f>Rawdata[[#This Row],[Cars]]</f>
        <v>0</v>
      </c>
      <c r="K350" t="str">
        <f>Rawdata[[#This Row],[Commute Distance]]</f>
        <v>0-1 Miles</v>
      </c>
      <c r="L350" t="str">
        <f>Rawdata[[#This Row],[Region]]</f>
        <v>Europe</v>
      </c>
      <c r="M350">
        <f>Rawdata[[#This Row],[Age]]</f>
        <v>43</v>
      </c>
      <c r="N350" t="str">
        <f>VLOOKUP(tbl[[#This Row],[Age]],lk_age_brackets[],N$2,TRUE)</f>
        <v>41-50</v>
      </c>
      <c r="O350" t="str">
        <f>Rawdata[[#This Row],[Purchased Bike]]</f>
        <v>Yes</v>
      </c>
    </row>
    <row r="351" spans="1:15" x14ac:dyDescent="0.25">
      <c r="A351">
        <f>Rawdata[[#This Row],[ID]]</f>
        <v>22936</v>
      </c>
      <c r="B351" t="str">
        <f>IF(Rawdata[[#This Row],[Marital Status]]="M","Married","Single")</f>
        <v>Single</v>
      </c>
      <c r="C351" t="str">
        <f>IF(Rawdata[[#This Row],[Gender]]="M","Male","Female")</f>
        <v>Female</v>
      </c>
      <c r="D351" s="7">
        <f>Rawdata[[#This Row],[Income]]</f>
        <v>60000</v>
      </c>
      <c r="E351">
        <f>Rawdata[[#This Row],[Children]]</f>
        <v>1</v>
      </c>
      <c r="F351" t="str">
        <f>Rawdata[[#This Row],[Education]]</f>
        <v>Partial College</v>
      </c>
      <c r="G351">
        <f>VLOOKUP(tbl[[#This Row],[Education]],lk_education[],G$2,FALSE)</f>
        <v>3</v>
      </c>
      <c r="H351" t="str">
        <f>Rawdata[[#This Row],[Occupation]]</f>
        <v>Skilled Manual</v>
      </c>
      <c r="I351" t="str">
        <f>Rawdata[[#This Row],[Home Owner]]</f>
        <v>No</v>
      </c>
      <c r="J351">
        <f>Rawdata[[#This Row],[Cars]]</f>
        <v>1</v>
      </c>
      <c r="K351" t="str">
        <f>Rawdata[[#This Row],[Commute Distance]]</f>
        <v>0-1 Miles</v>
      </c>
      <c r="L351" t="str">
        <f>Rawdata[[#This Row],[Region]]</f>
        <v>Pacific</v>
      </c>
      <c r="M351">
        <f>Rawdata[[#This Row],[Age]]</f>
        <v>45</v>
      </c>
      <c r="N351" t="str">
        <f>VLOOKUP(tbl[[#This Row],[Age]],lk_age_brackets[],N$2,TRUE)</f>
        <v>41-50</v>
      </c>
      <c r="O351" t="str">
        <f>Rawdata[[#This Row],[Purchased Bike]]</f>
        <v>Yes</v>
      </c>
    </row>
    <row r="352" spans="1:15" x14ac:dyDescent="0.25">
      <c r="A352">
        <f>Rawdata[[#This Row],[ID]]</f>
        <v>23915</v>
      </c>
      <c r="B352" t="str">
        <f>IF(Rawdata[[#This Row],[Marital Status]]="M","Married","Single")</f>
        <v>Married</v>
      </c>
      <c r="C352" t="str">
        <f>IF(Rawdata[[#This Row],[Gender]]="M","Male","Female")</f>
        <v>Male</v>
      </c>
      <c r="D352" s="7">
        <f>Rawdata[[#This Row],[Income]]</f>
        <v>20000</v>
      </c>
      <c r="E352">
        <f>Rawdata[[#This Row],[Children]]</f>
        <v>2</v>
      </c>
      <c r="F352" t="str">
        <f>Rawdata[[#This Row],[Education]]</f>
        <v>High School</v>
      </c>
      <c r="G352">
        <f>VLOOKUP(tbl[[#This Row],[Education]],lk_education[],G$2,FALSE)</f>
        <v>2</v>
      </c>
      <c r="H352" t="str">
        <f>Rawdata[[#This Row],[Occupation]]</f>
        <v>Manual</v>
      </c>
      <c r="I352" t="str">
        <f>Rawdata[[#This Row],[Home Owner]]</f>
        <v>Yes</v>
      </c>
      <c r="J352">
        <f>Rawdata[[#This Row],[Cars]]</f>
        <v>2</v>
      </c>
      <c r="K352" t="str">
        <f>Rawdata[[#This Row],[Commute Distance]]</f>
        <v>0-1 Miles</v>
      </c>
      <c r="L352" t="str">
        <f>Rawdata[[#This Row],[Region]]</f>
        <v>Europe</v>
      </c>
      <c r="M352">
        <f>Rawdata[[#This Row],[Age]]</f>
        <v>42</v>
      </c>
      <c r="N352" t="str">
        <f>VLOOKUP(tbl[[#This Row],[Age]],lk_age_brackets[],N$2,TRUE)</f>
        <v>41-50</v>
      </c>
      <c r="O352" t="str">
        <f>Rawdata[[#This Row],[Purchased Bike]]</f>
        <v>No</v>
      </c>
    </row>
    <row r="353" spans="1:15" x14ac:dyDescent="0.25">
      <c r="A353">
        <f>Rawdata[[#This Row],[ID]]</f>
        <v>24121</v>
      </c>
      <c r="B353" t="str">
        <f>IF(Rawdata[[#This Row],[Marital Status]]="M","Married","Single")</f>
        <v>Single</v>
      </c>
      <c r="C353" t="str">
        <f>IF(Rawdata[[#This Row],[Gender]]="M","Male","Female")</f>
        <v>Female</v>
      </c>
      <c r="D353" s="7">
        <f>Rawdata[[#This Row],[Income]]</f>
        <v>30000</v>
      </c>
      <c r="E353">
        <f>Rawdata[[#This Row],[Children]]</f>
        <v>0</v>
      </c>
      <c r="F353" t="str">
        <f>Rawdata[[#This Row],[Education]]</f>
        <v>Partial College</v>
      </c>
      <c r="G353">
        <f>VLOOKUP(tbl[[#This Row],[Education]],lk_education[],G$2,FALSE)</f>
        <v>3</v>
      </c>
      <c r="H353" t="str">
        <f>Rawdata[[#This Row],[Occupation]]</f>
        <v>Clerical</v>
      </c>
      <c r="I353" t="str">
        <f>Rawdata[[#This Row],[Home Owner]]</f>
        <v>No</v>
      </c>
      <c r="J353">
        <f>Rawdata[[#This Row],[Cars]]</f>
        <v>1</v>
      </c>
      <c r="K353" t="str">
        <f>Rawdata[[#This Row],[Commute Distance]]</f>
        <v>0-1 Miles</v>
      </c>
      <c r="L353" t="str">
        <f>Rawdata[[#This Row],[Region]]</f>
        <v>Europe</v>
      </c>
      <c r="M353">
        <f>Rawdata[[#This Row],[Age]]</f>
        <v>29</v>
      </c>
      <c r="N353" t="str">
        <f>VLOOKUP(tbl[[#This Row],[Age]],lk_age_brackets[],N$2,TRUE)</f>
        <v>0-30</v>
      </c>
      <c r="O353" t="str">
        <f>Rawdata[[#This Row],[Purchased Bike]]</f>
        <v>Yes</v>
      </c>
    </row>
    <row r="354" spans="1:15" x14ac:dyDescent="0.25">
      <c r="A354">
        <f>Rawdata[[#This Row],[ID]]</f>
        <v>27878</v>
      </c>
      <c r="B354" t="str">
        <f>IF(Rawdata[[#This Row],[Marital Status]]="M","Married","Single")</f>
        <v>Single</v>
      </c>
      <c r="C354" t="str">
        <f>IF(Rawdata[[#This Row],[Gender]]="M","Male","Female")</f>
        <v>Male</v>
      </c>
      <c r="D354" s="7">
        <f>Rawdata[[#This Row],[Income]]</f>
        <v>20000</v>
      </c>
      <c r="E354">
        <f>Rawdata[[#This Row],[Children]]</f>
        <v>0</v>
      </c>
      <c r="F354" t="str">
        <f>Rawdata[[#This Row],[Education]]</f>
        <v>Partial College</v>
      </c>
      <c r="G354">
        <f>VLOOKUP(tbl[[#This Row],[Education]],lk_education[],G$2,FALSE)</f>
        <v>3</v>
      </c>
      <c r="H354" t="str">
        <f>Rawdata[[#This Row],[Occupation]]</f>
        <v>Manual</v>
      </c>
      <c r="I354" t="str">
        <f>Rawdata[[#This Row],[Home Owner]]</f>
        <v>No</v>
      </c>
      <c r="J354">
        <f>Rawdata[[#This Row],[Cars]]</f>
        <v>0</v>
      </c>
      <c r="K354" t="str">
        <f>Rawdata[[#This Row],[Commute Distance]]</f>
        <v>0-1 Miles</v>
      </c>
      <c r="L354" t="str">
        <f>Rawdata[[#This Row],[Region]]</f>
        <v>Pacific</v>
      </c>
      <c r="M354">
        <f>Rawdata[[#This Row],[Age]]</f>
        <v>28</v>
      </c>
      <c r="N354" t="str">
        <f>VLOOKUP(tbl[[#This Row],[Age]],lk_age_brackets[],N$2,TRUE)</f>
        <v>0-30</v>
      </c>
      <c r="O354" t="str">
        <f>Rawdata[[#This Row],[Purchased Bike]]</f>
        <v>Yes</v>
      </c>
    </row>
    <row r="355" spans="1:15" x14ac:dyDescent="0.25">
      <c r="A355">
        <f>Rawdata[[#This Row],[ID]]</f>
        <v>13572</v>
      </c>
      <c r="B355" t="str">
        <f>IF(Rawdata[[#This Row],[Marital Status]]="M","Married","Single")</f>
        <v>Single</v>
      </c>
      <c r="C355" t="str">
        <f>IF(Rawdata[[#This Row],[Gender]]="M","Male","Female")</f>
        <v>Male</v>
      </c>
      <c r="D355" s="7">
        <f>Rawdata[[#This Row],[Income]]</f>
        <v>10000</v>
      </c>
      <c r="E355">
        <f>Rawdata[[#This Row],[Children]]</f>
        <v>3</v>
      </c>
      <c r="F355" t="str">
        <f>Rawdata[[#This Row],[Education]]</f>
        <v>High School</v>
      </c>
      <c r="G355">
        <f>VLOOKUP(tbl[[#This Row],[Education]],lk_education[],G$2,FALSE)</f>
        <v>2</v>
      </c>
      <c r="H355" t="str">
        <f>Rawdata[[#This Row],[Occupation]]</f>
        <v>Manual</v>
      </c>
      <c r="I355" t="str">
        <f>Rawdata[[#This Row],[Home Owner]]</f>
        <v>Yes</v>
      </c>
      <c r="J355">
        <f>Rawdata[[#This Row],[Cars]]</f>
        <v>0</v>
      </c>
      <c r="K355" t="str">
        <f>Rawdata[[#This Row],[Commute Distance]]</f>
        <v>0-1 Miles</v>
      </c>
      <c r="L355" t="str">
        <f>Rawdata[[#This Row],[Region]]</f>
        <v>Europe</v>
      </c>
      <c r="M355">
        <f>Rawdata[[#This Row],[Age]]</f>
        <v>37</v>
      </c>
      <c r="N355" t="str">
        <f>VLOOKUP(tbl[[#This Row],[Age]],lk_age_brackets[],N$2,TRUE)</f>
        <v>31-40</v>
      </c>
      <c r="O355" t="str">
        <f>Rawdata[[#This Row],[Purchased Bike]]</f>
        <v>Yes</v>
      </c>
    </row>
    <row r="356" spans="1:15" x14ac:dyDescent="0.25">
      <c r="A356">
        <f>Rawdata[[#This Row],[ID]]</f>
        <v>27941</v>
      </c>
      <c r="B356" t="str">
        <f>IF(Rawdata[[#This Row],[Marital Status]]="M","Married","Single")</f>
        <v>Married</v>
      </c>
      <c r="C356" t="str">
        <f>IF(Rawdata[[#This Row],[Gender]]="M","Male","Female")</f>
        <v>Female</v>
      </c>
      <c r="D356" s="7">
        <f>Rawdata[[#This Row],[Income]]</f>
        <v>80000</v>
      </c>
      <c r="E356">
        <f>Rawdata[[#This Row],[Children]]</f>
        <v>4</v>
      </c>
      <c r="F356" t="str">
        <f>Rawdata[[#This Row],[Education]]</f>
        <v>Partial College</v>
      </c>
      <c r="G356">
        <f>VLOOKUP(tbl[[#This Row],[Education]],lk_education[],G$2,FALSE)</f>
        <v>3</v>
      </c>
      <c r="H356" t="str">
        <f>Rawdata[[#This Row],[Occupation]]</f>
        <v>Professional</v>
      </c>
      <c r="I356" t="str">
        <f>Rawdata[[#This Row],[Home Owner]]</f>
        <v>Yes</v>
      </c>
      <c r="J356">
        <f>Rawdata[[#This Row],[Cars]]</f>
        <v>2</v>
      </c>
      <c r="K356" t="str">
        <f>Rawdata[[#This Row],[Commute Distance]]</f>
        <v>2-5 Miles</v>
      </c>
      <c r="L356" t="str">
        <f>Rawdata[[#This Row],[Region]]</f>
        <v>Europe</v>
      </c>
      <c r="M356">
        <f>Rawdata[[#This Row],[Age]]</f>
        <v>53</v>
      </c>
      <c r="N356" t="str">
        <f>VLOOKUP(tbl[[#This Row],[Age]],lk_age_brackets[],N$2,TRUE)</f>
        <v>51-60</v>
      </c>
      <c r="O356" t="str">
        <f>Rawdata[[#This Row],[Purchased Bike]]</f>
        <v>No</v>
      </c>
    </row>
    <row r="357" spans="1:15" x14ac:dyDescent="0.25">
      <c r="A357">
        <f>Rawdata[[#This Row],[ID]]</f>
        <v>26354</v>
      </c>
      <c r="B357" t="str">
        <f>IF(Rawdata[[#This Row],[Marital Status]]="M","Married","Single")</f>
        <v>Single</v>
      </c>
      <c r="C357" t="str">
        <f>IF(Rawdata[[#This Row],[Gender]]="M","Male","Female")</f>
        <v>Male</v>
      </c>
      <c r="D357" s="7">
        <f>Rawdata[[#This Row],[Income]]</f>
        <v>40000</v>
      </c>
      <c r="E357">
        <f>Rawdata[[#This Row],[Children]]</f>
        <v>0</v>
      </c>
      <c r="F357" t="str">
        <f>Rawdata[[#This Row],[Education]]</f>
        <v>Graduate Degree</v>
      </c>
      <c r="G357">
        <f>VLOOKUP(tbl[[#This Row],[Education]],lk_education[],G$2,FALSE)</f>
        <v>5</v>
      </c>
      <c r="H357" t="str">
        <f>Rawdata[[#This Row],[Occupation]]</f>
        <v>Clerical</v>
      </c>
      <c r="I357" t="str">
        <f>Rawdata[[#This Row],[Home Owner]]</f>
        <v>No</v>
      </c>
      <c r="J357">
        <f>Rawdata[[#This Row],[Cars]]</f>
        <v>0</v>
      </c>
      <c r="K357" t="str">
        <f>Rawdata[[#This Row],[Commute Distance]]</f>
        <v>0-1 Miles</v>
      </c>
      <c r="L357" t="str">
        <f>Rawdata[[#This Row],[Region]]</f>
        <v>Europe</v>
      </c>
      <c r="M357">
        <f>Rawdata[[#This Row],[Age]]</f>
        <v>38</v>
      </c>
      <c r="N357" t="str">
        <f>VLOOKUP(tbl[[#This Row],[Age]],lk_age_brackets[],N$2,TRUE)</f>
        <v>31-40</v>
      </c>
      <c r="O357" t="str">
        <f>Rawdata[[#This Row],[Purchased Bike]]</f>
        <v>Yes</v>
      </c>
    </row>
    <row r="358" spans="1:15" x14ac:dyDescent="0.25">
      <c r="A358">
        <f>Rawdata[[#This Row],[ID]]</f>
        <v>14785</v>
      </c>
      <c r="B358" t="str">
        <f>IF(Rawdata[[#This Row],[Marital Status]]="M","Married","Single")</f>
        <v>Single</v>
      </c>
      <c r="C358" t="str">
        <f>IF(Rawdata[[#This Row],[Gender]]="M","Male","Female")</f>
        <v>Male</v>
      </c>
      <c r="D358" s="7">
        <f>Rawdata[[#This Row],[Income]]</f>
        <v>30000</v>
      </c>
      <c r="E358">
        <f>Rawdata[[#This Row],[Children]]</f>
        <v>1</v>
      </c>
      <c r="F358" t="str">
        <f>Rawdata[[#This Row],[Education]]</f>
        <v>Bachelors</v>
      </c>
      <c r="G358">
        <f>VLOOKUP(tbl[[#This Row],[Education]],lk_education[],G$2,FALSE)</f>
        <v>4</v>
      </c>
      <c r="H358" t="str">
        <f>Rawdata[[#This Row],[Occupation]]</f>
        <v>Clerical</v>
      </c>
      <c r="I358" t="str">
        <f>Rawdata[[#This Row],[Home Owner]]</f>
        <v>No</v>
      </c>
      <c r="J358">
        <f>Rawdata[[#This Row],[Cars]]</f>
        <v>1</v>
      </c>
      <c r="K358" t="str">
        <f>Rawdata[[#This Row],[Commute Distance]]</f>
        <v>1-2 Miles</v>
      </c>
      <c r="L358" t="str">
        <f>Rawdata[[#This Row],[Region]]</f>
        <v>Europe</v>
      </c>
      <c r="M358">
        <f>Rawdata[[#This Row],[Age]]</f>
        <v>39</v>
      </c>
      <c r="N358" t="str">
        <f>VLOOKUP(tbl[[#This Row],[Age]],lk_age_brackets[],N$2,TRUE)</f>
        <v>31-40</v>
      </c>
      <c r="O358" t="str">
        <f>Rawdata[[#This Row],[Purchased Bike]]</f>
        <v>No</v>
      </c>
    </row>
    <row r="359" spans="1:15" x14ac:dyDescent="0.25">
      <c r="A359">
        <f>Rawdata[[#This Row],[ID]]</f>
        <v>17238</v>
      </c>
      <c r="B359" t="str">
        <f>IF(Rawdata[[#This Row],[Marital Status]]="M","Married","Single")</f>
        <v>Single</v>
      </c>
      <c r="C359" t="str">
        <f>IF(Rawdata[[#This Row],[Gender]]="M","Male","Female")</f>
        <v>Male</v>
      </c>
      <c r="D359" s="7">
        <f>Rawdata[[#This Row],[Income]]</f>
        <v>80000</v>
      </c>
      <c r="E359">
        <f>Rawdata[[#This Row],[Children]]</f>
        <v>0</v>
      </c>
      <c r="F359" t="str">
        <f>Rawdata[[#This Row],[Education]]</f>
        <v>Bachelors</v>
      </c>
      <c r="G359">
        <f>VLOOKUP(tbl[[#This Row],[Education]],lk_education[],G$2,FALSE)</f>
        <v>4</v>
      </c>
      <c r="H359" t="str">
        <f>Rawdata[[#This Row],[Occupation]]</f>
        <v>Professional</v>
      </c>
      <c r="I359" t="str">
        <f>Rawdata[[#This Row],[Home Owner]]</f>
        <v>Yes</v>
      </c>
      <c r="J359">
        <f>Rawdata[[#This Row],[Cars]]</f>
        <v>3</v>
      </c>
      <c r="K359" t="str">
        <f>Rawdata[[#This Row],[Commute Distance]]</f>
        <v>10+ Miles</v>
      </c>
      <c r="L359" t="str">
        <f>Rawdata[[#This Row],[Region]]</f>
        <v>Pacific</v>
      </c>
      <c r="M359">
        <f>Rawdata[[#This Row],[Age]]</f>
        <v>32</v>
      </c>
      <c r="N359" t="str">
        <f>VLOOKUP(tbl[[#This Row],[Age]],lk_age_brackets[],N$2,TRUE)</f>
        <v>31-40</v>
      </c>
      <c r="O359" t="str">
        <f>Rawdata[[#This Row],[Purchased Bike]]</f>
        <v>No</v>
      </c>
    </row>
    <row r="360" spans="1:15" x14ac:dyDescent="0.25">
      <c r="A360">
        <f>Rawdata[[#This Row],[ID]]</f>
        <v>23608</v>
      </c>
      <c r="B360" t="str">
        <f>IF(Rawdata[[#This Row],[Marital Status]]="M","Married","Single")</f>
        <v>Married</v>
      </c>
      <c r="C360" t="str">
        <f>IF(Rawdata[[#This Row],[Gender]]="M","Male","Female")</f>
        <v>Female</v>
      </c>
      <c r="D360" s="7">
        <f>Rawdata[[#This Row],[Income]]</f>
        <v>150000</v>
      </c>
      <c r="E360">
        <f>Rawdata[[#This Row],[Children]]</f>
        <v>3</v>
      </c>
      <c r="F360" t="str">
        <f>Rawdata[[#This Row],[Education]]</f>
        <v>High School</v>
      </c>
      <c r="G360">
        <f>VLOOKUP(tbl[[#This Row],[Education]],lk_education[],G$2,FALSE)</f>
        <v>2</v>
      </c>
      <c r="H360" t="str">
        <f>Rawdata[[#This Row],[Occupation]]</f>
        <v>Professional</v>
      </c>
      <c r="I360" t="str">
        <f>Rawdata[[#This Row],[Home Owner]]</f>
        <v>Yes</v>
      </c>
      <c r="J360">
        <f>Rawdata[[#This Row],[Cars]]</f>
        <v>3</v>
      </c>
      <c r="K360" t="str">
        <f>Rawdata[[#This Row],[Commute Distance]]</f>
        <v>0-1 Miles</v>
      </c>
      <c r="L360" t="str">
        <f>Rawdata[[#This Row],[Region]]</f>
        <v>Europe</v>
      </c>
      <c r="M360">
        <f>Rawdata[[#This Row],[Age]]</f>
        <v>51</v>
      </c>
      <c r="N360" t="str">
        <f>VLOOKUP(tbl[[#This Row],[Age]],lk_age_brackets[],N$2,TRUE)</f>
        <v>51-60</v>
      </c>
      <c r="O360" t="str">
        <f>Rawdata[[#This Row],[Purchased Bike]]</f>
        <v>Yes</v>
      </c>
    </row>
    <row r="361" spans="1:15" x14ac:dyDescent="0.25">
      <c r="A361">
        <f>Rawdata[[#This Row],[ID]]</f>
        <v>22538</v>
      </c>
      <c r="B361" t="str">
        <f>IF(Rawdata[[#This Row],[Marital Status]]="M","Married","Single")</f>
        <v>Single</v>
      </c>
      <c r="C361" t="str">
        <f>IF(Rawdata[[#This Row],[Gender]]="M","Male","Female")</f>
        <v>Female</v>
      </c>
      <c r="D361" s="7">
        <f>Rawdata[[#This Row],[Income]]</f>
        <v>10000</v>
      </c>
      <c r="E361">
        <f>Rawdata[[#This Row],[Children]]</f>
        <v>0</v>
      </c>
      <c r="F361" t="str">
        <f>Rawdata[[#This Row],[Education]]</f>
        <v>Partial High School</v>
      </c>
      <c r="G361">
        <f>VLOOKUP(tbl[[#This Row],[Education]],lk_education[],G$2,FALSE)</f>
        <v>1</v>
      </c>
      <c r="H361" t="str">
        <f>Rawdata[[#This Row],[Occupation]]</f>
        <v>Manual</v>
      </c>
      <c r="I361" t="str">
        <f>Rawdata[[#This Row],[Home Owner]]</f>
        <v>Yes</v>
      </c>
      <c r="J361">
        <f>Rawdata[[#This Row],[Cars]]</f>
        <v>2</v>
      </c>
      <c r="K361" t="str">
        <f>Rawdata[[#This Row],[Commute Distance]]</f>
        <v>1-2 Miles</v>
      </c>
      <c r="L361" t="str">
        <f>Rawdata[[#This Row],[Region]]</f>
        <v>Europe</v>
      </c>
      <c r="M361">
        <f>Rawdata[[#This Row],[Age]]</f>
        <v>33</v>
      </c>
      <c r="N361" t="str">
        <f>VLOOKUP(tbl[[#This Row],[Age]],lk_age_brackets[],N$2,TRUE)</f>
        <v>31-40</v>
      </c>
      <c r="O361" t="str">
        <f>Rawdata[[#This Row],[Purchased Bike]]</f>
        <v>No</v>
      </c>
    </row>
    <row r="362" spans="1:15" x14ac:dyDescent="0.25">
      <c r="A362">
        <f>Rawdata[[#This Row],[ID]]</f>
        <v>12332</v>
      </c>
      <c r="B362" t="str">
        <f>IF(Rawdata[[#This Row],[Marital Status]]="M","Married","Single")</f>
        <v>Married</v>
      </c>
      <c r="C362" t="str">
        <f>IF(Rawdata[[#This Row],[Gender]]="M","Male","Female")</f>
        <v>Male</v>
      </c>
      <c r="D362" s="7">
        <f>Rawdata[[#This Row],[Income]]</f>
        <v>90000</v>
      </c>
      <c r="E362">
        <f>Rawdata[[#This Row],[Children]]</f>
        <v>4</v>
      </c>
      <c r="F362" t="str">
        <f>Rawdata[[#This Row],[Education]]</f>
        <v>High School</v>
      </c>
      <c r="G362">
        <f>VLOOKUP(tbl[[#This Row],[Education]],lk_education[],G$2,FALSE)</f>
        <v>2</v>
      </c>
      <c r="H362" t="str">
        <f>Rawdata[[#This Row],[Occupation]]</f>
        <v>Management</v>
      </c>
      <c r="I362" t="str">
        <f>Rawdata[[#This Row],[Home Owner]]</f>
        <v>Yes</v>
      </c>
      <c r="J362">
        <f>Rawdata[[#This Row],[Cars]]</f>
        <v>3</v>
      </c>
      <c r="K362" t="str">
        <f>Rawdata[[#This Row],[Commute Distance]]</f>
        <v>5-10 Miles</v>
      </c>
      <c r="L362" t="str">
        <f>Rawdata[[#This Row],[Region]]</f>
        <v>Europe</v>
      </c>
      <c r="M362">
        <f>Rawdata[[#This Row],[Age]]</f>
        <v>58</v>
      </c>
      <c r="N362" t="str">
        <f>VLOOKUP(tbl[[#This Row],[Age]],lk_age_brackets[],N$2,TRUE)</f>
        <v>51-60</v>
      </c>
      <c r="O362" t="str">
        <f>Rawdata[[#This Row],[Purchased Bike]]</f>
        <v>Yes</v>
      </c>
    </row>
    <row r="363" spans="1:15" x14ac:dyDescent="0.25">
      <c r="A363">
        <f>Rawdata[[#This Row],[ID]]</f>
        <v>17230</v>
      </c>
      <c r="B363" t="str">
        <f>IF(Rawdata[[#This Row],[Marital Status]]="M","Married","Single")</f>
        <v>Married</v>
      </c>
      <c r="C363" t="str">
        <f>IF(Rawdata[[#This Row],[Gender]]="M","Male","Female")</f>
        <v>Male</v>
      </c>
      <c r="D363" s="7">
        <f>Rawdata[[#This Row],[Income]]</f>
        <v>80000</v>
      </c>
      <c r="E363">
        <f>Rawdata[[#This Row],[Children]]</f>
        <v>0</v>
      </c>
      <c r="F363" t="str">
        <f>Rawdata[[#This Row],[Education]]</f>
        <v>Bachelors</v>
      </c>
      <c r="G363">
        <f>VLOOKUP(tbl[[#This Row],[Education]],lk_education[],G$2,FALSE)</f>
        <v>4</v>
      </c>
      <c r="H363" t="str">
        <f>Rawdata[[#This Row],[Occupation]]</f>
        <v>Professional</v>
      </c>
      <c r="I363" t="str">
        <f>Rawdata[[#This Row],[Home Owner]]</f>
        <v>Yes</v>
      </c>
      <c r="J363">
        <f>Rawdata[[#This Row],[Cars]]</f>
        <v>3</v>
      </c>
      <c r="K363" t="str">
        <f>Rawdata[[#This Row],[Commute Distance]]</f>
        <v>10+ Miles</v>
      </c>
      <c r="L363" t="str">
        <f>Rawdata[[#This Row],[Region]]</f>
        <v>Pacific</v>
      </c>
      <c r="M363">
        <f>Rawdata[[#This Row],[Age]]</f>
        <v>30</v>
      </c>
      <c r="N363" t="str">
        <f>VLOOKUP(tbl[[#This Row],[Age]],lk_age_brackets[],N$2,TRUE)</f>
        <v>0-30</v>
      </c>
      <c r="O363" t="str">
        <f>Rawdata[[#This Row],[Purchased Bike]]</f>
        <v>No</v>
      </c>
    </row>
    <row r="364" spans="1:15" x14ac:dyDescent="0.25">
      <c r="A364">
        <f>Rawdata[[#This Row],[ID]]</f>
        <v>13082</v>
      </c>
      <c r="B364" t="str">
        <f>IF(Rawdata[[#This Row],[Marital Status]]="M","Married","Single")</f>
        <v>Single</v>
      </c>
      <c r="C364" t="str">
        <f>IF(Rawdata[[#This Row],[Gender]]="M","Male","Female")</f>
        <v>Male</v>
      </c>
      <c r="D364" s="7">
        <f>Rawdata[[#This Row],[Income]]</f>
        <v>130000</v>
      </c>
      <c r="E364">
        <f>Rawdata[[#This Row],[Children]]</f>
        <v>0</v>
      </c>
      <c r="F364" t="str">
        <f>Rawdata[[#This Row],[Education]]</f>
        <v>Graduate Degree</v>
      </c>
      <c r="G364">
        <f>VLOOKUP(tbl[[#This Row],[Education]],lk_education[],G$2,FALSE)</f>
        <v>5</v>
      </c>
      <c r="H364" t="str">
        <f>Rawdata[[#This Row],[Occupation]]</f>
        <v>Management</v>
      </c>
      <c r="I364" t="str">
        <f>Rawdata[[#This Row],[Home Owner]]</f>
        <v>Yes</v>
      </c>
      <c r="J364">
        <f>Rawdata[[#This Row],[Cars]]</f>
        <v>0</v>
      </c>
      <c r="K364" t="str">
        <f>Rawdata[[#This Row],[Commute Distance]]</f>
        <v>2-5 Miles</v>
      </c>
      <c r="L364" t="str">
        <f>Rawdata[[#This Row],[Region]]</f>
        <v>Pacific</v>
      </c>
      <c r="M364">
        <f>Rawdata[[#This Row],[Age]]</f>
        <v>48</v>
      </c>
      <c r="N364" t="str">
        <f>VLOOKUP(tbl[[#This Row],[Age]],lk_age_brackets[],N$2,TRUE)</f>
        <v>41-50</v>
      </c>
      <c r="O364" t="str">
        <f>Rawdata[[#This Row],[Purchased Bike]]</f>
        <v>Yes</v>
      </c>
    </row>
    <row r="365" spans="1:15" x14ac:dyDescent="0.25">
      <c r="A365">
        <f>Rawdata[[#This Row],[ID]]</f>
        <v>22518</v>
      </c>
      <c r="B365" t="str">
        <f>IF(Rawdata[[#This Row],[Marital Status]]="M","Married","Single")</f>
        <v>Single</v>
      </c>
      <c r="C365" t="str">
        <f>IF(Rawdata[[#This Row],[Gender]]="M","Male","Female")</f>
        <v>Female</v>
      </c>
      <c r="D365" s="7">
        <f>Rawdata[[#This Row],[Income]]</f>
        <v>30000</v>
      </c>
      <c r="E365">
        <f>Rawdata[[#This Row],[Children]]</f>
        <v>3</v>
      </c>
      <c r="F365" t="str">
        <f>Rawdata[[#This Row],[Education]]</f>
        <v>Partial College</v>
      </c>
      <c r="G365">
        <f>VLOOKUP(tbl[[#This Row],[Education]],lk_education[],G$2,FALSE)</f>
        <v>3</v>
      </c>
      <c r="H365" t="str">
        <f>Rawdata[[#This Row],[Occupation]]</f>
        <v>Clerical</v>
      </c>
      <c r="I365" t="str">
        <f>Rawdata[[#This Row],[Home Owner]]</f>
        <v>No</v>
      </c>
      <c r="J365">
        <f>Rawdata[[#This Row],[Cars]]</f>
        <v>2</v>
      </c>
      <c r="K365" t="str">
        <f>Rawdata[[#This Row],[Commute Distance]]</f>
        <v>0-1 Miles</v>
      </c>
      <c r="L365" t="str">
        <f>Rawdata[[#This Row],[Region]]</f>
        <v>Europe</v>
      </c>
      <c r="M365">
        <f>Rawdata[[#This Row],[Age]]</f>
        <v>27</v>
      </c>
      <c r="N365" t="str">
        <f>VLOOKUP(tbl[[#This Row],[Age]],lk_age_brackets[],N$2,TRUE)</f>
        <v>0-30</v>
      </c>
      <c r="O365" t="str">
        <f>Rawdata[[#This Row],[Purchased Bike]]</f>
        <v>Yes</v>
      </c>
    </row>
    <row r="366" spans="1:15" x14ac:dyDescent="0.25">
      <c r="A366">
        <f>Rawdata[[#This Row],[ID]]</f>
        <v>13687</v>
      </c>
      <c r="B366" t="str">
        <f>IF(Rawdata[[#This Row],[Marital Status]]="M","Married","Single")</f>
        <v>Married</v>
      </c>
      <c r="C366" t="str">
        <f>IF(Rawdata[[#This Row],[Gender]]="M","Male","Female")</f>
        <v>Male</v>
      </c>
      <c r="D366" s="7">
        <f>Rawdata[[#This Row],[Income]]</f>
        <v>40000</v>
      </c>
      <c r="E366">
        <f>Rawdata[[#This Row],[Children]]</f>
        <v>1</v>
      </c>
      <c r="F366" t="str">
        <f>Rawdata[[#This Row],[Education]]</f>
        <v>Bachelors</v>
      </c>
      <c r="G366">
        <f>VLOOKUP(tbl[[#This Row],[Education]],lk_education[],G$2,FALSE)</f>
        <v>4</v>
      </c>
      <c r="H366" t="str">
        <f>Rawdata[[#This Row],[Occupation]]</f>
        <v>Skilled Manual</v>
      </c>
      <c r="I366" t="str">
        <f>Rawdata[[#This Row],[Home Owner]]</f>
        <v>Yes</v>
      </c>
      <c r="J366">
        <f>Rawdata[[#This Row],[Cars]]</f>
        <v>1</v>
      </c>
      <c r="K366" t="str">
        <f>Rawdata[[#This Row],[Commute Distance]]</f>
        <v>0-1 Miles</v>
      </c>
      <c r="L366" t="str">
        <f>Rawdata[[#This Row],[Region]]</f>
        <v>Europe</v>
      </c>
      <c r="M366">
        <f>Rawdata[[#This Row],[Age]]</f>
        <v>33</v>
      </c>
      <c r="N366" t="str">
        <f>VLOOKUP(tbl[[#This Row],[Age]],lk_age_brackets[],N$2,TRUE)</f>
        <v>31-40</v>
      </c>
      <c r="O366" t="str">
        <f>Rawdata[[#This Row],[Purchased Bike]]</f>
        <v>Yes</v>
      </c>
    </row>
    <row r="367" spans="1:15" x14ac:dyDescent="0.25">
      <c r="A367">
        <f>Rawdata[[#This Row],[ID]]</f>
        <v>23571</v>
      </c>
      <c r="B367" t="str">
        <f>IF(Rawdata[[#This Row],[Marital Status]]="M","Married","Single")</f>
        <v>Married</v>
      </c>
      <c r="C367" t="str">
        <f>IF(Rawdata[[#This Row],[Gender]]="M","Male","Female")</f>
        <v>Female</v>
      </c>
      <c r="D367" s="7">
        <f>Rawdata[[#This Row],[Income]]</f>
        <v>40000</v>
      </c>
      <c r="E367">
        <f>Rawdata[[#This Row],[Children]]</f>
        <v>2</v>
      </c>
      <c r="F367" t="str">
        <f>Rawdata[[#This Row],[Education]]</f>
        <v>Bachelors</v>
      </c>
      <c r="G367">
        <f>VLOOKUP(tbl[[#This Row],[Education]],lk_education[],G$2,FALSE)</f>
        <v>4</v>
      </c>
      <c r="H367" t="str">
        <f>Rawdata[[#This Row],[Occupation]]</f>
        <v>Management</v>
      </c>
      <c r="I367" t="str">
        <f>Rawdata[[#This Row],[Home Owner]]</f>
        <v>Yes</v>
      </c>
      <c r="J367">
        <f>Rawdata[[#This Row],[Cars]]</f>
        <v>2</v>
      </c>
      <c r="K367" t="str">
        <f>Rawdata[[#This Row],[Commute Distance]]</f>
        <v>0-1 Miles</v>
      </c>
      <c r="L367" t="str">
        <f>Rawdata[[#This Row],[Region]]</f>
        <v>Pacific</v>
      </c>
      <c r="M367">
        <f>Rawdata[[#This Row],[Age]]</f>
        <v>66</v>
      </c>
      <c r="N367" t="str">
        <f>VLOOKUP(tbl[[#This Row],[Age]],lk_age_brackets[],N$2,TRUE)</f>
        <v>61+</v>
      </c>
      <c r="O367" t="str">
        <f>Rawdata[[#This Row],[Purchased Bike]]</f>
        <v>Yes</v>
      </c>
    </row>
    <row r="368" spans="1:15" x14ac:dyDescent="0.25">
      <c r="A368">
        <f>Rawdata[[#This Row],[ID]]</f>
        <v>19305</v>
      </c>
      <c r="B368" t="str">
        <f>IF(Rawdata[[#This Row],[Marital Status]]="M","Married","Single")</f>
        <v>Single</v>
      </c>
      <c r="C368" t="str">
        <f>IF(Rawdata[[#This Row],[Gender]]="M","Male","Female")</f>
        <v>Female</v>
      </c>
      <c r="D368" s="7">
        <f>Rawdata[[#This Row],[Income]]</f>
        <v>10000</v>
      </c>
      <c r="E368">
        <f>Rawdata[[#This Row],[Children]]</f>
        <v>2</v>
      </c>
      <c r="F368" t="str">
        <f>Rawdata[[#This Row],[Education]]</f>
        <v>High School</v>
      </c>
      <c r="G368">
        <f>VLOOKUP(tbl[[#This Row],[Education]],lk_education[],G$2,FALSE)</f>
        <v>2</v>
      </c>
      <c r="H368" t="str">
        <f>Rawdata[[#This Row],[Occupation]]</f>
        <v>Manual</v>
      </c>
      <c r="I368" t="str">
        <f>Rawdata[[#This Row],[Home Owner]]</f>
        <v>Yes</v>
      </c>
      <c r="J368">
        <f>Rawdata[[#This Row],[Cars]]</f>
        <v>1</v>
      </c>
      <c r="K368" t="str">
        <f>Rawdata[[#This Row],[Commute Distance]]</f>
        <v>0-1 Miles</v>
      </c>
      <c r="L368" t="str">
        <f>Rawdata[[#This Row],[Region]]</f>
        <v>Europe</v>
      </c>
      <c r="M368">
        <f>Rawdata[[#This Row],[Age]]</f>
        <v>38</v>
      </c>
      <c r="N368" t="str">
        <f>VLOOKUP(tbl[[#This Row],[Age]],lk_age_brackets[],N$2,TRUE)</f>
        <v>31-40</v>
      </c>
      <c r="O368" t="str">
        <f>Rawdata[[#This Row],[Purchased Bike]]</f>
        <v>Yes</v>
      </c>
    </row>
    <row r="369" spans="1:15" x14ac:dyDescent="0.25">
      <c r="A369">
        <f>Rawdata[[#This Row],[ID]]</f>
        <v>22636</v>
      </c>
      <c r="B369" t="str">
        <f>IF(Rawdata[[#This Row],[Marital Status]]="M","Married","Single")</f>
        <v>Single</v>
      </c>
      <c r="C369" t="str">
        <f>IF(Rawdata[[#This Row],[Gender]]="M","Male","Female")</f>
        <v>Female</v>
      </c>
      <c r="D369" s="7">
        <f>Rawdata[[#This Row],[Income]]</f>
        <v>40000</v>
      </c>
      <c r="E369">
        <f>Rawdata[[#This Row],[Children]]</f>
        <v>0</v>
      </c>
      <c r="F369" t="str">
        <f>Rawdata[[#This Row],[Education]]</f>
        <v>Bachelors</v>
      </c>
      <c r="G369">
        <f>VLOOKUP(tbl[[#This Row],[Education]],lk_education[],G$2,FALSE)</f>
        <v>4</v>
      </c>
      <c r="H369" t="str">
        <f>Rawdata[[#This Row],[Occupation]]</f>
        <v>Clerical</v>
      </c>
      <c r="I369" t="str">
        <f>Rawdata[[#This Row],[Home Owner]]</f>
        <v>No</v>
      </c>
      <c r="J369">
        <f>Rawdata[[#This Row],[Cars]]</f>
        <v>0</v>
      </c>
      <c r="K369" t="str">
        <f>Rawdata[[#This Row],[Commute Distance]]</f>
        <v>0-1 Miles</v>
      </c>
      <c r="L369" t="str">
        <f>Rawdata[[#This Row],[Region]]</f>
        <v>Europe</v>
      </c>
      <c r="M369">
        <f>Rawdata[[#This Row],[Age]]</f>
        <v>38</v>
      </c>
      <c r="N369" t="str">
        <f>VLOOKUP(tbl[[#This Row],[Age]],lk_age_brackets[],N$2,TRUE)</f>
        <v>31-40</v>
      </c>
      <c r="O369" t="str">
        <f>Rawdata[[#This Row],[Purchased Bike]]</f>
        <v>Yes</v>
      </c>
    </row>
    <row r="370" spans="1:15" x14ac:dyDescent="0.25">
      <c r="A370">
        <f>Rawdata[[#This Row],[ID]]</f>
        <v>17310</v>
      </c>
      <c r="B370" t="str">
        <f>IF(Rawdata[[#This Row],[Marital Status]]="M","Married","Single")</f>
        <v>Married</v>
      </c>
      <c r="C370" t="str">
        <f>IF(Rawdata[[#This Row],[Gender]]="M","Male","Female")</f>
        <v>Male</v>
      </c>
      <c r="D370" s="7">
        <f>Rawdata[[#This Row],[Income]]</f>
        <v>60000</v>
      </c>
      <c r="E370">
        <f>Rawdata[[#This Row],[Children]]</f>
        <v>1</v>
      </c>
      <c r="F370" t="str">
        <f>Rawdata[[#This Row],[Education]]</f>
        <v>Partial College</v>
      </c>
      <c r="G370">
        <f>VLOOKUP(tbl[[#This Row],[Education]],lk_education[],G$2,FALSE)</f>
        <v>3</v>
      </c>
      <c r="H370" t="str">
        <f>Rawdata[[#This Row],[Occupation]]</f>
        <v>Skilled Manual</v>
      </c>
      <c r="I370" t="str">
        <f>Rawdata[[#This Row],[Home Owner]]</f>
        <v>Yes</v>
      </c>
      <c r="J370">
        <f>Rawdata[[#This Row],[Cars]]</f>
        <v>1</v>
      </c>
      <c r="K370" t="str">
        <f>Rawdata[[#This Row],[Commute Distance]]</f>
        <v>0-1 Miles</v>
      </c>
      <c r="L370" t="str">
        <f>Rawdata[[#This Row],[Region]]</f>
        <v>Pacific</v>
      </c>
      <c r="M370">
        <f>Rawdata[[#This Row],[Age]]</f>
        <v>45</v>
      </c>
      <c r="N370" t="str">
        <f>VLOOKUP(tbl[[#This Row],[Age]],lk_age_brackets[],N$2,TRUE)</f>
        <v>41-50</v>
      </c>
      <c r="O370" t="str">
        <f>Rawdata[[#This Row],[Purchased Bike]]</f>
        <v>Yes</v>
      </c>
    </row>
    <row r="371" spans="1:15" x14ac:dyDescent="0.25">
      <c r="A371">
        <f>Rawdata[[#This Row],[ID]]</f>
        <v>12133</v>
      </c>
      <c r="B371" t="str">
        <f>IF(Rawdata[[#This Row],[Marital Status]]="M","Married","Single")</f>
        <v>Married</v>
      </c>
      <c r="C371" t="str">
        <f>IF(Rawdata[[#This Row],[Gender]]="M","Male","Female")</f>
        <v>Female</v>
      </c>
      <c r="D371" s="7">
        <f>Rawdata[[#This Row],[Income]]</f>
        <v>130000</v>
      </c>
      <c r="E371">
        <f>Rawdata[[#This Row],[Children]]</f>
        <v>3</v>
      </c>
      <c r="F371" t="str">
        <f>Rawdata[[#This Row],[Education]]</f>
        <v>Partial College</v>
      </c>
      <c r="G371">
        <f>VLOOKUP(tbl[[#This Row],[Education]],lk_education[],G$2,FALSE)</f>
        <v>3</v>
      </c>
      <c r="H371" t="str">
        <f>Rawdata[[#This Row],[Occupation]]</f>
        <v>Professional</v>
      </c>
      <c r="I371" t="str">
        <f>Rawdata[[#This Row],[Home Owner]]</f>
        <v>Yes</v>
      </c>
      <c r="J371">
        <f>Rawdata[[#This Row],[Cars]]</f>
        <v>3</v>
      </c>
      <c r="K371" t="str">
        <f>Rawdata[[#This Row],[Commute Distance]]</f>
        <v>5-10 Miles</v>
      </c>
      <c r="L371" t="str">
        <f>Rawdata[[#This Row],[Region]]</f>
        <v>Europe</v>
      </c>
      <c r="M371">
        <f>Rawdata[[#This Row],[Age]]</f>
        <v>50</v>
      </c>
      <c r="N371" t="str">
        <f>VLOOKUP(tbl[[#This Row],[Age]],lk_age_brackets[],N$2,TRUE)</f>
        <v>41-50</v>
      </c>
      <c r="O371" t="str">
        <f>Rawdata[[#This Row],[Purchased Bike]]</f>
        <v>Yes</v>
      </c>
    </row>
    <row r="372" spans="1:15" x14ac:dyDescent="0.25">
      <c r="A372">
        <f>Rawdata[[#This Row],[ID]]</f>
        <v>25918</v>
      </c>
      <c r="B372" t="str">
        <f>IF(Rawdata[[#This Row],[Marital Status]]="M","Married","Single")</f>
        <v>Single</v>
      </c>
      <c r="C372" t="str">
        <f>IF(Rawdata[[#This Row],[Gender]]="M","Male","Female")</f>
        <v>Female</v>
      </c>
      <c r="D372" s="7">
        <f>Rawdata[[#This Row],[Income]]</f>
        <v>30000</v>
      </c>
      <c r="E372">
        <f>Rawdata[[#This Row],[Children]]</f>
        <v>2</v>
      </c>
      <c r="F372" t="str">
        <f>Rawdata[[#This Row],[Education]]</f>
        <v>Partial College</v>
      </c>
      <c r="G372">
        <f>VLOOKUP(tbl[[#This Row],[Education]],lk_education[],G$2,FALSE)</f>
        <v>3</v>
      </c>
      <c r="H372" t="str">
        <f>Rawdata[[#This Row],[Occupation]]</f>
        <v>Clerical</v>
      </c>
      <c r="I372" t="str">
        <f>Rawdata[[#This Row],[Home Owner]]</f>
        <v>No</v>
      </c>
      <c r="J372">
        <f>Rawdata[[#This Row],[Cars]]</f>
        <v>2</v>
      </c>
      <c r="K372" t="str">
        <f>Rawdata[[#This Row],[Commute Distance]]</f>
        <v>5-10 Miles</v>
      </c>
      <c r="L372" t="str">
        <f>Rawdata[[#This Row],[Region]]</f>
        <v>Pacific</v>
      </c>
      <c r="M372">
        <f>Rawdata[[#This Row],[Age]]</f>
        <v>60</v>
      </c>
      <c r="N372" t="str">
        <f>VLOOKUP(tbl[[#This Row],[Age]],lk_age_brackets[],N$2,TRUE)</f>
        <v>51-60</v>
      </c>
      <c r="O372" t="str">
        <f>Rawdata[[#This Row],[Purchased Bike]]</f>
        <v>Yes</v>
      </c>
    </row>
    <row r="373" spans="1:15" x14ac:dyDescent="0.25">
      <c r="A373">
        <f>Rawdata[[#This Row],[ID]]</f>
        <v>25752</v>
      </c>
      <c r="B373" t="str">
        <f>IF(Rawdata[[#This Row],[Marital Status]]="M","Married","Single")</f>
        <v>Single</v>
      </c>
      <c r="C373" t="str">
        <f>IF(Rawdata[[#This Row],[Gender]]="M","Male","Female")</f>
        <v>Female</v>
      </c>
      <c r="D373" s="7">
        <f>Rawdata[[#This Row],[Income]]</f>
        <v>20000</v>
      </c>
      <c r="E373">
        <f>Rawdata[[#This Row],[Children]]</f>
        <v>2</v>
      </c>
      <c r="F373" t="str">
        <f>Rawdata[[#This Row],[Education]]</f>
        <v>Partial College</v>
      </c>
      <c r="G373">
        <f>VLOOKUP(tbl[[#This Row],[Education]],lk_education[],G$2,FALSE)</f>
        <v>3</v>
      </c>
      <c r="H373" t="str">
        <f>Rawdata[[#This Row],[Occupation]]</f>
        <v>Manual</v>
      </c>
      <c r="I373" t="str">
        <f>Rawdata[[#This Row],[Home Owner]]</f>
        <v>No</v>
      </c>
      <c r="J373">
        <f>Rawdata[[#This Row],[Cars]]</f>
        <v>1</v>
      </c>
      <c r="K373" t="str">
        <f>Rawdata[[#This Row],[Commute Distance]]</f>
        <v>0-1 Miles</v>
      </c>
      <c r="L373" t="str">
        <f>Rawdata[[#This Row],[Region]]</f>
        <v>Europe</v>
      </c>
      <c r="M373">
        <f>Rawdata[[#This Row],[Age]]</f>
        <v>53</v>
      </c>
      <c r="N373" t="str">
        <f>VLOOKUP(tbl[[#This Row],[Age]],lk_age_brackets[],N$2,TRUE)</f>
        <v>51-60</v>
      </c>
      <c r="O373" t="str">
        <f>Rawdata[[#This Row],[Purchased Bike]]</f>
        <v>Yes</v>
      </c>
    </row>
    <row r="374" spans="1:15" x14ac:dyDescent="0.25">
      <c r="A374">
        <f>Rawdata[[#This Row],[ID]]</f>
        <v>17324</v>
      </c>
      <c r="B374" t="str">
        <f>IF(Rawdata[[#This Row],[Marital Status]]="M","Married","Single")</f>
        <v>Married</v>
      </c>
      <c r="C374" t="str">
        <f>IF(Rawdata[[#This Row],[Gender]]="M","Male","Female")</f>
        <v>Female</v>
      </c>
      <c r="D374" s="7">
        <f>Rawdata[[#This Row],[Income]]</f>
        <v>100000</v>
      </c>
      <c r="E374">
        <f>Rawdata[[#This Row],[Children]]</f>
        <v>4</v>
      </c>
      <c r="F374" t="str">
        <f>Rawdata[[#This Row],[Education]]</f>
        <v>Bachelors</v>
      </c>
      <c r="G374">
        <f>VLOOKUP(tbl[[#This Row],[Education]],lk_education[],G$2,FALSE)</f>
        <v>4</v>
      </c>
      <c r="H374" t="str">
        <f>Rawdata[[#This Row],[Occupation]]</f>
        <v>Professional</v>
      </c>
      <c r="I374" t="str">
        <f>Rawdata[[#This Row],[Home Owner]]</f>
        <v>Yes</v>
      </c>
      <c r="J374">
        <f>Rawdata[[#This Row],[Cars]]</f>
        <v>1</v>
      </c>
      <c r="K374" t="str">
        <f>Rawdata[[#This Row],[Commute Distance]]</f>
        <v>10+ Miles</v>
      </c>
      <c r="L374" t="str">
        <f>Rawdata[[#This Row],[Region]]</f>
        <v>Pacific</v>
      </c>
      <c r="M374">
        <f>Rawdata[[#This Row],[Age]]</f>
        <v>46</v>
      </c>
      <c r="N374" t="str">
        <f>VLOOKUP(tbl[[#This Row],[Age]],lk_age_brackets[],N$2,TRUE)</f>
        <v>41-50</v>
      </c>
      <c r="O374" t="str">
        <f>Rawdata[[#This Row],[Purchased Bike]]</f>
        <v>No</v>
      </c>
    </row>
    <row r="375" spans="1:15" x14ac:dyDescent="0.25">
      <c r="A375">
        <f>Rawdata[[#This Row],[ID]]</f>
        <v>22918</v>
      </c>
      <c r="B375" t="str">
        <f>IF(Rawdata[[#This Row],[Marital Status]]="M","Married","Single")</f>
        <v>Single</v>
      </c>
      <c r="C375" t="str">
        <f>IF(Rawdata[[#This Row],[Gender]]="M","Male","Female")</f>
        <v>Male</v>
      </c>
      <c r="D375" s="7">
        <f>Rawdata[[#This Row],[Income]]</f>
        <v>80000</v>
      </c>
      <c r="E375">
        <f>Rawdata[[#This Row],[Children]]</f>
        <v>5</v>
      </c>
      <c r="F375" t="str">
        <f>Rawdata[[#This Row],[Education]]</f>
        <v>Graduate Degree</v>
      </c>
      <c r="G375">
        <f>VLOOKUP(tbl[[#This Row],[Education]],lk_education[],G$2,FALSE)</f>
        <v>5</v>
      </c>
      <c r="H375" t="str">
        <f>Rawdata[[#This Row],[Occupation]]</f>
        <v>Management</v>
      </c>
      <c r="I375" t="str">
        <f>Rawdata[[#This Row],[Home Owner]]</f>
        <v>Yes</v>
      </c>
      <c r="J375">
        <f>Rawdata[[#This Row],[Cars]]</f>
        <v>3</v>
      </c>
      <c r="K375" t="str">
        <f>Rawdata[[#This Row],[Commute Distance]]</f>
        <v>0-1 Miles</v>
      </c>
      <c r="L375" t="str">
        <f>Rawdata[[#This Row],[Region]]</f>
        <v>Pacific</v>
      </c>
      <c r="M375">
        <f>Rawdata[[#This Row],[Age]]</f>
        <v>50</v>
      </c>
      <c r="N375" t="str">
        <f>VLOOKUP(tbl[[#This Row],[Age]],lk_age_brackets[],N$2,TRUE)</f>
        <v>41-50</v>
      </c>
      <c r="O375" t="str">
        <f>Rawdata[[#This Row],[Purchased Bike]]</f>
        <v>No</v>
      </c>
    </row>
    <row r="376" spans="1:15" x14ac:dyDescent="0.25">
      <c r="A376">
        <f>Rawdata[[#This Row],[ID]]</f>
        <v>12510</v>
      </c>
      <c r="B376" t="str">
        <f>IF(Rawdata[[#This Row],[Marital Status]]="M","Married","Single")</f>
        <v>Married</v>
      </c>
      <c r="C376" t="str">
        <f>IF(Rawdata[[#This Row],[Gender]]="M","Male","Female")</f>
        <v>Male</v>
      </c>
      <c r="D376" s="7">
        <f>Rawdata[[#This Row],[Income]]</f>
        <v>40000</v>
      </c>
      <c r="E376">
        <f>Rawdata[[#This Row],[Children]]</f>
        <v>1</v>
      </c>
      <c r="F376" t="str">
        <f>Rawdata[[#This Row],[Education]]</f>
        <v>Bachelors</v>
      </c>
      <c r="G376">
        <f>VLOOKUP(tbl[[#This Row],[Education]],lk_education[],G$2,FALSE)</f>
        <v>4</v>
      </c>
      <c r="H376" t="str">
        <f>Rawdata[[#This Row],[Occupation]]</f>
        <v>Skilled Manual</v>
      </c>
      <c r="I376" t="str">
        <f>Rawdata[[#This Row],[Home Owner]]</f>
        <v>Yes</v>
      </c>
      <c r="J376">
        <f>Rawdata[[#This Row],[Cars]]</f>
        <v>1</v>
      </c>
      <c r="K376" t="str">
        <f>Rawdata[[#This Row],[Commute Distance]]</f>
        <v>0-1 Miles</v>
      </c>
      <c r="L376" t="str">
        <f>Rawdata[[#This Row],[Region]]</f>
        <v>Europe</v>
      </c>
      <c r="M376">
        <f>Rawdata[[#This Row],[Age]]</f>
        <v>43</v>
      </c>
      <c r="N376" t="str">
        <f>VLOOKUP(tbl[[#This Row],[Age]],lk_age_brackets[],N$2,TRUE)</f>
        <v>41-50</v>
      </c>
      <c r="O376" t="str">
        <f>Rawdata[[#This Row],[Purchased Bike]]</f>
        <v>Yes</v>
      </c>
    </row>
    <row r="377" spans="1:15" x14ac:dyDescent="0.25">
      <c r="A377">
        <f>Rawdata[[#This Row],[ID]]</f>
        <v>25512</v>
      </c>
      <c r="B377" t="str">
        <f>IF(Rawdata[[#This Row],[Marital Status]]="M","Married","Single")</f>
        <v>Single</v>
      </c>
      <c r="C377" t="str">
        <f>IF(Rawdata[[#This Row],[Gender]]="M","Male","Female")</f>
        <v>Male</v>
      </c>
      <c r="D377" s="7">
        <f>Rawdata[[#This Row],[Income]]</f>
        <v>20000</v>
      </c>
      <c r="E377">
        <f>Rawdata[[#This Row],[Children]]</f>
        <v>0</v>
      </c>
      <c r="F377" t="str">
        <f>Rawdata[[#This Row],[Education]]</f>
        <v>High School</v>
      </c>
      <c r="G377">
        <f>VLOOKUP(tbl[[#This Row],[Education]],lk_education[],G$2,FALSE)</f>
        <v>2</v>
      </c>
      <c r="H377" t="str">
        <f>Rawdata[[#This Row],[Occupation]]</f>
        <v>Manual</v>
      </c>
      <c r="I377" t="str">
        <f>Rawdata[[#This Row],[Home Owner]]</f>
        <v>No</v>
      </c>
      <c r="J377">
        <f>Rawdata[[#This Row],[Cars]]</f>
        <v>1</v>
      </c>
      <c r="K377" t="str">
        <f>Rawdata[[#This Row],[Commute Distance]]</f>
        <v>2-5 Miles</v>
      </c>
      <c r="L377" t="str">
        <f>Rawdata[[#This Row],[Region]]</f>
        <v>Europe</v>
      </c>
      <c r="M377">
        <f>Rawdata[[#This Row],[Age]]</f>
        <v>30</v>
      </c>
      <c r="N377" t="str">
        <f>VLOOKUP(tbl[[#This Row],[Age]],lk_age_brackets[],N$2,TRUE)</f>
        <v>0-30</v>
      </c>
      <c r="O377" t="str">
        <f>Rawdata[[#This Row],[Purchased Bike]]</f>
        <v>No</v>
      </c>
    </row>
    <row r="378" spans="1:15" x14ac:dyDescent="0.25">
      <c r="A378">
        <f>Rawdata[[#This Row],[ID]]</f>
        <v>16179</v>
      </c>
      <c r="B378" t="str">
        <f>IF(Rawdata[[#This Row],[Marital Status]]="M","Married","Single")</f>
        <v>Single</v>
      </c>
      <c r="C378" t="str">
        <f>IF(Rawdata[[#This Row],[Gender]]="M","Male","Female")</f>
        <v>Female</v>
      </c>
      <c r="D378" s="7">
        <f>Rawdata[[#This Row],[Income]]</f>
        <v>80000</v>
      </c>
      <c r="E378">
        <f>Rawdata[[#This Row],[Children]]</f>
        <v>5</v>
      </c>
      <c r="F378" t="str">
        <f>Rawdata[[#This Row],[Education]]</f>
        <v>Bachelors</v>
      </c>
      <c r="G378">
        <f>VLOOKUP(tbl[[#This Row],[Education]],lk_education[],G$2,FALSE)</f>
        <v>4</v>
      </c>
      <c r="H378" t="str">
        <f>Rawdata[[#This Row],[Occupation]]</f>
        <v>Professional</v>
      </c>
      <c r="I378" t="str">
        <f>Rawdata[[#This Row],[Home Owner]]</f>
        <v>Yes</v>
      </c>
      <c r="J378">
        <f>Rawdata[[#This Row],[Cars]]</f>
        <v>4</v>
      </c>
      <c r="K378" t="str">
        <f>Rawdata[[#This Row],[Commute Distance]]</f>
        <v>1-2 Miles</v>
      </c>
      <c r="L378" t="str">
        <f>Rawdata[[#This Row],[Region]]</f>
        <v>Pacific</v>
      </c>
      <c r="M378">
        <f>Rawdata[[#This Row],[Age]]</f>
        <v>38</v>
      </c>
      <c r="N378" t="str">
        <f>VLOOKUP(tbl[[#This Row],[Age]],lk_age_brackets[],N$2,TRUE)</f>
        <v>31-40</v>
      </c>
      <c r="O378" t="str">
        <f>Rawdata[[#This Row],[Purchased Bike]]</f>
        <v>No</v>
      </c>
    </row>
    <row r="379" spans="1:15" x14ac:dyDescent="0.25">
      <c r="A379">
        <f>Rawdata[[#This Row],[ID]]</f>
        <v>15628</v>
      </c>
      <c r="B379" t="str">
        <f>IF(Rawdata[[#This Row],[Marital Status]]="M","Married","Single")</f>
        <v>Married</v>
      </c>
      <c r="C379" t="str">
        <f>IF(Rawdata[[#This Row],[Gender]]="M","Male","Female")</f>
        <v>Female</v>
      </c>
      <c r="D379" s="7">
        <f>Rawdata[[#This Row],[Income]]</f>
        <v>40000</v>
      </c>
      <c r="E379">
        <f>Rawdata[[#This Row],[Children]]</f>
        <v>1</v>
      </c>
      <c r="F379" t="str">
        <f>Rawdata[[#This Row],[Education]]</f>
        <v>Bachelors</v>
      </c>
      <c r="G379">
        <f>VLOOKUP(tbl[[#This Row],[Education]],lk_education[],G$2,FALSE)</f>
        <v>4</v>
      </c>
      <c r="H379" t="str">
        <f>Rawdata[[#This Row],[Occupation]]</f>
        <v>Skilled Manual</v>
      </c>
      <c r="I379" t="str">
        <f>Rawdata[[#This Row],[Home Owner]]</f>
        <v>Yes</v>
      </c>
      <c r="J379">
        <f>Rawdata[[#This Row],[Cars]]</f>
        <v>1</v>
      </c>
      <c r="K379" t="str">
        <f>Rawdata[[#This Row],[Commute Distance]]</f>
        <v>0-1 Miles</v>
      </c>
      <c r="L379" t="str">
        <f>Rawdata[[#This Row],[Region]]</f>
        <v>Europe</v>
      </c>
      <c r="M379">
        <f>Rawdata[[#This Row],[Age]]</f>
        <v>89</v>
      </c>
      <c r="N379" t="str">
        <f>VLOOKUP(tbl[[#This Row],[Age]],lk_age_brackets[],N$2,TRUE)</f>
        <v>61+</v>
      </c>
      <c r="O379" t="str">
        <f>Rawdata[[#This Row],[Purchased Bike]]</f>
        <v>No</v>
      </c>
    </row>
    <row r="380" spans="1:15" x14ac:dyDescent="0.25">
      <c r="A380">
        <f>Rawdata[[#This Row],[ID]]</f>
        <v>20977</v>
      </c>
      <c r="B380" t="str">
        <f>IF(Rawdata[[#This Row],[Marital Status]]="M","Married","Single")</f>
        <v>Married</v>
      </c>
      <c r="C380" t="str">
        <f>IF(Rawdata[[#This Row],[Gender]]="M","Male","Female")</f>
        <v>Male</v>
      </c>
      <c r="D380" s="7">
        <f>Rawdata[[#This Row],[Income]]</f>
        <v>20000</v>
      </c>
      <c r="E380">
        <f>Rawdata[[#This Row],[Children]]</f>
        <v>1</v>
      </c>
      <c r="F380" t="str">
        <f>Rawdata[[#This Row],[Education]]</f>
        <v>Bachelors</v>
      </c>
      <c r="G380">
        <f>VLOOKUP(tbl[[#This Row],[Education]],lk_education[],G$2,FALSE)</f>
        <v>4</v>
      </c>
      <c r="H380" t="str">
        <f>Rawdata[[#This Row],[Occupation]]</f>
        <v>Clerical</v>
      </c>
      <c r="I380" t="str">
        <f>Rawdata[[#This Row],[Home Owner]]</f>
        <v>Yes</v>
      </c>
      <c r="J380">
        <f>Rawdata[[#This Row],[Cars]]</f>
        <v>0</v>
      </c>
      <c r="K380" t="str">
        <f>Rawdata[[#This Row],[Commute Distance]]</f>
        <v>0-1 Miles</v>
      </c>
      <c r="L380" t="str">
        <f>Rawdata[[#This Row],[Region]]</f>
        <v>Europe</v>
      </c>
      <c r="M380">
        <f>Rawdata[[#This Row],[Age]]</f>
        <v>64</v>
      </c>
      <c r="N380" t="str">
        <f>VLOOKUP(tbl[[#This Row],[Age]],lk_age_brackets[],N$2,TRUE)</f>
        <v>61+</v>
      </c>
      <c r="O380" t="str">
        <f>Rawdata[[#This Row],[Purchased Bike]]</f>
        <v>Yes</v>
      </c>
    </row>
    <row r="381" spans="1:15" x14ac:dyDescent="0.25">
      <c r="A381">
        <f>Rawdata[[#This Row],[ID]]</f>
        <v>18140</v>
      </c>
      <c r="B381" t="str">
        <f>IF(Rawdata[[#This Row],[Marital Status]]="M","Married","Single")</f>
        <v>Married</v>
      </c>
      <c r="C381" t="str">
        <f>IF(Rawdata[[#This Row],[Gender]]="M","Male","Female")</f>
        <v>Male</v>
      </c>
      <c r="D381" s="7">
        <f>Rawdata[[#This Row],[Income]]</f>
        <v>130000</v>
      </c>
      <c r="E381">
        <f>Rawdata[[#This Row],[Children]]</f>
        <v>3</v>
      </c>
      <c r="F381" t="str">
        <f>Rawdata[[#This Row],[Education]]</f>
        <v>Partial College</v>
      </c>
      <c r="G381">
        <f>VLOOKUP(tbl[[#This Row],[Education]],lk_education[],G$2,FALSE)</f>
        <v>3</v>
      </c>
      <c r="H381" t="str">
        <f>Rawdata[[#This Row],[Occupation]]</f>
        <v>Professional</v>
      </c>
      <c r="I381" t="str">
        <f>Rawdata[[#This Row],[Home Owner]]</f>
        <v>No</v>
      </c>
      <c r="J381">
        <f>Rawdata[[#This Row],[Cars]]</f>
        <v>3</v>
      </c>
      <c r="K381" t="str">
        <f>Rawdata[[#This Row],[Commute Distance]]</f>
        <v>5-10 Miles</v>
      </c>
      <c r="L381" t="str">
        <f>Rawdata[[#This Row],[Region]]</f>
        <v>Europe</v>
      </c>
      <c r="M381">
        <f>Rawdata[[#This Row],[Age]]</f>
        <v>51</v>
      </c>
      <c r="N381" t="str">
        <f>VLOOKUP(tbl[[#This Row],[Age]],lk_age_brackets[],N$2,TRUE)</f>
        <v>51-60</v>
      </c>
      <c r="O381" t="str">
        <f>Rawdata[[#This Row],[Purchased Bike]]</f>
        <v>Yes</v>
      </c>
    </row>
    <row r="382" spans="1:15" x14ac:dyDescent="0.25">
      <c r="A382">
        <f>Rawdata[[#This Row],[ID]]</f>
        <v>20417</v>
      </c>
      <c r="B382" t="str">
        <f>IF(Rawdata[[#This Row],[Marital Status]]="M","Married","Single")</f>
        <v>Married</v>
      </c>
      <c r="C382" t="str">
        <f>IF(Rawdata[[#This Row],[Gender]]="M","Male","Female")</f>
        <v>Male</v>
      </c>
      <c r="D382" s="7">
        <f>Rawdata[[#This Row],[Income]]</f>
        <v>30000</v>
      </c>
      <c r="E382">
        <f>Rawdata[[#This Row],[Children]]</f>
        <v>3</v>
      </c>
      <c r="F382" t="str">
        <f>Rawdata[[#This Row],[Education]]</f>
        <v>Partial College</v>
      </c>
      <c r="G382">
        <f>VLOOKUP(tbl[[#This Row],[Education]],lk_education[],G$2,FALSE)</f>
        <v>3</v>
      </c>
      <c r="H382" t="str">
        <f>Rawdata[[#This Row],[Occupation]]</f>
        <v>Clerical</v>
      </c>
      <c r="I382" t="str">
        <f>Rawdata[[#This Row],[Home Owner]]</f>
        <v>No</v>
      </c>
      <c r="J382">
        <f>Rawdata[[#This Row],[Cars]]</f>
        <v>2</v>
      </c>
      <c r="K382" t="str">
        <f>Rawdata[[#This Row],[Commute Distance]]</f>
        <v>5-10 Miles</v>
      </c>
      <c r="L382" t="str">
        <f>Rawdata[[#This Row],[Region]]</f>
        <v>Pacific</v>
      </c>
      <c r="M382">
        <f>Rawdata[[#This Row],[Age]]</f>
        <v>56</v>
      </c>
      <c r="N382" t="str">
        <f>VLOOKUP(tbl[[#This Row],[Age]],lk_age_brackets[],N$2,TRUE)</f>
        <v>51-60</v>
      </c>
      <c r="O382" t="str">
        <f>Rawdata[[#This Row],[Purchased Bike]]</f>
        <v>No</v>
      </c>
    </row>
    <row r="383" spans="1:15" x14ac:dyDescent="0.25">
      <c r="A383">
        <f>Rawdata[[#This Row],[ID]]</f>
        <v>18267</v>
      </c>
      <c r="B383" t="str">
        <f>IF(Rawdata[[#This Row],[Marital Status]]="M","Married","Single")</f>
        <v>Married</v>
      </c>
      <c r="C383" t="str">
        <f>IF(Rawdata[[#This Row],[Gender]]="M","Male","Female")</f>
        <v>Male</v>
      </c>
      <c r="D383" s="7">
        <f>Rawdata[[#This Row],[Income]]</f>
        <v>60000</v>
      </c>
      <c r="E383">
        <f>Rawdata[[#This Row],[Children]]</f>
        <v>3</v>
      </c>
      <c r="F383" t="str">
        <f>Rawdata[[#This Row],[Education]]</f>
        <v>Bachelors</v>
      </c>
      <c r="G383">
        <f>VLOOKUP(tbl[[#This Row],[Education]],lk_education[],G$2,FALSE)</f>
        <v>4</v>
      </c>
      <c r="H383" t="str">
        <f>Rawdata[[#This Row],[Occupation]]</f>
        <v>Professional</v>
      </c>
      <c r="I383" t="str">
        <f>Rawdata[[#This Row],[Home Owner]]</f>
        <v>Yes</v>
      </c>
      <c r="J383">
        <f>Rawdata[[#This Row],[Cars]]</f>
        <v>2</v>
      </c>
      <c r="K383" t="str">
        <f>Rawdata[[#This Row],[Commute Distance]]</f>
        <v>5-10 Miles</v>
      </c>
      <c r="L383" t="str">
        <f>Rawdata[[#This Row],[Region]]</f>
        <v>Pacific</v>
      </c>
      <c r="M383">
        <f>Rawdata[[#This Row],[Age]]</f>
        <v>43</v>
      </c>
      <c r="N383" t="str">
        <f>VLOOKUP(tbl[[#This Row],[Age]],lk_age_brackets[],N$2,TRUE)</f>
        <v>41-50</v>
      </c>
      <c r="O383" t="str">
        <f>Rawdata[[#This Row],[Purchased Bike]]</f>
        <v>No</v>
      </c>
    </row>
    <row r="384" spans="1:15" x14ac:dyDescent="0.25">
      <c r="A384">
        <f>Rawdata[[#This Row],[ID]]</f>
        <v>13620</v>
      </c>
      <c r="B384" t="str">
        <f>IF(Rawdata[[#This Row],[Marital Status]]="M","Married","Single")</f>
        <v>Single</v>
      </c>
      <c r="C384" t="str">
        <f>IF(Rawdata[[#This Row],[Gender]]="M","Male","Female")</f>
        <v>Male</v>
      </c>
      <c r="D384" s="7">
        <f>Rawdata[[#This Row],[Income]]</f>
        <v>70000</v>
      </c>
      <c r="E384">
        <f>Rawdata[[#This Row],[Children]]</f>
        <v>0</v>
      </c>
      <c r="F384" t="str">
        <f>Rawdata[[#This Row],[Education]]</f>
        <v>Bachelors</v>
      </c>
      <c r="G384">
        <f>VLOOKUP(tbl[[#This Row],[Education]],lk_education[],G$2,FALSE)</f>
        <v>4</v>
      </c>
      <c r="H384" t="str">
        <f>Rawdata[[#This Row],[Occupation]]</f>
        <v>Professional</v>
      </c>
      <c r="I384" t="str">
        <f>Rawdata[[#This Row],[Home Owner]]</f>
        <v>No</v>
      </c>
      <c r="J384">
        <f>Rawdata[[#This Row],[Cars]]</f>
        <v>3</v>
      </c>
      <c r="K384" t="str">
        <f>Rawdata[[#This Row],[Commute Distance]]</f>
        <v>10+ Miles</v>
      </c>
      <c r="L384" t="str">
        <f>Rawdata[[#This Row],[Region]]</f>
        <v>Pacific</v>
      </c>
      <c r="M384">
        <f>Rawdata[[#This Row],[Age]]</f>
        <v>30</v>
      </c>
      <c r="N384" t="str">
        <f>VLOOKUP(tbl[[#This Row],[Age]],lk_age_brackets[],N$2,TRUE)</f>
        <v>0-30</v>
      </c>
      <c r="O384" t="str">
        <f>Rawdata[[#This Row],[Purchased Bike]]</f>
        <v>Yes</v>
      </c>
    </row>
    <row r="385" spans="1:15" x14ac:dyDescent="0.25">
      <c r="A385">
        <f>Rawdata[[#This Row],[ID]]</f>
        <v>22974</v>
      </c>
      <c r="B385" t="str">
        <f>IF(Rawdata[[#This Row],[Marital Status]]="M","Married","Single")</f>
        <v>Married</v>
      </c>
      <c r="C385" t="str">
        <f>IF(Rawdata[[#This Row],[Gender]]="M","Male","Female")</f>
        <v>Female</v>
      </c>
      <c r="D385" s="7">
        <f>Rawdata[[#This Row],[Income]]</f>
        <v>30000</v>
      </c>
      <c r="E385">
        <f>Rawdata[[#This Row],[Children]]</f>
        <v>2</v>
      </c>
      <c r="F385" t="str">
        <f>Rawdata[[#This Row],[Education]]</f>
        <v>Partial College</v>
      </c>
      <c r="G385">
        <f>VLOOKUP(tbl[[#This Row],[Education]],lk_education[],G$2,FALSE)</f>
        <v>3</v>
      </c>
      <c r="H385" t="str">
        <f>Rawdata[[#This Row],[Occupation]]</f>
        <v>Clerical</v>
      </c>
      <c r="I385" t="str">
        <f>Rawdata[[#This Row],[Home Owner]]</f>
        <v>Yes</v>
      </c>
      <c r="J385">
        <f>Rawdata[[#This Row],[Cars]]</f>
        <v>2</v>
      </c>
      <c r="K385" t="str">
        <f>Rawdata[[#This Row],[Commute Distance]]</f>
        <v>5-10 Miles</v>
      </c>
      <c r="L385" t="str">
        <f>Rawdata[[#This Row],[Region]]</f>
        <v>Pacific</v>
      </c>
      <c r="M385">
        <f>Rawdata[[#This Row],[Age]]</f>
        <v>69</v>
      </c>
      <c r="N385" t="str">
        <f>VLOOKUP(tbl[[#This Row],[Age]],lk_age_brackets[],N$2,TRUE)</f>
        <v>61+</v>
      </c>
      <c r="O385" t="str">
        <f>Rawdata[[#This Row],[Purchased Bike]]</f>
        <v>No</v>
      </c>
    </row>
    <row r="386" spans="1:15" x14ac:dyDescent="0.25">
      <c r="A386">
        <f>Rawdata[[#This Row],[ID]]</f>
        <v>13586</v>
      </c>
      <c r="B386" t="str">
        <f>IF(Rawdata[[#This Row],[Marital Status]]="M","Married","Single")</f>
        <v>Married</v>
      </c>
      <c r="C386" t="str">
        <f>IF(Rawdata[[#This Row],[Gender]]="M","Male","Female")</f>
        <v>Male</v>
      </c>
      <c r="D386" s="7">
        <f>Rawdata[[#This Row],[Income]]</f>
        <v>80000</v>
      </c>
      <c r="E386">
        <f>Rawdata[[#This Row],[Children]]</f>
        <v>4</v>
      </c>
      <c r="F386" t="str">
        <f>Rawdata[[#This Row],[Education]]</f>
        <v>Partial College</v>
      </c>
      <c r="G386">
        <f>VLOOKUP(tbl[[#This Row],[Education]],lk_education[],G$2,FALSE)</f>
        <v>3</v>
      </c>
      <c r="H386" t="str">
        <f>Rawdata[[#This Row],[Occupation]]</f>
        <v>Professional</v>
      </c>
      <c r="I386" t="str">
        <f>Rawdata[[#This Row],[Home Owner]]</f>
        <v>Yes</v>
      </c>
      <c r="J386">
        <f>Rawdata[[#This Row],[Cars]]</f>
        <v>2</v>
      </c>
      <c r="K386" t="str">
        <f>Rawdata[[#This Row],[Commute Distance]]</f>
        <v>10+ Miles</v>
      </c>
      <c r="L386" t="str">
        <f>Rawdata[[#This Row],[Region]]</f>
        <v>Europe</v>
      </c>
      <c r="M386">
        <f>Rawdata[[#This Row],[Age]]</f>
        <v>53</v>
      </c>
      <c r="N386" t="str">
        <f>VLOOKUP(tbl[[#This Row],[Age]],lk_age_brackets[],N$2,TRUE)</f>
        <v>51-60</v>
      </c>
      <c r="O386" t="str">
        <f>Rawdata[[#This Row],[Purchased Bike]]</f>
        <v>No</v>
      </c>
    </row>
    <row r="387" spans="1:15" x14ac:dyDescent="0.25">
      <c r="A387">
        <f>Rawdata[[#This Row],[ID]]</f>
        <v>17978</v>
      </c>
      <c r="B387" t="str">
        <f>IF(Rawdata[[#This Row],[Marital Status]]="M","Married","Single")</f>
        <v>Married</v>
      </c>
      <c r="C387" t="str">
        <f>IF(Rawdata[[#This Row],[Gender]]="M","Male","Female")</f>
        <v>Male</v>
      </c>
      <c r="D387" s="7">
        <f>Rawdata[[#This Row],[Income]]</f>
        <v>40000</v>
      </c>
      <c r="E387">
        <f>Rawdata[[#This Row],[Children]]</f>
        <v>0</v>
      </c>
      <c r="F387" t="str">
        <f>Rawdata[[#This Row],[Education]]</f>
        <v>Graduate Degree</v>
      </c>
      <c r="G387">
        <f>VLOOKUP(tbl[[#This Row],[Education]],lk_education[],G$2,FALSE)</f>
        <v>5</v>
      </c>
      <c r="H387" t="str">
        <f>Rawdata[[#This Row],[Occupation]]</f>
        <v>Clerical</v>
      </c>
      <c r="I387" t="str">
        <f>Rawdata[[#This Row],[Home Owner]]</f>
        <v>Yes</v>
      </c>
      <c r="J387">
        <f>Rawdata[[#This Row],[Cars]]</f>
        <v>0</v>
      </c>
      <c r="K387" t="str">
        <f>Rawdata[[#This Row],[Commute Distance]]</f>
        <v>0-1 Miles</v>
      </c>
      <c r="L387" t="str">
        <f>Rawdata[[#This Row],[Region]]</f>
        <v>Europe</v>
      </c>
      <c r="M387">
        <f>Rawdata[[#This Row],[Age]]</f>
        <v>37</v>
      </c>
      <c r="N387" t="str">
        <f>VLOOKUP(tbl[[#This Row],[Age]],lk_age_brackets[],N$2,TRUE)</f>
        <v>31-40</v>
      </c>
      <c r="O387" t="str">
        <f>Rawdata[[#This Row],[Purchased Bike]]</f>
        <v>Yes</v>
      </c>
    </row>
    <row r="388" spans="1:15" x14ac:dyDescent="0.25">
      <c r="A388">
        <f>Rawdata[[#This Row],[ID]]</f>
        <v>12581</v>
      </c>
      <c r="B388" t="str">
        <f>IF(Rawdata[[#This Row],[Marital Status]]="M","Married","Single")</f>
        <v>Single</v>
      </c>
      <c r="C388" t="str">
        <f>IF(Rawdata[[#This Row],[Gender]]="M","Male","Female")</f>
        <v>Female</v>
      </c>
      <c r="D388" s="7">
        <f>Rawdata[[#This Row],[Income]]</f>
        <v>10000</v>
      </c>
      <c r="E388">
        <f>Rawdata[[#This Row],[Children]]</f>
        <v>0</v>
      </c>
      <c r="F388" t="str">
        <f>Rawdata[[#This Row],[Education]]</f>
        <v>Partial College</v>
      </c>
      <c r="G388">
        <f>VLOOKUP(tbl[[#This Row],[Education]],lk_education[],G$2,FALSE)</f>
        <v>3</v>
      </c>
      <c r="H388" t="str">
        <f>Rawdata[[#This Row],[Occupation]]</f>
        <v>Manual</v>
      </c>
      <c r="I388" t="str">
        <f>Rawdata[[#This Row],[Home Owner]]</f>
        <v>No</v>
      </c>
      <c r="J388">
        <f>Rawdata[[#This Row],[Cars]]</f>
        <v>1</v>
      </c>
      <c r="K388" t="str">
        <f>Rawdata[[#This Row],[Commute Distance]]</f>
        <v>0-1 Miles</v>
      </c>
      <c r="L388" t="str">
        <f>Rawdata[[#This Row],[Region]]</f>
        <v>Pacific</v>
      </c>
      <c r="M388">
        <f>Rawdata[[#This Row],[Age]]</f>
        <v>28</v>
      </c>
      <c r="N388" t="str">
        <f>VLOOKUP(tbl[[#This Row],[Age]],lk_age_brackets[],N$2,TRUE)</f>
        <v>0-30</v>
      </c>
      <c r="O388" t="str">
        <f>Rawdata[[#This Row],[Purchased Bike]]</f>
        <v>Yes</v>
      </c>
    </row>
    <row r="389" spans="1:15" x14ac:dyDescent="0.25">
      <c r="A389">
        <f>Rawdata[[#This Row],[ID]]</f>
        <v>18018</v>
      </c>
      <c r="B389" t="str">
        <f>IF(Rawdata[[#This Row],[Marital Status]]="M","Married","Single")</f>
        <v>Single</v>
      </c>
      <c r="C389" t="str">
        <f>IF(Rawdata[[#This Row],[Gender]]="M","Male","Female")</f>
        <v>Male</v>
      </c>
      <c r="D389" s="7">
        <f>Rawdata[[#This Row],[Income]]</f>
        <v>30000</v>
      </c>
      <c r="E389">
        <f>Rawdata[[#This Row],[Children]]</f>
        <v>3</v>
      </c>
      <c r="F389" t="str">
        <f>Rawdata[[#This Row],[Education]]</f>
        <v>Partial College</v>
      </c>
      <c r="G389">
        <f>VLOOKUP(tbl[[#This Row],[Education]],lk_education[],G$2,FALSE)</f>
        <v>3</v>
      </c>
      <c r="H389" t="str">
        <f>Rawdata[[#This Row],[Occupation]]</f>
        <v>Clerical</v>
      </c>
      <c r="I389" t="str">
        <f>Rawdata[[#This Row],[Home Owner]]</f>
        <v>Yes</v>
      </c>
      <c r="J389">
        <f>Rawdata[[#This Row],[Cars]]</f>
        <v>0</v>
      </c>
      <c r="K389" t="str">
        <f>Rawdata[[#This Row],[Commute Distance]]</f>
        <v>0-1 Miles</v>
      </c>
      <c r="L389" t="str">
        <f>Rawdata[[#This Row],[Region]]</f>
        <v>Europe</v>
      </c>
      <c r="M389">
        <f>Rawdata[[#This Row],[Age]]</f>
        <v>43</v>
      </c>
      <c r="N389" t="str">
        <f>VLOOKUP(tbl[[#This Row],[Age]],lk_age_brackets[],N$2,TRUE)</f>
        <v>41-50</v>
      </c>
      <c r="O389" t="str">
        <f>Rawdata[[#This Row],[Purchased Bike]]</f>
        <v>No</v>
      </c>
    </row>
    <row r="390" spans="1:15" x14ac:dyDescent="0.25">
      <c r="A390">
        <f>Rawdata[[#This Row],[ID]]</f>
        <v>28957</v>
      </c>
      <c r="B390" t="str">
        <f>IF(Rawdata[[#This Row],[Marital Status]]="M","Married","Single")</f>
        <v>Single</v>
      </c>
      <c r="C390" t="str">
        <f>IF(Rawdata[[#This Row],[Gender]]="M","Male","Female")</f>
        <v>Female</v>
      </c>
      <c r="D390" s="7">
        <f>Rawdata[[#This Row],[Income]]</f>
        <v>120000</v>
      </c>
      <c r="E390">
        <f>Rawdata[[#This Row],[Children]]</f>
        <v>0</v>
      </c>
      <c r="F390" t="str">
        <f>Rawdata[[#This Row],[Education]]</f>
        <v>Partial High School</v>
      </c>
      <c r="G390">
        <f>VLOOKUP(tbl[[#This Row],[Education]],lk_education[],G$2,FALSE)</f>
        <v>1</v>
      </c>
      <c r="H390" t="str">
        <f>Rawdata[[#This Row],[Occupation]]</f>
        <v>Professional</v>
      </c>
      <c r="I390" t="str">
        <f>Rawdata[[#This Row],[Home Owner]]</f>
        <v>Yes</v>
      </c>
      <c r="J390">
        <f>Rawdata[[#This Row],[Cars]]</f>
        <v>4</v>
      </c>
      <c r="K390" t="str">
        <f>Rawdata[[#This Row],[Commute Distance]]</f>
        <v>10+ Miles</v>
      </c>
      <c r="L390" t="str">
        <f>Rawdata[[#This Row],[Region]]</f>
        <v>Pacific</v>
      </c>
      <c r="M390">
        <f>Rawdata[[#This Row],[Age]]</f>
        <v>34</v>
      </c>
      <c r="N390" t="str">
        <f>VLOOKUP(tbl[[#This Row],[Age]],lk_age_brackets[],N$2,TRUE)</f>
        <v>31-40</v>
      </c>
      <c r="O390" t="str">
        <f>Rawdata[[#This Row],[Purchased Bike]]</f>
        <v>Yes</v>
      </c>
    </row>
    <row r="391" spans="1:15" x14ac:dyDescent="0.25">
      <c r="A391">
        <f>Rawdata[[#This Row],[ID]]</f>
        <v>13690</v>
      </c>
      <c r="B391" t="str">
        <f>IF(Rawdata[[#This Row],[Marital Status]]="M","Married","Single")</f>
        <v>Single</v>
      </c>
      <c r="C391" t="str">
        <f>IF(Rawdata[[#This Row],[Gender]]="M","Male","Female")</f>
        <v>Female</v>
      </c>
      <c r="D391" s="7">
        <f>Rawdata[[#This Row],[Income]]</f>
        <v>20000</v>
      </c>
      <c r="E391">
        <f>Rawdata[[#This Row],[Children]]</f>
        <v>0</v>
      </c>
      <c r="F391" t="str">
        <f>Rawdata[[#This Row],[Education]]</f>
        <v>Partial High School</v>
      </c>
      <c r="G391">
        <f>VLOOKUP(tbl[[#This Row],[Education]],lk_education[],G$2,FALSE)</f>
        <v>1</v>
      </c>
      <c r="H391" t="str">
        <f>Rawdata[[#This Row],[Occupation]]</f>
        <v>Manual</v>
      </c>
      <c r="I391" t="str">
        <f>Rawdata[[#This Row],[Home Owner]]</f>
        <v>No</v>
      </c>
      <c r="J391">
        <f>Rawdata[[#This Row],[Cars]]</f>
        <v>2</v>
      </c>
      <c r="K391" t="str">
        <f>Rawdata[[#This Row],[Commute Distance]]</f>
        <v>1-2 Miles</v>
      </c>
      <c r="L391" t="str">
        <f>Rawdata[[#This Row],[Region]]</f>
        <v>Europe</v>
      </c>
      <c r="M391">
        <f>Rawdata[[#This Row],[Age]]</f>
        <v>34</v>
      </c>
      <c r="N391" t="str">
        <f>VLOOKUP(tbl[[#This Row],[Age]],lk_age_brackets[],N$2,TRUE)</f>
        <v>31-40</v>
      </c>
      <c r="O391" t="str">
        <f>Rawdata[[#This Row],[Purchased Bike]]</f>
        <v>Yes</v>
      </c>
    </row>
    <row r="392" spans="1:15" x14ac:dyDescent="0.25">
      <c r="A392">
        <f>Rawdata[[#This Row],[ID]]</f>
        <v>12568</v>
      </c>
      <c r="B392" t="str">
        <f>IF(Rawdata[[#This Row],[Marital Status]]="M","Married","Single")</f>
        <v>Married</v>
      </c>
      <c r="C392" t="str">
        <f>IF(Rawdata[[#This Row],[Gender]]="M","Male","Female")</f>
        <v>Female</v>
      </c>
      <c r="D392" s="7">
        <f>Rawdata[[#This Row],[Income]]</f>
        <v>30000</v>
      </c>
      <c r="E392">
        <f>Rawdata[[#This Row],[Children]]</f>
        <v>1</v>
      </c>
      <c r="F392" t="str">
        <f>Rawdata[[#This Row],[Education]]</f>
        <v>Bachelors</v>
      </c>
      <c r="G392">
        <f>VLOOKUP(tbl[[#This Row],[Education]],lk_education[],G$2,FALSE)</f>
        <v>4</v>
      </c>
      <c r="H392" t="str">
        <f>Rawdata[[#This Row],[Occupation]]</f>
        <v>Clerical</v>
      </c>
      <c r="I392" t="str">
        <f>Rawdata[[#This Row],[Home Owner]]</f>
        <v>Yes</v>
      </c>
      <c r="J392">
        <f>Rawdata[[#This Row],[Cars]]</f>
        <v>0</v>
      </c>
      <c r="K392" t="str">
        <f>Rawdata[[#This Row],[Commute Distance]]</f>
        <v>0-1 Miles</v>
      </c>
      <c r="L392" t="str">
        <f>Rawdata[[#This Row],[Region]]</f>
        <v>Europe</v>
      </c>
      <c r="M392">
        <f>Rawdata[[#This Row],[Age]]</f>
        <v>64</v>
      </c>
      <c r="N392" t="str">
        <f>VLOOKUP(tbl[[#This Row],[Age]],lk_age_brackets[],N$2,TRUE)</f>
        <v>61+</v>
      </c>
      <c r="O392" t="str">
        <f>Rawdata[[#This Row],[Purchased Bike]]</f>
        <v>No</v>
      </c>
    </row>
    <row r="393" spans="1:15" x14ac:dyDescent="0.25">
      <c r="A393">
        <f>Rawdata[[#This Row],[ID]]</f>
        <v>13122</v>
      </c>
      <c r="B393" t="str">
        <f>IF(Rawdata[[#This Row],[Marital Status]]="M","Married","Single")</f>
        <v>Married</v>
      </c>
      <c r="C393" t="str">
        <f>IF(Rawdata[[#This Row],[Gender]]="M","Male","Female")</f>
        <v>Female</v>
      </c>
      <c r="D393" s="7">
        <f>Rawdata[[#This Row],[Income]]</f>
        <v>80000</v>
      </c>
      <c r="E393">
        <f>Rawdata[[#This Row],[Children]]</f>
        <v>0</v>
      </c>
      <c r="F393" t="str">
        <f>Rawdata[[#This Row],[Education]]</f>
        <v>Bachelors</v>
      </c>
      <c r="G393">
        <f>VLOOKUP(tbl[[#This Row],[Education]],lk_education[],G$2,FALSE)</f>
        <v>4</v>
      </c>
      <c r="H393" t="str">
        <f>Rawdata[[#This Row],[Occupation]]</f>
        <v>Professional</v>
      </c>
      <c r="I393" t="str">
        <f>Rawdata[[#This Row],[Home Owner]]</f>
        <v>Yes</v>
      </c>
      <c r="J393">
        <f>Rawdata[[#This Row],[Cars]]</f>
        <v>1</v>
      </c>
      <c r="K393" t="str">
        <f>Rawdata[[#This Row],[Commute Distance]]</f>
        <v>1-2 Miles</v>
      </c>
      <c r="L393" t="str">
        <f>Rawdata[[#This Row],[Region]]</f>
        <v>Pacific</v>
      </c>
      <c r="M393">
        <f>Rawdata[[#This Row],[Age]]</f>
        <v>41</v>
      </c>
      <c r="N393" t="str">
        <f>VLOOKUP(tbl[[#This Row],[Age]],lk_age_brackets[],N$2,TRUE)</f>
        <v>41-50</v>
      </c>
      <c r="O393" t="str">
        <f>Rawdata[[#This Row],[Purchased Bike]]</f>
        <v>Yes</v>
      </c>
    </row>
    <row r="394" spans="1:15" x14ac:dyDescent="0.25">
      <c r="A394">
        <f>Rawdata[[#This Row],[ID]]</f>
        <v>21184</v>
      </c>
      <c r="B394" t="str">
        <f>IF(Rawdata[[#This Row],[Marital Status]]="M","Married","Single")</f>
        <v>Single</v>
      </c>
      <c r="C394" t="str">
        <f>IF(Rawdata[[#This Row],[Gender]]="M","Male","Female")</f>
        <v>Male</v>
      </c>
      <c r="D394" s="7">
        <f>Rawdata[[#This Row],[Income]]</f>
        <v>70000</v>
      </c>
      <c r="E394">
        <f>Rawdata[[#This Row],[Children]]</f>
        <v>0</v>
      </c>
      <c r="F394" t="str">
        <f>Rawdata[[#This Row],[Education]]</f>
        <v>Bachelors</v>
      </c>
      <c r="G394">
        <f>VLOOKUP(tbl[[#This Row],[Education]],lk_education[],G$2,FALSE)</f>
        <v>4</v>
      </c>
      <c r="H394" t="str">
        <f>Rawdata[[#This Row],[Occupation]]</f>
        <v>Professional</v>
      </c>
      <c r="I394" t="str">
        <f>Rawdata[[#This Row],[Home Owner]]</f>
        <v>No</v>
      </c>
      <c r="J394">
        <f>Rawdata[[#This Row],[Cars]]</f>
        <v>1</v>
      </c>
      <c r="K394" t="str">
        <f>Rawdata[[#This Row],[Commute Distance]]</f>
        <v>5-10 Miles</v>
      </c>
      <c r="L394" t="str">
        <f>Rawdata[[#This Row],[Region]]</f>
        <v>Pacific</v>
      </c>
      <c r="M394">
        <f>Rawdata[[#This Row],[Age]]</f>
        <v>38</v>
      </c>
      <c r="N394" t="str">
        <f>VLOOKUP(tbl[[#This Row],[Age]],lk_age_brackets[],N$2,TRUE)</f>
        <v>31-40</v>
      </c>
      <c r="O394" t="str">
        <f>Rawdata[[#This Row],[Purchased Bike]]</f>
        <v>No</v>
      </c>
    </row>
    <row r="395" spans="1:15" x14ac:dyDescent="0.25">
      <c r="A395">
        <f>Rawdata[[#This Row],[ID]]</f>
        <v>26150</v>
      </c>
      <c r="B395" t="str">
        <f>IF(Rawdata[[#This Row],[Marital Status]]="M","Married","Single")</f>
        <v>Single</v>
      </c>
      <c r="C395" t="str">
        <f>IF(Rawdata[[#This Row],[Gender]]="M","Male","Female")</f>
        <v>Female</v>
      </c>
      <c r="D395" s="7">
        <f>Rawdata[[#This Row],[Income]]</f>
        <v>70000</v>
      </c>
      <c r="E395">
        <f>Rawdata[[#This Row],[Children]]</f>
        <v>0</v>
      </c>
      <c r="F395" t="str">
        <f>Rawdata[[#This Row],[Education]]</f>
        <v>Bachelors</v>
      </c>
      <c r="G395">
        <f>VLOOKUP(tbl[[#This Row],[Education]],lk_education[],G$2,FALSE)</f>
        <v>4</v>
      </c>
      <c r="H395" t="str">
        <f>Rawdata[[#This Row],[Occupation]]</f>
        <v>Professional</v>
      </c>
      <c r="I395" t="str">
        <f>Rawdata[[#This Row],[Home Owner]]</f>
        <v>No</v>
      </c>
      <c r="J395">
        <f>Rawdata[[#This Row],[Cars]]</f>
        <v>1</v>
      </c>
      <c r="K395" t="str">
        <f>Rawdata[[#This Row],[Commute Distance]]</f>
        <v>0-1 Miles</v>
      </c>
      <c r="L395" t="str">
        <f>Rawdata[[#This Row],[Region]]</f>
        <v>Pacific</v>
      </c>
      <c r="M395">
        <f>Rawdata[[#This Row],[Age]]</f>
        <v>41</v>
      </c>
      <c r="N395" t="str">
        <f>VLOOKUP(tbl[[#This Row],[Age]],lk_age_brackets[],N$2,TRUE)</f>
        <v>41-50</v>
      </c>
      <c r="O395" t="str">
        <f>Rawdata[[#This Row],[Purchased Bike]]</f>
        <v>Yes</v>
      </c>
    </row>
    <row r="396" spans="1:15" x14ac:dyDescent="0.25">
      <c r="A396">
        <f>Rawdata[[#This Row],[ID]]</f>
        <v>24151</v>
      </c>
      <c r="B396" t="str">
        <f>IF(Rawdata[[#This Row],[Marital Status]]="M","Married","Single")</f>
        <v>Single</v>
      </c>
      <c r="C396" t="str">
        <f>IF(Rawdata[[#This Row],[Gender]]="M","Male","Female")</f>
        <v>Male</v>
      </c>
      <c r="D396" s="7">
        <f>Rawdata[[#This Row],[Income]]</f>
        <v>20000</v>
      </c>
      <c r="E396">
        <f>Rawdata[[#This Row],[Children]]</f>
        <v>1</v>
      </c>
      <c r="F396" t="str">
        <f>Rawdata[[#This Row],[Education]]</f>
        <v>Bachelors</v>
      </c>
      <c r="G396">
        <f>VLOOKUP(tbl[[#This Row],[Education]],lk_education[],G$2,FALSE)</f>
        <v>4</v>
      </c>
      <c r="H396" t="str">
        <f>Rawdata[[#This Row],[Occupation]]</f>
        <v>Clerical</v>
      </c>
      <c r="I396" t="str">
        <f>Rawdata[[#This Row],[Home Owner]]</f>
        <v>No</v>
      </c>
      <c r="J396">
        <f>Rawdata[[#This Row],[Cars]]</f>
        <v>0</v>
      </c>
      <c r="K396" t="str">
        <f>Rawdata[[#This Row],[Commute Distance]]</f>
        <v>0-1 Miles</v>
      </c>
      <c r="L396" t="str">
        <f>Rawdata[[#This Row],[Region]]</f>
        <v>Europe</v>
      </c>
      <c r="M396">
        <f>Rawdata[[#This Row],[Age]]</f>
        <v>51</v>
      </c>
      <c r="N396" t="str">
        <f>VLOOKUP(tbl[[#This Row],[Age]],lk_age_brackets[],N$2,TRUE)</f>
        <v>51-60</v>
      </c>
      <c r="O396" t="str">
        <f>Rawdata[[#This Row],[Purchased Bike]]</f>
        <v>No</v>
      </c>
    </row>
    <row r="397" spans="1:15" x14ac:dyDescent="0.25">
      <c r="A397">
        <f>Rawdata[[#This Row],[ID]]</f>
        <v>23962</v>
      </c>
      <c r="B397" t="str">
        <f>IF(Rawdata[[#This Row],[Marital Status]]="M","Married","Single")</f>
        <v>Married</v>
      </c>
      <c r="C397" t="str">
        <f>IF(Rawdata[[#This Row],[Gender]]="M","Male","Female")</f>
        <v>Female</v>
      </c>
      <c r="D397" s="7">
        <f>Rawdata[[#This Row],[Income]]</f>
        <v>10000</v>
      </c>
      <c r="E397">
        <f>Rawdata[[#This Row],[Children]]</f>
        <v>0</v>
      </c>
      <c r="F397" t="str">
        <f>Rawdata[[#This Row],[Education]]</f>
        <v>Partial High School</v>
      </c>
      <c r="G397">
        <f>VLOOKUP(tbl[[#This Row],[Education]],lk_education[],G$2,FALSE)</f>
        <v>1</v>
      </c>
      <c r="H397" t="str">
        <f>Rawdata[[#This Row],[Occupation]]</f>
        <v>Manual</v>
      </c>
      <c r="I397" t="str">
        <f>Rawdata[[#This Row],[Home Owner]]</f>
        <v>Yes</v>
      </c>
      <c r="J397">
        <f>Rawdata[[#This Row],[Cars]]</f>
        <v>2</v>
      </c>
      <c r="K397" t="str">
        <f>Rawdata[[#This Row],[Commute Distance]]</f>
        <v>1-2 Miles</v>
      </c>
      <c r="L397" t="str">
        <f>Rawdata[[#This Row],[Region]]</f>
        <v>Europe</v>
      </c>
      <c r="M397">
        <f>Rawdata[[#This Row],[Age]]</f>
        <v>32</v>
      </c>
      <c r="N397" t="str">
        <f>VLOOKUP(tbl[[#This Row],[Age]],lk_age_brackets[],N$2,TRUE)</f>
        <v>31-40</v>
      </c>
      <c r="O397" t="str">
        <f>Rawdata[[#This Row],[Purchased Bike]]</f>
        <v>No</v>
      </c>
    </row>
    <row r="398" spans="1:15" x14ac:dyDescent="0.25">
      <c r="A398">
        <f>Rawdata[[#This Row],[ID]]</f>
        <v>17793</v>
      </c>
      <c r="B398" t="str">
        <f>IF(Rawdata[[#This Row],[Marital Status]]="M","Married","Single")</f>
        <v>Married</v>
      </c>
      <c r="C398" t="str">
        <f>IF(Rawdata[[#This Row],[Gender]]="M","Male","Female")</f>
        <v>Female</v>
      </c>
      <c r="D398" s="7">
        <f>Rawdata[[#This Row],[Income]]</f>
        <v>40000</v>
      </c>
      <c r="E398">
        <f>Rawdata[[#This Row],[Children]]</f>
        <v>0</v>
      </c>
      <c r="F398" t="str">
        <f>Rawdata[[#This Row],[Education]]</f>
        <v>Bachelors</v>
      </c>
      <c r="G398">
        <f>VLOOKUP(tbl[[#This Row],[Education]],lk_education[],G$2,FALSE)</f>
        <v>4</v>
      </c>
      <c r="H398" t="str">
        <f>Rawdata[[#This Row],[Occupation]]</f>
        <v>Clerical</v>
      </c>
      <c r="I398" t="str">
        <f>Rawdata[[#This Row],[Home Owner]]</f>
        <v>Yes</v>
      </c>
      <c r="J398">
        <f>Rawdata[[#This Row],[Cars]]</f>
        <v>0</v>
      </c>
      <c r="K398" t="str">
        <f>Rawdata[[#This Row],[Commute Distance]]</f>
        <v>0-1 Miles</v>
      </c>
      <c r="L398" t="str">
        <f>Rawdata[[#This Row],[Region]]</f>
        <v>Europe</v>
      </c>
      <c r="M398">
        <f>Rawdata[[#This Row],[Age]]</f>
        <v>38</v>
      </c>
      <c r="N398" t="str">
        <f>VLOOKUP(tbl[[#This Row],[Age]],lk_age_brackets[],N$2,TRUE)</f>
        <v>31-40</v>
      </c>
      <c r="O398" t="str">
        <f>Rawdata[[#This Row],[Purchased Bike]]</f>
        <v>Yes</v>
      </c>
    </row>
    <row r="399" spans="1:15" x14ac:dyDescent="0.25">
      <c r="A399">
        <f>Rawdata[[#This Row],[ID]]</f>
        <v>14926</v>
      </c>
      <c r="B399" t="str">
        <f>IF(Rawdata[[#This Row],[Marital Status]]="M","Married","Single")</f>
        <v>Married</v>
      </c>
      <c r="C399" t="str">
        <f>IF(Rawdata[[#This Row],[Gender]]="M","Male","Female")</f>
        <v>Male</v>
      </c>
      <c r="D399" s="7">
        <f>Rawdata[[#This Row],[Income]]</f>
        <v>30000</v>
      </c>
      <c r="E399">
        <f>Rawdata[[#This Row],[Children]]</f>
        <v>1</v>
      </c>
      <c r="F399" t="str">
        <f>Rawdata[[#This Row],[Education]]</f>
        <v>Bachelors</v>
      </c>
      <c r="G399">
        <f>VLOOKUP(tbl[[#This Row],[Education]],lk_education[],G$2,FALSE)</f>
        <v>4</v>
      </c>
      <c r="H399" t="str">
        <f>Rawdata[[#This Row],[Occupation]]</f>
        <v>Clerical</v>
      </c>
      <c r="I399" t="str">
        <f>Rawdata[[#This Row],[Home Owner]]</f>
        <v>Yes</v>
      </c>
      <c r="J399">
        <f>Rawdata[[#This Row],[Cars]]</f>
        <v>0</v>
      </c>
      <c r="K399" t="str">
        <f>Rawdata[[#This Row],[Commute Distance]]</f>
        <v>0-1 Miles</v>
      </c>
      <c r="L399" t="str">
        <f>Rawdata[[#This Row],[Region]]</f>
        <v>Europe</v>
      </c>
      <c r="M399">
        <f>Rawdata[[#This Row],[Age]]</f>
        <v>38</v>
      </c>
      <c r="N399" t="str">
        <f>VLOOKUP(tbl[[#This Row],[Age]],lk_age_brackets[],N$2,TRUE)</f>
        <v>31-40</v>
      </c>
      <c r="O399" t="str">
        <f>Rawdata[[#This Row],[Purchased Bike]]</f>
        <v>Yes</v>
      </c>
    </row>
    <row r="400" spans="1:15" x14ac:dyDescent="0.25">
      <c r="A400">
        <f>Rawdata[[#This Row],[ID]]</f>
        <v>16163</v>
      </c>
      <c r="B400" t="str">
        <f>IF(Rawdata[[#This Row],[Marital Status]]="M","Married","Single")</f>
        <v>Single</v>
      </c>
      <c r="C400" t="str">
        <f>IF(Rawdata[[#This Row],[Gender]]="M","Male","Female")</f>
        <v>Male</v>
      </c>
      <c r="D400" s="7">
        <f>Rawdata[[#This Row],[Income]]</f>
        <v>60000</v>
      </c>
      <c r="E400">
        <f>Rawdata[[#This Row],[Children]]</f>
        <v>2</v>
      </c>
      <c r="F400" t="str">
        <f>Rawdata[[#This Row],[Education]]</f>
        <v>Bachelors</v>
      </c>
      <c r="G400">
        <f>VLOOKUP(tbl[[#This Row],[Education]],lk_education[],G$2,FALSE)</f>
        <v>4</v>
      </c>
      <c r="H400" t="str">
        <f>Rawdata[[#This Row],[Occupation]]</f>
        <v>Professional</v>
      </c>
      <c r="I400" t="str">
        <f>Rawdata[[#This Row],[Home Owner]]</f>
        <v>Yes</v>
      </c>
      <c r="J400">
        <f>Rawdata[[#This Row],[Cars]]</f>
        <v>1</v>
      </c>
      <c r="K400" t="str">
        <f>Rawdata[[#This Row],[Commute Distance]]</f>
        <v>2-5 Miles</v>
      </c>
      <c r="L400" t="str">
        <f>Rawdata[[#This Row],[Region]]</f>
        <v>Pacific</v>
      </c>
      <c r="M400">
        <f>Rawdata[[#This Row],[Age]]</f>
        <v>38</v>
      </c>
      <c r="N400" t="str">
        <f>VLOOKUP(tbl[[#This Row],[Age]],lk_age_brackets[],N$2,TRUE)</f>
        <v>31-40</v>
      </c>
      <c r="O400" t="str">
        <f>Rawdata[[#This Row],[Purchased Bike]]</f>
        <v>Yes</v>
      </c>
    </row>
    <row r="401" spans="1:15" x14ac:dyDescent="0.25">
      <c r="A401">
        <f>Rawdata[[#This Row],[ID]]</f>
        <v>21365</v>
      </c>
      <c r="B401" t="str">
        <f>IF(Rawdata[[#This Row],[Marital Status]]="M","Married","Single")</f>
        <v>Married</v>
      </c>
      <c r="C401" t="str">
        <f>IF(Rawdata[[#This Row],[Gender]]="M","Male","Female")</f>
        <v>Female</v>
      </c>
      <c r="D401" s="7">
        <f>Rawdata[[#This Row],[Income]]</f>
        <v>10000</v>
      </c>
      <c r="E401">
        <f>Rawdata[[#This Row],[Children]]</f>
        <v>2</v>
      </c>
      <c r="F401" t="str">
        <f>Rawdata[[#This Row],[Education]]</f>
        <v>Partial High School</v>
      </c>
      <c r="G401">
        <f>VLOOKUP(tbl[[#This Row],[Education]],lk_education[],G$2,FALSE)</f>
        <v>1</v>
      </c>
      <c r="H401" t="str">
        <f>Rawdata[[#This Row],[Occupation]]</f>
        <v>Clerical</v>
      </c>
      <c r="I401" t="str">
        <f>Rawdata[[#This Row],[Home Owner]]</f>
        <v>Yes</v>
      </c>
      <c r="J401">
        <f>Rawdata[[#This Row],[Cars]]</f>
        <v>2</v>
      </c>
      <c r="K401" t="str">
        <f>Rawdata[[#This Row],[Commute Distance]]</f>
        <v>5-10 Miles</v>
      </c>
      <c r="L401" t="str">
        <f>Rawdata[[#This Row],[Region]]</f>
        <v>Pacific</v>
      </c>
      <c r="M401">
        <f>Rawdata[[#This Row],[Age]]</f>
        <v>58</v>
      </c>
      <c r="N401" t="str">
        <f>VLOOKUP(tbl[[#This Row],[Age]],lk_age_brackets[],N$2,TRUE)</f>
        <v>51-60</v>
      </c>
      <c r="O401" t="str">
        <f>Rawdata[[#This Row],[Purchased Bike]]</f>
        <v>No</v>
      </c>
    </row>
    <row r="402" spans="1:15" x14ac:dyDescent="0.25">
      <c r="A402">
        <f>Rawdata[[#This Row],[ID]]</f>
        <v>27771</v>
      </c>
      <c r="B402" t="str">
        <f>IF(Rawdata[[#This Row],[Marital Status]]="M","Married","Single")</f>
        <v>Single</v>
      </c>
      <c r="C402" t="str">
        <f>IF(Rawdata[[#This Row],[Gender]]="M","Male","Female")</f>
        <v>Male</v>
      </c>
      <c r="D402" s="7">
        <f>Rawdata[[#This Row],[Income]]</f>
        <v>30000</v>
      </c>
      <c r="E402">
        <f>Rawdata[[#This Row],[Children]]</f>
        <v>1</v>
      </c>
      <c r="F402" t="str">
        <f>Rawdata[[#This Row],[Education]]</f>
        <v>Bachelors</v>
      </c>
      <c r="G402">
        <f>VLOOKUP(tbl[[#This Row],[Education]],lk_education[],G$2,FALSE)</f>
        <v>4</v>
      </c>
      <c r="H402" t="str">
        <f>Rawdata[[#This Row],[Occupation]]</f>
        <v>Clerical</v>
      </c>
      <c r="I402" t="str">
        <f>Rawdata[[#This Row],[Home Owner]]</f>
        <v>Yes</v>
      </c>
      <c r="J402">
        <f>Rawdata[[#This Row],[Cars]]</f>
        <v>1</v>
      </c>
      <c r="K402" t="str">
        <f>Rawdata[[#This Row],[Commute Distance]]</f>
        <v>1-2 Miles</v>
      </c>
      <c r="L402" t="str">
        <f>Rawdata[[#This Row],[Region]]</f>
        <v>Europe</v>
      </c>
      <c r="M402">
        <f>Rawdata[[#This Row],[Age]]</f>
        <v>39</v>
      </c>
      <c r="N402" t="str">
        <f>VLOOKUP(tbl[[#This Row],[Age]],lk_age_brackets[],N$2,TRUE)</f>
        <v>31-40</v>
      </c>
      <c r="O402" t="str">
        <f>Rawdata[[#This Row],[Purchased Bike]]</f>
        <v>Yes</v>
      </c>
    </row>
    <row r="403" spans="1:15" x14ac:dyDescent="0.25">
      <c r="A403">
        <f>Rawdata[[#This Row],[ID]]</f>
        <v>26167</v>
      </c>
      <c r="B403" t="str">
        <f>IF(Rawdata[[#This Row],[Marital Status]]="M","Married","Single")</f>
        <v>Single</v>
      </c>
      <c r="C403" t="str">
        <f>IF(Rawdata[[#This Row],[Gender]]="M","Male","Female")</f>
        <v>Female</v>
      </c>
      <c r="D403" s="7">
        <f>Rawdata[[#This Row],[Income]]</f>
        <v>40000</v>
      </c>
      <c r="E403">
        <f>Rawdata[[#This Row],[Children]]</f>
        <v>2</v>
      </c>
      <c r="F403" t="str">
        <f>Rawdata[[#This Row],[Education]]</f>
        <v>Bachelors</v>
      </c>
      <c r="G403">
        <f>VLOOKUP(tbl[[#This Row],[Education]],lk_education[],G$2,FALSE)</f>
        <v>4</v>
      </c>
      <c r="H403" t="str">
        <f>Rawdata[[#This Row],[Occupation]]</f>
        <v>Management</v>
      </c>
      <c r="I403" t="str">
        <f>Rawdata[[#This Row],[Home Owner]]</f>
        <v>No</v>
      </c>
      <c r="J403">
        <f>Rawdata[[#This Row],[Cars]]</f>
        <v>1</v>
      </c>
      <c r="K403" t="str">
        <f>Rawdata[[#This Row],[Commute Distance]]</f>
        <v>5-10 Miles</v>
      </c>
      <c r="L403" t="str">
        <f>Rawdata[[#This Row],[Region]]</f>
        <v>Pacific</v>
      </c>
      <c r="M403">
        <f>Rawdata[[#This Row],[Age]]</f>
        <v>53</v>
      </c>
      <c r="N403" t="str">
        <f>VLOOKUP(tbl[[#This Row],[Age]],lk_age_brackets[],N$2,TRUE)</f>
        <v>51-60</v>
      </c>
      <c r="O403" t="str">
        <f>Rawdata[[#This Row],[Purchased Bike]]</f>
        <v>Yes</v>
      </c>
    </row>
    <row r="404" spans="1:15" x14ac:dyDescent="0.25">
      <c r="A404">
        <f>Rawdata[[#This Row],[ID]]</f>
        <v>25792</v>
      </c>
      <c r="B404" t="str">
        <f>IF(Rawdata[[#This Row],[Marital Status]]="M","Married","Single")</f>
        <v>Single</v>
      </c>
      <c r="C404" t="str">
        <f>IF(Rawdata[[#This Row],[Gender]]="M","Male","Female")</f>
        <v>Female</v>
      </c>
      <c r="D404" s="7">
        <f>Rawdata[[#This Row],[Income]]</f>
        <v>110000</v>
      </c>
      <c r="E404">
        <f>Rawdata[[#This Row],[Children]]</f>
        <v>3</v>
      </c>
      <c r="F404" t="str">
        <f>Rawdata[[#This Row],[Education]]</f>
        <v>Bachelors</v>
      </c>
      <c r="G404">
        <f>VLOOKUP(tbl[[#This Row],[Education]],lk_education[],G$2,FALSE)</f>
        <v>4</v>
      </c>
      <c r="H404" t="str">
        <f>Rawdata[[#This Row],[Occupation]]</f>
        <v>Management</v>
      </c>
      <c r="I404" t="str">
        <f>Rawdata[[#This Row],[Home Owner]]</f>
        <v>Yes</v>
      </c>
      <c r="J404">
        <f>Rawdata[[#This Row],[Cars]]</f>
        <v>4</v>
      </c>
      <c r="K404" t="str">
        <f>Rawdata[[#This Row],[Commute Distance]]</f>
        <v>10+ Miles</v>
      </c>
      <c r="L404" t="str">
        <f>Rawdata[[#This Row],[Region]]</f>
        <v>Europe</v>
      </c>
      <c r="M404">
        <f>Rawdata[[#This Row],[Age]]</f>
        <v>53</v>
      </c>
      <c r="N404" t="str">
        <f>VLOOKUP(tbl[[#This Row],[Age]],lk_age_brackets[],N$2,TRUE)</f>
        <v>51-60</v>
      </c>
      <c r="O404" t="str">
        <f>Rawdata[[#This Row],[Purchased Bike]]</f>
        <v>No</v>
      </c>
    </row>
    <row r="405" spans="1:15" x14ac:dyDescent="0.25">
      <c r="A405">
        <f>Rawdata[[#This Row],[ID]]</f>
        <v>11555</v>
      </c>
      <c r="B405" t="str">
        <f>IF(Rawdata[[#This Row],[Marital Status]]="M","Married","Single")</f>
        <v>Married</v>
      </c>
      <c r="C405" t="str">
        <f>IF(Rawdata[[#This Row],[Gender]]="M","Male","Female")</f>
        <v>Female</v>
      </c>
      <c r="D405" s="7">
        <f>Rawdata[[#This Row],[Income]]</f>
        <v>40000</v>
      </c>
      <c r="E405">
        <f>Rawdata[[#This Row],[Children]]</f>
        <v>1</v>
      </c>
      <c r="F405" t="str">
        <f>Rawdata[[#This Row],[Education]]</f>
        <v>Bachelors</v>
      </c>
      <c r="G405">
        <f>VLOOKUP(tbl[[#This Row],[Education]],lk_education[],G$2,FALSE)</f>
        <v>4</v>
      </c>
      <c r="H405" t="str">
        <f>Rawdata[[#This Row],[Occupation]]</f>
        <v>Clerical</v>
      </c>
      <c r="I405" t="str">
        <f>Rawdata[[#This Row],[Home Owner]]</f>
        <v>Yes</v>
      </c>
      <c r="J405">
        <f>Rawdata[[#This Row],[Cars]]</f>
        <v>0</v>
      </c>
      <c r="K405" t="str">
        <f>Rawdata[[#This Row],[Commute Distance]]</f>
        <v>0-1 Miles</v>
      </c>
      <c r="L405" t="str">
        <f>Rawdata[[#This Row],[Region]]</f>
        <v>Europe</v>
      </c>
      <c r="M405">
        <f>Rawdata[[#This Row],[Age]]</f>
        <v>80</v>
      </c>
      <c r="N405" t="str">
        <f>VLOOKUP(tbl[[#This Row],[Age]],lk_age_brackets[],N$2,TRUE)</f>
        <v>61+</v>
      </c>
      <c r="O405" t="str">
        <f>Rawdata[[#This Row],[Purchased Bike]]</f>
        <v>No</v>
      </c>
    </row>
    <row r="406" spans="1:15" x14ac:dyDescent="0.25">
      <c r="A406">
        <f>Rawdata[[#This Row],[ID]]</f>
        <v>22381</v>
      </c>
      <c r="B406" t="str">
        <f>IF(Rawdata[[#This Row],[Marital Status]]="M","Married","Single")</f>
        <v>Married</v>
      </c>
      <c r="C406" t="str">
        <f>IF(Rawdata[[#This Row],[Gender]]="M","Male","Female")</f>
        <v>Male</v>
      </c>
      <c r="D406" s="7">
        <f>Rawdata[[#This Row],[Income]]</f>
        <v>10000</v>
      </c>
      <c r="E406">
        <f>Rawdata[[#This Row],[Children]]</f>
        <v>1</v>
      </c>
      <c r="F406" t="str">
        <f>Rawdata[[#This Row],[Education]]</f>
        <v>Graduate Degree</v>
      </c>
      <c r="G406">
        <f>VLOOKUP(tbl[[#This Row],[Education]],lk_education[],G$2,FALSE)</f>
        <v>5</v>
      </c>
      <c r="H406" t="str">
        <f>Rawdata[[#This Row],[Occupation]]</f>
        <v>Manual</v>
      </c>
      <c r="I406" t="str">
        <f>Rawdata[[#This Row],[Home Owner]]</f>
        <v>Yes</v>
      </c>
      <c r="J406">
        <f>Rawdata[[#This Row],[Cars]]</f>
        <v>0</v>
      </c>
      <c r="K406" t="str">
        <f>Rawdata[[#This Row],[Commute Distance]]</f>
        <v>0-1 Miles</v>
      </c>
      <c r="L406" t="str">
        <f>Rawdata[[#This Row],[Region]]</f>
        <v>Europe</v>
      </c>
      <c r="M406">
        <f>Rawdata[[#This Row],[Age]]</f>
        <v>44</v>
      </c>
      <c r="N406" t="str">
        <f>VLOOKUP(tbl[[#This Row],[Age]],lk_age_brackets[],N$2,TRUE)</f>
        <v>41-50</v>
      </c>
      <c r="O406" t="str">
        <f>Rawdata[[#This Row],[Purchased Bike]]</f>
        <v>No</v>
      </c>
    </row>
    <row r="407" spans="1:15" x14ac:dyDescent="0.25">
      <c r="A407">
        <f>Rawdata[[#This Row],[ID]]</f>
        <v>17882</v>
      </c>
      <c r="B407" t="str">
        <f>IF(Rawdata[[#This Row],[Marital Status]]="M","Married","Single")</f>
        <v>Married</v>
      </c>
      <c r="C407" t="str">
        <f>IF(Rawdata[[#This Row],[Gender]]="M","Male","Female")</f>
        <v>Male</v>
      </c>
      <c r="D407" s="7">
        <f>Rawdata[[#This Row],[Income]]</f>
        <v>20000</v>
      </c>
      <c r="E407">
        <f>Rawdata[[#This Row],[Children]]</f>
        <v>1</v>
      </c>
      <c r="F407" t="str">
        <f>Rawdata[[#This Row],[Education]]</f>
        <v>Graduate Degree</v>
      </c>
      <c r="G407">
        <f>VLOOKUP(tbl[[#This Row],[Education]],lk_education[],G$2,FALSE)</f>
        <v>5</v>
      </c>
      <c r="H407" t="str">
        <f>Rawdata[[#This Row],[Occupation]]</f>
        <v>Clerical</v>
      </c>
      <c r="I407" t="str">
        <f>Rawdata[[#This Row],[Home Owner]]</f>
        <v>Yes</v>
      </c>
      <c r="J407">
        <f>Rawdata[[#This Row],[Cars]]</f>
        <v>0</v>
      </c>
      <c r="K407" t="str">
        <f>Rawdata[[#This Row],[Commute Distance]]</f>
        <v>0-1 Miles</v>
      </c>
      <c r="L407" t="str">
        <f>Rawdata[[#This Row],[Region]]</f>
        <v>Europe</v>
      </c>
      <c r="M407">
        <f>Rawdata[[#This Row],[Age]]</f>
        <v>44</v>
      </c>
      <c r="N407" t="str">
        <f>VLOOKUP(tbl[[#This Row],[Age]],lk_age_brackets[],N$2,TRUE)</f>
        <v>41-50</v>
      </c>
      <c r="O407" t="str">
        <f>Rawdata[[#This Row],[Purchased Bike]]</f>
        <v>No</v>
      </c>
    </row>
    <row r="408" spans="1:15" x14ac:dyDescent="0.25">
      <c r="A408">
        <f>Rawdata[[#This Row],[ID]]</f>
        <v>22174</v>
      </c>
      <c r="B408" t="str">
        <f>IF(Rawdata[[#This Row],[Marital Status]]="M","Married","Single")</f>
        <v>Married</v>
      </c>
      <c r="C408" t="str">
        <f>IF(Rawdata[[#This Row],[Gender]]="M","Male","Female")</f>
        <v>Male</v>
      </c>
      <c r="D408" s="7">
        <f>Rawdata[[#This Row],[Income]]</f>
        <v>30000</v>
      </c>
      <c r="E408">
        <f>Rawdata[[#This Row],[Children]]</f>
        <v>3</v>
      </c>
      <c r="F408" t="str">
        <f>Rawdata[[#This Row],[Education]]</f>
        <v>High School</v>
      </c>
      <c r="G408">
        <f>VLOOKUP(tbl[[#This Row],[Education]],lk_education[],G$2,FALSE)</f>
        <v>2</v>
      </c>
      <c r="H408" t="str">
        <f>Rawdata[[#This Row],[Occupation]]</f>
        <v>Skilled Manual</v>
      </c>
      <c r="I408" t="str">
        <f>Rawdata[[#This Row],[Home Owner]]</f>
        <v>Yes</v>
      </c>
      <c r="J408">
        <f>Rawdata[[#This Row],[Cars]]</f>
        <v>2</v>
      </c>
      <c r="K408" t="str">
        <f>Rawdata[[#This Row],[Commute Distance]]</f>
        <v>5-10 Miles</v>
      </c>
      <c r="L408" t="str">
        <f>Rawdata[[#This Row],[Region]]</f>
        <v>Pacific</v>
      </c>
      <c r="M408">
        <f>Rawdata[[#This Row],[Age]]</f>
        <v>54</v>
      </c>
      <c r="N408" t="str">
        <f>VLOOKUP(tbl[[#This Row],[Age]],lk_age_brackets[],N$2,TRUE)</f>
        <v>51-60</v>
      </c>
      <c r="O408" t="str">
        <f>Rawdata[[#This Row],[Purchased Bike]]</f>
        <v>Yes</v>
      </c>
    </row>
    <row r="409" spans="1:15" x14ac:dyDescent="0.25">
      <c r="A409">
        <f>Rawdata[[#This Row],[ID]]</f>
        <v>22439</v>
      </c>
      <c r="B409" t="str">
        <f>IF(Rawdata[[#This Row],[Marital Status]]="M","Married","Single")</f>
        <v>Married</v>
      </c>
      <c r="C409" t="str">
        <f>IF(Rawdata[[#This Row],[Gender]]="M","Male","Female")</f>
        <v>Female</v>
      </c>
      <c r="D409" s="7">
        <f>Rawdata[[#This Row],[Income]]</f>
        <v>30000</v>
      </c>
      <c r="E409">
        <f>Rawdata[[#This Row],[Children]]</f>
        <v>0</v>
      </c>
      <c r="F409" t="str">
        <f>Rawdata[[#This Row],[Education]]</f>
        <v>Bachelors</v>
      </c>
      <c r="G409">
        <f>VLOOKUP(tbl[[#This Row],[Education]],lk_education[],G$2,FALSE)</f>
        <v>4</v>
      </c>
      <c r="H409" t="str">
        <f>Rawdata[[#This Row],[Occupation]]</f>
        <v>Clerical</v>
      </c>
      <c r="I409" t="str">
        <f>Rawdata[[#This Row],[Home Owner]]</f>
        <v>Yes</v>
      </c>
      <c r="J409">
        <f>Rawdata[[#This Row],[Cars]]</f>
        <v>0</v>
      </c>
      <c r="K409" t="str">
        <f>Rawdata[[#This Row],[Commute Distance]]</f>
        <v>0-1 Miles</v>
      </c>
      <c r="L409" t="str">
        <f>Rawdata[[#This Row],[Region]]</f>
        <v>Europe</v>
      </c>
      <c r="M409">
        <f>Rawdata[[#This Row],[Age]]</f>
        <v>37</v>
      </c>
      <c r="N409" t="str">
        <f>VLOOKUP(tbl[[#This Row],[Age]],lk_age_brackets[],N$2,TRUE)</f>
        <v>31-40</v>
      </c>
      <c r="O409" t="str">
        <f>Rawdata[[#This Row],[Purchased Bike]]</f>
        <v>Yes</v>
      </c>
    </row>
    <row r="410" spans="1:15" x14ac:dyDescent="0.25">
      <c r="A410">
        <f>Rawdata[[#This Row],[ID]]</f>
        <v>18012</v>
      </c>
      <c r="B410" t="str">
        <f>IF(Rawdata[[#This Row],[Marital Status]]="M","Married","Single")</f>
        <v>Married</v>
      </c>
      <c r="C410" t="str">
        <f>IF(Rawdata[[#This Row],[Gender]]="M","Male","Female")</f>
        <v>Female</v>
      </c>
      <c r="D410" s="7">
        <f>Rawdata[[#This Row],[Income]]</f>
        <v>40000</v>
      </c>
      <c r="E410">
        <f>Rawdata[[#This Row],[Children]]</f>
        <v>1</v>
      </c>
      <c r="F410" t="str">
        <f>Rawdata[[#This Row],[Education]]</f>
        <v>Bachelors</v>
      </c>
      <c r="G410">
        <f>VLOOKUP(tbl[[#This Row],[Education]],lk_education[],G$2,FALSE)</f>
        <v>4</v>
      </c>
      <c r="H410" t="str">
        <f>Rawdata[[#This Row],[Occupation]]</f>
        <v>Skilled Manual</v>
      </c>
      <c r="I410" t="str">
        <f>Rawdata[[#This Row],[Home Owner]]</f>
        <v>Yes</v>
      </c>
      <c r="J410">
        <f>Rawdata[[#This Row],[Cars]]</f>
        <v>0</v>
      </c>
      <c r="K410" t="str">
        <f>Rawdata[[#This Row],[Commute Distance]]</f>
        <v>0-1 Miles</v>
      </c>
      <c r="L410" t="str">
        <f>Rawdata[[#This Row],[Region]]</f>
        <v>Europe</v>
      </c>
      <c r="M410">
        <f>Rawdata[[#This Row],[Age]]</f>
        <v>41</v>
      </c>
      <c r="N410" t="str">
        <f>VLOOKUP(tbl[[#This Row],[Age]],lk_age_brackets[],N$2,TRUE)</f>
        <v>41-50</v>
      </c>
      <c r="O410" t="str">
        <f>Rawdata[[#This Row],[Purchased Bike]]</f>
        <v>No</v>
      </c>
    </row>
    <row r="411" spans="1:15" x14ac:dyDescent="0.25">
      <c r="A411">
        <f>Rawdata[[#This Row],[ID]]</f>
        <v>27582</v>
      </c>
      <c r="B411" t="str">
        <f>IF(Rawdata[[#This Row],[Marital Status]]="M","Married","Single")</f>
        <v>Single</v>
      </c>
      <c r="C411" t="str">
        <f>IF(Rawdata[[#This Row],[Gender]]="M","Male","Female")</f>
        <v>Female</v>
      </c>
      <c r="D411" s="7">
        <f>Rawdata[[#This Row],[Income]]</f>
        <v>90000</v>
      </c>
      <c r="E411">
        <f>Rawdata[[#This Row],[Children]]</f>
        <v>2</v>
      </c>
      <c r="F411" t="str">
        <f>Rawdata[[#This Row],[Education]]</f>
        <v>Bachelors</v>
      </c>
      <c r="G411">
        <f>VLOOKUP(tbl[[#This Row],[Education]],lk_education[],G$2,FALSE)</f>
        <v>4</v>
      </c>
      <c r="H411" t="str">
        <f>Rawdata[[#This Row],[Occupation]]</f>
        <v>Professional</v>
      </c>
      <c r="I411" t="str">
        <f>Rawdata[[#This Row],[Home Owner]]</f>
        <v>No</v>
      </c>
      <c r="J411">
        <f>Rawdata[[#This Row],[Cars]]</f>
        <v>0</v>
      </c>
      <c r="K411" t="str">
        <f>Rawdata[[#This Row],[Commute Distance]]</f>
        <v>0-1 Miles</v>
      </c>
      <c r="L411" t="str">
        <f>Rawdata[[#This Row],[Region]]</f>
        <v>Pacific</v>
      </c>
      <c r="M411">
        <f>Rawdata[[#This Row],[Age]]</f>
        <v>36</v>
      </c>
      <c r="N411" t="str">
        <f>VLOOKUP(tbl[[#This Row],[Age]],lk_age_brackets[],N$2,TRUE)</f>
        <v>31-40</v>
      </c>
      <c r="O411" t="str">
        <f>Rawdata[[#This Row],[Purchased Bike]]</f>
        <v>Yes</v>
      </c>
    </row>
    <row r="412" spans="1:15" x14ac:dyDescent="0.25">
      <c r="A412">
        <f>Rawdata[[#This Row],[ID]]</f>
        <v>12744</v>
      </c>
      <c r="B412" t="str">
        <f>IF(Rawdata[[#This Row],[Marital Status]]="M","Married","Single")</f>
        <v>Single</v>
      </c>
      <c r="C412" t="str">
        <f>IF(Rawdata[[#This Row],[Gender]]="M","Male","Female")</f>
        <v>Female</v>
      </c>
      <c r="D412" s="7">
        <f>Rawdata[[#This Row],[Income]]</f>
        <v>40000</v>
      </c>
      <c r="E412">
        <f>Rawdata[[#This Row],[Children]]</f>
        <v>2</v>
      </c>
      <c r="F412" t="str">
        <f>Rawdata[[#This Row],[Education]]</f>
        <v>Partial College</v>
      </c>
      <c r="G412">
        <f>VLOOKUP(tbl[[#This Row],[Education]],lk_education[],G$2,FALSE)</f>
        <v>3</v>
      </c>
      <c r="H412" t="str">
        <f>Rawdata[[#This Row],[Occupation]]</f>
        <v>Clerical</v>
      </c>
      <c r="I412" t="str">
        <f>Rawdata[[#This Row],[Home Owner]]</f>
        <v>Yes</v>
      </c>
      <c r="J412">
        <f>Rawdata[[#This Row],[Cars]]</f>
        <v>0</v>
      </c>
      <c r="K412" t="str">
        <f>Rawdata[[#This Row],[Commute Distance]]</f>
        <v>0-1 Miles</v>
      </c>
      <c r="L412" t="str">
        <f>Rawdata[[#This Row],[Region]]</f>
        <v>Europe</v>
      </c>
      <c r="M412">
        <f>Rawdata[[#This Row],[Age]]</f>
        <v>33</v>
      </c>
      <c r="N412" t="str">
        <f>VLOOKUP(tbl[[#This Row],[Age]],lk_age_brackets[],N$2,TRUE)</f>
        <v>31-40</v>
      </c>
      <c r="O412" t="str">
        <f>Rawdata[[#This Row],[Purchased Bike]]</f>
        <v>No</v>
      </c>
    </row>
    <row r="413" spans="1:15" x14ac:dyDescent="0.25">
      <c r="A413">
        <f>Rawdata[[#This Row],[ID]]</f>
        <v>22821</v>
      </c>
      <c r="B413" t="str">
        <f>IF(Rawdata[[#This Row],[Marital Status]]="M","Married","Single")</f>
        <v>Married</v>
      </c>
      <c r="C413" t="str">
        <f>IF(Rawdata[[#This Row],[Gender]]="M","Male","Female")</f>
        <v>Female</v>
      </c>
      <c r="D413" s="7">
        <f>Rawdata[[#This Row],[Income]]</f>
        <v>130000</v>
      </c>
      <c r="E413">
        <f>Rawdata[[#This Row],[Children]]</f>
        <v>3</v>
      </c>
      <c r="F413" t="str">
        <f>Rawdata[[#This Row],[Education]]</f>
        <v>Partial College</v>
      </c>
      <c r="G413">
        <f>VLOOKUP(tbl[[#This Row],[Education]],lk_education[],G$2,FALSE)</f>
        <v>3</v>
      </c>
      <c r="H413" t="str">
        <f>Rawdata[[#This Row],[Occupation]]</f>
        <v>Professional</v>
      </c>
      <c r="I413" t="str">
        <f>Rawdata[[#This Row],[Home Owner]]</f>
        <v>Yes</v>
      </c>
      <c r="J413">
        <f>Rawdata[[#This Row],[Cars]]</f>
        <v>4</v>
      </c>
      <c r="K413" t="str">
        <f>Rawdata[[#This Row],[Commute Distance]]</f>
        <v>0-1 Miles</v>
      </c>
      <c r="L413" t="str">
        <f>Rawdata[[#This Row],[Region]]</f>
        <v>Europe</v>
      </c>
      <c r="M413">
        <f>Rawdata[[#This Row],[Age]]</f>
        <v>52</v>
      </c>
      <c r="N413" t="str">
        <f>VLOOKUP(tbl[[#This Row],[Age]],lk_age_brackets[],N$2,TRUE)</f>
        <v>51-60</v>
      </c>
      <c r="O413" t="str">
        <f>Rawdata[[#This Row],[Purchased Bike]]</f>
        <v>No</v>
      </c>
    </row>
    <row r="414" spans="1:15" x14ac:dyDescent="0.25">
      <c r="A414">
        <f>Rawdata[[#This Row],[ID]]</f>
        <v>20171</v>
      </c>
      <c r="B414" t="str">
        <f>IF(Rawdata[[#This Row],[Marital Status]]="M","Married","Single")</f>
        <v>Married</v>
      </c>
      <c r="C414" t="str">
        <f>IF(Rawdata[[#This Row],[Gender]]="M","Male","Female")</f>
        <v>Female</v>
      </c>
      <c r="D414" s="7">
        <f>Rawdata[[#This Row],[Income]]</f>
        <v>20000</v>
      </c>
      <c r="E414">
        <f>Rawdata[[#This Row],[Children]]</f>
        <v>2</v>
      </c>
      <c r="F414" t="str">
        <f>Rawdata[[#This Row],[Education]]</f>
        <v>Partial College</v>
      </c>
      <c r="G414">
        <f>VLOOKUP(tbl[[#This Row],[Education]],lk_education[],G$2,FALSE)</f>
        <v>3</v>
      </c>
      <c r="H414" t="str">
        <f>Rawdata[[#This Row],[Occupation]]</f>
        <v>Manual</v>
      </c>
      <c r="I414" t="str">
        <f>Rawdata[[#This Row],[Home Owner]]</f>
        <v>Yes</v>
      </c>
      <c r="J414">
        <f>Rawdata[[#This Row],[Cars]]</f>
        <v>1</v>
      </c>
      <c r="K414" t="str">
        <f>Rawdata[[#This Row],[Commute Distance]]</f>
        <v>0-1 Miles</v>
      </c>
      <c r="L414" t="str">
        <f>Rawdata[[#This Row],[Region]]</f>
        <v>Europe</v>
      </c>
      <c r="M414">
        <f>Rawdata[[#This Row],[Age]]</f>
        <v>46</v>
      </c>
      <c r="N414" t="str">
        <f>VLOOKUP(tbl[[#This Row],[Age]],lk_age_brackets[],N$2,TRUE)</f>
        <v>41-50</v>
      </c>
      <c r="O414" t="str">
        <f>Rawdata[[#This Row],[Purchased Bike]]</f>
        <v>Yes</v>
      </c>
    </row>
    <row r="415" spans="1:15" x14ac:dyDescent="0.25">
      <c r="A415">
        <f>Rawdata[[#This Row],[ID]]</f>
        <v>11116</v>
      </c>
      <c r="B415" t="str">
        <f>IF(Rawdata[[#This Row],[Marital Status]]="M","Married","Single")</f>
        <v>Married</v>
      </c>
      <c r="C415" t="str">
        <f>IF(Rawdata[[#This Row],[Gender]]="M","Male","Female")</f>
        <v>Male</v>
      </c>
      <c r="D415" s="7">
        <f>Rawdata[[#This Row],[Income]]</f>
        <v>70000</v>
      </c>
      <c r="E415">
        <f>Rawdata[[#This Row],[Children]]</f>
        <v>5</v>
      </c>
      <c r="F415" t="str">
        <f>Rawdata[[#This Row],[Education]]</f>
        <v>Partial College</v>
      </c>
      <c r="G415">
        <f>VLOOKUP(tbl[[#This Row],[Education]],lk_education[],G$2,FALSE)</f>
        <v>3</v>
      </c>
      <c r="H415" t="str">
        <f>Rawdata[[#This Row],[Occupation]]</f>
        <v>Skilled Manual</v>
      </c>
      <c r="I415" t="str">
        <f>Rawdata[[#This Row],[Home Owner]]</f>
        <v>Yes</v>
      </c>
      <c r="J415">
        <f>Rawdata[[#This Row],[Cars]]</f>
        <v>2</v>
      </c>
      <c r="K415" t="str">
        <f>Rawdata[[#This Row],[Commute Distance]]</f>
        <v>5-10 Miles</v>
      </c>
      <c r="L415" t="str">
        <f>Rawdata[[#This Row],[Region]]</f>
        <v>Pacific</v>
      </c>
      <c r="M415">
        <f>Rawdata[[#This Row],[Age]]</f>
        <v>43</v>
      </c>
      <c r="N415" t="str">
        <f>VLOOKUP(tbl[[#This Row],[Age]],lk_age_brackets[],N$2,TRUE)</f>
        <v>41-50</v>
      </c>
      <c r="O415" t="str">
        <f>Rawdata[[#This Row],[Purchased Bike]]</f>
        <v>No</v>
      </c>
    </row>
    <row r="416" spans="1:15" x14ac:dyDescent="0.25">
      <c r="A416">
        <f>Rawdata[[#This Row],[ID]]</f>
        <v>20053</v>
      </c>
      <c r="B416" t="str">
        <f>IF(Rawdata[[#This Row],[Marital Status]]="M","Married","Single")</f>
        <v>Single</v>
      </c>
      <c r="C416" t="str">
        <f>IF(Rawdata[[#This Row],[Gender]]="M","Male","Female")</f>
        <v>Male</v>
      </c>
      <c r="D416" s="7">
        <f>Rawdata[[#This Row],[Income]]</f>
        <v>40000</v>
      </c>
      <c r="E416">
        <f>Rawdata[[#This Row],[Children]]</f>
        <v>2</v>
      </c>
      <c r="F416" t="str">
        <f>Rawdata[[#This Row],[Education]]</f>
        <v>Partial College</v>
      </c>
      <c r="G416">
        <f>VLOOKUP(tbl[[#This Row],[Education]],lk_education[],G$2,FALSE)</f>
        <v>3</v>
      </c>
      <c r="H416" t="str">
        <f>Rawdata[[#This Row],[Occupation]]</f>
        <v>Clerical</v>
      </c>
      <c r="I416" t="str">
        <f>Rawdata[[#This Row],[Home Owner]]</f>
        <v>Yes</v>
      </c>
      <c r="J416">
        <f>Rawdata[[#This Row],[Cars]]</f>
        <v>0</v>
      </c>
      <c r="K416" t="str">
        <f>Rawdata[[#This Row],[Commute Distance]]</f>
        <v>0-1 Miles</v>
      </c>
      <c r="L416" t="str">
        <f>Rawdata[[#This Row],[Region]]</f>
        <v>Europe</v>
      </c>
      <c r="M416">
        <f>Rawdata[[#This Row],[Age]]</f>
        <v>34</v>
      </c>
      <c r="N416" t="str">
        <f>VLOOKUP(tbl[[#This Row],[Age]],lk_age_brackets[],N$2,TRUE)</f>
        <v>31-40</v>
      </c>
      <c r="O416" t="str">
        <f>Rawdata[[#This Row],[Purchased Bike]]</f>
        <v>No</v>
      </c>
    </row>
    <row r="417" spans="1:15" x14ac:dyDescent="0.25">
      <c r="A417">
        <f>Rawdata[[#This Row],[ID]]</f>
        <v>25266</v>
      </c>
      <c r="B417" t="str">
        <f>IF(Rawdata[[#This Row],[Marital Status]]="M","Married","Single")</f>
        <v>Single</v>
      </c>
      <c r="C417" t="str">
        <f>IF(Rawdata[[#This Row],[Gender]]="M","Male","Female")</f>
        <v>Female</v>
      </c>
      <c r="D417" s="7">
        <f>Rawdata[[#This Row],[Income]]</f>
        <v>30000</v>
      </c>
      <c r="E417">
        <f>Rawdata[[#This Row],[Children]]</f>
        <v>2</v>
      </c>
      <c r="F417" t="str">
        <f>Rawdata[[#This Row],[Education]]</f>
        <v>Partial College</v>
      </c>
      <c r="G417">
        <f>VLOOKUP(tbl[[#This Row],[Education]],lk_education[],G$2,FALSE)</f>
        <v>3</v>
      </c>
      <c r="H417" t="str">
        <f>Rawdata[[#This Row],[Occupation]]</f>
        <v>Clerical</v>
      </c>
      <c r="I417" t="str">
        <f>Rawdata[[#This Row],[Home Owner]]</f>
        <v>No</v>
      </c>
      <c r="J417">
        <f>Rawdata[[#This Row],[Cars]]</f>
        <v>2</v>
      </c>
      <c r="K417" t="str">
        <f>Rawdata[[#This Row],[Commute Distance]]</f>
        <v>5-10 Miles</v>
      </c>
      <c r="L417" t="str">
        <f>Rawdata[[#This Row],[Region]]</f>
        <v>Pacific</v>
      </c>
      <c r="M417">
        <f>Rawdata[[#This Row],[Age]]</f>
        <v>67</v>
      </c>
      <c r="N417" t="str">
        <f>VLOOKUP(tbl[[#This Row],[Age]],lk_age_brackets[],N$2,TRUE)</f>
        <v>61+</v>
      </c>
      <c r="O417" t="str">
        <f>Rawdata[[#This Row],[Purchased Bike]]</f>
        <v>No</v>
      </c>
    </row>
    <row r="418" spans="1:15" x14ac:dyDescent="0.25">
      <c r="A418">
        <f>Rawdata[[#This Row],[ID]]</f>
        <v>17960</v>
      </c>
      <c r="B418" t="str">
        <f>IF(Rawdata[[#This Row],[Marital Status]]="M","Married","Single")</f>
        <v>Married</v>
      </c>
      <c r="C418" t="str">
        <f>IF(Rawdata[[#This Row],[Gender]]="M","Male","Female")</f>
        <v>Female</v>
      </c>
      <c r="D418" s="7">
        <f>Rawdata[[#This Row],[Income]]</f>
        <v>40000</v>
      </c>
      <c r="E418">
        <f>Rawdata[[#This Row],[Children]]</f>
        <v>0</v>
      </c>
      <c r="F418" t="str">
        <f>Rawdata[[#This Row],[Education]]</f>
        <v>Graduate Degree</v>
      </c>
      <c r="G418">
        <f>VLOOKUP(tbl[[#This Row],[Education]],lk_education[],G$2,FALSE)</f>
        <v>5</v>
      </c>
      <c r="H418" t="str">
        <f>Rawdata[[#This Row],[Occupation]]</f>
        <v>Clerical</v>
      </c>
      <c r="I418" t="str">
        <f>Rawdata[[#This Row],[Home Owner]]</f>
        <v>Yes</v>
      </c>
      <c r="J418">
        <f>Rawdata[[#This Row],[Cars]]</f>
        <v>0</v>
      </c>
      <c r="K418" t="str">
        <f>Rawdata[[#This Row],[Commute Distance]]</f>
        <v>0-1 Miles</v>
      </c>
      <c r="L418" t="str">
        <f>Rawdata[[#This Row],[Region]]</f>
        <v>Europe</v>
      </c>
      <c r="M418">
        <f>Rawdata[[#This Row],[Age]]</f>
        <v>35</v>
      </c>
      <c r="N418" t="str">
        <f>VLOOKUP(tbl[[#This Row],[Age]],lk_age_brackets[],N$2,TRUE)</f>
        <v>31-40</v>
      </c>
      <c r="O418" t="str">
        <f>Rawdata[[#This Row],[Purchased Bike]]</f>
        <v>Yes</v>
      </c>
    </row>
    <row r="419" spans="1:15" x14ac:dyDescent="0.25">
      <c r="A419">
        <f>Rawdata[[#This Row],[ID]]</f>
        <v>13961</v>
      </c>
      <c r="B419" t="str">
        <f>IF(Rawdata[[#This Row],[Marital Status]]="M","Married","Single")</f>
        <v>Married</v>
      </c>
      <c r="C419" t="str">
        <f>IF(Rawdata[[#This Row],[Gender]]="M","Male","Female")</f>
        <v>Female</v>
      </c>
      <c r="D419" s="7">
        <f>Rawdata[[#This Row],[Income]]</f>
        <v>80000</v>
      </c>
      <c r="E419">
        <f>Rawdata[[#This Row],[Children]]</f>
        <v>5</v>
      </c>
      <c r="F419" t="str">
        <f>Rawdata[[#This Row],[Education]]</f>
        <v>Graduate Degree</v>
      </c>
      <c r="G419">
        <f>VLOOKUP(tbl[[#This Row],[Education]],lk_education[],G$2,FALSE)</f>
        <v>5</v>
      </c>
      <c r="H419" t="str">
        <f>Rawdata[[#This Row],[Occupation]]</f>
        <v>Management</v>
      </c>
      <c r="I419" t="str">
        <f>Rawdata[[#This Row],[Home Owner]]</f>
        <v>Yes</v>
      </c>
      <c r="J419">
        <f>Rawdata[[#This Row],[Cars]]</f>
        <v>3</v>
      </c>
      <c r="K419" t="str">
        <f>Rawdata[[#This Row],[Commute Distance]]</f>
        <v>0-1 Miles</v>
      </c>
      <c r="L419" t="str">
        <f>Rawdata[[#This Row],[Region]]</f>
        <v>Pacific</v>
      </c>
      <c r="M419">
        <f>Rawdata[[#This Row],[Age]]</f>
        <v>40</v>
      </c>
      <c r="N419" t="str">
        <f>VLOOKUP(tbl[[#This Row],[Age]],lk_age_brackets[],N$2,TRUE)</f>
        <v>31-40</v>
      </c>
      <c r="O419" t="str">
        <f>Rawdata[[#This Row],[Purchased Bike]]</f>
        <v>No</v>
      </c>
    </row>
    <row r="420" spans="1:15" x14ac:dyDescent="0.25">
      <c r="A420">
        <f>Rawdata[[#This Row],[ID]]</f>
        <v>11897</v>
      </c>
      <c r="B420" t="str">
        <f>IF(Rawdata[[#This Row],[Marital Status]]="M","Married","Single")</f>
        <v>Single</v>
      </c>
      <c r="C420" t="str">
        <f>IF(Rawdata[[#This Row],[Gender]]="M","Male","Female")</f>
        <v>Male</v>
      </c>
      <c r="D420" s="7">
        <f>Rawdata[[#This Row],[Income]]</f>
        <v>60000</v>
      </c>
      <c r="E420">
        <f>Rawdata[[#This Row],[Children]]</f>
        <v>2</v>
      </c>
      <c r="F420" t="str">
        <f>Rawdata[[#This Row],[Education]]</f>
        <v>Bachelors</v>
      </c>
      <c r="G420">
        <f>VLOOKUP(tbl[[#This Row],[Education]],lk_education[],G$2,FALSE)</f>
        <v>4</v>
      </c>
      <c r="H420" t="str">
        <f>Rawdata[[#This Row],[Occupation]]</f>
        <v>Professional</v>
      </c>
      <c r="I420" t="str">
        <f>Rawdata[[#This Row],[Home Owner]]</f>
        <v>No</v>
      </c>
      <c r="J420">
        <f>Rawdata[[#This Row],[Cars]]</f>
        <v>1</v>
      </c>
      <c r="K420" t="str">
        <f>Rawdata[[#This Row],[Commute Distance]]</f>
        <v>0-1 Miles</v>
      </c>
      <c r="L420" t="str">
        <f>Rawdata[[#This Row],[Region]]</f>
        <v>Pacific</v>
      </c>
      <c r="M420">
        <f>Rawdata[[#This Row],[Age]]</f>
        <v>37</v>
      </c>
      <c r="N420" t="str">
        <f>VLOOKUP(tbl[[#This Row],[Age]],lk_age_brackets[],N$2,TRUE)</f>
        <v>31-40</v>
      </c>
      <c r="O420" t="str">
        <f>Rawdata[[#This Row],[Purchased Bike]]</f>
        <v>Yes</v>
      </c>
    </row>
    <row r="421" spans="1:15" x14ac:dyDescent="0.25">
      <c r="A421">
        <f>Rawdata[[#This Row],[ID]]</f>
        <v>11139</v>
      </c>
      <c r="B421" t="str">
        <f>IF(Rawdata[[#This Row],[Marital Status]]="M","Married","Single")</f>
        <v>Single</v>
      </c>
      <c r="C421" t="str">
        <f>IF(Rawdata[[#This Row],[Gender]]="M","Male","Female")</f>
        <v>Female</v>
      </c>
      <c r="D421" s="7">
        <f>Rawdata[[#This Row],[Income]]</f>
        <v>30000</v>
      </c>
      <c r="E421">
        <f>Rawdata[[#This Row],[Children]]</f>
        <v>2</v>
      </c>
      <c r="F421" t="str">
        <f>Rawdata[[#This Row],[Education]]</f>
        <v>Partial College</v>
      </c>
      <c r="G421">
        <f>VLOOKUP(tbl[[#This Row],[Education]],lk_education[],G$2,FALSE)</f>
        <v>3</v>
      </c>
      <c r="H421" t="str">
        <f>Rawdata[[#This Row],[Occupation]]</f>
        <v>Clerical</v>
      </c>
      <c r="I421" t="str">
        <f>Rawdata[[#This Row],[Home Owner]]</f>
        <v>No</v>
      </c>
      <c r="J421">
        <f>Rawdata[[#This Row],[Cars]]</f>
        <v>2</v>
      </c>
      <c r="K421" t="str">
        <f>Rawdata[[#This Row],[Commute Distance]]</f>
        <v>5-10 Miles</v>
      </c>
      <c r="L421" t="str">
        <f>Rawdata[[#This Row],[Region]]</f>
        <v>Pacific</v>
      </c>
      <c r="M421">
        <f>Rawdata[[#This Row],[Age]]</f>
        <v>67</v>
      </c>
      <c r="N421" t="str">
        <f>VLOOKUP(tbl[[#This Row],[Age]],lk_age_brackets[],N$2,TRUE)</f>
        <v>61+</v>
      </c>
      <c r="O421" t="str">
        <f>Rawdata[[#This Row],[Purchased Bike]]</f>
        <v>No</v>
      </c>
    </row>
    <row r="422" spans="1:15" x14ac:dyDescent="0.25">
      <c r="A422">
        <f>Rawdata[[#This Row],[ID]]</f>
        <v>11576</v>
      </c>
      <c r="B422" t="str">
        <f>IF(Rawdata[[#This Row],[Marital Status]]="M","Married","Single")</f>
        <v>Married</v>
      </c>
      <c r="C422" t="str">
        <f>IF(Rawdata[[#This Row],[Gender]]="M","Male","Female")</f>
        <v>Male</v>
      </c>
      <c r="D422" s="7">
        <f>Rawdata[[#This Row],[Income]]</f>
        <v>30000</v>
      </c>
      <c r="E422">
        <f>Rawdata[[#This Row],[Children]]</f>
        <v>1</v>
      </c>
      <c r="F422" t="str">
        <f>Rawdata[[#This Row],[Education]]</f>
        <v>Bachelors</v>
      </c>
      <c r="G422">
        <f>VLOOKUP(tbl[[#This Row],[Education]],lk_education[],G$2,FALSE)</f>
        <v>4</v>
      </c>
      <c r="H422" t="str">
        <f>Rawdata[[#This Row],[Occupation]]</f>
        <v>Skilled Manual</v>
      </c>
      <c r="I422" t="str">
        <f>Rawdata[[#This Row],[Home Owner]]</f>
        <v>Yes</v>
      </c>
      <c r="J422">
        <f>Rawdata[[#This Row],[Cars]]</f>
        <v>2</v>
      </c>
      <c r="K422" t="str">
        <f>Rawdata[[#This Row],[Commute Distance]]</f>
        <v>0-1 Miles</v>
      </c>
      <c r="L422" t="str">
        <f>Rawdata[[#This Row],[Region]]</f>
        <v>Europe</v>
      </c>
      <c r="M422">
        <f>Rawdata[[#This Row],[Age]]</f>
        <v>41</v>
      </c>
      <c r="N422" t="str">
        <f>VLOOKUP(tbl[[#This Row],[Age]],lk_age_brackets[],N$2,TRUE)</f>
        <v>41-50</v>
      </c>
      <c r="O422" t="str">
        <f>Rawdata[[#This Row],[Purchased Bike]]</f>
        <v>Yes</v>
      </c>
    </row>
    <row r="423" spans="1:15" x14ac:dyDescent="0.25">
      <c r="A423">
        <f>Rawdata[[#This Row],[ID]]</f>
        <v>19255</v>
      </c>
      <c r="B423" t="str">
        <f>IF(Rawdata[[#This Row],[Marital Status]]="M","Married","Single")</f>
        <v>Single</v>
      </c>
      <c r="C423" t="str">
        <f>IF(Rawdata[[#This Row],[Gender]]="M","Male","Female")</f>
        <v>Male</v>
      </c>
      <c r="D423" s="7">
        <f>Rawdata[[#This Row],[Income]]</f>
        <v>10000</v>
      </c>
      <c r="E423">
        <f>Rawdata[[#This Row],[Children]]</f>
        <v>2</v>
      </c>
      <c r="F423" t="str">
        <f>Rawdata[[#This Row],[Education]]</f>
        <v>Partial College</v>
      </c>
      <c r="G423">
        <f>VLOOKUP(tbl[[#This Row],[Education]],lk_education[],G$2,FALSE)</f>
        <v>3</v>
      </c>
      <c r="H423" t="str">
        <f>Rawdata[[#This Row],[Occupation]]</f>
        <v>Manual</v>
      </c>
      <c r="I423" t="str">
        <f>Rawdata[[#This Row],[Home Owner]]</f>
        <v>Yes</v>
      </c>
      <c r="J423">
        <f>Rawdata[[#This Row],[Cars]]</f>
        <v>1</v>
      </c>
      <c r="K423" t="str">
        <f>Rawdata[[#This Row],[Commute Distance]]</f>
        <v>0-1 Miles</v>
      </c>
      <c r="L423" t="str">
        <f>Rawdata[[#This Row],[Region]]</f>
        <v>Europe</v>
      </c>
      <c r="M423">
        <f>Rawdata[[#This Row],[Age]]</f>
        <v>51</v>
      </c>
      <c r="N423" t="str">
        <f>VLOOKUP(tbl[[#This Row],[Age]],lk_age_brackets[],N$2,TRUE)</f>
        <v>51-60</v>
      </c>
      <c r="O423" t="str">
        <f>Rawdata[[#This Row],[Purchased Bike]]</f>
        <v>Yes</v>
      </c>
    </row>
    <row r="424" spans="1:15" x14ac:dyDescent="0.25">
      <c r="A424">
        <f>Rawdata[[#This Row],[ID]]</f>
        <v>18153</v>
      </c>
      <c r="B424" t="str">
        <f>IF(Rawdata[[#This Row],[Marital Status]]="M","Married","Single")</f>
        <v>Married</v>
      </c>
      <c r="C424" t="str">
        <f>IF(Rawdata[[#This Row],[Gender]]="M","Male","Female")</f>
        <v>Female</v>
      </c>
      <c r="D424" s="7">
        <f>Rawdata[[#This Row],[Income]]</f>
        <v>100000</v>
      </c>
      <c r="E424">
        <f>Rawdata[[#This Row],[Children]]</f>
        <v>2</v>
      </c>
      <c r="F424" t="str">
        <f>Rawdata[[#This Row],[Education]]</f>
        <v>Bachelors</v>
      </c>
      <c r="G424">
        <f>VLOOKUP(tbl[[#This Row],[Education]],lk_education[],G$2,FALSE)</f>
        <v>4</v>
      </c>
      <c r="H424" t="str">
        <f>Rawdata[[#This Row],[Occupation]]</f>
        <v>Management</v>
      </c>
      <c r="I424" t="str">
        <f>Rawdata[[#This Row],[Home Owner]]</f>
        <v>Yes</v>
      </c>
      <c r="J424">
        <f>Rawdata[[#This Row],[Cars]]</f>
        <v>4</v>
      </c>
      <c r="K424" t="str">
        <f>Rawdata[[#This Row],[Commute Distance]]</f>
        <v>10+ Miles</v>
      </c>
      <c r="L424" t="str">
        <f>Rawdata[[#This Row],[Region]]</f>
        <v>Europe</v>
      </c>
      <c r="M424">
        <f>Rawdata[[#This Row],[Age]]</f>
        <v>59</v>
      </c>
      <c r="N424" t="str">
        <f>VLOOKUP(tbl[[#This Row],[Age]],lk_age_brackets[],N$2,TRUE)</f>
        <v>51-60</v>
      </c>
      <c r="O424" t="str">
        <f>Rawdata[[#This Row],[Purchased Bike]]</f>
        <v>No</v>
      </c>
    </row>
    <row r="425" spans="1:15" x14ac:dyDescent="0.25">
      <c r="A425">
        <f>Rawdata[[#This Row],[ID]]</f>
        <v>14547</v>
      </c>
      <c r="B425" t="str">
        <f>IF(Rawdata[[#This Row],[Marital Status]]="M","Married","Single")</f>
        <v>Married</v>
      </c>
      <c r="C425" t="str">
        <f>IF(Rawdata[[#This Row],[Gender]]="M","Male","Female")</f>
        <v>Male</v>
      </c>
      <c r="D425" s="7">
        <f>Rawdata[[#This Row],[Income]]</f>
        <v>10000</v>
      </c>
      <c r="E425">
        <f>Rawdata[[#This Row],[Children]]</f>
        <v>2</v>
      </c>
      <c r="F425" t="str">
        <f>Rawdata[[#This Row],[Education]]</f>
        <v>Partial College</v>
      </c>
      <c r="G425">
        <f>VLOOKUP(tbl[[#This Row],[Education]],lk_education[],G$2,FALSE)</f>
        <v>3</v>
      </c>
      <c r="H425" t="str">
        <f>Rawdata[[#This Row],[Occupation]]</f>
        <v>Manual</v>
      </c>
      <c r="I425" t="str">
        <f>Rawdata[[#This Row],[Home Owner]]</f>
        <v>Yes</v>
      </c>
      <c r="J425">
        <f>Rawdata[[#This Row],[Cars]]</f>
        <v>0</v>
      </c>
      <c r="K425" t="str">
        <f>Rawdata[[#This Row],[Commute Distance]]</f>
        <v>1-2 Miles</v>
      </c>
      <c r="L425" t="str">
        <f>Rawdata[[#This Row],[Region]]</f>
        <v>Europe</v>
      </c>
      <c r="M425">
        <f>Rawdata[[#This Row],[Age]]</f>
        <v>51</v>
      </c>
      <c r="N425" t="str">
        <f>VLOOKUP(tbl[[#This Row],[Age]],lk_age_brackets[],N$2,TRUE)</f>
        <v>51-60</v>
      </c>
      <c r="O425" t="str">
        <f>Rawdata[[#This Row],[Purchased Bike]]</f>
        <v>No</v>
      </c>
    </row>
    <row r="426" spans="1:15" x14ac:dyDescent="0.25">
      <c r="A426">
        <f>Rawdata[[#This Row],[ID]]</f>
        <v>24901</v>
      </c>
      <c r="B426" t="str">
        <f>IF(Rawdata[[#This Row],[Marital Status]]="M","Married","Single")</f>
        <v>Single</v>
      </c>
      <c r="C426" t="str">
        <f>IF(Rawdata[[#This Row],[Gender]]="M","Male","Female")</f>
        <v>Male</v>
      </c>
      <c r="D426" s="7">
        <f>Rawdata[[#This Row],[Income]]</f>
        <v>110000</v>
      </c>
      <c r="E426">
        <f>Rawdata[[#This Row],[Children]]</f>
        <v>0</v>
      </c>
      <c r="F426" t="str">
        <f>Rawdata[[#This Row],[Education]]</f>
        <v>Partial College</v>
      </c>
      <c r="G426">
        <f>VLOOKUP(tbl[[#This Row],[Education]],lk_education[],G$2,FALSE)</f>
        <v>3</v>
      </c>
      <c r="H426" t="str">
        <f>Rawdata[[#This Row],[Occupation]]</f>
        <v>Management</v>
      </c>
      <c r="I426" t="str">
        <f>Rawdata[[#This Row],[Home Owner]]</f>
        <v>No</v>
      </c>
      <c r="J426">
        <f>Rawdata[[#This Row],[Cars]]</f>
        <v>3</v>
      </c>
      <c r="K426" t="str">
        <f>Rawdata[[#This Row],[Commute Distance]]</f>
        <v>10+ Miles</v>
      </c>
      <c r="L426" t="str">
        <f>Rawdata[[#This Row],[Region]]</f>
        <v>Pacific</v>
      </c>
      <c r="M426">
        <f>Rawdata[[#This Row],[Age]]</f>
        <v>32</v>
      </c>
      <c r="N426" t="str">
        <f>VLOOKUP(tbl[[#This Row],[Age]],lk_age_brackets[],N$2,TRUE)</f>
        <v>31-40</v>
      </c>
      <c r="O426" t="str">
        <f>Rawdata[[#This Row],[Purchased Bike]]</f>
        <v>Yes</v>
      </c>
    </row>
    <row r="427" spans="1:15" x14ac:dyDescent="0.25">
      <c r="A427">
        <f>Rawdata[[#This Row],[ID]]</f>
        <v>27169</v>
      </c>
      <c r="B427" t="str">
        <f>IF(Rawdata[[#This Row],[Marital Status]]="M","Married","Single")</f>
        <v>Single</v>
      </c>
      <c r="C427" t="str">
        <f>IF(Rawdata[[#This Row],[Gender]]="M","Male","Female")</f>
        <v>Male</v>
      </c>
      <c r="D427" s="7">
        <f>Rawdata[[#This Row],[Income]]</f>
        <v>30000</v>
      </c>
      <c r="E427">
        <f>Rawdata[[#This Row],[Children]]</f>
        <v>0</v>
      </c>
      <c r="F427" t="str">
        <f>Rawdata[[#This Row],[Education]]</f>
        <v>High School</v>
      </c>
      <c r="G427">
        <f>VLOOKUP(tbl[[#This Row],[Education]],lk_education[],G$2,FALSE)</f>
        <v>2</v>
      </c>
      <c r="H427" t="str">
        <f>Rawdata[[#This Row],[Occupation]]</f>
        <v>Manual</v>
      </c>
      <c r="I427" t="str">
        <f>Rawdata[[#This Row],[Home Owner]]</f>
        <v>Yes</v>
      </c>
      <c r="J427">
        <f>Rawdata[[#This Row],[Cars]]</f>
        <v>1</v>
      </c>
      <c r="K427" t="str">
        <f>Rawdata[[#This Row],[Commute Distance]]</f>
        <v>2-5 Miles</v>
      </c>
      <c r="L427" t="str">
        <f>Rawdata[[#This Row],[Region]]</f>
        <v>Europe</v>
      </c>
      <c r="M427">
        <f>Rawdata[[#This Row],[Age]]</f>
        <v>34</v>
      </c>
      <c r="N427" t="str">
        <f>VLOOKUP(tbl[[#This Row],[Age]],lk_age_brackets[],N$2,TRUE)</f>
        <v>31-40</v>
      </c>
      <c r="O427" t="str">
        <f>Rawdata[[#This Row],[Purchased Bike]]</f>
        <v>Yes</v>
      </c>
    </row>
    <row r="428" spans="1:15" x14ac:dyDescent="0.25">
      <c r="A428">
        <f>Rawdata[[#This Row],[ID]]</f>
        <v>14805</v>
      </c>
      <c r="B428" t="str">
        <f>IF(Rawdata[[#This Row],[Marital Status]]="M","Married","Single")</f>
        <v>Single</v>
      </c>
      <c r="C428" t="str">
        <f>IF(Rawdata[[#This Row],[Gender]]="M","Male","Female")</f>
        <v>Female</v>
      </c>
      <c r="D428" s="7">
        <f>Rawdata[[#This Row],[Income]]</f>
        <v>10000</v>
      </c>
      <c r="E428">
        <f>Rawdata[[#This Row],[Children]]</f>
        <v>3</v>
      </c>
      <c r="F428" t="str">
        <f>Rawdata[[#This Row],[Education]]</f>
        <v>Partial High School</v>
      </c>
      <c r="G428">
        <f>VLOOKUP(tbl[[#This Row],[Education]],lk_education[],G$2,FALSE)</f>
        <v>1</v>
      </c>
      <c r="H428" t="str">
        <f>Rawdata[[#This Row],[Occupation]]</f>
        <v>Manual</v>
      </c>
      <c r="I428" t="str">
        <f>Rawdata[[#This Row],[Home Owner]]</f>
        <v>Yes</v>
      </c>
      <c r="J428">
        <f>Rawdata[[#This Row],[Cars]]</f>
        <v>2</v>
      </c>
      <c r="K428" t="str">
        <f>Rawdata[[#This Row],[Commute Distance]]</f>
        <v>0-1 Miles</v>
      </c>
      <c r="L428" t="str">
        <f>Rawdata[[#This Row],[Region]]</f>
        <v>Europe</v>
      </c>
      <c r="M428">
        <f>Rawdata[[#This Row],[Age]]</f>
        <v>43</v>
      </c>
      <c r="N428" t="str">
        <f>VLOOKUP(tbl[[#This Row],[Age]],lk_age_brackets[],N$2,TRUE)</f>
        <v>41-50</v>
      </c>
      <c r="O428" t="str">
        <f>Rawdata[[#This Row],[Purchased Bike]]</f>
        <v>No</v>
      </c>
    </row>
    <row r="429" spans="1:15" x14ac:dyDescent="0.25">
      <c r="A429">
        <f>Rawdata[[#This Row],[ID]]</f>
        <v>15822</v>
      </c>
      <c r="B429" t="str">
        <f>IF(Rawdata[[#This Row],[Marital Status]]="M","Married","Single")</f>
        <v>Married</v>
      </c>
      <c r="C429" t="str">
        <f>IF(Rawdata[[#This Row],[Gender]]="M","Male","Female")</f>
        <v>Male</v>
      </c>
      <c r="D429" s="7">
        <f>Rawdata[[#This Row],[Income]]</f>
        <v>40000</v>
      </c>
      <c r="E429">
        <f>Rawdata[[#This Row],[Children]]</f>
        <v>2</v>
      </c>
      <c r="F429" t="str">
        <f>Rawdata[[#This Row],[Education]]</f>
        <v>Bachelors</v>
      </c>
      <c r="G429">
        <f>VLOOKUP(tbl[[#This Row],[Education]],lk_education[],G$2,FALSE)</f>
        <v>4</v>
      </c>
      <c r="H429" t="str">
        <f>Rawdata[[#This Row],[Occupation]]</f>
        <v>Management</v>
      </c>
      <c r="I429" t="str">
        <f>Rawdata[[#This Row],[Home Owner]]</f>
        <v>Yes</v>
      </c>
      <c r="J429">
        <f>Rawdata[[#This Row],[Cars]]</f>
        <v>2</v>
      </c>
      <c r="K429" t="str">
        <f>Rawdata[[#This Row],[Commute Distance]]</f>
        <v>0-1 Miles</v>
      </c>
      <c r="L429" t="str">
        <f>Rawdata[[#This Row],[Region]]</f>
        <v>Pacific</v>
      </c>
      <c r="M429">
        <f>Rawdata[[#This Row],[Age]]</f>
        <v>67</v>
      </c>
      <c r="N429" t="str">
        <f>VLOOKUP(tbl[[#This Row],[Age]],lk_age_brackets[],N$2,TRUE)</f>
        <v>61+</v>
      </c>
      <c r="O429" t="str">
        <f>Rawdata[[#This Row],[Purchased Bike]]</f>
        <v>No</v>
      </c>
    </row>
    <row r="430" spans="1:15" x14ac:dyDescent="0.25">
      <c r="A430">
        <f>Rawdata[[#This Row],[ID]]</f>
        <v>19389</v>
      </c>
      <c r="B430" t="str">
        <f>IF(Rawdata[[#This Row],[Marital Status]]="M","Married","Single")</f>
        <v>Single</v>
      </c>
      <c r="C430" t="str">
        <f>IF(Rawdata[[#This Row],[Gender]]="M","Male","Female")</f>
        <v>Male</v>
      </c>
      <c r="D430" s="7">
        <f>Rawdata[[#This Row],[Income]]</f>
        <v>30000</v>
      </c>
      <c r="E430">
        <f>Rawdata[[#This Row],[Children]]</f>
        <v>0</v>
      </c>
      <c r="F430" t="str">
        <f>Rawdata[[#This Row],[Education]]</f>
        <v>Partial College</v>
      </c>
      <c r="G430">
        <f>VLOOKUP(tbl[[#This Row],[Education]],lk_education[],G$2,FALSE)</f>
        <v>3</v>
      </c>
      <c r="H430" t="str">
        <f>Rawdata[[#This Row],[Occupation]]</f>
        <v>Clerical</v>
      </c>
      <c r="I430" t="str">
        <f>Rawdata[[#This Row],[Home Owner]]</f>
        <v>No</v>
      </c>
      <c r="J430">
        <f>Rawdata[[#This Row],[Cars]]</f>
        <v>1</v>
      </c>
      <c r="K430" t="str">
        <f>Rawdata[[#This Row],[Commute Distance]]</f>
        <v>2-5 Miles</v>
      </c>
      <c r="L430" t="str">
        <f>Rawdata[[#This Row],[Region]]</f>
        <v>Europe</v>
      </c>
      <c r="M430">
        <f>Rawdata[[#This Row],[Age]]</f>
        <v>28</v>
      </c>
      <c r="N430" t="str">
        <f>VLOOKUP(tbl[[#This Row],[Age]],lk_age_brackets[],N$2,TRUE)</f>
        <v>0-30</v>
      </c>
      <c r="O430" t="str">
        <f>Rawdata[[#This Row],[Purchased Bike]]</f>
        <v>No</v>
      </c>
    </row>
    <row r="431" spans="1:15" x14ac:dyDescent="0.25">
      <c r="A431">
        <f>Rawdata[[#This Row],[ID]]</f>
        <v>17048</v>
      </c>
      <c r="B431" t="str">
        <f>IF(Rawdata[[#This Row],[Marital Status]]="M","Married","Single")</f>
        <v>Single</v>
      </c>
      <c r="C431" t="str">
        <f>IF(Rawdata[[#This Row],[Gender]]="M","Male","Female")</f>
        <v>Female</v>
      </c>
      <c r="D431" s="7">
        <f>Rawdata[[#This Row],[Income]]</f>
        <v>90000</v>
      </c>
      <c r="E431">
        <f>Rawdata[[#This Row],[Children]]</f>
        <v>1</v>
      </c>
      <c r="F431" t="str">
        <f>Rawdata[[#This Row],[Education]]</f>
        <v>Graduate Degree</v>
      </c>
      <c r="G431">
        <f>VLOOKUP(tbl[[#This Row],[Education]],lk_education[],G$2,FALSE)</f>
        <v>5</v>
      </c>
      <c r="H431" t="str">
        <f>Rawdata[[#This Row],[Occupation]]</f>
        <v>Management</v>
      </c>
      <c r="I431" t="str">
        <f>Rawdata[[#This Row],[Home Owner]]</f>
        <v>Yes</v>
      </c>
      <c r="J431">
        <f>Rawdata[[#This Row],[Cars]]</f>
        <v>0</v>
      </c>
      <c r="K431" t="str">
        <f>Rawdata[[#This Row],[Commute Distance]]</f>
        <v>0-1 Miles</v>
      </c>
      <c r="L431" t="str">
        <f>Rawdata[[#This Row],[Region]]</f>
        <v>Pacific</v>
      </c>
      <c r="M431">
        <f>Rawdata[[#This Row],[Age]]</f>
        <v>36</v>
      </c>
      <c r="N431" t="str">
        <f>VLOOKUP(tbl[[#This Row],[Age]],lk_age_brackets[],N$2,TRUE)</f>
        <v>31-40</v>
      </c>
      <c r="O431" t="str">
        <f>Rawdata[[#This Row],[Purchased Bike]]</f>
        <v>Yes</v>
      </c>
    </row>
    <row r="432" spans="1:15" x14ac:dyDescent="0.25">
      <c r="A432">
        <f>Rawdata[[#This Row],[ID]]</f>
        <v>22204</v>
      </c>
      <c r="B432" t="str">
        <f>IF(Rawdata[[#This Row],[Marital Status]]="M","Married","Single")</f>
        <v>Married</v>
      </c>
      <c r="C432" t="str">
        <f>IF(Rawdata[[#This Row],[Gender]]="M","Male","Female")</f>
        <v>Male</v>
      </c>
      <c r="D432" s="7">
        <f>Rawdata[[#This Row],[Income]]</f>
        <v>110000</v>
      </c>
      <c r="E432">
        <f>Rawdata[[#This Row],[Children]]</f>
        <v>4</v>
      </c>
      <c r="F432" t="str">
        <f>Rawdata[[#This Row],[Education]]</f>
        <v>Bachelors</v>
      </c>
      <c r="G432">
        <f>VLOOKUP(tbl[[#This Row],[Education]],lk_education[],G$2,FALSE)</f>
        <v>4</v>
      </c>
      <c r="H432" t="str">
        <f>Rawdata[[#This Row],[Occupation]]</f>
        <v>Management</v>
      </c>
      <c r="I432" t="str">
        <f>Rawdata[[#This Row],[Home Owner]]</f>
        <v>Yes</v>
      </c>
      <c r="J432">
        <f>Rawdata[[#This Row],[Cars]]</f>
        <v>3</v>
      </c>
      <c r="K432" t="str">
        <f>Rawdata[[#This Row],[Commute Distance]]</f>
        <v>2-5 Miles</v>
      </c>
      <c r="L432" t="str">
        <f>Rawdata[[#This Row],[Region]]</f>
        <v>Pacific</v>
      </c>
      <c r="M432">
        <f>Rawdata[[#This Row],[Age]]</f>
        <v>48</v>
      </c>
      <c r="N432" t="str">
        <f>VLOOKUP(tbl[[#This Row],[Age]],lk_age_brackets[],N$2,TRUE)</f>
        <v>41-50</v>
      </c>
      <c r="O432" t="str">
        <f>Rawdata[[#This Row],[Purchased Bike]]</f>
        <v>No</v>
      </c>
    </row>
    <row r="433" spans="1:15" x14ac:dyDescent="0.25">
      <c r="A433">
        <f>Rawdata[[#This Row],[ID]]</f>
        <v>12718</v>
      </c>
      <c r="B433" t="str">
        <f>IF(Rawdata[[#This Row],[Marital Status]]="M","Married","Single")</f>
        <v>Single</v>
      </c>
      <c r="C433" t="str">
        <f>IF(Rawdata[[#This Row],[Gender]]="M","Male","Female")</f>
        <v>Female</v>
      </c>
      <c r="D433" s="7">
        <f>Rawdata[[#This Row],[Income]]</f>
        <v>30000</v>
      </c>
      <c r="E433">
        <f>Rawdata[[#This Row],[Children]]</f>
        <v>0</v>
      </c>
      <c r="F433" t="str">
        <f>Rawdata[[#This Row],[Education]]</f>
        <v>Partial College</v>
      </c>
      <c r="G433">
        <f>VLOOKUP(tbl[[#This Row],[Education]],lk_education[],G$2,FALSE)</f>
        <v>3</v>
      </c>
      <c r="H433" t="str">
        <f>Rawdata[[#This Row],[Occupation]]</f>
        <v>Clerical</v>
      </c>
      <c r="I433" t="str">
        <f>Rawdata[[#This Row],[Home Owner]]</f>
        <v>Yes</v>
      </c>
      <c r="J433">
        <f>Rawdata[[#This Row],[Cars]]</f>
        <v>1</v>
      </c>
      <c r="K433" t="str">
        <f>Rawdata[[#This Row],[Commute Distance]]</f>
        <v>2-5 Miles</v>
      </c>
      <c r="L433" t="str">
        <f>Rawdata[[#This Row],[Region]]</f>
        <v>Europe</v>
      </c>
      <c r="M433">
        <f>Rawdata[[#This Row],[Age]]</f>
        <v>31</v>
      </c>
      <c r="N433" t="str">
        <f>VLOOKUP(tbl[[#This Row],[Age]],lk_age_brackets[],N$2,TRUE)</f>
        <v>31-40</v>
      </c>
      <c r="O433" t="str">
        <f>Rawdata[[#This Row],[Purchased Bike]]</f>
        <v>No</v>
      </c>
    </row>
    <row r="434" spans="1:15" x14ac:dyDescent="0.25">
      <c r="A434">
        <f>Rawdata[[#This Row],[ID]]</f>
        <v>15019</v>
      </c>
      <c r="B434" t="str">
        <f>IF(Rawdata[[#This Row],[Marital Status]]="M","Married","Single")</f>
        <v>Single</v>
      </c>
      <c r="C434" t="str">
        <f>IF(Rawdata[[#This Row],[Gender]]="M","Male","Female")</f>
        <v>Female</v>
      </c>
      <c r="D434" s="7">
        <f>Rawdata[[#This Row],[Income]]</f>
        <v>30000</v>
      </c>
      <c r="E434">
        <f>Rawdata[[#This Row],[Children]]</f>
        <v>3</v>
      </c>
      <c r="F434" t="str">
        <f>Rawdata[[#This Row],[Education]]</f>
        <v>High School</v>
      </c>
      <c r="G434">
        <f>VLOOKUP(tbl[[#This Row],[Education]],lk_education[],G$2,FALSE)</f>
        <v>2</v>
      </c>
      <c r="H434" t="str">
        <f>Rawdata[[#This Row],[Occupation]]</f>
        <v>Skilled Manual</v>
      </c>
      <c r="I434" t="str">
        <f>Rawdata[[#This Row],[Home Owner]]</f>
        <v>Yes</v>
      </c>
      <c r="J434">
        <f>Rawdata[[#This Row],[Cars]]</f>
        <v>2</v>
      </c>
      <c r="K434" t="str">
        <f>Rawdata[[#This Row],[Commute Distance]]</f>
        <v>5-10 Miles</v>
      </c>
      <c r="L434" t="str">
        <f>Rawdata[[#This Row],[Region]]</f>
        <v>Pacific</v>
      </c>
      <c r="M434">
        <f>Rawdata[[#This Row],[Age]]</f>
        <v>55</v>
      </c>
      <c r="N434" t="str">
        <f>VLOOKUP(tbl[[#This Row],[Age]],lk_age_brackets[],N$2,TRUE)</f>
        <v>51-60</v>
      </c>
      <c r="O434" t="str">
        <f>Rawdata[[#This Row],[Purchased Bike]]</f>
        <v>No</v>
      </c>
    </row>
    <row r="435" spans="1:15" x14ac:dyDescent="0.25">
      <c r="A435">
        <f>Rawdata[[#This Row],[ID]]</f>
        <v>28488</v>
      </c>
      <c r="B435" t="str">
        <f>IF(Rawdata[[#This Row],[Marital Status]]="M","Married","Single")</f>
        <v>Single</v>
      </c>
      <c r="C435" t="str">
        <f>IF(Rawdata[[#This Row],[Gender]]="M","Male","Female")</f>
        <v>Male</v>
      </c>
      <c r="D435" s="7">
        <f>Rawdata[[#This Row],[Income]]</f>
        <v>20000</v>
      </c>
      <c r="E435">
        <f>Rawdata[[#This Row],[Children]]</f>
        <v>0</v>
      </c>
      <c r="F435" t="str">
        <f>Rawdata[[#This Row],[Education]]</f>
        <v>Partial College</v>
      </c>
      <c r="G435">
        <f>VLOOKUP(tbl[[#This Row],[Education]],lk_education[],G$2,FALSE)</f>
        <v>3</v>
      </c>
      <c r="H435" t="str">
        <f>Rawdata[[#This Row],[Occupation]]</f>
        <v>Manual</v>
      </c>
      <c r="I435" t="str">
        <f>Rawdata[[#This Row],[Home Owner]]</f>
        <v>Yes</v>
      </c>
      <c r="J435">
        <f>Rawdata[[#This Row],[Cars]]</f>
        <v>0</v>
      </c>
      <c r="K435" t="str">
        <f>Rawdata[[#This Row],[Commute Distance]]</f>
        <v>0-1 Miles</v>
      </c>
      <c r="L435" t="str">
        <f>Rawdata[[#This Row],[Region]]</f>
        <v>Pacific</v>
      </c>
      <c r="M435">
        <f>Rawdata[[#This Row],[Age]]</f>
        <v>28</v>
      </c>
      <c r="N435" t="str">
        <f>VLOOKUP(tbl[[#This Row],[Age]],lk_age_brackets[],N$2,TRUE)</f>
        <v>0-30</v>
      </c>
      <c r="O435" t="str">
        <f>Rawdata[[#This Row],[Purchased Bike]]</f>
        <v>Yes</v>
      </c>
    </row>
    <row r="436" spans="1:15" x14ac:dyDescent="0.25">
      <c r="A436">
        <f>Rawdata[[#This Row],[ID]]</f>
        <v>21891</v>
      </c>
      <c r="B436" t="str">
        <f>IF(Rawdata[[#This Row],[Marital Status]]="M","Married","Single")</f>
        <v>Married</v>
      </c>
      <c r="C436" t="str">
        <f>IF(Rawdata[[#This Row],[Gender]]="M","Male","Female")</f>
        <v>Female</v>
      </c>
      <c r="D436" s="7">
        <f>Rawdata[[#This Row],[Income]]</f>
        <v>110000</v>
      </c>
      <c r="E436">
        <f>Rawdata[[#This Row],[Children]]</f>
        <v>0</v>
      </c>
      <c r="F436" t="str">
        <f>Rawdata[[#This Row],[Education]]</f>
        <v>High School</v>
      </c>
      <c r="G436">
        <f>VLOOKUP(tbl[[#This Row],[Education]],lk_education[],G$2,FALSE)</f>
        <v>2</v>
      </c>
      <c r="H436" t="str">
        <f>Rawdata[[#This Row],[Occupation]]</f>
        <v>Management</v>
      </c>
      <c r="I436" t="str">
        <f>Rawdata[[#This Row],[Home Owner]]</f>
        <v>Yes</v>
      </c>
      <c r="J436">
        <f>Rawdata[[#This Row],[Cars]]</f>
        <v>3</v>
      </c>
      <c r="K436" t="str">
        <f>Rawdata[[#This Row],[Commute Distance]]</f>
        <v>10+ Miles</v>
      </c>
      <c r="L436" t="str">
        <f>Rawdata[[#This Row],[Region]]</f>
        <v>Pacific</v>
      </c>
      <c r="M436">
        <f>Rawdata[[#This Row],[Age]]</f>
        <v>34</v>
      </c>
      <c r="N436" t="str">
        <f>VLOOKUP(tbl[[#This Row],[Age]],lk_age_brackets[],N$2,TRUE)</f>
        <v>31-40</v>
      </c>
      <c r="O436" t="str">
        <f>Rawdata[[#This Row],[Purchased Bike]]</f>
        <v>Yes</v>
      </c>
    </row>
    <row r="437" spans="1:15" x14ac:dyDescent="0.25">
      <c r="A437">
        <f>Rawdata[[#This Row],[ID]]</f>
        <v>27814</v>
      </c>
      <c r="B437" t="str">
        <f>IF(Rawdata[[#This Row],[Marital Status]]="M","Married","Single")</f>
        <v>Single</v>
      </c>
      <c r="C437" t="str">
        <f>IF(Rawdata[[#This Row],[Gender]]="M","Male","Female")</f>
        <v>Female</v>
      </c>
      <c r="D437" s="7">
        <f>Rawdata[[#This Row],[Income]]</f>
        <v>30000</v>
      </c>
      <c r="E437">
        <f>Rawdata[[#This Row],[Children]]</f>
        <v>3</v>
      </c>
      <c r="F437" t="str">
        <f>Rawdata[[#This Row],[Education]]</f>
        <v>Partial College</v>
      </c>
      <c r="G437">
        <f>VLOOKUP(tbl[[#This Row],[Education]],lk_education[],G$2,FALSE)</f>
        <v>3</v>
      </c>
      <c r="H437" t="str">
        <f>Rawdata[[#This Row],[Occupation]]</f>
        <v>Clerical</v>
      </c>
      <c r="I437" t="str">
        <f>Rawdata[[#This Row],[Home Owner]]</f>
        <v>No</v>
      </c>
      <c r="J437">
        <f>Rawdata[[#This Row],[Cars]]</f>
        <v>1</v>
      </c>
      <c r="K437" t="str">
        <f>Rawdata[[#This Row],[Commute Distance]]</f>
        <v>0-1 Miles</v>
      </c>
      <c r="L437" t="str">
        <f>Rawdata[[#This Row],[Region]]</f>
        <v>Europe</v>
      </c>
      <c r="M437">
        <f>Rawdata[[#This Row],[Age]]</f>
        <v>26</v>
      </c>
      <c r="N437" t="str">
        <f>VLOOKUP(tbl[[#This Row],[Age]],lk_age_brackets[],N$2,TRUE)</f>
        <v>0-30</v>
      </c>
      <c r="O437" t="str">
        <f>Rawdata[[#This Row],[Purchased Bike]]</f>
        <v>No</v>
      </c>
    </row>
    <row r="438" spans="1:15" x14ac:dyDescent="0.25">
      <c r="A438">
        <f>Rawdata[[#This Row],[ID]]</f>
        <v>22175</v>
      </c>
      <c r="B438" t="str">
        <f>IF(Rawdata[[#This Row],[Marital Status]]="M","Married","Single")</f>
        <v>Married</v>
      </c>
      <c r="C438" t="str">
        <f>IF(Rawdata[[#This Row],[Gender]]="M","Male","Female")</f>
        <v>Female</v>
      </c>
      <c r="D438" s="7">
        <f>Rawdata[[#This Row],[Income]]</f>
        <v>30000</v>
      </c>
      <c r="E438">
        <f>Rawdata[[#This Row],[Children]]</f>
        <v>3</v>
      </c>
      <c r="F438" t="str">
        <f>Rawdata[[#This Row],[Education]]</f>
        <v>High School</v>
      </c>
      <c r="G438">
        <f>VLOOKUP(tbl[[#This Row],[Education]],lk_education[],G$2,FALSE)</f>
        <v>2</v>
      </c>
      <c r="H438" t="str">
        <f>Rawdata[[#This Row],[Occupation]]</f>
        <v>Skilled Manual</v>
      </c>
      <c r="I438" t="str">
        <f>Rawdata[[#This Row],[Home Owner]]</f>
        <v>Yes</v>
      </c>
      <c r="J438">
        <f>Rawdata[[#This Row],[Cars]]</f>
        <v>2</v>
      </c>
      <c r="K438" t="str">
        <f>Rawdata[[#This Row],[Commute Distance]]</f>
        <v>5-10 Miles</v>
      </c>
      <c r="L438" t="str">
        <f>Rawdata[[#This Row],[Region]]</f>
        <v>Pacific</v>
      </c>
      <c r="M438">
        <f>Rawdata[[#This Row],[Age]]</f>
        <v>53</v>
      </c>
      <c r="N438" t="str">
        <f>VLOOKUP(tbl[[#This Row],[Age]],lk_age_brackets[],N$2,TRUE)</f>
        <v>51-60</v>
      </c>
      <c r="O438" t="str">
        <f>Rawdata[[#This Row],[Purchased Bike]]</f>
        <v>Yes</v>
      </c>
    </row>
    <row r="439" spans="1:15" x14ac:dyDescent="0.25">
      <c r="A439">
        <f>Rawdata[[#This Row],[ID]]</f>
        <v>29447</v>
      </c>
      <c r="B439" t="str">
        <f>IF(Rawdata[[#This Row],[Marital Status]]="M","Married","Single")</f>
        <v>Single</v>
      </c>
      <c r="C439" t="str">
        <f>IF(Rawdata[[#This Row],[Gender]]="M","Male","Female")</f>
        <v>Female</v>
      </c>
      <c r="D439" s="7">
        <f>Rawdata[[#This Row],[Income]]</f>
        <v>10000</v>
      </c>
      <c r="E439">
        <f>Rawdata[[#This Row],[Children]]</f>
        <v>2</v>
      </c>
      <c r="F439" t="str">
        <f>Rawdata[[#This Row],[Education]]</f>
        <v>Bachelors</v>
      </c>
      <c r="G439">
        <f>VLOOKUP(tbl[[#This Row],[Education]],lk_education[],G$2,FALSE)</f>
        <v>4</v>
      </c>
      <c r="H439" t="str">
        <f>Rawdata[[#This Row],[Occupation]]</f>
        <v>Clerical</v>
      </c>
      <c r="I439" t="str">
        <f>Rawdata[[#This Row],[Home Owner]]</f>
        <v>No</v>
      </c>
      <c r="J439">
        <f>Rawdata[[#This Row],[Cars]]</f>
        <v>1</v>
      </c>
      <c r="K439" t="str">
        <f>Rawdata[[#This Row],[Commute Distance]]</f>
        <v>2-5 Miles</v>
      </c>
      <c r="L439" t="str">
        <f>Rawdata[[#This Row],[Region]]</f>
        <v>Europe</v>
      </c>
      <c r="M439">
        <f>Rawdata[[#This Row],[Age]]</f>
        <v>68</v>
      </c>
      <c r="N439" t="str">
        <f>VLOOKUP(tbl[[#This Row],[Age]],lk_age_brackets[],N$2,TRUE)</f>
        <v>61+</v>
      </c>
      <c r="O439" t="str">
        <f>Rawdata[[#This Row],[Purchased Bike]]</f>
        <v>No</v>
      </c>
    </row>
    <row r="440" spans="1:15" x14ac:dyDescent="0.25">
      <c r="A440">
        <f>Rawdata[[#This Row],[ID]]</f>
        <v>19784</v>
      </c>
      <c r="B440" t="str">
        <f>IF(Rawdata[[#This Row],[Marital Status]]="M","Married","Single")</f>
        <v>Married</v>
      </c>
      <c r="C440" t="str">
        <f>IF(Rawdata[[#This Row],[Gender]]="M","Male","Female")</f>
        <v>Female</v>
      </c>
      <c r="D440" s="7">
        <f>Rawdata[[#This Row],[Income]]</f>
        <v>80000</v>
      </c>
      <c r="E440">
        <f>Rawdata[[#This Row],[Children]]</f>
        <v>2</v>
      </c>
      <c r="F440" t="str">
        <f>Rawdata[[#This Row],[Education]]</f>
        <v>High School</v>
      </c>
      <c r="G440">
        <f>VLOOKUP(tbl[[#This Row],[Education]],lk_education[],G$2,FALSE)</f>
        <v>2</v>
      </c>
      <c r="H440" t="str">
        <f>Rawdata[[#This Row],[Occupation]]</f>
        <v>Skilled Manual</v>
      </c>
      <c r="I440" t="str">
        <f>Rawdata[[#This Row],[Home Owner]]</f>
        <v>Yes</v>
      </c>
      <c r="J440">
        <f>Rawdata[[#This Row],[Cars]]</f>
        <v>2</v>
      </c>
      <c r="K440" t="str">
        <f>Rawdata[[#This Row],[Commute Distance]]</f>
        <v>5-10 Miles</v>
      </c>
      <c r="L440" t="str">
        <f>Rawdata[[#This Row],[Region]]</f>
        <v>Pacific</v>
      </c>
      <c r="M440">
        <f>Rawdata[[#This Row],[Age]]</f>
        <v>50</v>
      </c>
      <c r="N440" t="str">
        <f>VLOOKUP(tbl[[#This Row],[Age]],lk_age_brackets[],N$2,TRUE)</f>
        <v>41-50</v>
      </c>
      <c r="O440" t="str">
        <f>Rawdata[[#This Row],[Purchased Bike]]</f>
        <v>Yes</v>
      </c>
    </row>
    <row r="441" spans="1:15" x14ac:dyDescent="0.25">
      <c r="A441">
        <f>Rawdata[[#This Row],[ID]]</f>
        <v>27824</v>
      </c>
      <c r="B441" t="str">
        <f>IF(Rawdata[[#This Row],[Marital Status]]="M","Married","Single")</f>
        <v>Single</v>
      </c>
      <c r="C441" t="str">
        <f>IF(Rawdata[[#This Row],[Gender]]="M","Male","Female")</f>
        <v>Female</v>
      </c>
      <c r="D441" s="7">
        <f>Rawdata[[#This Row],[Income]]</f>
        <v>30000</v>
      </c>
      <c r="E441">
        <f>Rawdata[[#This Row],[Children]]</f>
        <v>3</v>
      </c>
      <c r="F441" t="str">
        <f>Rawdata[[#This Row],[Education]]</f>
        <v>Partial College</v>
      </c>
      <c r="G441">
        <f>VLOOKUP(tbl[[#This Row],[Education]],lk_education[],G$2,FALSE)</f>
        <v>3</v>
      </c>
      <c r="H441" t="str">
        <f>Rawdata[[#This Row],[Occupation]]</f>
        <v>Clerical</v>
      </c>
      <c r="I441" t="str">
        <f>Rawdata[[#This Row],[Home Owner]]</f>
        <v>Yes</v>
      </c>
      <c r="J441">
        <f>Rawdata[[#This Row],[Cars]]</f>
        <v>2</v>
      </c>
      <c r="K441" t="str">
        <f>Rawdata[[#This Row],[Commute Distance]]</f>
        <v>0-1 Miles</v>
      </c>
      <c r="L441" t="str">
        <f>Rawdata[[#This Row],[Region]]</f>
        <v>Europe</v>
      </c>
      <c r="M441">
        <f>Rawdata[[#This Row],[Age]]</f>
        <v>28</v>
      </c>
      <c r="N441" t="str">
        <f>VLOOKUP(tbl[[#This Row],[Age]],lk_age_brackets[],N$2,TRUE)</f>
        <v>0-30</v>
      </c>
      <c r="O441" t="str">
        <f>Rawdata[[#This Row],[Purchased Bike]]</f>
        <v>Yes</v>
      </c>
    </row>
    <row r="442" spans="1:15" x14ac:dyDescent="0.25">
      <c r="A442">
        <f>Rawdata[[#This Row],[ID]]</f>
        <v>24093</v>
      </c>
      <c r="B442" t="str">
        <f>IF(Rawdata[[#This Row],[Marital Status]]="M","Married","Single")</f>
        <v>Single</v>
      </c>
      <c r="C442" t="str">
        <f>IF(Rawdata[[#This Row],[Gender]]="M","Male","Female")</f>
        <v>Female</v>
      </c>
      <c r="D442" s="7">
        <f>Rawdata[[#This Row],[Income]]</f>
        <v>80000</v>
      </c>
      <c r="E442">
        <f>Rawdata[[#This Row],[Children]]</f>
        <v>0</v>
      </c>
      <c r="F442" t="str">
        <f>Rawdata[[#This Row],[Education]]</f>
        <v>Graduate Degree</v>
      </c>
      <c r="G442">
        <f>VLOOKUP(tbl[[#This Row],[Education]],lk_education[],G$2,FALSE)</f>
        <v>5</v>
      </c>
      <c r="H442" t="str">
        <f>Rawdata[[#This Row],[Occupation]]</f>
        <v>Skilled Manual</v>
      </c>
      <c r="I442" t="str">
        <f>Rawdata[[#This Row],[Home Owner]]</f>
        <v>No</v>
      </c>
      <c r="J442">
        <f>Rawdata[[#This Row],[Cars]]</f>
        <v>0</v>
      </c>
      <c r="K442" t="str">
        <f>Rawdata[[#This Row],[Commute Distance]]</f>
        <v>0-1 Miles</v>
      </c>
      <c r="L442" t="str">
        <f>Rawdata[[#This Row],[Region]]</f>
        <v>Europe</v>
      </c>
      <c r="M442">
        <f>Rawdata[[#This Row],[Age]]</f>
        <v>40</v>
      </c>
      <c r="N442" t="str">
        <f>VLOOKUP(tbl[[#This Row],[Age]],lk_age_brackets[],N$2,TRUE)</f>
        <v>31-40</v>
      </c>
      <c r="O442" t="str">
        <f>Rawdata[[#This Row],[Purchased Bike]]</f>
        <v>Yes</v>
      </c>
    </row>
    <row r="443" spans="1:15" x14ac:dyDescent="0.25">
      <c r="A443">
        <f>Rawdata[[#This Row],[ID]]</f>
        <v>19618</v>
      </c>
      <c r="B443" t="str">
        <f>IF(Rawdata[[#This Row],[Marital Status]]="M","Married","Single")</f>
        <v>Married</v>
      </c>
      <c r="C443" t="str">
        <f>IF(Rawdata[[#This Row],[Gender]]="M","Male","Female")</f>
        <v>Male</v>
      </c>
      <c r="D443" s="7">
        <f>Rawdata[[#This Row],[Income]]</f>
        <v>70000</v>
      </c>
      <c r="E443">
        <f>Rawdata[[#This Row],[Children]]</f>
        <v>5</v>
      </c>
      <c r="F443" t="str">
        <f>Rawdata[[#This Row],[Education]]</f>
        <v>Partial College</v>
      </c>
      <c r="G443">
        <f>VLOOKUP(tbl[[#This Row],[Education]],lk_education[],G$2,FALSE)</f>
        <v>3</v>
      </c>
      <c r="H443" t="str">
        <f>Rawdata[[#This Row],[Occupation]]</f>
        <v>Skilled Manual</v>
      </c>
      <c r="I443" t="str">
        <f>Rawdata[[#This Row],[Home Owner]]</f>
        <v>Yes</v>
      </c>
      <c r="J443">
        <f>Rawdata[[#This Row],[Cars]]</f>
        <v>2</v>
      </c>
      <c r="K443" t="str">
        <f>Rawdata[[#This Row],[Commute Distance]]</f>
        <v>0-1 Miles</v>
      </c>
      <c r="L443" t="str">
        <f>Rawdata[[#This Row],[Region]]</f>
        <v>Pacific</v>
      </c>
      <c r="M443">
        <f>Rawdata[[#This Row],[Age]]</f>
        <v>44</v>
      </c>
      <c r="N443" t="str">
        <f>VLOOKUP(tbl[[#This Row],[Age]],lk_age_brackets[],N$2,TRUE)</f>
        <v>41-50</v>
      </c>
      <c r="O443" t="str">
        <f>Rawdata[[#This Row],[Purchased Bike]]</f>
        <v>No</v>
      </c>
    </row>
    <row r="444" spans="1:15" x14ac:dyDescent="0.25">
      <c r="A444">
        <f>Rawdata[[#This Row],[ID]]</f>
        <v>21561</v>
      </c>
      <c r="B444" t="str">
        <f>IF(Rawdata[[#This Row],[Marital Status]]="M","Married","Single")</f>
        <v>Single</v>
      </c>
      <c r="C444" t="str">
        <f>IF(Rawdata[[#This Row],[Gender]]="M","Male","Female")</f>
        <v>Male</v>
      </c>
      <c r="D444" s="7">
        <f>Rawdata[[#This Row],[Income]]</f>
        <v>90000</v>
      </c>
      <c r="E444">
        <f>Rawdata[[#This Row],[Children]]</f>
        <v>0</v>
      </c>
      <c r="F444" t="str">
        <f>Rawdata[[#This Row],[Education]]</f>
        <v>Bachelors</v>
      </c>
      <c r="G444">
        <f>VLOOKUP(tbl[[#This Row],[Education]],lk_education[],G$2,FALSE)</f>
        <v>4</v>
      </c>
      <c r="H444" t="str">
        <f>Rawdata[[#This Row],[Occupation]]</f>
        <v>Professional</v>
      </c>
      <c r="I444" t="str">
        <f>Rawdata[[#This Row],[Home Owner]]</f>
        <v>No</v>
      </c>
      <c r="J444">
        <f>Rawdata[[#This Row],[Cars]]</f>
        <v>3</v>
      </c>
      <c r="K444" t="str">
        <f>Rawdata[[#This Row],[Commute Distance]]</f>
        <v>10+ Miles</v>
      </c>
      <c r="L444" t="str">
        <f>Rawdata[[#This Row],[Region]]</f>
        <v>Pacific</v>
      </c>
      <c r="M444">
        <f>Rawdata[[#This Row],[Age]]</f>
        <v>34</v>
      </c>
      <c r="N444" t="str">
        <f>VLOOKUP(tbl[[#This Row],[Age]],lk_age_brackets[],N$2,TRUE)</f>
        <v>31-40</v>
      </c>
      <c r="O444" t="str">
        <f>Rawdata[[#This Row],[Purchased Bike]]</f>
        <v>Yes</v>
      </c>
    </row>
    <row r="445" spans="1:15" x14ac:dyDescent="0.25">
      <c r="A445">
        <f>Rawdata[[#This Row],[ID]]</f>
        <v>11061</v>
      </c>
      <c r="B445" t="str">
        <f>IF(Rawdata[[#This Row],[Marital Status]]="M","Married","Single")</f>
        <v>Married</v>
      </c>
      <c r="C445" t="str">
        <f>IF(Rawdata[[#This Row],[Gender]]="M","Male","Female")</f>
        <v>Male</v>
      </c>
      <c r="D445" s="7">
        <f>Rawdata[[#This Row],[Income]]</f>
        <v>70000</v>
      </c>
      <c r="E445">
        <f>Rawdata[[#This Row],[Children]]</f>
        <v>2</v>
      </c>
      <c r="F445" t="str">
        <f>Rawdata[[#This Row],[Education]]</f>
        <v>Partial College</v>
      </c>
      <c r="G445">
        <f>VLOOKUP(tbl[[#This Row],[Education]],lk_education[],G$2,FALSE)</f>
        <v>3</v>
      </c>
      <c r="H445" t="str">
        <f>Rawdata[[#This Row],[Occupation]]</f>
        <v>Skilled Manual</v>
      </c>
      <c r="I445" t="str">
        <f>Rawdata[[#This Row],[Home Owner]]</f>
        <v>Yes</v>
      </c>
      <c r="J445">
        <f>Rawdata[[#This Row],[Cars]]</f>
        <v>2</v>
      </c>
      <c r="K445" t="str">
        <f>Rawdata[[#This Row],[Commute Distance]]</f>
        <v>5-10 Miles</v>
      </c>
      <c r="L445" t="str">
        <f>Rawdata[[#This Row],[Region]]</f>
        <v>Pacific</v>
      </c>
      <c r="M445">
        <f>Rawdata[[#This Row],[Age]]</f>
        <v>52</v>
      </c>
      <c r="N445" t="str">
        <f>VLOOKUP(tbl[[#This Row],[Age]],lk_age_brackets[],N$2,TRUE)</f>
        <v>51-60</v>
      </c>
      <c r="O445" t="str">
        <f>Rawdata[[#This Row],[Purchased Bike]]</f>
        <v>Yes</v>
      </c>
    </row>
    <row r="446" spans="1:15" x14ac:dyDescent="0.25">
      <c r="A446">
        <f>Rawdata[[#This Row],[ID]]</f>
        <v>26651</v>
      </c>
      <c r="B446" t="str">
        <f>IF(Rawdata[[#This Row],[Marital Status]]="M","Married","Single")</f>
        <v>Single</v>
      </c>
      <c r="C446" t="str">
        <f>IF(Rawdata[[#This Row],[Gender]]="M","Male","Female")</f>
        <v>Male</v>
      </c>
      <c r="D446" s="7">
        <f>Rawdata[[#This Row],[Income]]</f>
        <v>80000</v>
      </c>
      <c r="E446">
        <f>Rawdata[[#This Row],[Children]]</f>
        <v>4</v>
      </c>
      <c r="F446" t="str">
        <f>Rawdata[[#This Row],[Education]]</f>
        <v>Graduate Degree</v>
      </c>
      <c r="G446">
        <f>VLOOKUP(tbl[[#This Row],[Education]],lk_education[],G$2,FALSE)</f>
        <v>5</v>
      </c>
      <c r="H446" t="str">
        <f>Rawdata[[#This Row],[Occupation]]</f>
        <v>Management</v>
      </c>
      <c r="I446" t="str">
        <f>Rawdata[[#This Row],[Home Owner]]</f>
        <v>Yes</v>
      </c>
      <c r="J446">
        <f>Rawdata[[#This Row],[Cars]]</f>
        <v>0</v>
      </c>
      <c r="K446" t="str">
        <f>Rawdata[[#This Row],[Commute Distance]]</f>
        <v>0-1 Miles</v>
      </c>
      <c r="L446" t="str">
        <f>Rawdata[[#This Row],[Region]]</f>
        <v>Pacific</v>
      </c>
      <c r="M446">
        <f>Rawdata[[#This Row],[Age]]</f>
        <v>36</v>
      </c>
      <c r="N446" t="str">
        <f>VLOOKUP(tbl[[#This Row],[Age]],lk_age_brackets[],N$2,TRUE)</f>
        <v>31-40</v>
      </c>
      <c r="O446" t="str">
        <f>Rawdata[[#This Row],[Purchased Bike]]</f>
        <v>Yes</v>
      </c>
    </row>
    <row r="447" spans="1:15" x14ac:dyDescent="0.25">
      <c r="A447">
        <f>Rawdata[[#This Row],[ID]]</f>
        <v>21108</v>
      </c>
      <c r="B447" t="str">
        <f>IF(Rawdata[[#This Row],[Marital Status]]="M","Married","Single")</f>
        <v>Married</v>
      </c>
      <c r="C447" t="str">
        <f>IF(Rawdata[[#This Row],[Gender]]="M","Male","Female")</f>
        <v>Female</v>
      </c>
      <c r="D447" s="7">
        <f>Rawdata[[#This Row],[Income]]</f>
        <v>40000</v>
      </c>
      <c r="E447">
        <f>Rawdata[[#This Row],[Children]]</f>
        <v>1</v>
      </c>
      <c r="F447" t="str">
        <f>Rawdata[[#This Row],[Education]]</f>
        <v>Bachelors</v>
      </c>
      <c r="G447">
        <f>VLOOKUP(tbl[[#This Row],[Education]],lk_education[],G$2,FALSE)</f>
        <v>4</v>
      </c>
      <c r="H447" t="str">
        <f>Rawdata[[#This Row],[Occupation]]</f>
        <v>Skilled Manual</v>
      </c>
      <c r="I447" t="str">
        <f>Rawdata[[#This Row],[Home Owner]]</f>
        <v>Yes</v>
      </c>
      <c r="J447">
        <f>Rawdata[[#This Row],[Cars]]</f>
        <v>1</v>
      </c>
      <c r="K447" t="str">
        <f>Rawdata[[#This Row],[Commute Distance]]</f>
        <v>0-1 Miles</v>
      </c>
      <c r="L447" t="str">
        <f>Rawdata[[#This Row],[Region]]</f>
        <v>Europe</v>
      </c>
      <c r="M447">
        <f>Rawdata[[#This Row],[Age]]</f>
        <v>43</v>
      </c>
      <c r="N447" t="str">
        <f>VLOOKUP(tbl[[#This Row],[Age]],lk_age_brackets[],N$2,TRUE)</f>
        <v>41-50</v>
      </c>
      <c r="O447" t="str">
        <f>Rawdata[[#This Row],[Purchased Bike]]</f>
        <v>Yes</v>
      </c>
    </row>
    <row r="448" spans="1:15" x14ac:dyDescent="0.25">
      <c r="A448">
        <f>Rawdata[[#This Row],[ID]]</f>
        <v>12731</v>
      </c>
      <c r="B448" t="str">
        <f>IF(Rawdata[[#This Row],[Marital Status]]="M","Married","Single")</f>
        <v>Single</v>
      </c>
      <c r="C448" t="str">
        <f>IF(Rawdata[[#This Row],[Gender]]="M","Male","Female")</f>
        <v>Male</v>
      </c>
      <c r="D448" s="7">
        <f>Rawdata[[#This Row],[Income]]</f>
        <v>30000</v>
      </c>
      <c r="E448">
        <f>Rawdata[[#This Row],[Children]]</f>
        <v>0</v>
      </c>
      <c r="F448" t="str">
        <f>Rawdata[[#This Row],[Education]]</f>
        <v>High School</v>
      </c>
      <c r="G448">
        <f>VLOOKUP(tbl[[#This Row],[Education]],lk_education[],G$2,FALSE)</f>
        <v>2</v>
      </c>
      <c r="H448" t="str">
        <f>Rawdata[[#This Row],[Occupation]]</f>
        <v>Manual</v>
      </c>
      <c r="I448" t="str">
        <f>Rawdata[[#This Row],[Home Owner]]</f>
        <v>No</v>
      </c>
      <c r="J448">
        <f>Rawdata[[#This Row],[Cars]]</f>
        <v>1</v>
      </c>
      <c r="K448" t="str">
        <f>Rawdata[[#This Row],[Commute Distance]]</f>
        <v>1-2 Miles</v>
      </c>
      <c r="L448" t="str">
        <f>Rawdata[[#This Row],[Region]]</f>
        <v>Europe</v>
      </c>
      <c r="M448">
        <f>Rawdata[[#This Row],[Age]]</f>
        <v>32</v>
      </c>
      <c r="N448" t="str">
        <f>VLOOKUP(tbl[[#This Row],[Age]],lk_age_brackets[],N$2,TRUE)</f>
        <v>31-40</v>
      </c>
      <c r="O448" t="str">
        <f>Rawdata[[#This Row],[Purchased Bike]]</f>
        <v>No</v>
      </c>
    </row>
    <row r="449" spans="1:15" x14ac:dyDescent="0.25">
      <c r="A449">
        <f>Rawdata[[#This Row],[ID]]</f>
        <v>25307</v>
      </c>
      <c r="B449" t="str">
        <f>IF(Rawdata[[#This Row],[Marital Status]]="M","Married","Single")</f>
        <v>Married</v>
      </c>
      <c r="C449" t="str">
        <f>IF(Rawdata[[#This Row],[Gender]]="M","Male","Female")</f>
        <v>Female</v>
      </c>
      <c r="D449" s="7">
        <f>Rawdata[[#This Row],[Income]]</f>
        <v>40000</v>
      </c>
      <c r="E449">
        <f>Rawdata[[#This Row],[Children]]</f>
        <v>1</v>
      </c>
      <c r="F449" t="str">
        <f>Rawdata[[#This Row],[Education]]</f>
        <v>Bachelors</v>
      </c>
      <c r="G449">
        <f>VLOOKUP(tbl[[#This Row],[Education]],lk_education[],G$2,FALSE)</f>
        <v>4</v>
      </c>
      <c r="H449" t="str">
        <f>Rawdata[[#This Row],[Occupation]]</f>
        <v>Skilled Manual</v>
      </c>
      <c r="I449" t="str">
        <f>Rawdata[[#This Row],[Home Owner]]</f>
        <v>Yes</v>
      </c>
      <c r="J449">
        <f>Rawdata[[#This Row],[Cars]]</f>
        <v>1</v>
      </c>
      <c r="K449" t="str">
        <f>Rawdata[[#This Row],[Commute Distance]]</f>
        <v>1-2 Miles</v>
      </c>
      <c r="L449" t="str">
        <f>Rawdata[[#This Row],[Region]]</f>
        <v>Europe</v>
      </c>
      <c r="M449">
        <f>Rawdata[[#This Row],[Age]]</f>
        <v>32</v>
      </c>
      <c r="N449" t="str">
        <f>VLOOKUP(tbl[[#This Row],[Age]],lk_age_brackets[],N$2,TRUE)</f>
        <v>31-40</v>
      </c>
      <c r="O449" t="str">
        <f>Rawdata[[#This Row],[Purchased Bike]]</f>
        <v>Yes</v>
      </c>
    </row>
    <row r="450" spans="1:15" x14ac:dyDescent="0.25">
      <c r="A450">
        <f>Rawdata[[#This Row],[ID]]</f>
        <v>14278</v>
      </c>
      <c r="B450" t="str">
        <f>IF(Rawdata[[#This Row],[Marital Status]]="M","Married","Single")</f>
        <v>Married</v>
      </c>
      <c r="C450" t="str">
        <f>IF(Rawdata[[#This Row],[Gender]]="M","Male","Female")</f>
        <v>Female</v>
      </c>
      <c r="D450" s="7">
        <f>Rawdata[[#This Row],[Income]]</f>
        <v>130000</v>
      </c>
      <c r="E450">
        <f>Rawdata[[#This Row],[Children]]</f>
        <v>0</v>
      </c>
      <c r="F450" t="str">
        <f>Rawdata[[#This Row],[Education]]</f>
        <v>Graduate Degree</v>
      </c>
      <c r="G450">
        <f>VLOOKUP(tbl[[#This Row],[Education]],lk_education[],G$2,FALSE)</f>
        <v>5</v>
      </c>
      <c r="H450" t="str">
        <f>Rawdata[[#This Row],[Occupation]]</f>
        <v>Management</v>
      </c>
      <c r="I450" t="str">
        <f>Rawdata[[#This Row],[Home Owner]]</f>
        <v>Yes</v>
      </c>
      <c r="J450">
        <f>Rawdata[[#This Row],[Cars]]</f>
        <v>1</v>
      </c>
      <c r="K450" t="str">
        <f>Rawdata[[#This Row],[Commute Distance]]</f>
        <v>10+ Miles</v>
      </c>
      <c r="L450" t="str">
        <f>Rawdata[[#This Row],[Region]]</f>
        <v>Pacific</v>
      </c>
      <c r="M450">
        <f>Rawdata[[#This Row],[Age]]</f>
        <v>48</v>
      </c>
      <c r="N450" t="str">
        <f>VLOOKUP(tbl[[#This Row],[Age]],lk_age_brackets[],N$2,TRUE)</f>
        <v>41-50</v>
      </c>
      <c r="O450" t="str">
        <f>Rawdata[[#This Row],[Purchased Bike]]</f>
        <v>No</v>
      </c>
    </row>
    <row r="451" spans="1:15" x14ac:dyDescent="0.25">
      <c r="A451">
        <f>Rawdata[[#This Row],[ID]]</f>
        <v>20711</v>
      </c>
      <c r="B451" t="str">
        <f>IF(Rawdata[[#This Row],[Marital Status]]="M","Married","Single")</f>
        <v>Married</v>
      </c>
      <c r="C451" t="str">
        <f>IF(Rawdata[[#This Row],[Gender]]="M","Male","Female")</f>
        <v>Female</v>
      </c>
      <c r="D451" s="7">
        <f>Rawdata[[#This Row],[Income]]</f>
        <v>40000</v>
      </c>
      <c r="E451">
        <f>Rawdata[[#This Row],[Children]]</f>
        <v>1</v>
      </c>
      <c r="F451" t="str">
        <f>Rawdata[[#This Row],[Education]]</f>
        <v>Bachelors</v>
      </c>
      <c r="G451">
        <f>VLOOKUP(tbl[[#This Row],[Education]],lk_education[],G$2,FALSE)</f>
        <v>4</v>
      </c>
      <c r="H451" t="str">
        <f>Rawdata[[#This Row],[Occupation]]</f>
        <v>Skilled Manual</v>
      </c>
      <c r="I451" t="str">
        <f>Rawdata[[#This Row],[Home Owner]]</f>
        <v>Yes</v>
      </c>
      <c r="J451">
        <f>Rawdata[[#This Row],[Cars]]</f>
        <v>0</v>
      </c>
      <c r="K451" t="str">
        <f>Rawdata[[#This Row],[Commute Distance]]</f>
        <v>1-2 Miles</v>
      </c>
      <c r="L451" t="str">
        <f>Rawdata[[#This Row],[Region]]</f>
        <v>Europe</v>
      </c>
      <c r="M451">
        <f>Rawdata[[#This Row],[Age]]</f>
        <v>32</v>
      </c>
      <c r="N451" t="str">
        <f>VLOOKUP(tbl[[#This Row],[Age]],lk_age_brackets[],N$2,TRUE)</f>
        <v>31-40</v>
      </c>
      <c r="O451" t="str">
        <f>Rawdata[[#This Row],[Purchased Bike]]</f>
        <v>Yes</v>
      </c>
    </row>
    <row r="452" spans="1:15" x14ac:dyDescent="0.25">
      <c r="A452">
        <f>Rawdata[[#This Row],[ID]]</f>
        <v>11383</v>
      </c>
      <c r="B452" t="str">
        <f>IF(Rawdata[[#This Row],[Marital Status]]="M","Married","Single")</f>
        <v>Married</v>
      </c>
      <c r="C452" t="str">
        <f>IF(Rawdata[[#This Row],[Gender]]="M","Male","Female")</f>
        <v>Female</v>
      </c>
      <c r="D452" s="7">
        <f>Rawdata[[#This Row],[Income]]</f>
        <v>30000</v>
      </c>
      <c r="E452">
        <f>Rawdata[[#This Row],[Children]]</f>
        <v>3</v>
      </c>
      <c r="F452" t="str">
        <f>Rawdata[[#This Row],[Education]]</f>
        <v>Graduate Degree</v>
      </c>
      <c r="G452">
        <f>VLOOKUP(tbl[[#This Row],[Education]],lk_education[],G$2,FALSE)</f>
        <v>5</v>
      </c>
      <c r="H452" t="str">
        <f>Rawdata[[#This Row],[Occupation]]</f>
        <v>Clerical</v>
      </c>
      <c r="I452" t="str">
        <f>Rawdata[[#This Row],[Home Owner]]</f>
        <v>Yes</v>
      </c>
      <c r="J452">
        <f>Rawdata[[#This Row],[Cars]]</f>
        <v>0</v>
      </c>
      <c r="K452" t="str">
        <f>Rawdata[[#This Row],[Commute Distance]]</f>
        <v>0-1 Miles</v>
      </c>
      <c r="L452" t="str">
        <f>Rawdata[[#This Row],[Region]]</f>
        <v>Europe</v>
      </c>
      <c r="M452">
        <f>Rawdata[[#This Row],[Age]]</f>
        <v>46</v>
      </c>
      <c r="N452" t="str">
        <f>VLOOKUP(tbl[[#This Row],[Age]],lk_age_brackets[],N$2,TRUE)</f>
        <v>41-50</v>
      </c>
      <c r="O452" t="str">
        <f>Rawdata[[#This Row],[Purchased Bike]]</f>
        <v>No</v>
      </c>
    </row>
    <row r="453" spans="1:15" x14ac:dyDescent="0.25">
      <c r="A453">
        <f>Rawdata[[#This Row],[ID]]</f>
        <v>12497</v>
      </c>
      <c r="B453" t="str">
        <f>IF(Rawdata[[#This Row],[Marital Status]]="M","Married","Single")</f>
        <v>Married</v>
      </c>
      <c r="C453" t="str">
        <f>IF(Rawdata[[#This Row],[Gender]]="M","Male","Female")</f>
        <v>Female</v>
      </c>
      <c r="D453" s="7">
        <f>Rawdata[[#This Row],[Income]]</f>
        <v>40000</v>
      </c>
      <c r="E453">
        <f>Rawdata[[#This Row],[Children]]</f>
        <v>1</v>
      </c>
      <c r="F453" t="str">
        <f>Rawdata[[#This Row],[Education]]</f>
        <v>Bachelors</v>
      </c>
      <c r="G453">
        <f>VLOOKUP(tbl[[#This Row],[Education]],lk_education[],G$2,FALSE)</f>
        <v>4</v>
      </c>
      <c r="H453" t="str">
        <f>Rawdata[[#This Row],[Occupation]]</f>
        <v>Skilled Manual</v>
      </c>
      <c r="I453" t="str">
        <f>Rawdata[[#This Row],[Home Owner]]</f>
        <v>Yes</v>
      </c>
      <c r="J453">
        <f>Rawdata[[#This Row],[Cars]]</f>
        <v>0</v>
      </c>
      <c r="K453" t="str">
        <f>Rawdata[[#This Row],[Commute Distance]]</f>
        <v>0-1 Miles</v>
      </c>
      <c r="L453" t="str">
        <f>Rawdata[[#This Row],[Region]]</f>
        <v>Europe</v>
      </c>
      <c r="M453">
        <f>Rawdata[[#This Row],[Age]]</f>
        <v>42</v>
      </c>
      <c r="N453" t="str">
        <f>VLOOKUP(tbl[[#This Row],[Age]],lk_age_brackets[],N$2,TRUE)</f>
        <v>41-50</v>
      </c>
      <c r="O453" t="str">
        <f>Rawdata[[#This Row],[Purchased Bike]]</f>
        <v>No</v>
      </c>
    </row>
    <row r="454" spans="1:15" x14ac:dyDescent="0.25">
      <c r="A454">
        <f>Rawdata[[#This Row],[ID]]</f>
        <v>16559</v>
      </c>
      <c r="B454" t="str">
        <f>IF(Rawdata[[#This Row],[Marital Status]]="M","Married","Single")</f>
        <v>Single</v>
      </c>
      <c r="C454" t="str">
        <f>IF(Rawdata[[#This Row],[Gender]]="M","Male","Female")</f>
        <v>Female</v>
      </c>
      <c r="D454" s="7">
        <f>Rawdata[[#This Row],[Income]]</f>
        <v>10000</v>
      </c>
      <c r="E454">
        <f>Rawdata[[#This Row],[Children]]</f>
        <v>2</v>
      </c>
      <c r="F454" t="str">
        <f>Rawdata[[#This Row],[Education]]</f>
        <v>High School</v>
      </c>
      <c r="G454">
        <f>VLOOKUP(tbl[[#This Row],[Education]],lk_education[],G$2,FALSE)</f>
        <v>2</v>
      </c>
      <c r="H454" t="str">
        <f>Rawdata[[#This Row],[Occupation]]</f>
        <v>Manual</v>
      </c>
      <c r="I454" t="str">
        <f>Rawdata[[#This Row],[Home Owner]]</f>
        <v>Yes</v>
      </c>
      <c r="J454">
        <f>Rawdata[[#This Row],[Cars]]</f>
        <v>0</v>
      </c>
      <c r="K454" t="str">
        <f>Rawdata[[#This Row],[Commute Distance]]</f>
        <v>0-1 Miles</v>
      </c>
      <c r="L454" t="str">
        <f>Rawdata[[#This Row],[Region]]</f>
        <v>Europe</v>
      </c>
      <c r="M454">
        <f>Rawdata[[#This Row],[Age]]</f>
        <v>36</v>
      </c>
      <c r="N454" t="str">
        <f>VLOOKUP(tbl[[#This Row],[Age]],lk_age_brackets[],N$2,TRUE)</f>
        <v>31-40</v>
      </c>
      <c r="O454" t="str">
        <f>Rawdata[[#This Row],[Purchased Bike]]</f>
        <v>Yes</v>
      </c>
    </row>
    <row r="455" spans="1:15" x14ac:dyDescent="0.25">
      <c r="A455">
        <f>Rawdata[[#This Row],[ID]]</f>
        <v>11585</v>
      </c>
      <c r="B455" t="str">
        <f>IF(Rawdata[[#This Row],[Marital Status]]="M","Married","Single")</f>
        <v>Married</v>
      </c>
      <c r="C455" t="str">
        <f>IF(Rawdata[[#This Row],[Gender]]="M","Male","Female")</f>
        <v>Female</v>
      </c>
      <c r="D455" s="7">
        <f>Rawdata[[#This Row],[Income]]</f>
        <v>40000</v>
      </c>
      <c r="E455">
        <f>Rawdata[[#This Row],[Children]]</f>
        <v>1</v>
      </c>
      <c r="F455" t="str">
        <f>Rawdata[[#This Row],[Education]]</f>
        <v>Bachelors</v>
      </c>
      <c r="G455">
        <f>VLOOKUP(tbl[[#This Row],[Education]],lk_education[],G$2,FALSE)</f>
        <v>4</v>
      </c>
      <c r="H455" t="str">
        <f>Rawdata[[#This Row],[Occupation]]</f>
        <v>Skilled Manual</v>
      </c>
      <c r="I455" t="str">
        <f>Rawdata[[#This Row],[Home Owner]]</f>
        <v>Yes</v>
      </c>
      <c r="J455">
        <f>Rawdata[[#This Row],[Cars]]</f>
        <v>0</v>
      </c>
      <c r="K455" t="str">
        <f>Rawdata[[#This Row],[Commute Distance]]</f>
        <v>0-1 Miles</v>
      </c>
      <c r="L455" t="str">
        <f>Rawdata[[#This Row],[Region]]</f>
        <v>Europe</v>
      </c>
      <c r="M455">
        <f>Rawdata[[#This Row],[Age]]</f>
        <v>41</v>
      </c>
      <c r="N455" t="str">
        <f>VLOOKUP(tbl[[#This Row],[Age]],lk_age_brackets[],N$2,TRUE)</f>
        <v>41-50</v>
      </c>
      <c r="O455" t="str">
        <f>Rawdata[[#This Row],[Purchased Bike]]</f>
        <v>No</v>
      </c>
    </row>
    <row r="456" spans="1:15" x14ac:dyDescent="0.25">
      <c r="A456">
        <f>Rawdata[[#This Row],[ID]]</f>
        <v>20277</v>
      </c>
      <c r="B456" t="str">
        <f>IF(Rawdata[[#This Row],[Marital Status]]="M","Married","Single")</f>
        <v>Married</v>
      </c>
      <c r="C456" t="str">
        <f>IF(Rawdata[[#This Row],[Gender]]="M","Male","Female")</f>
        <v>Female</v>
      </c>
      <c r="D456" s="7">
        <f>Rawdata[[#This Row],[Income]]</f>
        <v>30000</v>
      </c>
      <c r="E456">
        <f>Rawdata[[#This Row],[Children]]</f>
        <v>2</v>
      </c>
      <c r="F456" t="str">
        <f>Rawdata[[#This Row],[Education]]</f>
        <v>Partial College</v>
      </c>
      <c r="G456">
        <f>VLOOKUP(tbl[[#This Row],[Education]],lk_education[],G$2,FALSE)</f>
        <v>3</v>
      </c>
      <c r="H456" t="str">
        <f>Rawdata[[#This Row],[Occupation]]</f>
        <v>Clerical</v>
      </c>
      <c r="I456" t="str">
        <f>Rawdata[[#This Row],[Home Owner]]</f>
        <v>No</v>
      </c>
      <c r="J456">
        <f>Rawdata[[#This Row],[Cars]]</f>
        <v>2</v>
      </c>
      <c r="K456" t="str">
        <f>Rawdata[[#This Row],[Commute Distance]]</f>
        <v>0-1 Miles</v>
      </c>
      <c r="L456" t="str">
        <f>Rawdata[[#This Row],[Region]]</f>
        <v>Pacific</v>
      </c>
      <c r="M456">
        <f>Rawdata[[#This Row],[Age]]</f>
        <v>69</v>
      </c>
      <c r="N456" t="str">
        <f>VLOOKUP(tbl[[#This Row],[Age]],lk_age_brackets[],N$2,TRUE)</f>
        <v>61+</v>
      </c>
      <c r="O456" t="str">
        <f>Rawdata[[#This Row],[Purchased Bike]]</f>
        <v>No</v>
      </c>
    </row>
    <row r="457" spans="1:15" x14ac:dyDescent="0.25">
      <c r="A457">
        <f>Rawdata[[#This Row],[ID]]</f>
        <v>26765</v>
      </c>
      <c r="B457" t="str">
        <f>IF(Rawdata[[#This Row],[Marital Status]]="M","Married","Single")</f>
        <v>Single</v>
      </c>
      <c r="C457" t="str">
        <f>IF(Rawdata[[#This Row],[Gender]]="M","Male","Female")</f>
        <v>Female</v>
      </c>
      <c r="D457" s="7">
        <f>Rawdata[[#This Row],[Income]]</f>
        <v>70000</v>
      </c>
      <c r="E457">
        <f>Rawdata[[#This Row],[Children]]</f>
        <v>5</v>
      </c>
      <c r="F457" t="str">
        <f>Rawdata[[#This Row],[Education]]</f>
        <v>Partial College</v>
      </c>
      <c r="G457">
        <f>VLOOKUP(tbl[[#This Row],[Education]],lk_education[],G$2,FALSE)</f>
        <v>3</v>
      </c>
      <c r="H457" t="str">
        <f>Rawdata[[#This Row],[Occupation]]</f>
        <v>Skilled Manual</v>
      </c>
      <c r="I457" t="str">
        <f>Rawdata[[#This Row],[Home Owner]]</f>
        <v>Yes</v>
      </c>
      <c r="J457">
        <f>Rawdata[[#This Row],[Cars]]</f>
        <v>2</v>
      </c>
      <c r="K457" t="str">
        <f>Rawdata[[#This Row],[Commute Distance]]</f>
        <v>5-10 Miles</v>
      </c>
      <c r="L457" t="str">
        <f>Rawdata[[#This Row],[Region]]</f>
        <v>Pacific</v>
      </c>
      <c r="M457">
        <f>Rawdata[[#This Row],[Age]]</f>
        <v>45</v>
      </c>
      <c r="N457" t="str">
        <f>VLOOKUP(tbl[[#This Row],[Age]],lk_age_brackets[],N$2,TRUE)</f>
        <v>41-50</v>
      </c>
      <c r="O457" t="str">
        <f>Rawdata[[#This Row],[Purchased Bike]]</f>
        <v>No</v>
      </c>
    </row>
    <row r="458" spans="1:15" x14ac:dyDescent="0.25">
      <c r="A458">
        <f>Rawdata[[#This Row],[ID]]</f>
        <v>12389</v>
      </c>
      <c r="B458" t="str">
        <f>IF(Rawdata[[#This Row],[Marital Status]]="M","Married","Single")</f>
        <v>Single</v>
      </c>
      <c r="C458" t="str">
        <f>IF(Rawdata[[#This Row],[Gender]]="M","Male","Female")</f>
        <v>Male</v>
      </c>
      <c r="D458" s="7">
        <f>Rawdata[[#This Row],[Income]]</f>
        <v>30000</v>
      </c>
      <c r="E458">
        <f>Rawdata[[#This Row],[Children]]</f>
        <v>0</v>
      </c>
      <c r="F458" t="str">
        <f>Rawdata[[#This Row],[Education]]</f>
        <v>High School</v>
      </c>
      <c r="G458">
        <f>VLOOKUP(tbl[[#This Row],[Education]],lk_education[],G$2,FALSE)</f>
        <v>2</v>
      </c>
      <c r="H458" t="str">
        <f>Rawdata[[#This Row],[Occupation]]</f>
        <v>Manual</v>
      </c>
      <c r="I458" t="str">
        <f>Rawdata[[#This Row],[Home Owner]]</f>
        <v>No</v>
      </c>
      <c r="J458">
        <f>Rawdata[[#This Row],[Cars]]</f>
        <v>1</v>
      </c>
      <c r="K458" t="str">
        <f>Rawdata[[#This Row],[Commute Distance]]</f>
        <v>2-5 Miles</v>
      </c>
      <c r="L458" t="str">
        <f>Rawdata[[#This Row],[Region]]</f>
        <v>Europe</v>
      </c>
      <c r="M458">
        <f>Rawdata[[#This Row],[Age]]</f>
        <v>34</v>
      </c>
      <c r="N458" t="str">
        <f>VLOOKUP(tbl[[#This Row],[Age]],lk_age_brackets[],N$2,TRUE)</f>
        <v>31-40</v>
      </c>
      <c r="O458" t="str">
        <f>Rawdata[[#This Row],[Purchased Bike]]</f>
        <v>No</v>
      </c>
    </row>
    <row r="459" spans="1:15" x14ac:dyDescent="0.25">
      <c r="A459">
        <f>Rawdata[[#This Row],[ID]]</f>
        <v>13585</v>
      </c>
      <c r="B459" t="str">
        <f>IF(Rawdata[[#This Row],[Marital Status]]="M","Married","Single")</f>
        <v>Married</v>
      </c>
      <c r="C459" t="str">
        <f>IF(Rawdata[[#This Row],[Gender]]="M","Male","Female")</f>
        <v>Female</v>
      </c>
      <c r="D459" s="7">
        <f>Rawdata[[#This Row],[Income]]</f>
        <v>80000</v>
      </c>
      <c r="E459">
        <f>Rawdata[[#This Row],[Children]]</f>
        <v>4</v>
      </c>
      <c r="F459" t="str">
        <f>Rawdata[[#This Row],[Education]]</f>
        <v>Partial College</v>
      </c>
      <c r="G459">
        <f>VLOOKUP(tbl[[#This Row],[Education]],lk_education[],G$2,FALSE)</f>
        <v>3</v>
      </c>
      <c r="H459" t="str">
        <f>Rawdata[[#This Row],[Occupation]]</f>
        <v>Professional</v>
      </c>
      <c r="I459" t="str">
        <f>Rawdata[[#This Row],[Home Owner]]</f>
        <v>No</v>
      </c>
      <c r="J459">
        <f>Rawdata[[#This Row],[Cars]]</f>
        <v>1</v>
      </c>
      <c r="K459" t="str">
        <f>Rawdata[[#This Row],[Commute Distance]]</f>
        <v>2-5 Miles</v>
      </c>
      <c r="L459" t="str">
        <f>Rawdata[[#This Row],[Region]]</f>
        <v>Europe</v>
      </c>
      <c r="M459">
        <f>Rawdata[[#This Row],[Age]]</f>
        <v>53</v>
      </c>
      <c r="N459" t="str">
        <f>VLOOKUP(tbl[[#This Row],[Age]],lk_age_brackets[],N$2,TRUE)</f>
        <v>51-60</v>
      </c>
      <c r="O459" t="str">
        <f>Rawdata[[#This Row],[Purchased Bike]]</f>
        <v>Yes</v>
      </c>
    </row>
    <row r="460" spans="1:15" x14ac:dyDescent="0.25">
      <c r="A460">
        <f>Rawdata[[#This Row],[ID]]</f>
        <v>26385</v>
      </c>
      <c r="B460" t="str">
        <f>IF(Rawdata[[#This Row],[Marital Status]]="M","Married","Single")</f>
        <v>Single</v>
      </c>
      <c r="C460" t="str">
        <f>IF(Rawdata[[#This Row],[Gender]]="M","Male","Female")</f>
        <v>Male</v>
      </c>
      <c r="D460" s="7">
        <f>Rawdata[[#This Row],[Income]]</f>
        <v>120000</v>
      </c>
      <c r="E460">
        <f>Rawdata[[#This Row],[Children]]</f>
        <v>3</v>
      </c>
      <c r="F460" t="str">
        <f>Rawdata[[#This Row],[Education]]</f>
        <v>High School</v>
      </c>
      <c r="G460">
        <f>VLOOKUP(tbl[[#This Row],[Education]],lk_education[],G$2,FALSE)</f>
        <v>2</v>
      </c>
      <c r="H460" t="str">
        <f>Rawdata[[#This Row],[Occupation]]</f>
        <v>Professional</v>
      </c>
      <c r="I460" t="str">
        <f>Rawdata[[#This Row],[Home Owner]]</f>
        <v>No</v>
      </c>
      <c r="J460">
        <f>Rawdata[[#This Row],[Cars]]</f>
        <v>4</v>
      </c>
      <c r="K460" t="str">
        <f>Rawdata[[#This Row],[Commute Distance]]</f>
        <v>5-10 Miles</v>
      </c>
      <c r="L460" t="str">
        <f>Rawdata[[#This Row],[Region]]</f>
        <v>Europe</v>
      </c>
      <c r="M460">
        <f>Rawdata[[#This Row],[Age]]</f>
        <v>50</v>
      </c>
      <c r="N460" t="str">
        <f>VLOOKUP(tbl[[#This Row],[Age]],lk_age_brackets[],N$2,TRUE)</f>
        <v>41-50</v>
      </c>
      <c r="O460" t="str">
        <f>Rawdata[[#This Row],[Purchased Bike]]</f>
        <v>No</v>
      </c>
    </row>
    <row r="461" spans="1:15" x14ac:dyDescent="0.25">
      <c r="A461">
        <f>Rawdata[[#This Row],[ID]]</f>
        <v>12236</v>
      </c>
      <c r="B461" t="str">
        <f>IF(Rawdata[[#This Row],[Marital Status]]="M","Married","Single")</f>
        <v>Married</v>
      </c>
      <c r="C461" t="str">
        <f>IF(Rawdata[[#This Row],[Gender]]="M","Male","Female")</f>
        <v>Female</v>
      </c>
      <c r="D461" s="7">
        <f>Rawdata[[#This Row],[Income]]</f>
        <v>20000</v>
      </c>
      <c r="E461">
        <f>Rawdata[[#This Row],[Children]]</f>
        <v>1</v>
      </c>
      <c r="F461" t="str">
        <f>Rawdata[[#This Row],[Education]]</f>
        <v>Partial College</v>
      </c>
      <c r="G461">
        <f>VLOOKUP(tbl[[#This Row],[Education]],lk_education[],G$2,FALSE)</f>
        <v>3</v>
      </c>
      <c r="H461" t="str">
        <f>Rawdata[[#This Row],[Occupation]]</f>
        <v>Manual</v>
      </c>
      <c r="I461" t="str">
        <f>Rawdata[[#This Row],[Home Owner]]</f>
        <v>Yes</v>
      </c>
      <c r="J461">
        <f>Rawdata[[#This Row],[Cars]]</f>
        <v>0</v>
      </c>
      <c r="K461" t="str">
        <f>Rawdata[[#This Row],[Commute Distance]]</f>
        <v>0-1 Miles</v>
      </c>
      <c r="L461" t="str">
        <f>Rawdata[[#This Row],[Region]]</f>
        <v>Europe</v>
      </c>
      <c r="M461">
        <f>Rawdata[[#This Row],[Age]]</f>
        <v>65</v>
      </c>
      <c r="N461" t="str">
        <f>VLOOKUP(tbl[[#This Row],[Age]],lk_age_brackets[],N$2,TRUE)</f>
        <v>61+</v>
      </c>
      <c r="O461" t="str">
        <f>Rawdata[[#This Row],[Purchased Bike]]</f>
        <v>No</v>
      </c>
    </row>
    <row r="462" spans="1:15" x14ac:dyDescent="0.25">
      <c r="A462">
        <f>Rawdata[[#This Row],[ID]]</f>
        <v>21560</v>
      </c>
      <c r="B462" t="str">
        <f>IF(Rawdata[[#This Row],[Marital Status]]="M","Married","Single")</f>
        <v>Married</v>
      </c>
      <c r="C462" t="str">
        <f>IF(Rawdata[[#This Row],[Gender]]="M","Male","Female")</f>
        <v>Male</v>
      </c>
      <c r="D462" s="7">
        <f>Rawdata[[#This Row],[Income]]</f>
        <v>120000</v>
      </c>
      <c r="E462">
        <f>Rawdata[[#This Row],[Children]]</f>
        <v>0</v>
      </c>
      <c r="F462" t="str">
        <f>Rawdata[[#This Row],[Education]]</f>
        <v>Partial High School</v>
      </c>
      <c r="G462">
        <f>VLOOKUP(tbl[[#This Row],[Education]],lk_education[],G$2,FALSE)</f>
        <v>1</v>
      </c>
      <c r="H462" t="str">
        <f>Rawdata[[#This Row],[Occupation]]</f>
        <v>Professional</v>
      </c>
      <c r="I462" t="str">
        <f>Rawdata[[#This Row],[Home Owner]]</f>
        <v>Yes</v>
      </c>
      <c r="J462">
        <f>Rawdata[[#This Row],[Cars]]</f>
        <v>4</v>
      </c>
      <c r="K462" t="str">
        <f>Rawdata[[#This Row],[Commute Distance]]</f>
        <v>10+ Miles</v>
      </c>
      <c r="L462" t="str">
        <f>Rawdata[[#This Row],[Region]]</f>
        <v>Pacific</v>
      </c>
      <c r="M462">
        <f>Rawdata[[#This Row],[Age]]</f>
        <v>32</v>
      </c>
      <c r="N462" t="str">
        <f>VLOOKUP(tbl[[#This Row],[Age]],lk_age_brackets[],N$2,TRUE)</f>
        <v>31-40</v>
      </c>
      <c r="O462" t="str">
        <f>Rawdata[[#This Row],[Purchased Bike]]</f>
        <v>Yes</v>
      </c>
    </row>
    <row r="463" spans="1:15" x14ac:dyDescent="0.25">
      <c r="A463">
        <f>Rawdata[[#This Row],[ID]]</f>
        <v>21554</v>
      </c>
      <c r="B463" t="str">
        <f>IF(Rawdata[[#This Row],[Marital Status]]="M","Married","Single")</f>
        <v>Single</v>
      </c>
      <c r="C463" t="str">
        <f>IF(Rawdata[[#This Row],[Gender]]="M","Male","Female")</f>
        <v>Female</v>
      </c>
      <c r="D463" s="7">
        <f>Rawdata[[#This Row],[Income]]</f>
        <v>80000</v>
      </c>
      <c r="E463">
        <f>Rawdata[[#This Row],[Children]]</f>
        <v>0</v>
      </c>
      <c r="F463" t="str">
        <f>Rawdata[[#This Row],[Education]]</f>
        <v>Bachelors</v>
      </c>
      <c r="G463">
        <f>VLOOKUP(tbl[[#This Row],[Education]],lk_education[],G$2,FALSE)</f>
        <v>4</v>
      </c>
      <c r="H463" t="str">
        <f>Rawdata[[#This Row],[Occupation]]</f>
        <v>Professional</v>
      </c>
      <c r="I463" t="str">
        <f>Rawdata[[#This Row],[Home Owner]]</f>
        <v>No</v>
      </c>
      <c r="J463">
        <f>Rawdata[[#This Row],[Cars]]</f>
        <v>3</v>
      </c>
      <c r="K463" t="str">
        <f>Rawdata[[#This Row],[Commute Distance]]</f>
        <v>10+ Miles</v>
      </c>
      <c r="L463" t="str">
        <f>Rawdata[[#This Row],[Region]]</f>
        <v>Pacific</v>
      </c>
      <c r="M463">
        <f>Rawdata[[#This Row],[Age]]</f>
        <v>33</v>
      </c>
      <c r="N463" t="str">
        <f>VLOOKUP(tbl[[#This Row],[Age]],lk_age_brackets[],N$2,TRUE)</f>
        <v>31-40</v>
      </c>
      <c r="O463" t="str">
        <f>Rawdata[[#This Row],[Purchased Bike]]</f>
        <v>No</v>
      </c>
    </row>
    <row r="464" spans="1:15" x14ac:dyDescent="0.25">
      <c r="A464">
        <f>Rawdata[[#This Row],[ID]]</f>
        <v>13662</v>
      </c>
      <c r="B464" t="str">
        <f>IF(Rawdata[[#This Row],[Marital Status]]="M","Married","Single")</f>
        <v>Single</v>
      </c>
      <c r="C464" t="str">
        <f>IF(Rawdata[[#This Row],[Gender]]="M","Male","Female")</f>
        <v>Male</v>
      </c>
      <c r="D464" s="7">
        <f>Rawdata[[#This Row],[Income]]</f>
        <v>20000</v>
      </c>
      <c r="E464">
        <f>Rawdata[[#This Row],[Children]]</f>
        <v>0</v>
      </c>
      <c r="F464" t="str">
        <f>Rawdata[[#This Row],[Education]]</f>
        <v>Partial High School</v>
      </c>
      <c r="G464">
        <f>VLOOKUP(tbl[[#This Row],[Education]],lk_education[],G$2,FALSE)</f>
        <v>1</v>
      </c>
      <c r="H464" t="str">
        <f>Rawdata[[#This Row],[Occupation]]</f>
        <v>Manual</v>
      </c>
      <c r="I464" t="str">
        <f>Rawdata[[#This Row],[Home Owner]]</f>
        <v>Yes</v>
      </c>
      <c r="J464">
        <f>Rawdata[[#This Row],[Cars]]</f>
        <v>2</v>
      </c>
      <c r="K464" t="str">
        <f>Rawdata[[#This Row],[Commute Distance]]</f>
        <v>1-2 Miles</v>
      </c>
      <c r="L464" t="str">
        <f>Rawdata[[#This Row],[Region]]</f>
        <v>Europe</v>
      </c>
      <c r="M464">
        <f>Rawdata[[#This Row],[Age]]</f>
        <v>31</v>
      </c>
      <c r="N464" t="str">
        <f>VLOOKUP(tbl[[#This Row],[Age]],lk_age_brackets[],N$2,TRUE)</f>
        <v>31-40</v>
      </c>
      <c r="O464" t="str">
        <f>Rawdata[[#This Row],[Purchased Bike]]</f>
        <v>Yes</v>
      </c>
    </row>
    <row r="465" spans="1:15" x14ac:dyDescent="0.25">
      <c r="A465">
        <f>Rawdata[[#This Row],[ID]]</f>
        <v>13089</v>
      </c>
      <c r="B465" t="str">
        <f>IF(Rawdata[[#This Row],[Marital Status]]="M","Married","Single")</f>
        <v>Married</v>
      </c>
      <c r="C465" t="str">
        <f>IF(Rawdata[[#This Row],[Gender]]="M","Male","Female")</f>
        <v>Female</v>
      </c>
      <c r="D465" s="7">
        <f>Rawdata[[#This Row],[Income]]</f>
        <v>120000</v>
      </c>
      <c r="E465">
        <f>Rawdata[[#This Row],[Children]]</f>
        <v>1</v>
      </c>
      <c r="F465" t="str">
        <f>Rawdata[[#This Row],[Education]]</f>
        <v>Bachelors</v>
      </c>
      <c r="G465">
        <f>VLOOKUP(tbl[[#This Row],[Education]],lk_education[],G$2,FALSE)</f>
        <v>4</v>
      </c>
      <c r="H465" t="str">
        <f>Rawdata[[#This Row],[Occupation]]</f>
        <v>Management</v>
      </c>
      <c r="I465" t="str">
        <f>Rawdata[[#This Row],[Home Owner]]</f>
        <v>Yes</v>
      </c>
      <c r="J465">
        <f>Rawdata[[#This Row],[Cars]]</f>
        <v>2</v>
      </c>
      <c r="K465" t="str">
        <f>Rawdata[[#This Row],[Commute Distance]]</f>
        <v>0-1 Miles</v>
      </c>
      <c r="L465" t="str">
        <f>Rawdata[[#This Row],[Region]]</f>
        <v>Pacific</v>
      </c>
      <c r="M465">
        <f>Rawdata[[#This Row],[Age]]</f>
        <v>46</v>
      </c>
      <c r="N465" t="str">
        <f>VLOOKUP(tbl[[#This Row],[Age]],lk_age_brackets[],N$2,TRUE)</f>
        <v>41-50</v>
      </c>
      <c r="O465" t="str">
        <f>Rawdata[[#This Row],[Purchased Bike]]</f>
        <v>Yes</v>
      </c>
    </row>
    <row r="466" spans="1:15" x14ac:dyDescent="0.25">
      <c r="A466">
        <f>Rawdata[[#This Row],[ID]]</f>
        <v>14791</v>
      </c>
      <c r="B466" t="str">
        <f>IF(Rawdata[[#This Row],[Marital Status]]="M","Married","Single")</f>
        <v>Married</v>
      </c>
      <c r="C466" t="str">
        <f>IF(Rawdata[[#This Row],[Gender]]="M","Male","Female")</f>
        <v>Female</v>
      </c>
      <c r="D466" s="7">
        <f>Rawdata[[#This Row],[Income]]</f>
        <v>40000</v>
      </c>
      <c r="E466">
        <f>Rawdata[[#This Row],[Children]]</f>
        <v>0</v>
      </c>
      <c r="F466" t="str">
        <f>Rawdata[[#This Row],[Education]]</f>
        <v>Bachelors</v>
      </c>
      <c r="G466">
        <f>VLOOKUP(tbl[[#This Row],[Education]],lk_education[],G$2,FALSE)</f>
        <v>4</v>
      </c>
      <c r="H466" t="str">
        <f>Rawdata[[#This Row],[Occupation]]</f>
        <v>Clerical</v>
      </c>
      <c r="I466" t="str">
        <f>Rawdata[[#This Row],[Home Owner]]</f>
        <v>Yes</v>
      </c>
      <c r="J466">
        <f>Rawdata[[#This Row],[Cars]]</f>
        <v>0</v>
      </c>
      <c r="K466" t="str">
        <f>Rawdata[[#This Row],[Commute Distance]]</f>
        <v>0-1 Miles</v>
      </c>
      <c r="L466" t="str">
        <f>Rawdata[[#This Row],[Region]]</f>
        <v>Europe</v>
      </c>
      <c r="M466">
        <f>Rawdata[[#This Row],[Age]]</f>
        <v>39</v>
      </c>
      <c r="N466" t="str">
        <f>VLOOKUP(tbl[[#This Row],[Age]],lk_age_brackets[],N$2,TRUE)</f>
        <v>31-40</v>
      </c>
      <c r="O466" t="str">
        <f>Rawdata[[#This Row],[Purchased Bike]]</f>
        <v>Yes</v>
      </c>
    </row>
    <row r="467" spans="1:15" x14ac:dyDescent="0.25">
      <c r="A467">
        <f>Rawdata[[#This Row],[ID]]</f>
        <v>19331</v>
      </c>
      <c r="B467" t="str">
        <f>IF(Rawdata[[#This Row],[Marital Status]]="M","Married","Single")</f>
        <v>Single</v>
      </c>
      <c r="C467" t="str">
        <f>IF(Rawdata[[#This Row],[Gender]]="M","Male","Female")</f>
        <v>Male</v>
      </c>
      <c r="D467" s="7">
        <f>Rawdata[[#This Row],[Income]]</f>
        <v>20000</v>
      </c>
      <c r="E467">
        <f>Rawdata[[#This Row],[Children]]</f>
        <v>2</v>
      </c>
      <c r="F467" t="str">
        <f>Rawdata[[#This Row],[Education]]</f>
        <v>High School</v>
      </c>
      <c r="G467">
        <f>VLOOKUP(tbl[[#This Row],[Education]],lk_education[],G$2,FALSE)</f>
        <v>2</v>
      </c>
      <c r="H467" t="str">
        <f>Rawdata[[#This Row],[Occupation]]</f>
        <v>Manual</v>
      </c>
      <c r="I467" t="str">
        <f>Rawdata[[#This Row],[Home Owner]]</f>
        <v>Yes</v>
      </c>
      <c r="J467">
        <f>Rawdata[[#This Row],[Cars]]</f>
        <v>1</v>
      </c>
      <c r="K467" t="str">
        <f>Rawdata[[#This Row],[Commute Distance]]</f>
        <v>0-1 Miles</v>
      </c>
      <c r="L467" t="str">
        <f>Rawdata[[#This Row],[Region]]</f>
        <v>Europe</v>
      </c>
      <c r="M467">
        <f>Rawdata[[#This Row],[Age]]</f>
        <v>40</v>
      </c>
      <c r="N467" t="str">
        <f>VLOOKUP(tbl[[#This Row],[Age]],lk_age_brackets[],N$2,TRUE)</f>
        <v>31-40</v>
      </c>
      <c r="O467" t="str">
        <f>Rawdata[[#This Row],[Purchased Bike]]</f>
        <v>No</v>
      </c>
    </row>
    <row r="468" spans="1:15" x14ac:dyDescent="0.25">
      <c r="A468">
        <f>Rawdata[[#This Row],[ID]]</f>
        <v>17754</v>
      </c>
      <c r="B468" t="str">
        <f>IF(Rawdata[[#This Row],[Marital Status]]="M","Married","Single")</f>
        <v>Single</v>
      </c>
      <c r="C468" t="str">
        <f>IF(Rawdata[[#This Row],[Gender]]="M","Male","Female")</f>
        <v>Female</v>
      </c>
      <c r="D468" s="7">
        <f>Rawdata[[#This Row],[Income]]</f>
        <v>30000</v>
      </c>
      <c r="E468">
        <f>Rawdata[[#This Row],[Children]]</f>
        <v>3</v>
      </c>
      <c r="F468" t="str">
        <f>Rawdata[[#This Row],[Education]]</f>
        <v>Bachelors</v>
      </c>
      <c r="G468">
        <f>VLOOKUP(tbl[[#This Row],[Education]],lk_education[],G$2,FALSE)</f>
        <v>4</v>
      </c>
      <c r="H468" t="str">
        <f>Rawdata[[#This Row],[Occupation]]</f>
        <v>Clerical</v>
      </c>
      <c r="I468" t="str">
        <f>Rawdata[[#This Row],[Home Owner]]</f>
        <v>Yes</v>
      </c>
      <c r="J468">
        <f>Rawdata[[#This Row],[Cars]]</f>
        <v>0</v>
      </c>
      <c r="K468" t="str">
        <f>Rawdata[[#This Row],[Commute Distance]]</f>
        <v>0-1 Miles</v>
      </c>
      <c r="L468" t="str">
        <f>Rawdata[[#This Row],[Region]]</f>
        <v>Europe</v>
      </c>
      <c r="M468">
        <f>Rawdata[[#This Row],[Age]]</f>
        <v>46</v>
      </c>
      <c r="N468" t="str">
        <f>VLOOKUP(tbl[[#This Row],[Age]],lk_age_brackets[],N$2,TRUE)</f>
        <v>41-50</v>
      </c>
      <c r="O468" t="str">
        <f>Rawdata[[#This Row],[Purchased Bike]]</f>
        <v>Yes</v>
      </c>
    </row>
    <row r="469" spans="1:15" x14ac:dyDescent="0.25">
      <c r="A469">
        <f>Rawdata[[#This Row],[ID]]</f>
        <v>11149</v>
      </c>
      <c r="B469" t="str">
        <f>IF(Rawdata[[#This Row],[Marital Status]]="M","Married","Single")</f>
        <v>Married</v>
      </c>
      <c r="C469" t="str">
        <f>IF(Rawdata[[#This Row],[Gender]]="M","Male","Female")</f>
        <v>Male</v>
      </c>
      <c r="D469" s="7">
        <f>Rawdata[[#This Row],[Income]]</f>
        <v>40000</v>
      </c>
      <c r="E469">
        <f>Rawdata[[#This Row],[Children]]</f>
        <v>2</v>
      </c>
      <c r="F469" t="str">
        <f>Rawdata[[#This Row],[Education]]</f>
        <v>Bachelors</v>
      </c>
      <c r="G469">
        <f>VLOOKUP(tbl[[#This Row],[Education]],lk_education[],G$2,FALSE)</f>
        <v>4</v>
      </c>
      <c r="H469" t="str">
        <f>Rawdata[[#This Row],[Occupation]]</f>
        <v>Management</v>
      </c>
      <c r="I469" t="str">
        <f>Rawdata[[#This Row],[Home Owner]]</f>
        <v>Yes</v>
      </c>
      <c r="J469">
        <f>Rawdata[[#This Row],[Cars]]</f>
        <v>2</v>
      </c>
      <c r="K469" t="str">
        <f>Rawdata[[#This Row],[Commute Distance]]</f>
        <v>0-1 Miles</v>
      </c>
      <c r="L469" t="str">
        <f>Rawdata[[#This Row],[Region]]</f>
        <v>Pacific</v>
      </c>
      <c r="M469">
        <f>Rawdata[[#This Row],[Age]]</f>
        <v>65</v>
      </c>
      <c r="N469" t="str">
        <f>VLOOKUP(tbl[[#This Row],[Age]],lk_age_brackets[],N$2,TRUE)</f>
        <v>61+</v>
      </c>
      <c r="O469" t="str">
        <f>Rawdata[[#This Row],[Purchased Bike]]</f>
        <v>No</v>
      </c>
    </row>
    <row r="470" spans="1:15" x14ac:dyDescent="0.25">
      <c r="A470">
        <f>Rawdata[[#This Row],[ID]]</f>
        <v>16549</v>
      </c>
      <c r="B470" t="str">
        <f>IF(Rawdata[[#This Row],[Marital Status]]="M","Married","Single")</f>
        <v>Single</v>
      </c>
      <c r="C470" t="str">
        <f>IF(Rawdata[[#This Row],[Gender]]="M","Male","Female")</f>
        <v>Female</v>
      </c>
      <c r="D470" s="7">
        <f>Rawdata[[#This Row],[Income]]</f>
        <v>30000</v>
      </c>
      <c r="E470">
        <f>Rawdata[[#This Row],[Children]]</f>
        <v>3</v>
      </c>
      <c r="F470" t="str">
        <f>Rawdata[[#This Row],[Education]]</f>
        <v>Bachelors</v>
      </c>
      <c r="G470">
        <f>VLOOKUP(tbl[[#This Row],[Education]],lk_education[],G$2,FALSE)</f>
        <v>4</v>
      </c>
      <c r="H470" t="str">
        <f>Rawdata[[#This Row],[Occupation]]</f>
        <v>Clerical</v>
      </c>
      <c r="I470" t="str">
        <f>Rawdata[[#This Row],[Home Owner]]</f>
        <v>Yes</v>
      </c>
      <c r="J470">
        <f>Rawdata[[#This Row],[Cars]]</f>
        <v>0</v>
      </c>
      <c r="K470" t="str">
        <f>Rawdata[[#This Row],[Commute Distance]]</f>
        <v>0-1 Miles</v>
      </c>
      <c r="L470" t="str">
        <f>Rawdata[[#This Row],[Region]]</f>
        <v>Europe</v>
      </c>
      <c r="M470">
        <f>Rawdata[[#This Row],[Age]]</f>
        <v>47</v>
      </c>
      <c r="N470" t="str">
        <f>VLOOKUP(tbl[[#This Row],[Age]],lk_age_brackets[],N$2,TRUE)</f>
        <v>41-50</v>
      </c>
      <c r="O470" t="str">
        <f>Rawdata[[#This Row],[Purchased Bike]]</f>
        <v>Yes</v>
      </c>
    </row>
    <row r="471" spans="1:15" x14ac:dyDescent="0.25">
      <c r="A471">
        <f>Rawdata[[#This Row],[ID]]</f>
        <v>24305</v>
      </c>
      <c r="B471" t="str">
        <f>IF(Rawdata[[#This Row],[Marital Status]]="M","Married","Single")</f>
        <v>Single</v>
      </c>
      <c r="C471" t="str">
        <f>IF(Rawdata[[#This Row],[Gender]]="M","Male","Female")</f>
        <v>Male</v>
      </c>
      <c r="D471" s="7">
        <f>Rawdata[[#This Row],[Income]]</f>
        <v>100000</v>
      </c>
      <c r="E471">
        <f>Rawdata[[#This Row],[Children]]</f>
        <v>1</v>
      </c>
      <c r="F471" t="str">
        <f>Rawdata[[#This Row],[Education]]</f>
        <v>Bachelors</v>
      </c>
      <c r="G471">
        <f>VLOOKUP(tbl[[#This Row],[Education]],lk_education[],G$2,FALSE)</f>
        <v>4</v>
      </c>
      <c r="H471" t="str">
        <f>Rawdata[[#This Row],[Occupation]]</f>
        <v>Management</v>
      </c>
      <c r="I471" t="str">
        <f>Rawdata[[#This Row],[Home Owner]]</f>
        <v>No</v>
      </c>
      <c r="J471">
        <f>Rawdata[[#This Row],[Cars]]</f>
        <v>3</v>
      </c>
      <c r="K471" t="str">
        <f>Rawdata[[#This Row],[Commute Distance]]</f>
        <v>0-1 Miles</v>
      </c>
      <c r="L471" t="str">
        <f>Rawdata[[#This Row],[Region]]</f>
        <v>Pacific</v>
      </c>
      <c r="M471">
        <f>Rawdata[[#This Row],[Age]]</f>
        <v>46</v>
      </c>
      <c r="N471" t="str">
        <f>VLOOKUP(tbl[[#This Row],[Age]],lk_age_brackets[],N$2,TRUE)</f>
        <v>41-50</v>
      </c>
      <c r="O471" t="str">
        <f>Rawdata[[#This Row],[Purchased Bike]]</f>
        <v>Yes</v>
      </c>
    </row>
    <row r="472" spans="1:15" x14ac:dyDescent="0.25">
      <c r="A472">
        <f>Rawdata[[#This Row],[ID]]</f>
        <v>18253</v>
      </c>
      <c r="B472" t="str">
        <f>IF(Rawdata[[#This Row],[Marital Status]]="M","Married","Single")</f>
        <v>Married</v>
      </c>
      <c r="C472" t="str">
        <f>IF(Rawdata[[#This Row],[Gender]]="M","Male","Female")</f>
        <v>Female</v>
      </c>
      <c r="D472" s="7">
        <f>Rawdata[[#This Row],[Income]]</f>
        <v>80000</v>
      </c>
      <c r="E472">
        <f>Rawdata[[#This Row],[Children]]</f>
        <v>5</v>
      </c>
      <c r="F472" t="str">
        <f>Rawdata[[#This Row],[Education]]</f>
        <v>Graduate Degree</v>
      </c>
      <c r="G472">
        <f>VLOOKUP(tbl[[#This Row],[Education]],lk_education[],G$2,FALSE)</f>
        <v>5</v>
      </c>
      <c r="H472" t="str">
        <f>Rawdata[[#This Row],[Occupation]]</f>
        <v>Management</v>
      </c>
      <c r="I472" t="str">
        <f>Rawdata[[#This Row],[Home Owner]]</f>
        <v>Yes</v>
      </c>
      <c r="J472">
        <f>Rawdata[[#This Row],[Cars]]</f>
        <v>3</v>
      </c>
      <c r="K472" t="str">
        <f>Rawdata[[#This Row],[Commute Distance]]</f>
        <v>0-1 Miles</v>
      </c>
      <c r="L472" t="str">
        <f>Rawdata[[#This Row],[Region]]</f>
        <v>Pacific</v>
      </c>
      <c r="M472">
        <f>Rawdata[[#This Row],[Age]]</f>
        <v>40</v>
      </c>
      <c r="N472" t="str">
        <f>VLOOKUP(tbl[[#This Row],[Age]],lk_age_brackets[],N$2,TRUE)</f>
        <v>31-40</v>
      </c>
      <c r="O472" t="str">
        <f>Rawdata[[#This Row],[Purchased Bike]]</f>
        <v>No</v>
      </c>
    </row>
    <row r="473" spans="1:15" x14ac:dyDescent="0.25">
      <c r="A473">
        <f>Rawdata[[#This Row],[ID]]</f>
        <v>20147</v>
      </c>
      <c r="B473" t="str">
        <f>IF(Rawdata[[#This Row],[Marital Status]]="M","Married","Single")</f>
        <v>Married</v>
      </c>
      <c r="C473" t="str">
        <f>IF(Rawdata[[#This Row],[Gender]]="M","Male","Female")</f>
        <v>Female</v>
      </c>
      <c r="D473" s="7">
        <f>Rawdata[[#This Row],[Income]]</f>
        <v>30000</v>
      </c>
      <c r="E473">
        <f>Rawdata[[#This Row],[Children]]</f>
        <v>1</v>
      </c>
      <c r="F473" t="str">
        <f>Rawdata[[#This Row],[Education]]</f>
        <v>Bachelors</v>
      </c>
      <c r="G473">
        <f>VLOOKUP(tbl[[#This Row],[Education]],lk_education[],G$2,FALSE)</f>
        <v>4</v>
      </c>
      <c r="H473" t="str">
        <f>Rawdata[[#This Row],[Occupation]]</f>
        <v>Clerical</v>
      </c>
      <c r="I473" t="str">
        <f>Rawdata[[#This Row],[Home Owner]]</f>
        <v>Yes</v>
      </c>
      <c r="J473">
        <f>Rawdata[[#This Row],[Cars]]</f>
        <v>0</v>
      </c>
      <c r="K473" t="str">
        <f>Rawdata[[#This Row],[Commute Distance]]</f>
        <v>0-1 Miles</v>
      </c>
      <c r="L473" t="str">
        <f>Rawdata[[#This Row],[Region]]</f>
        <v>Europe</v>
      </c>
      <c r="M473">
        <f>Rawdata[[#This Row],[Age]]</f>
        <v>65</v>
      </c>
      <c r="N473" t="str">
        <f>VLOOKUP(tbl[[#This Row],[Age]],lk_age_brackets[],N$2,TRUE)</f>
        <v>61+</v>
      </c>
      <c r="O473" t="str">
        <f>Rawdata[[#This Row],[Purchased Bike]]</f>
        <v>No</v>
      </c>
    </row>
    <row r="474" spans="1:15" x14ac:dyDescent="0.25">
      <c r="A474">
        <f>Rawdata[[#This Row],[ID]]</f>
        <v>15612</v>
      </c>
      <c r="B474" t="str">
        <f>IF(Rawdata[[#This Row],[Marital Status]]="M","Married","Single")</f>
        <v>Single</v>
      </c>
      <c r="C474" t="str">
        <f>IF(Rawdata[[#This Row],[Gender]]="M","Male","Female")</f>
        <v>Male</v>
      </c>
      <c r="D474" s="7">
        <f>Rawdata[[#This Row],[Income]]</f>
        <v>30000</v>
      </c>
      <c r="E474">
        <f>Rawdata[[#This Row],[Children]]</f>
        <v>0</v>
      </c>
      <c r="F474" t="str">
        <f>Rawdata[[#This Row],[Education]]</f>
        <v>High School</v>
      </c>
      <c r="G474">
        <f>VLOOKUP(tbl[[#This Row],[Education]],lk_education[],G$2,FALSE)</f>
        <v>2</v>
      </c>
      <c r="H474" t="str">
        <f>Rawdata[[#This Row],[Occupation]]</f>
        <v>Manual</v>
      </c>
      <c r="I474" t="str">
        <f>Rawdata[[#This Row],[Home Owner]]</f>
        <v>No</v>
      </c>
      <c r="J474">
        <f>Rawdata[[#This Row],[Cars]]</f>
        <v>1</v>
      </c>
      <c r="K474" t="str">
        <f>Rawdata[[#This Row],[Commute Distance]]</f>
        <v>1-2 Miles</v>
      </c>
      <c r="L474" t="str">
        <f>Rawdata[[#This Row],[Region]]</f>
        <v>Europe</v>
      </c>
      <c r="M474">
        <f>Rawdata[[#This Row],[Age]]</f>
        <v>28</v>
      </c>
      <c r="N474" t="str">
        <f>VLOOKUP(tbl[[#This Row],[Age]],lk_age_brackets[],N$2,TRUE)</f>
        <v>0-30</v>
      </c>
      <c r="O474" t="str">
        <f>Rawdata[[#This Row],[Purchased Bike]]</f>
        <v>No</v>
      </c>
    </row>
    <row r="475" spans="1:15" x14ac:dyDescent="0.25">
      <c r="A475">
        <f>Rawdata[[#This Row],[ID]]</f>
        <v>28323</v>
      </c>
      <c r="B475" t="str">
        <f>IF(Rawdata[[#This Row],[Marital Status]]="M","Married","Single")</f>
        <v>Single</v>
      </c>
      <c r="C475" t="str">
        <f>IF(Rawdata[[#This Row],[Gender]]="M","Male","Female")</f>
        <v>Male</v>
      </c>
      <c r="D475" s="7">
        <f>Rawdata[[#This Row],[Income]]</f>
        <v>70000</v>
      </c>
      <c r="E475">
        <f>Rawdata[[#This Row],[Children]]</f>
        <v>0</v>
      </c>
      <c r="F475" t="str">
        <f>Rawdata[[#This Row],[Education]]</f>
        <v>Bachelors</v>
      </c>
      <c r="G475">
        <f>VLOOKUP(tbl[[#This Row],[Education]],lk_education[],G$2,FALSE)</f>
        <v>4</v>
      </c>
      <c r="H475" t="str">
        <f>Rawdata[[#This Row],[Occupation]]</f>
        <v>Professional</v>
      </c>
      <c r="I475" t="str">
        <f>Rawdata[[#This Row],[Home Owner]]</f>
        <v>No</v>
      </c>
      <c r="J475">
        <f>Rawdata[[#This Row],[Cars]]</f>
        <v>2</v>
      </c>
      <c r="K475" t="str">
        <f>Rawdata[[#This Row],[Commute Distance]]</f>
        <v>5-10 Miles</v>
      </c>
      <c r="L475" t="str">
        <f>Rawdata[[#This Row],[Region]]</f>
        <v>Pacific</v>
      </c>
      <c r="M475">
        <f>Rawdata[[#This Row],[Age]]</f>
        <v>43</v>
      </c>
      <c r="N475" t="str">
        <f>VLOOKUP(tbl[[#This Row],[Age]],lk_age_brackets[],N$2,TRUE)</f>
        <v>41-50</v>
      </c>
      <c r="O475" t="str">
        <f>Rawdata[[#This Row],[Purchased Bike]]</f>
        <v>Yes</v>
      </c>
    </row>
    <row r="476" spans="1:15" x14ac:dyDescent="0.25">
      <c r="A476">
        <f>Rawdata[[#This Row],[ID]]</f>
        <v>22634</v>
      </c>
      <c r="B476" t="str">
        <f>IF(Rawdata[[#This Row],[Marital Status]]="M","Married","Single")</f>
        <v>Single</v>
      </c>
      <c r="C476" t="str">
        <f>IF(Rawdata[[#This Row],[Gender]]="M","Male","Female")</f>
        <v>Female</v>
      </c>
      <c r="D476" s="7">
        <f>Rawdata[[#This Row],[Income]]</f>
        <v>40000</v>
      </c>
      <c r="E476">
        <f>Rawdata[[#This Row],[Children]]</f>
        <v>0</v>
      </c>
      <c r="F476" t="str">
        <f>Rawdata[[#This Row],[Education]]</f>
        <v>Graduate Degree</v>
      </c>
      <c r="G476">
        <f>VLOOKUP(tbl[[#This Row],[Education]],lk_education[],G$2,FALSE)</f>
        <v>5</v>
      </c>
      <c r="H476" t="str">
        <f>Rawdata[[#This Row],[Occupation]]</f>
        <v>Clerical</v>
      </c>
      <c r="I476" t="str">
        <f>Rawdata[[#This Row],[Home Owner]]</f>
        <v>Yes</v>
      </c>
      <c r="J476">
        <f>Rawdata[[#This Row],[Cars]]</f>
        <v>0</v>
      </c>
      <c r="K476" t="str">
        <f>Rawdata[[#This Row],[Commute Distance]]</f>
        <v>0-1 Miles</v>
      </c>
      <c r="L476" t="str">
        <f>Rawdata[[#This Row],[Region]]</f>
        <v>Europe</v>
      </c>
      <c r="M476">
        <f>Rawdata[[#This Row],[Age]]</f>
        <v>38</v>
      </c>
      <c r="N476" t="str">
        <f>VLOOKUP(tbl[[#This Row],[Age]],lk_age_brackets[],N$2,TRUE)</f>
        <v>31-40</v>
      </c>
      <c r="O476" t="str">
        <f>Rawdata[[#This Row],[Purchased Bike]]</f>
        <v>Yes</v>
      </c>
    </row>
    <row r="477" spans="1:15" x14ac:dyDescent="0.25">
      <c r="A477">
        <f>Rawdata[[#This Row],[ID]]</f>
        <v>15665</v>
      </c>
      <c r="B477" t="str">
        <f>IF(Rawdata[[#This Row],[Marital Status]]="M","Married","Single")</f>
        <v>Married</v>
      </c>
      <c r="C477" t="str">
        <f>IF(Rawdata[[#This Row],[Gender]]="M","Male","Female")</f>
        <v>Female</v>
      </c>
      <c r="D477" s="7">
        <f>Rawdata[[#This Row],[Income]]</f>
        <v>30000</v>
      </c>
      <c r="E477">
        <f>Rawdata[[#This Row],[Children]]</f>
        <v>0</v>
      </c>
      <c r="F477" t="str">
        <f>Rawdata[[#This Row],[Education]]</f>
        <v>Bachelors</v>
      </c>
      <c r="G477">
        <f>VLOOKUP(tbl[[#This Row],[Education]],lk_education[],G$2,FALSE)</f>
        <v>4</v>
      </c>
      <c r="H477" t="str">
        <f>Rawdata[[#This Row],[Occupation]]</f>
        <v>Clerical</v>
      </c>
      <c r="I477" t="str">
        <f>Rawdata[[#This Row],[Home Owner]]</f>
        <v>Yes</v>
      </c>
      <c r="J477">
        <f>Rawdata[[#This Row],[Cars]]</f>
        <v>0</v>
      </c>
      <c r="K477" t="str">
        <f>Rawdata[[#This Row],[Commute Distance]]</f>
        <v>0-1 Miles</v>
      </c>
      <c r="L477" t="str">
        <f>Rawdata[[#This Row],[Region]]</f>
        <v>Europe</v>
      </c>
      <c r="M477">
        <f>Rawdata[[#This Row],[Age]]</f>
        <v>47</v>
      </c>
      <c r="N477" t="str">
        <f>VLOOKUP(tbl[[#This Row],[Age]],lk_age_brackets[],N$2,TRUE)</f>
        <v>41-50</v>
      </c>
      <c r="O477" t="str">
        <f>Rawdata[[#This Row],[Purchased Bike]]</f>
        <v>Yes</v>
      </c>
    </row>
    <row r="478" spans="1:15" x14ac:dyDescent="0.25">
      <c r="A478">
        <f>Rawdata[[#This Row],[ID]]</f>
        <v>27585</v>
      </c>
      <c r="B478" t="str">
        <f>IF(Rawdata[[#This Row],[Marital Status]]="M","Married","Single")</f>
        <v>Married</v>
      </c>
      <c r="C478" t="str">
        <f>IF(Rawdata[[#This Row],[Gender]]="M","Male","Female")</f>
        <v>Female</v>
      </c>
      <c r="D478" s="7">
        <f>Rawdata[[#This Row],[Income]]</f>
        <v>90000</v>
      </c>
      <c r="E478">
        <f>Rawdata[[#This Row],[Children]]</f>
        <v>2</v>
      </c>
      <c r="F478" t="str">
        <f>Rawdata[[#This Row],[Education]]</f>
        <v>Bachelors</v>
      </c>
      <c r="G478">
        <f>VLOOKUP(tbl[[#This Row],[Education]],lk_education[],G$2,FALSE)</f>
        <v>4</v>
      </c>
      <c r="H478" t="str">
        <f>Rawdata[[#This Row],[Occupation]]</f>
        <v>Professional</v>
      </c>
      <c r="I478" t="str">
        <f>Rawdata[[#This Row],[Home Owner]]</f>
        <v>No</v>
      </c>
      <c r="J478">
        <f>Rawdata[[#This Row],[Cars]]</f>
        <v>0</v>
      </c>
      <c r="K478" t="str">
        <f>Rawdata[[#This Row],[Commute Distance]]</f>
        <v>0-1 Miles</v>
      </c>
      <c r="L478" t="str">
        <f>Rawdata[[#This Row],[Region]]</f>
        <v>Pacific</v>
      </c>
      <c r="M478">
        <f>Rawdata[[#This Row],[Age]]</f>
        <v>36</v>
      </c>
      <c r="N478" t="str">
        <f>VLOOKUP(tbl[[#This Row],[Age]],lk_age_brackets[],N$2,TRUE)</f>
        <v>31-40</v>
      </c>
      <c r="O478" t="str">
        <f>Rawdata[[#This Row],[Purchased Bike]]</f>
        <v>Yes</v>
      </c>
    </row>
    <row r="479" spans="1:15" x14ac:dyDescent="0.25">
      <c r="A479">
        <f>Rawdata[[#This Row],[ID]]</f>
        <v>19748</v>
      </c>
      <c r="B479" t="str">
        <f>IF(Rawdata[[#This Row],[Marital Status]]="M","Married","Single")</f>
        <v>Married</v>
      </c>
      <c r="C479" t="str">
        <f>IF(Rawdata[[#This Row],[Gender]]="M","Male","Female")</f>
        <v>Male</v>
      </c>
      <c r="D479" s="7">
        <f>Rawdata[[#This Row],[Income]]</f>
        <v>20000</v>
      </c>
      <c r="E479">
        <f>Rawdata[[#This Row],[Children]]</f>
        <v>4</v>
      </c>
      <c r="F479" t="str">
        <f>Rawdata[[#This Row],[Education]]</f>
        <v>High School</v>
      </c>
      <c r="G479">
        <f>VLOOKUP(tbl[[#This Row],[Education]],lk_education[],G$2,FALSE)</f>
        <v>2</v>
      </c>
      <c r="H479" t="str">
        <f>Rawdata[[#This Row],[Occupation]]</f>
        <v>Skilled Manual</v>
      </c>
      <c r="I479" t="str">
        <f>Rawdata[[#This Row],[Home Owner]]</f>
        <v>No</v>
      </c>
      <c r="J479">
        <f>Rawdata[[#This Row],[Cars]]</f>
        <v>2</v>
      </c>
      <c r="K479" t="str">
        <f>Rawdata[[#This Row],[Commute Distance]]</f>
        <v>1-2 Miles</v>
      </c>
      <c r="L479" t="str">
        <f>Rawdata[[#This Row],[Region]]</f>
        <v>Pacific</v>
      </c>
      <c r="M479">
        <f>Rawdata[[#This Row],[Age]]</f>
        <v>60</v>
      </c>
      <c r="N479" t="str">
        <f>VLOOKUP(tbl[[#This Row],[Age]],lk_age_brackets[],N$2,TRUE)</f>
        <v>51-60</v>
      </c>
      <c r="O479" t="str">
        <f>Rawdata[[#This Row],[Purchased Bike]]</f>
        <v>No</v>
      </c>
    </row>
    <row r="480" spans="1:15" x14ac:dyDescent="0.25">
      <c r="A480">
        <f>Rawdata[[#This Row],[ID]]</f>
        <v>21974</v>
      </c>
      <c r="B480" t="str">
        <f>IF(Rawdata[[#This Row],[Marital Status]]="M","Married","Single")</f>
        <v>Single</v>
      </c>
      <c r="C480" t="str">
        <f>IF(Rawdata[[#This Row],[Gender]]="M","Male","Female")</f>
        <v>Female</v>
      </c>
      <c r="D480" s="7">
        <f>Rawdata[[#This Row],[Income]]</f>
        <v>70000</v>
      </c>
      <c r="E480">
        <f>Rawdata[[#This Row],[Children]]</f>
        <v>0</v>
      </c>
      <c r="F480" t="str">
        <f>Rawdata[[#This Row],[Education]]</f>
        <v>Bachelors</v>
      </c>
      <c r="G480">
        <f>VLOOKUP(tbl[[#This Row],[Education]],lk_education[],G$2,FALSE)</f>
        <v>4</v>
      </c>
      <c r="H480" t="str">
        <f>Rawdata[[#This Row],[Occupation]]</f>
        <v>Professional</v>
      </c>
      <c r="I480" t="str">
        <f>Rawdata[[#This Row],[Home Owner]]</f>
        <v>Yes</v>
      </c>
      <c r="J480">
        <f>Rawdata[[#This Row],[Cars]]</f>
        <v>1</v>
      </c>
      <c r="K480" t="str">
        <f>Rawdata[[#This Row],[Commute Distance]]</f>
        <v>5-10 Miles</v>
      </c>
      <c r="L480" t="str">
        <f>Rawdata[[#This Row],[Region]]</f>
        <v>Pacific</v>
      </c>
      <c r="M480">
        <f>Rawdata[[#This Row],[Age]]</f>
        <v>42</v>
      </c>
      <c r="N480" t="str">
        <f>VLOOKUP(tbl[[#This Row],[Age]],lk_age_brackets[],N$2,TRUE)</f>
        <v>41-50</v>
      </c>
      <c r="O480" t="str">
        <f>Rawdata[[#This Row],[Purchased Bike]]</f>
        <v>Yes</v>
      </c>
    </row>
    <row r="481" spans="1:15" x14ac:dyDescent="0.25">
      <c r="A481">
        <f>Rawdata[[#This Row],[ID]]</f>
        <v>14032</v>
      </c>
      <c r="B481" t="str">
        <f>IF(Rawdata[[#This Row],[Marital Status]]="M","Married","Single")</f>
        <v>Married</v>
      </c>
      <c r="C481" t="str">
        <f>IF(Rawdata[[#This Row],[Gender]]="M","Male","Female")</f>
        <v>Male</v>
      </c>
      <c r="D481" s="7">
        <f>Rawdata[[#This Row],[Income]]</f>
        <v>70000</v>
      </c>
      <c r="E481">
        <f>Rawdata[[#This Row],[Children]]</f>
        <v>2</v>
      </c>
      <c r="F481" t="str">
        <f>Rawdata[[#This Row],[Education]]</f>
        <v>High School</v>
      </c>
      <c r="G481">
        <f>VLOOKUP(tbl[[#This Row],[Education]],lk_education[],G$2,FALSE)</f>
        <v>2</v>
      </c>
      <c r="H481" t="str">
        <f>Rawdata[[#This Row],[Occupation]]</f>
        <v>Skilled Manual</v>
      </c>
      <c r="I481" t="str">
        <f>Rawdata[[#This Row],[Home Owner]]</f>
        <v>No</v>
      </c>
      <c r="J481">
        <f>Rawdata[[#This Row],[Cars]]</f>
        <v>2</v>
      </c>
      <c r="K481" t="str">
        <f>Rawdata[[#This Row],[Commute Distance]]</f>
        <v>1-2 Miles</v>
      </c>
      <c r="L481" t="str">
        <f>Rawdata[[#This Row],[Region]]</f>
        <v>Pacific</v>
      </c>
      <c r="M481">
        <f>Rawdata[[#This Row],[Age]]</f>
        <v>50</v>
      </c>
      <c r="N481" t="str">
        <f>VLOOKUP(tbl[[#This Row],[Age]],lk_age_brackets[],N$2,TRUE)</f>
        <v>41-50</v>
      </c>
      <c r="O481" t="str">
        <f>Rawdata[[#This Row],[Purchased Bike]]</f>
        <v>Yes</v>
      </c>
    </row>
    <row r="482" spans="1:15" x14ac:dyDescent="0.25">
      <c r="A482">
        <f>Rawdata[[#This Row],[ID]]</f>
        <v>22610</v>
      </c>
      <c r="B482" t="str">
        <f>IF(Rawdata[[#This Row],[Marital Status]]="M","Married","Single")</f>
        <v>Married</v>
      </c>
      <c r="C482" t="str">
        <f>IF(Rawdata[[#This Row],[Gender]]="M","Male","Female")</f>
        <v>Male</v>
      </c>
      <c r="D482" s="7">
        <f>Rawdata[[#This Row],[Income]]</f>
        <v>30000</v>
      </c>
      <c r="E482">
        <f>Rawdata[[#This Row],[Children]]</f>
        <v>0</v>
      </c>
      <c r="F482" t="str">
        <f>Rawdata[[#This Row],[Education]]</f>
        <v>Bachelors</v>
      </c>
      <c r="G482">
        <f>VLOOKUP(tbl[[#This Row],[Education]],lk_education[],G$2,FALSE)</f>
        <v>4</v>
      </c>
      <c r="H482" t="str">
        <f>Rawdata[[#This Row],[Occupation]]</f>
        <v>Clerical</v>
      </c>
      <c r="I482" t="str">
        <f>Rawdata[[#This Row],[Home Owner]]</f>
        <v>Yes</v>
      </c>
      <c r="J482">
        <f>Rawdata[[#This Row],[Cars]]</f>
        <v>0</v>
      </c>
      <c r="K482" t="str">
        <f>Rawdata[[#This Row],[Commute Distance]]</f>
        <v>0-1 Miles</v>
      </c>
      <c r="L482" t="str">
        <f>Rawdata[[#This Row],[Region]]</f>
        <v>Europe</v>
      </c>
      <c r="M482">
        <f>Rawdata[[#This Row],[Age]]</f>
        <v>35</v>
      </c>
      <c r="N482" t="str">
        <f>VLOOKUP(tbl[[#This Row],[Age]],lk_age_brackets[],N$2,TRUE)</f>
        <v>31-40</v>
      </c>
      <c r="O482" t="str">
        <f>Rawdata[[#This Row],[Purchased Bike]]</f>
        <v>Yes</v>
      </c>
    </row>
    <row r="483" spans="1:15" x14ac:dyDescent="0.25">
      <c r="A483">
        <f>Rawdata[[#This Row],[ID]]</f>
        <v>26984</v>
      </c>
      <c r="B483" t="str">
        <f>IF(Rawdata[[#This Row],[Marital Status]]="M","Married","Single")</f>
        <v>Married</v>
      </c>
      <c r="C483" t="str">
        <f>IF(Rawdata[[#This Row],[Gender]]="M","Male","Female")</f>
        <v>Male</v>
      </c>
      <c r="D483" s="7">
        <f>Rawdata[[#This Row],[Income]]</f>
        <v>40000</v>
      </c>
      <c r="E483">
        <f>Rawdata[[#This Row],[Children]]</f>
        <v>1</v>
      </c>
      <c r="F483" t="str">
        <f>Rawdata[[#This Row],[Education]]</f>
        <v>Bachelors</v>
      </c>
      <c r="G483">
        <f>VLOOKUP(tbl[[#This Row],[Education]],lk_education[],G$2,FALSE)</f>
        <v>4</v>
      </c>
      <c r="H483" t="str">
        <f>Rawdata[[#This Row],[Occupation]]</f>
        <v>Skilled Manual</v>
      </c>
      <c r="I483" t="str">
        <f>Rawdata[[#This Row],[Home Owner]]</f>
        <v>Yes</v>
      </c>
      <c r="J483">
        <f>Rawdata[[#This Row],[Cars]]</f>
        <v>1</v>
      </c>
      <c r="K483" t="str">
        <f>Rawdata[[#This Row],[Commute Distance]]</f>
        <v>0-1 Miles</v>
      </c>
      <c r="L483" t="str">
        <f>Rawdata[[#This Row],[Region]]</f>
        <v>Europe</v>
      </c>
      <c r="M483">
        <f>Rawdata[[#This Row],[Age]]</f>
        <v>32</v>
      </c>
      <c r="N483" t="str">
        <f>VLOOKUP(tbl[[#This Row],[Age]],lk_age_brackets[],N$2,TRUE)</f>
        <v>31-40</v>
      </c>
      <c r="O483" t="str">
        <f>Rawdata[[#This Row],[Purchased Bike]]</f>
        <v>Yes</v>
      </c>
    </row>
    <row r="484" spans="1:15" x14ac:dyDescent="0.25">
      <c r="A484">
        <f>Rawdata[[#This Row],[ID]]</f>
        <v>18294</v>
      </c>
      <c r="B484" t="str">
        <f>IF(Rawdata[[#This Row],[Marital Status]]="M","Married","Single")</f>
        <v>Married</v>
      </c>
      <c r="C484" t="str">
        <f>IF(Rawdata[[#This Row],[Gender]]="M","Male","Female")</f>
        <v>Female</v>
      </c>
      <c r="D484" s="7">
        <f>Rawdata[[#This Row],[Income]]</f>
        <v>90000</v>
      </c>
      <c r="E484">
        <f>Rawdata[[#This Row],[Children]]</f>
        <v>1</v>
      </c>
      <c r="F484" t="str">
        <f>Rawdata[[#This Row],[Education]]</f>
        <v>Bachelors</v>
      </c>
      <c r="G484">
        <f>VLOOKUP(tbl[[#This Row],[Education]],lk_education[],G$2,FALSE)</f>
        <v>4</v>
      </c>
      <c r="H484" t="str">
        <f>Rawdata[[#This Row],[Occupation]]</f>
        <v>Professional</v>
      </c>
      <c r="I484" t="str">
        <f>Rawdata[[#This Row],[Home Owner]]</f>
        <v>Yes</v>
      </c>
      <c r="J484">
        <f>Rawdata[[#This Row],[Cars]]</f>
        <v>1</v>
      </c>
      <c r="K484" t="str">
        <f>Rawdata[[#This Row],[Commute Distance]]</f>
        <v>5-10 Miles</v>
      </c>
      <c r="L484" t="str">
        <f>Rawdata[[#This Row],[Region]]</f>
        <v>Pacific</v>
      </c>
      <c r="M484">
        <f>Rawdata[[#This Row],[Age]]</f>
        <v>46</v>
      </c>
      <c r="N484" t="str">
        <f>VLOOKUP(tbl[[#This Row],[Age]],lk_age_brackets[],N$2,TRUE)</f>
        <v>41-50</v>
      </c>
      <c r="O484" t="str">
        <f>Rawdata[[#This Row],[Purchased Bike]]</f>
        <v>No</v>
      </c>
    </row>
    <row r="485" spans="1:15" x14ac:dyDescent="0.25">
      <c r="A485">
        <f>Rawdata[[#This Row],[ID]]</f>
        <v>28564</v>
      </c>
      <c r="B485" t="str">
        <f>IF(Rawdata[[#This Row],[Marital Status]]="M","Married","Single")</f>
        <v>Single</v>
      </c>
      <c r="C485" t="str">
        <f>IF(Rawdata[[#This Row],[Gender]]="M","Male","Female")</f>
        <v>Female</v>
      </c>
      <c r="D485" s="7">
        <f>Rawdata[[#This Row],[Income]]</f>
        <v>40000</v>
      </c>
      <c r="E485">
        <f>Rawdata[[#This Row],[Children]]</f>
        <v>2</v>
      </c>
      <c r="F485" t="str">
        <f>Rawdata[[#This Row],[Education]]</f>
        <v>Partial College</v>
      </c>
      <c r="G485">
        <f>VLOOKUP(tbl[[#This Row],[Education]],lk_education[],G$2,FALSE)</f>
        <v>3</v>
      </c>
      <c r="H485" t="str">
        <f>Rawdata[[#This Row],[Occupation]]</f>
        <v>Clerical</v>
      </c>
      <c r="I485" t="str">
        <f>Rawdata[[#This Row],[Home Owner]]</f>
        <v>Yes</v>
      </c>
      <c r="J485">
        <f>Rawdata[[#This Row],[Cars]]</f>
        <v>0</v>
      </c>
      <c r="K485" t="str">
        <f>Rawdata[[#This Row],[Commute Distance]]</f>
        <v>1-2 Miles</v>
      </c>
      <c r="L485" t="str">
        <f>Rawdata[[#This Row],[Region]]</f>
        <v>Europe</v>
      </c>
      <c r="M485">
        <f>Rawdata[[#This Row],[Age]]</f>
        <v>33</v>
      </c>
      <c r="N485" t="str">
        <f>VLOOKUP(tbl[[#This Row],[Age]],lk_age_brackets[],N$2,TRUE)</f>
        <v>31-40</v>
      </c>
      <c r="O485" t="str">
        <f>Rawdata[[#This Row],[Purchased Bike]]</f>
        <v>Yes</v>
      </c>
    </row>
    <row r="486" spans="1:15" x14ac:dyDescent="0.25">
      <c r="A486">
        <f>Rawdata[[#This Row],[ID]]</f>
        <v>28521</v>
      </c>
      <c r="B486" t="str">
        <f>IF(Rawdata[[#This Row],[Marital Status]]="M","Married","Single")</f>
        <v>Single</v>
      </c>
      <c r="C486" t="str">
        <f>IF(Rawdata[[#This Row],[Gender]]="M","Male","Female")</f>
        <v>Male</v>
      </c>
      <c r="D486" s="7">
        <f>Rawdata[[#This Row],[Income]]</f>
        <v>40000</v>
      </c>
      <c r="E486">
        <f>Rawdata[[#This Row],[Children]]</f>
        <v>0</v>
      </c>
      <c r="F486" t="str">
        <f>Rawdata[[#This Row],[Education]]</f>
        <v>Graduate Degree</v>
      </c>
      <c r="G486">
        <f>VLOOKUP(tbl[[#This Row],[Education]],lk_education[],G$2,FALSE)</f>
        <v>5</v>
      </c>
      <c r="H486" t="str">
        <f>Rawdata[[#This Row],[Occupation]]</f>
        <v>Clerical</v>
      </c>
      <c r="I486" t="str">
        <f>Rawdata[[#This Row],[Home Owner]]</f>
        <v>No</v>
      </c>
      <c r="J486">
        <f>Rawdata[[#This Row],[Cars]]</f>
        <v>0</v>
      </c>
      <c r="K486" t="str">
        <f>Rawdata[[#This Row],[Commute Distance]]</f>
        <v>0-1 Miles</v>
      </c>
      <c r="L486" t="str">
        <f>Rawdata[[#This Row],[Region]]</f>
        <v>Europe</v>
      </c>
      <c r="M486">
        <f>Rawdata[[#This Row],[Age]]</f>
        <v>36</v>
      </c>
      <c r="N486" t="str">
        <f>VLOOKUP(tbl[[#This Row],[Age]],lk_age_brackets[],N$2,TRUE)</f>
        <v>31-40</v>
      </c>
      <c r="O486" t="str">
        <f>Rawdata[[#This Row],[Purchased Bike]]</f>
        <v>Yes</v>
      </c>
    </row>
    <row r="487" spans="1:15" x14ac:dyDescent="0.25">
      <c r="A487">
        <f>Rawdata[[#This Row],[ID]]</f>
        <v>15450</v>
      </c>
      <c r="B487" t="str">
        <f>IF(Rawdata[[#This Row],[Marital Status]]="M","Married","Single")</f>
        <v>Married</v>
      </c>
      <c r="C487" t="str">
        <f>IF(Rawdata[[#This Row],[Gender]]="M","Male","Female")</f>
        <v>Male</v>
      </c>
      <c r="D487" s="7">
        <f>Rawdata[[#This Row],[Income]]</f>
        <v>10000</v>
      </c>
      <c r="E487">
        <f>Rawdata[[#This Row],[Children]]</f>
        <v>1</v>
      </c>
      <c r="F487" t="str">
        <f>Rawdata[[#This Row],[Education]]</f>
        <v>Graduate Degree</v>
      </c>
      <c r="G487">
        <f>VLOOKUP(tbl[[#This Row],[Education]],lk_education[],G$2,FALSE)</f>
        <v>5</v>
      </c>
      <c r="H487" t="str">
        <f>Rawdata[[#This Row],[Occupation]]</f>
        <v>Clerical</v>
      </c>
      <c r="I487" t="str">
        <f>Rawdata[[#This Row],[Home Owner]]</f>
        <v>Yes</v>
      </c>
      <c r="J487">
        <f>Rawdata[[#This Row],[Cars]]</f>
        <v>0</v>
      </c>
      <c r="K487" t="str">
        <f>Rawdata[[#This Row],[Commute Distance]]</f>
        <v>0-1 Miles</v>
      </c>
      <c r="L487" t="str">
        <f>Rawdata[[#This Row],[Region]]</f>
        <v>Europe</v>
      </c>
      <c r="M487">
        <f>Rawdata[[#This Row],[Age]]</f>
        <v>70</v>
      </c>
      <c r="N487" t="str">
        <f>VLOOKUP(tbl[[#This Row],[Age]],lk_age_brackets[],N$2,TRUE)</f>
        <v>61+</v>
      </c>
      <c r="O487" t="str">
        <f>Rawdata[[#This Row],[Purchased Bike]]</f>
        <v>No</v>
      </c>
    </row>
    <row r="488" spans="1:15" x14ac:dyDescent="0.25">
      <c r="A488">
        <f>Rawdata[[#This Row],[ID]]</f>
        <v>25681</v>
      </c>
      <c r="B488" t="str">
        <f>IF(Rawdata[[#This Row],[Marital Status]]="M","Married","Single")</f>
        <v>Single</v>
      </c>
      <c r="C488" t="str">
        <f>IF(Rawdata[[#This Row],[Gender]]="M","Male","Female")</f>
        <v>Female</v>
      </c>
      <c r="D488" s="7">
        <f>Rawdata[[#This Row],[Income]]</f>
        <v>30000</v>
      </c>
      <c r="E488">
        <f>Rawdata[[#This Row],[Children]]</f>
        <v>0</v>
      </c>
      <c r="F488" t="str">
        <f>Rawdata[[#This Row],[Education]]</f>
        <v>Partial College</v>
      </c>
      <c r="G488">
        <f>VLOOKUP(tbl[[#This Row],[Education]],lk_education[],G$2,FALSE)</f>
        <v>3</v>
      </c>
      <c r="H488" t="str">
        <f>Rawdata[[#This Row],[Occupation]]</f>
        <v>Clerical</v>
      </c>
      <c r="I488" t="str">
        <f>Rawdata[[#This Row],[Home Owner]]</f>
        <v>No</v>
      </c>
      <c r="J488">
        <f>Rawdata[[#This Row],[Cars]]</f>
        <v>1</v>
      </c>
      <c r="K488" t="str">
        <f>Rawdata[[#This Row],[Commute Distance]]</f>
        <v>2-5 Miles</v>
      </c>
      <c r="L488" t="str">
        <f>Rawdata[[#This Row],[Region]]</f>
        <v>Europe</v>
      </c>
      <c r="M488">
        <f>Rawdata[[#This Row],[Age]]</f>
        <v>31</v>
      </c>
      <c r="N488" t="str">
        <f>VLOOKUP(tbl[[#This Row],[Age]],lk_age_brackets[],N$2,TRUE)</f>
        <v>31-40</v>
      </c>
      <c r="O488" t="str">
        <f>Rawdata[[#This Row],[Purchased Bike]]</f>
        <v>Yes</v>
      </c>
    </row>
    <row r="489" spans="1:15" x14ac:dyDescent="0.25">
      <c r="A489">
        <f>Rawdata[[#This Row],[ID]]</f>
        <v>19491</v>
      </c>
      <c r="B489" t="str">
        <f>IF(Rawdata[[#This Row],[Marital Status]]="M","Married","Single")</f>
        <v>Single</v>
      </c>
      <c r="C489" t="str">
        <f>IF(Rawdata[[#This Row],[Gender]]="M","Male","Female")</f>
        <v>Male</v>
      </c>
      <c r="D489" s="7">
        <f>Rawdata[[#This Row],[Income]]</f>
        <v>30000</v>
      </c>
      <c r="E489">
        <f>Rawdata[[#This Row],[Children]]</f>
        <v>2</v>
      </c>
      <c r="F489" t="str">
        <f>Rawdata[[#This Row],[Education]]</f>
        <v>Partial College</v>
      </c>
      <c r="G489">
        <f>VLOOKUP(tbl[[#This Row],[Education]],lk_education[],G$2,FALSE)</f>
        <v>3</v>
      </c>
      <c r="H489" t="str">
        <f>Rawdata[[#This Row],[Occupation]]</f>
        <v>Clerical</v>
      </c>
      <c r="I489" t="str">
        <f>Rawdata[[#This Row],[Home Owner]]</f>
        <v>Yes</v>
      </c>
      <c r="J489">
        <f>Rawdata[[#This Row],[Cars]]</f>
        <v>2</v>
      </c>
      <c r="K489" t="str">
        <f>Rawdata[[#This Row],[Commute Distance]]</f>
        <v>0-1 Miles</v>
      </c>
      <c r="L489" t="str">
        <f>Rawdata[[#This Row],[Region]]</f>
        <v>Europe</v>
      </c>
      <c r="M489">
        <f>Rawdata[[#This Row],[Age]]</f>
        <v>42</v>
      </c>
      <c r="N489" t="str">
        <f>VLOOKUP(tbl[[#This Row],[Age]],lk_age_brackets[],N$2,TRUE)</f>
        <v>41-50</v>
      </c>
      <c r="O489" t="str">
        <f>Rawdata[[#This Row],[Purchased Bike]]</f>
        <v>No</v>
      </c>
    </row>
    <row r="490" spans="1:15" x14ac:dyDescent="0.25">
      <c r="A490">
        <f>Rawdata[[#This Row],[ID]]</f>
        <v>26415</v>
      </c>
      <c r="B490" t="str">
        <f>IF(Rawdata[[#This Row],[Marital Status]]="M","Married","Single")</f>
        <v>Married</v>
      </c>
      <c r="C490" t="str">
        <f>IF(Rawdata[[#This Row],[Gender]]="M","Male","Female")</f>
        <v>Female</v>
      </c>
      <c r="D490" s="7">
        <f>Rawdata[[#This Row],[Income]]</f>
        <v>90000</v>
      </c>
      <c r="E490">
        <f>Rawdata[[#This Row],[Children]]</f>
        <v>4</v>
      </c>
      <c r="F490" t="str">
        <f>Rawdata[[#This Row],[Education]]</f>
        <v>Partial High School</v>
      </c>
      <c r="G490">
        <f>VLOOKUP(tbl[[#This Row],[Education]],lk_education[],G$2,FALSE)</f>
        <v>1</v>
      </c>
      <c r="H490" t="str">
        <f>Rawdata[[#This Row],[Occupation]]</f>
        <v>Skilled Manual</v>
      </c>
      <c r="I490" t="str">
        <f>Rawdata[[#This Row],[Home Owner]]</f>
        <v>Yes</v>
      </c>
      <c r="J490">
        <f>Rawdata[[#This Row],[Cars]]</f>
        <v>4</v>
      </c>
      <c r="K490" t="str">
        <f>Rawdata[[#This Row],[Commute Distance]]</f>
        <v>10+ Miles</v>
      </c>
      <c r="L490" t="str">
        <f>Rawdata[[#This Row],[Region]]</f>
        <v>Europe</v>
      </c>
      <c r="M490">
        <f>Rawdata[[#This Row],[Age]]</f>
        <v>58</v>
      </c>
      <c r="N490" t="str">
        <f>VLOOKUP(tbl[[#This Row],[Age]],lk_age_brackets[],N$2,TRUE)</f>
        <v>51-60</v>
      </c>
      <c r="O490" t="str">
        <f>Rawdata[[#This Row],[Purchased Bike]]</f>
        <v>No</v>
      </c>
    </row>
    <row r="491" spans="1:15" x14ac:dyDescent="0.25">
      <c r="A491">
        <f>Rawdata[[#This Row],[ID]]</f>
        <v>12821</v>
      </c>
      <c r="B491" t="str">
        <f>IF(Rawdata[[#This Row],[Marital Status]]="M","Married","Single")</f>
        <v>Married</v>
      </c>
      <c r="C491" t="str">
        <f>IF(Rawdata[[#This Row],[Gender]]="M","Male","Female")</f>
        <v>Male</v>
      </c>
      <c r="D491" s="7">
        <f>Rawdata[[#This Row],[Income]]</f>
        <v>40000</v>
      </c>
      <c r="E491">
        <f>Rawdata[[#This Row],[Children]]</f>
        <v>0</v>
      </c>
      <c r="F491" t="str">
        <f>Rawdata[[#This Row],[Education]]</f>
        <v>Bachelors</v>
      </c>
      <c r="G491">
        <f>VLOOKUP(tbl[[#This Row],[Education]],lk_education[],G$2,FALSE)</f>
        <v>4</v>
      </c>
      <c r="H491" t="str">
        <f>Rawdata[[#This Row],[Occupation]]</f>
        <v>Clerical</v>
      </c>
      <c r="I491" t="str">
        <f>Rawdata[[#This Row],[Home Owner]]</f>
        <v>Yes</v>
      </c>
      <c r="J491">
        <f>Rawdata[[#This Row],[Cars]]</f>
        <v>0</v>
      </c>
      <c r="K491" t="str">
        <f>Rawdata[[#This Row],[Commute Distance]]</f>
        <v>0-1 Miles</v>
      </c>
      <c r="L491" t="str">
        <f>Rawdata[[#This Row],[Region]]</f>
        <v>Europe</v>
      </c>
      <c r="M491">
        <f>Rawdata[[#This Row],[Age]]</f>
        <v>39</v>
      </c>
      <c r="N491" t="str">
        <f>VLOOKUP(tbl[[#This Row],[Age]],lk_age_brackets[],N$2,TRUE)</f>
        <v>31-40</v>
      </c>
      <c r="O491" t="str">
        <f>Rawdata[[#This Row],[Purchased Bike]]</f>
        <v>No</v>
      </c>
    </row>
    <row r="492" spans="1:15" x14ac:dyDescent="0.25">
      <c r="A492">
        <f>Rawdata[[#This Row],[ID]]</f>
        <v>15629</v>
      </c>
      <c r="B492" t="str">
        <f>IF(Rawdata[[#This Row],[Marital Status]]="M","Married","Single")</f>
        <v>Single</v>
      </c>
      <c r="C492" t="str">
        <f>IF(Rawdata[[#This Row],[Gender]]="M","Male","Female")</f>
        <v>Female</v>
      </c>
      <c r="D492" s="7">
        <f>Rawdata[[#This Row],[Income]]</f>
        <v>10000</v>
      </c>
      <c r="E492">
        <f>Rawdata[[#This Row],[Children]]</f>
        <v>0</v>
      </c>
      <c r="F492" t="str">
        <f>Rawdata[[#This Row],[Education]]</f>
        <v>Partial High School</v>
      </c>
      <c r="G492">
        <f>VLOOKUP(tbl[[#This Row],[Education]],lk_education[],G$2,FALSE)</f>
        <v>1</v>
      </c>
      <c r="H492" t="str">
        <f>Rawdata[[#This Row],[Occupation]]</f>
        <v>Manual</v>
      </c>
      <c r="I492" t="str">
        <f>Rawdata[[#This Row],[Home Owner]]</f>
        <v>Yes</v>
      </c>
      <c r="J492">
        <f>Rawdata[[#This Row],[Cars]]</f>
        <v>2</v>
      </c>
      <c r="K492" t="str">
        <f>Rawdata[[#This Row],[Commute Distance]]</f>
        <v>1-2 Miles</v>
      </c>
      <c r="L492" t="str">
        <f>Rawdata[[#This Row],[Region]]</f>
        <v>Europe</v>
      </c>
      <c r="M492">
        <f>Rawdata[[#This Row],[Age]]</f>
        <v>34</v>
      </c>
      <c r="N492" t="str">
        <f>VLOOKUP(tbl[[#This Row],[Age]],lk_age_brackets[],N$2,TRUE)</f>
        <v>31-40</v>
      </c>
      <c r="O492" t="str">
        <f>Rawdata[[#This Row],[Purchased Bike]]</f>
        <v>No</v>
      </c>
    </row>
    <row r="493" spans="1:15" x14ac:dyDescent="0.25">
      <c r="A493">
        <f>Rawdata[[#This Row],[ID]]</f>
        <v>27835</v>
      </c>
      <c r="B493" t="str">
        <f>IF(Rawdata[[#This Row],[Marital Status]]="M","Married","Single")</f>
        <v>Married</v>
      </c>
      <c r="C493" t="str">
        <f>IF(Rawdata[[#This Row],[Gender]]="M","Male","Female")</f>
        <v>Male</v>
      </c>
      <c r="D493" s="7">
        <f>Rawdata[[#This Row],[Income]]</f>
        <v>20000</v>
      </c>
      <c r="E493">
        <f>Rawdata[[#This Row],[Children]]</f>
        <v>0</v>
      </c>
      <c r="F493" t="str">
        <f>Rawdata[[#This Row],[Education]]</f>
        <v>Partial High School</v>
      </c>
      <c r="G493">
        <f>VLOOKUP(tbl[[#This Row],[Education]],lk_education[],G$2,FALSE)</f>
        <v>1</v>
      </c>
      <c r="H493" t="str">
        <f>Rawdata[[#This Row],[Occupation]]</f>
        <v>Manual</v>
      </c>
      <c r="I493" t="str">
        <f>Rawdata[[#This Row],[Home Owner]]</f>
        <v>Yes</v>
      </c>
      <c r="J493">
        <f>Rawdata[[#This Row],[Cars]]</f>
        <v>2</v>
      </c>
      <c r="K493" t="str">
        <f>Rawdata[[#This Row],[Commute Distance]]</f>
        <v>0-1 Miles</v>
      </c>
      <c r="L493" t="str">
        <f>Rawdata[[#This Row],[Region]]</f>
        <v>Europe</v>
      </c>
      <c r="M493">
        <f>Rawdata[[#This Row],[Age]]</f>
        <v>32</v>
      </c>
      <c r="N493" t="str">
        <f>VLOOKUP(tbl[[#This Row],[Age]],lk_age_brackets[],N$2,TRUE)</f>
        <v>31-40</v>
      </c>
      <c r="O493" t="str">
        <f>Rawdata[[#This Row],[Purchased Bike]]</f>
        <v>No</v>
      </c>
    </row>
    <row r="494" spans="1:15" x14ac:dyDescent="0.25">
      <c r="A494">
        <f>Rawdata[[#This Row],[ID]]</f>
        <v>11738</v>
      </c>
      <c r="B494" t="str">
        <f>IF(Rawdata[[#This Row],[Marital Status]]="M","Married","Single")</f>
        <v>Married</v>
      </c>
      <c r="C494" t="str">
        <f>IF(Rawdata[[#This Row],[Gender]]="M","Male","Female")</f>
        <v>Male</v>
      </c>
      <c r="D494" s="7">
        <f>Rawdata[[#This Row],[Income]]</f>
        <v>60000</v>
      </c>
      <c r="E494">
        <f>Rawdata[[#This Row],[Children]]</f>
        <v>4</v>
      </c>
      <c r="F494" t="str">
        <f>Rawdata[[#This Row],[Education]]</f>
        <v>Bachelors</v>
      </c>
      <c r="G494">
        <f>VLOOKUP(tbl[[#This Row],[Education]],lk_education[],G$2,FALSE)</f>
        <v>4</v>
      </c>
      <c r="H494" t="str">
        <f>Rawdata[[#This Row],[Occupation]]</f>
        <v>Professional</v>
      </c>
      <c r="I494" t="str">
        <f>Rawdata[[#This Row],[Home Owner]]</f>
        <v>Yes</v>
      </c>
      <c r="J494">
        <f>Rawdata[[#This Row],[Cars]]</f>
        <v>0</v>
      </c>
      <c r="K494" t="str">
        <f>Rawdata[[#This Row],[Commute Distance]]</f>
        <v>2-5 Miles</v>
      </c>
      <c r="L494" t="str">
        <f>Rawdata[[#This Row],[Region]]</f>
        <v>North America</v>
      </c>
      <c r="M494">
        <f>Rawdata[[#This Row],[Age]]</f>
        <v>46</v>
      </c>
      <c r="N494" t="str">
        <f>VLOOKUP(tbl[[#This Row],[Age]],lk_age_brackets[],N$2,TRUE)</f>
        <v>41-50</v>
      </c>
      <c r="O494" t="str">
        <f>Rawdata[[#This Row],[Purchased Bike]]</f>
        <v>No</v>
      </c>
    </row>
    <row r="495" spans="1:15" x14ac:dyDescent="0.25">
      <c r="A495">
        <f>Rawdata[[#This Row],[ID]]</f>
        <v>25065</v>
      </c>
      <c r="B495" t="str">
        <f>IF(Rawdata[[#This Row],[Marital Status]]="M","Married","Single")</f>
        <v>Married</v>
      </c>
      <c r="C495" t="str">
        <f>IF(Rawdata[[#This Row],[Gender]]="M","Male","Female")</f>
        <v>Male</v>
      </c>
      <c r="D495" s="7">
        <f>Rawdata[[#This Row],[Income]]</f>
        <v>70000</v>
      </c>
      <c r="E495">
        <f>Rawdata[[#This Row],[Children]]</f>
        <v>2</v>
      </c>
      <c r="F495" t="str">
        <f>Rawdata[[#This Row],[Education]]</f>
        <v>Partial High School</v>
      </c>
      <c r="G495">
        <f>VLOOKUP(tbl[[#This Row],[Education]],lk_education[],G$2,FALSE)</f>
        <v>1</v>
      </c>
      <c r="H495" t="str">
        <f>Rawdata[[#This Row],[Occupation]]</f>
        <v>Skilled Manual</v>
      </c>
      <c r="I495" t="str">
        <f>Rawdata[[#This Row],[Home Owner]]</f>
        <v>Yes</v>
      </c>
      <c r="J495">
        <f>Rawdata[[#This Row],[Cars]]</f>
        <v>2</v>
      </c>
      <c r="K495" t="str">
        <f>Rawdata[[#This Row],[Commute Distance]]</f>
        <v>5-10 Miles</v>
      </c>
      <c r="L495" t="str">
        <f>Rawdata[[#This Row],[Region]]</f>
        <v>North America</v>
      </c>
      <c r="M495">
        <f>Rawdata[[#This Row],[Age]]</f>
        <v>48</v>
      </c>
      <c r="N495" t="str">
        <f>VLOOKUP(tbl[[#This Row],[Age]],lk_age_brackets[],N$2,TRUE)</f>
        <v>41-50</v>
      </c>
      <c r="O495" t="str">
        <f>Rawdata[[#This Row],[Purchased Bike]]</f>
        <v>No</v>
      </c>
    </row>
    <row r="496" spans="1:15" x14ac:dyDescent="0.25">
      <c r="A496">
        <f>Rawdata[[#This Row],[ID]]</f>
        <v>26238</v>
      </c>
      <c r="B496" t="str">
        <f>IF(Rawdata[[#This Row],[Marital Status]]="M","Married","Single")</f>
        <v>Single</v>
      </c>
      <c r="C496" t="str">
        <f>IF(Rawdata[[#This Row],[Gender]]="M","Male","Female")</f>
        <v>Female</v>
      </c>
      <c r="D496" s="7">
        <f>Rawdata[[#This Row],[Income]]</f>
        <v>40000</v>
      </c>
      <c r="E496">
        <f>Rawdata[[#This Row],[Children]]</f>
        <v>3</v>
      </c>
      <c r="F496" t="str">
        <f>Rawdata[[#This Row],[Education]]</f>
        <v>Partial College</v>
      </c>
      <c r="G496">
        <f>VLOOKUP(tbl[[#This Row],[Education]],lk_education[],G$2,FALSE)</f>
        <v>3</v>
      </c>
      <c r="H496" t="str">
        <f>Rawdata[[#This Row],[Occupation]]</f>
        <v>Clerical</v>
      </c>
      <c r="I496" t="str">
        <f>Rawdata[[#This Row],[Home Owner]]</f>
        <v>Yes</v>
      </c>
      <c r="J496">
        <f>Rawdata[[#This Row],[Cars]]</f>
        <v>1</v>
      </c>
      <c r="K496" t="str">
        <f>Rawdata[[#This Row],[Commute Distance]]</f>
        <v>1-2 Miles</v>
      </c>
      <c r="L496" t="str">
        <f>Rawdata[[#This Row],[Region]]</f>
        <v>North America</v>
      </c>
      <c r="M496">
        <f>Rawdata[[#This Row],[Age]]</f>
        <v>31</v>
      </c>
      <c r="N496" t="str">
        <f>VLOOKUP(tbl[[#This Row],[Age]],lk_age_brackets[],N$2,TRUE)</f>
        <v>31-40</v>
      </c>
      <c r="O496" t="str">
        <f>Rawdata[[#This Row],[Purchased Bike]]</f>
        <v>Yes</v>
      </c>
    </row>
    <row r="497" spans="1:15" x14ac:dyDescent="0.25">
      <c r="A497">
        <f>Rawdata[[#This Row],[ID]]</f>
        <v>23707</v>
      </c>
      <c r="B497" t="str">
        <f>IF(Rawdata[[#This Row],[Marital Status]]="M","Married","Single")</f>
        <v>Single</v>
      </c>
      <c r="C497" t="str">
        <f>IF(Rawdata[[#This Row],[Gender]]="M","Male","Female")</f>
        <v>Male</v>
      </c>
      <c r="D497" s="7">
        <f>Rawdata[[#This Row],[Income]]</f>
        <v>70000</v>
      </c>
      <c r="E497">
        <f>Rawdata[[#This Row],[Children]]</f>
        <v>5</v>
      </c>
      <c r="F497" t="str">
        <f>Rawdata[[#This Row],[Education]]</f>
        <v>Bachelors</v>
      </c>
      <c r="G497">
        <f>VLOOKUP(tbl[[#This Row],[Education]],lk_education[],G$2,FALSE)</f>
        <v>4</v>
      </c>
      <c r="H497" t="str">
        <f>Rawdata[[#This Row],[Occupation]]</f>
        <v>Management</v>
      </c>
      <c r="I497" t="str">
        <f>Rawdata[[#This Row],[Home Owner]]</f>
        <v>Yes</v>
      </c>
      <c r="J497">
        <f>Rawdata[[#This Row],[Cars]]</f>
        <v>3</v>
      </c>
      <c r="K497" t="str">
        <f>Rawdata[[#This Row],[Commute Distance]]</f>
        <v>10+ Miles</v>
      </c>
      <c r="L497" t="str">
        <f>Rawdata[[#This Row],[Region]]</f>
        <v>North America</v>
      </c>
      <c r="M497">
        <f>Rawdata[[#This Row],[Age]]</f>
        <v>60</v>
      </c>
      <c r="N497" t="str">
        <f>VLOOKUP(tbl[[#This Row],[Age]],lk_age_brackets[],N$2,TRUE)</f>
        <v>51-60</v>
      </c>
      <c r="O497" t="str">
        <f>Rawdata[[#This Row],[Purchased Bike]]</f>
        <v>Yes</v>
      </c>
    </row>
    <row r="498" spans="1:15" x14ac:dyDescent="0.25">
      <c r="A498">
        <f>Rawdata[[#This Row],[ID]]</f>
        <v>27650</v>
      </c>
      <c r="B498" t="str">
        <f>IF(Rawdata[[#This Row],[Marital Status]]="M","Married","Single")</f>
        <v>Married</v>
      </c>
      <c r="C498" t="str">
        <f>IF(Rawdata[[#This Row],[Gender]]="M","Male","Female")</f>
        <v>Male</v>
      </c>
      <c r="D498" s="7">
        <f>Rawdata[[#This Row],[Income]]</f>
        <v>70000</v>
      </c>
      <c r="E498">
        <f>Rawdata[[#This Row],[Children]]</f>
        <v>4</v>
      </c>
      <c r="F498" t="str">
        <f>Rawdata[[#This Row],[Education]]</f>
        <v>High School</v>
      </c>
      <c r="G498">
        <f>VLOOKUP(tbl[[#This Row],[Education]],lk_education[],G$2,FALSE)</f>
        <v>2</v>
      </c>
      <c r="H498" t="str">
        <f>Rawdata[[#This Row],[Occupation]]</f>
        <v>Professional</v>
      </c>
      <c r="I498" t="str">
        <f>Rawdata[[#This Row],[Home Owner]]</f>
        <v>Yes</v>
      </c>
      <c r="J498">
        <f>Rawdata[[#This Row],[Cars]]</f>
        <v>0</v>
      </c>
      <c r="K498" t="str">
        <f>Rawdata[[#This Row],[Commute Distance]]</f>
        <v>5-10 Miles</v>
      </c>
      <c r="L498" t="str">
        <f>Rawdata[[#This Row],[Region]]</f>
        <v>North America</v>
      </c>
      <c r="M498">
        <f>Rawdata[[#This Row],[Age]]</f>
        <v>51</v>
      </c>
      <c r="N498" t="str">
        <f>VLOOKUP(tbl[[#This Row],[Age]],lk_age_brackets[],N$2,TRUE)</f>
        <v>51-60</v>
      </c>
      <c r="O498" t="str">
        <f>Rawdata[[#This Row],[Purchased Bike]]</f>
        <v>No</v>
      </c>
    </row>
    <row r="499" spans="1:15" x14ac:dyDescent="0.25">
      <c r="A499">
        <f>Rawdata[[#This Row],[ID]]</f>
        <v>24981</v>
      </c>
      <c r="B499" t="str">
        <f>IF(Rawdata[[#This Row],[Marital Status]]="M","Married","Single")</f>
        <v>Married</v>
      </c>
      <c r="C499" t="str">
        <f>IF(Rawdata[[#This Row],[Gender]]="M","Male","Female")</f>
        <v>Male</v>
      </c>
      <c r="D499" s="7">
        <f>Rawdata[[#This Row],[Income]]</f>
        <v>60000</v>
      </c>
      <c r="E499">
        <f>Rawdata[[#This Row],[Children]]</f>
        <v>2</v>
      </c>
      <c r="F499" t="str">
        <f>Rawdata[[#This Row],[Education]]</f>
        <v>Partial College</v>
      </c>
      <c r="G499">
        <f>VLOOKUP(tbl[[#This Row],[Education]],lk_education[],G$2,FALSE)</f>
        <v>3</v>
      </c>
      <c r="H499" t="str">
        <f>Rawdata[[#This Row],[Occupation]]</f>
        <v>Professional</v>
      </c>
      <c r="I499" t="str">
        <f>Rawdata[[#This Row],[Home Owner]]</f>
        <v>Yes</v>
      </c>
      <c r="J499">
        <f>Rawdata[[#This Row],[Cars]]</f>
        <v>2</v>
      </c>
      <c r="K499" t="str">
        <f>Rawdata[[#This Row],[Commute Distance]]</f>
        <v>10+ Miles</v>
      </c>
      <c r="L499" t="str">
        <f>Rawdata[[#This Row],[Region]]</f>
        <v>North America</v>
      </c>
      <c r="M499">
        <f>Rawdata[[#This Row],[Age]]</f>
        <v>56</v>
      </c>
      <c r="N499" t="str">
        <f>VLOOKUP(tbl[[#This Row],[Age]],lk_age_brackets[],N$2,TRUE)</f>
        <v>51-60</v>
      </c>
      <c r="O499" t="str">
        <f>Rawdata[[#This Row],[Purchased Bike]]</f>
        <v>No</v>
      </c>
    </row>
    <row r="500" spans="1:15" x14ac:dyDescent="0.25">
      <c r="A500">
        <f>Rawdata[[#This Row],[ID]]</f>
        <v>20678</v>
      </c>
      <c r="B500" t="str">
        <f>IF(Rawdata[[#This Row],[Marital Status]]="M","Married","Single")</f>
        <v>Single</v>
      </c>
      <c r="C500" t="str">
        <f>IF(Rawdata[[#This Row],[Gender]]="M","Male","Female")</f>
        <v>Female</v>
      </c>
      <c r="D500" s="7">
        <f>Rawdata[[#This Row],[Income]]</f>
        <v>60000</v>
      </c>
      <c r="E500">
        <f>Rawdata[[#This Row],[Children]]</f>
        <v>3</v>
      </c>
      <c r="F500" t="str">
        <f>Rawdata[[#This Row],[Education]]</f>
        <v>Bachelors</v>
      </c>
      <c r="G500">
        <f>VLOOKUP(tbl[[#This Row],[Education]],lk_education[],G$2,FALSE)</f>
        <v>4</v>
      </c>
      <c r="H500" t="str">
        <f>Rawdata[[#This Row],[Occupation]]</f>
        <v>Skilled Manual</v>
      </c>
      <c r="I500" t="str">
        <f>Rawdata[[#This Row],[Home Owner]]</f>
        <v>Yes</v>
      </c>
      <c r="J500">
        <f>Rawdata[[#This Row],[Cars]]</f>
        <v>1</v>
      </c>
      <c r="K500" t="str">
        <f>Rawdata[[#This Row],[Commute Distance]]</f>
        <v>2-5 Miles</v>
      </c>
      <c r="L500" t="str">
        <f>Rawdata[[#This Row],[Region]]</f>
        <v>North America</v>
      </c>
      <c r="M500">
        <f>Rawdata[[#This Row],[Age]]</f>
        <v>40</v>
      </c>
      <c r="N500" t="str">
        <f>VLOOKUP(tbl[[#This Row],[Age]],lk_age_brackets[],N$2,TRUE)</f>
        <v>31-40</v>
      </c>
      <c r="O500" t="str">
        <f>Rawdata[[#This Row],[Purchased Bike]]</f>
        <v>Yes</v>
      </c>
    </row>
    <row r="501" spans="1:15" x14ac:dyDescent="0.25">
      <c r="A501">
        <f>Rawdata[[#This Row],[ID]]</f>
        <v>15302</v>
      </c>
      <c r="B501" t="str">
        <f>IF(Rawdata[[#This Row],[Marital Status]]="M","Married","Single")</f>
        <v>Single</v>
      </c>
      <c r="C501" t="str">
        <f>IF(Rawdata[[#This Row],[Gender]]="M","Male","Female")</f>
        <v>Female</v>
      </c>
      <c r="D501" s="7">
        <f>Rawdata[[#This Row],[Income]]</f>
        <v>70000</v>
      </c>
      <c r="E501">
        <f>Rawdata[[#This Row],[Children]]</f>
        <v>1</v>
      </c>
      <c r="F501" t="str">
        <f>Rawdata[[#This Row],[Education]]</f>
        <v>Graduate Degree</v>
      </c>
      <c r="G501">
        <f>VLOOKUP(tbl[[#This Row],[Education]],lk_education[],G$2,FALSE)</f>
        <v>5</v>
      </c>
      <c r="H501" t="str">
        <f>Rawdata[[#This Row],[Occupation]]</f>
        <v>Professional</v>
      </c>
      <c r="I501" t="str">
        <f>Rawdata[[#This Row],[Home Owner]]</f>
        <v>Yes</v>
      </c>
      <c r="J501">
        <f>Rawdata[[#This Row],[Cars]]</f>
        <v>0</v>
      </c>
      <c r="K501" t="str">
        <f>Rawdata[[#This Row],[Commute Distance]]</f>
        <v>2-5 Miles</v>
      </c>
      <c r="L501" t="str">
        <f>Rawdata[[#This Row],[Region]]</f>
        <v>North America</v>
      </c>
      <c r="M501">
        <f>Rawdata[[#This Row],[Age]]</f>
        <v>34</v>
      </c>
      <c r="N501" t="str">
        <f>VLOOKUP(tbl[[#This Row],[Age]],lk_age_brackets[],N$2,TRUE)</f>
        <v>31-40</v>
      </c>
      <c r="O501" t="str">
        <f>Rawdata[[#This Row],[Purchased Bike]]</f>
        <v>Yes</v>
      </c>
    </row>
    <row r="502" spans="1:15" x14ac:dyDescent="0.25">
      <c r="A502">
        <f>Rawdata[[#This Row],[ID]]</f>
        <v>26012</v>
      </c>
      <c r="B502" t="str">
        <f>IF(Rawdata[[#This Row],[Marital Status]]="M","Married","Single")</f>
        <v>Married</v>
      </c>
      <c r="C502" t="str">
        <f>IF(Rawdata[[#This Row],[Gender]]="M","Male","Female")</f>
        <v>Male</v>
      </c>
      <c r="D502" s="7">
        <f>Rawdata[[#This Row],[Income]]</f>
        <v>80000</v>
      </c>
      <c r="E502">
        <f>Rawdata[[#This Row],[Children]]</f>
        <v>1</v>
      </c>
      <c r="F502" t="str">
        <f>Rawdata[[#This Row],[Education]]</f>
        <v>Partial College</v>
      </c>
      <c r="G502">
        <f>VLOOKUP(tbl[[#This Row],[Education]],lk_education[],G$2,FALSE)</f>
        <v>3</v>
      </c>
      <c r="H502" t="str">
        <f>Rawdata[[#This Row],[Occupation]]</f>
        <v>Skilled Manual</v>
      </c>
      <c r="I502" t="str">
        <f>Rawdata[[#This Row],[Home Owner]]</f>
        <v>Yes</v>
      </c>
      <c r="J502">
        <f>Rawdata[[#This Row],[Cars]]</f>
        <v>1</v>
      </c>
      <c r="K502" t="str">
        <f>Rawdata[[#This Row],[Commute Distance]]</f>
        <v>2-5 Miles</v>
      </c>
      <c r="L502" t="str">
        <f>Rawdata[[#This Row],[Region]]</f>
        <v>North America</v>
      </c>
      <c r="M502">
        <f>Rawdata[[#This Row],[Age]]</f>
        <v>48</v>
      </c>
      <c r="N502" t="str">
        <f>VLOOKUP(tbl[[#This Row],[Age]],lk_age_brackets[],N$2,TRUE)</f>
        <v>41-50</v>
      </c>
      <c r="O502" t="str">
        <f>Rawdata[[#This Row],[Purchased Bike]]</f>
        <v>Yes</v>
      </c>
    </row>
    <row r="503" spans="1:15" x14ac:dyDescent="0.25">
      <c r="A503">
        <f>Rawdata[[#This Row],[ID]]</f>
        <v>26575</v>
      </c>
      <c r="B503" t="str">
        <f>IF(Rawdata[[#This Row],[Marital Status]]="M","Married","Single")</f>
        <v>Single</v>
      </c>
      <c r="C503" t="str">
        <f>IF(Rawdata[[#This Row],[Gender]]="M","Male","Female")</f>
        <v>Female</v>
      </c>
      <c r="D503" s="7">
        <f>Rawdata[[#This Row],[Income]]</f>
        <v>40000</v>
      </c>
      <c r="E503">
        <f>Rawdata[[#This Row],[Children]]</f>
        <v>0</v>
      </c>
      <c r="F503" t="str">
        <f>Rawdata[[#This Row],[Education]]</f>
        <v>High School</v>
      </c>
      <c r="G503">
        <f>VLOOKUP(tbl[[#This Row],[Education]],lk_education[],G$2,FALSE)</f>
        <v>2</v>
      </c>
      <c r="H503" t="str">
        <f>Rawdata[[#This Row],[Occupation]]</f>
        <v>Skilled Manual</v>
      </c>
      <c r="I503" t="str">
        <f>Rawdata[[#This Row],[Home Owner]]</f>
        <v>No</v>
      </c>
      <c r="J503">
        <f>Rawdata[[#This Row],[Cars]]</f>
        <v>2</v>
      </c>
      <c r="K503" t="str">
        <f>Rawdata[[#This Row],[Commute Distance]]</f>
        <v>1-2 Miles</v>
      </c>
      <c r="L503" t="str">
        <f>Rawdata[[#This Row],[Region]]</f>
        <v>North America</v>
      </c>
      <c r="M503">
        <f>Rawdata[[#This Row],[Age]]</f>
        <v>31</v>
      </c>
      <c r="N503" t="str">
        <f>VLOOKUP(tbl[[#This Row],[Age]],lk_age_brackets[],N$2,TRUE)</f>
        <v>31-40</v>
      </c>
      <c r="O503" t="str">
        <f>Rawdata[[#This Row],[Purchased Bike]]</f>
        <v>Yes</v>
      </c>
    </row>
    <row r="504" spans="1:15" x14ac:dyDescent="0.25">
      <c r="A504">
        <f>Rawdata[[#This Row],[ID]]</f>
        <v>15559</v>
      </c>
      <c r="B504" t="str">
        <f>IF(Rawdata[[#This Row],[Marital Status]]="M","Married","Single")</f>
        <v>Married</v>
      </c>
      <c r="C504" t="str">
        <f>IF(Rawdata[[#This Row],[Gender]]="M","Male","Female")</f>
        <v>Male</v>
      </c>
      <c r="D504" s="7">
        <f>Rawdata[[#This Row],[Income]]</f>
        <v>60000</v>
      </c>
      <c r="E504">
        <f>Rawdata[[#This Row],[Children]]</f>
        <v>5</v>
      </c>
      <c r="F504" t="str">
        <f>Rawdata[[#This Row],[Education]]</f>
        <v>Bachelors</v>
      </c>
      <c r="G504">
        <f>VLOOKUP(tbl[[#This Row],[Education]],lk_education[],G$2,FALSE)</f>
        <v>4</v>
      </c>
      <c r="H504" t="str">
        <f>Rawdata[[#This Row],[Occupation]]</f>
        <v>Professional</v>
      </c>
      <c r="I504" t="str">
        <f>Rawdata[[#This Row],[Home Owner]]</f>
        <v>Yes</v>
      </c>
      <c r="J504">
        <f>Rawdata[[#This Row],[Cars]]</f>
        <v>1</v>
      </c>
      <c r="K504" t="str">
        <f>Rawdata[[#This Row],[Commute Distance]]</f>
        <v>2-5 Miles</v>
      </c>
      <c r="L504" t="str">
        <f>Rawdata[[#This Row],[Region]]</f>
        <v>North America</v>
      </c>
      <c r="M504">
        <f>Rawdata[[#This Row],[Age]]</f>
        <v>47</v>
      </c>
      <c r="N504" t="str">
        <f>VLOOKUP(tbl[[#This Row],[Age]],lk_age_brackets[],N$2,TRUE)</f>
        <v>41-50</v>
      </c>
      <c r="O504" t="str">
        <f>Rawdata[[#This Row],[Purchased Bike]]</f>
        <v>No</v>
      </c>
    </row>
    <row r="505" spans="1:15" x14ac:dyDescent="0.25">
      <c r="A505">
        <f>Rawdata[[#This Row],[ID]]</f>
        <v>19235</v>
      </c>
      <c r="B505" t="str">
        <f>IF(Rawdata[[#This Row],[Marital Status]]="M","Married","Single")</f>
        <v>Married</v>
      </c>
      <c r="C505" t="str">
        <f>IF(Rawdata[[#This Row],[Gender]]="M","Male","Female")</f>
        <v>Female</v>
      </c>
      <c r="D505" s="7">
        <f>Rawdata[[#This Row],[Income]]</f>
        <v>50000</v>
      </c>
      <c r="E505">
        <f>Rawdata[[#This Row],[Children]]</f>
        <v>0</v>
      </c>
      <c r="F505" t="str">
        <f>Rawdata[[#This Row],[Education]]</f>
        <v>Graduate Degree</v>
      </c>
      <c r="G505">
        <f>VLOOKUP(tbl[[#This Row],[Education]],lk_education[],G$2,FALSE)</f>
        <v>5</v>
      </c>
      <c r="H505" t="str">
        <f>Rawdata[[#This Row],[Occupation]]</f>
        <v>Skilled Manual</v>
      </c>
      <c r="I505" t="str">
        <f>Rawdata[[#This Row],[Home Owner]]</f>
        <v>Yes</v>
      </c>
      <c r="J505">
        <f>Rawdata[[#This Row],[Cars]]</f>
        <v>0</v>
      </c>
      <c r="K505" t="str">
        <f>Rawdata[[#This Row],[Commute Distance]]</f>
        <v>0-1 Miles</v>
      </c>
      <c r="L505" t="str">
        <f>Rawdata[[#This Row],[Region]]</f>
        <v>North America</v>
      </c>
      <c r="M505">
        <f>Rawdata[[#This Row],[Age]]</f>
        <v>34</v>
      </c>
      <c r="N505" t="str">
        <f>VLOOKUP(tbl[[#This Row],[Age]],lk_age_brackets[],N$2,TRUE)</f>
        <v>31-40</v>
      </c>
      <c r="O505" t="str">
        <f>Rawdata[[#This Row],[Purchased Bike]]</f>
        <v>No</v>
      </c>
    </row>
    <row r="506" spans="1:15" x14ac:dyDescent="0.25">
      <c r="A506">
        <f>Rawdata[[#This Row],[ID]]</f>
        <v>15275</v>
      </c>
      <c r="B506" t="str">
        <f>IF(Rawdata[[#This Row],[Marital Status]]="M","Married","Single")</f>
        <v>Married</v>
      </c>
      <c r="C506" t="str">
        <f>IF(Rawdata[[#This Row],[Gender]]="M","Male","Female")</f>
        <v>Male</v>
      </c>
      <c r="D506" s="7">
        <f>Rawdata[[#This Row],[Income]]</f>
        <v>40000</v>
      </c>
      <c r="E506">
        <f>Rawdata[[#This Row],[Children]]</f>
        <v>0</v>
      </c>
      <c r="F506" t="str">
        <f>Rawdata[[#This Row],[Education]]</f>
        <v>Partial College</v>
      </c>
      <c r="G506">
        <f>VLOOKUP(tbl[[#This Row],[Education]],lk_education[],G$2,FALSE)</f>
        <v>3</v>
      </c>
      <c r="H506" t="str">
        <f>Rawdata[[#This Row],[Occupation]]</f>
        <v>Skilled Manual</v>
      </c>
      <c r="I506" t="str">
        <f>Rawdata[[#This Row],[Home Owner]]</f>
        <v>Yes</v>
      </c>
      <c r="J506">
        <f>Rawdata[[#This Row],[Cars]]</f>
        <v>1</v>
      </c>
      <c r="K506" t="str">
        <f>Rawdata[[#This Row],[Commute Distance]]</f>
        <v>5-10 Miles</v>
      </c>
      <c r="L506" t="str">
        <f>Rawdata[[#This Row],[Region]]</f>
        <v>North America</v>
      </c>
      <c r="M506">
        <f>Rawdata[[#This Row],[Age]]</f>
        <v>29</v>
      </c>
      <c r="N506" t="str">
        <f>VLOOKUP(tbl[[#This Row],[Age]],lk_age_brackets[],N$2,TRUE)</f>
        <v>0-30</v>
      </c>
      <c r="O506" t="str">
        <f>Rawdata[[#This Row],[Purchased Bike]]</f>
        <v>No</v>
      </c>
    </row>
    <row r="507" spans="1:15" x14ac:dyDescent="0.25">
      <c r="A507">
        <f>Rawdata[[#This Row],[ID]]</f>
        <v>20339</v>
      </c>
      <c r="B507" t="str">
        <f>IF(Rawdata[[#This Row],[Marital Status]]="M","Married","Single")</f>
        <v>Married</v>
      </c>
      <c r="C507" t="str">
        <f>IF(Rawdata[[#This Row],[Gender]]="M","Male","Female")</f>
        <v>Female</v>
      </c>
      <c r="D507" s="7">
        <f>Rawdata[[#This Row],[Income]]</f>
        <v>130000</v>
      </c>
      <c r="E507">
        <f>Rawdata[[#This Row],[Children]]</f>
        <v>1</v>
      </c>
      <c r="F507" t="str">
        <f>Rawdata[[#This Row],[Education]]</f>
        <v>Bachelors</v>
      </c>
      <c r="G507">
        <f>VLOOKUP(tbl[[#This Row],[Education]],lk_education[],G$2,FALSE)</f>
        <v>4</v>
      </c>
      <c r="H507" t="str">
        <f>Rawdata[[#This Row],[Occupation]]</f>
        <v>Management</v>
      </c>
      <c r="I507" t="str">
        <f>Rawdata[[#This Row],[Home Owner]]</f>
        <v>Yes</v>
      </c>
      <c r="J507">
        <f>Rawdata[[#This Row],[Cars]]</f>
        <v>4</v>
      </c>
      <c r="K507" t="str">
        <f>Rawdata[[#This Row],[Commute Distance]]</f>
        <v>2-5 Miles</v>
      </c>
      <c r="L507" t="str">
        <f>Rawdata[[#This Row],[Region]]</f>
        <v>North America</v>
      </c>
      <c r="M507">
        <f>Rawdata[[#This Row],[Age]]</f>
        <v>44</v>
      </c>
      <c r="N507" t="str">
        <f>VLOOKUP(tbl[[#This Row],[Age]],lk_age_brackets[],N$2,TRUE)</f>
        <v>41-50</v>
      </c>
      <c r="O507" t="str">
        <f>Rawdata[[#This Row],[Purchased Bike]]</f>
        <v>Yes</v>
      </c>
    </row>
    <row r="508" spans="1:15" x14ac:dyDescent="0.25">
      <c r="A508">
        <f>Rawdata[[#This Row],[ID]]</f>
        <v>25405</v>
      </c>
      <c r="B508" t="str">
        <f>IF(Rawdata[[#This Row],[Marital Status]]="M","Married","Single")</f>
        <v>Married</v>
      </c>
      <c r="C508" t="str">
        <f>IF(Rawdata[[#This Row],[Gender]]="M","Male","Female")</f>
        <v>Male</v>
      </c>
      <c r="D508" s="7">
        <f>Rawdata[[#This Row],[Income]]</f>
        <v>70000</v>
      </c>
      <c r="E508">
        <f>Rawdata[[#This Row],[Children]]</f>
        <v>2</v>
      </c>
      <c r="F508" t="str">
        <f>Rawdata[[#This Row],[Education]]</f>
        <v>Bachelors</v>
      </c>
      <c r="G508">
        <f>VLOOKUP(tbl[[#This Row],[Education]],lk_education[],G$2,FALSE)</f>
        <v>4</v>
      </c>
      <c r="H508" t="str">
        <f>Rawdata[[#This Row],[Occupation]]</f>
        <v>Skilled Manual</v>
      </c>
      <c r="I508" t="str">
        <f>Rawdata[[#This Row],[Home Owner]]</f>
        <v>Yes</v>
      </c>
      <c r="J508">
        <f>Rawdata[[#This Row],[Cars]]</f>
        <v>1</v>
      </c>
      <c r="K508" t="str">
        <f>Rawdata[[#This Row],[Commute Distance]]</f>
        <v>2-5 Miles</v>
      </c>
      <c r="L508" t="str">
        <f>Rawdata[[#This Row],[Region]]</f>
        <v>North America</v>
      </c>
      <c r="M508">
        <f>Rawdata[[#This Row],[Age]]</f>
        <v>38</v>
      </c>
      <c r="N508" t="str">
        <f>VLOOKUP(tbl[[#This Row],[Age]],lk_age_brackets[],N$2,TRUE)</f>
        <v>31-40</v>
      </c>
      <c r="O508" t="str">
        <f>Rawdata[[#This Row],[Purchased Bike]]</f>
        <v>Yes</v>
      </c>
    </row>
    <row r="509" spans="1:15" x14ac:dyDescent="0.25">
      <c r="A509">
        <f>Rawdata[[#This Row],[ID]]</f>
        <v>15940</v>
      </c>
      <c r="B509" t="str">
        <f>IF(Rawdata[[#This Row],[Marital Status]]="M","Married","Single")</f>
        <v>Married</v>
      </c>
      <c r="C509" t="str">
        <f>IF(Rawdata[[#This Row],[Gender]]="M","Male","Female")</f>
        <v>Male</v>
      </c>
      <c r="D509" s="7">
        <f>Rawdata[[#This Row],[Income]]</f>
        <v>100000</v>
      </c>
      <c r="E509">
        <f>Rawdata[[#This Row],[Children]]</f>
        <v>4</v>
      </c>
      <c r="F509" t="str">
        <f>Rawdata[[#This Row],[Education]]</f>
        <v>Partial College</v>
      </c>
      <c r="G509">
        <f>VLOOKUP(tbl[[#This Row],[Education]],lk_education[],G$2,FALSE)</f>
        <v>3</v>
      </c>
      <c r="H509" t="str">
        <f>Rawdata[[#This Row],[Occupation]]</f>
        <v>Professional</v>
      </c>
      <c r="I509" t="str">
        <f>Rawdata[[#This Row],[Home Owner]]</f>
        <v>Yes</v>
      </c>
      <c r="J509">
        <f>Rawdata[[#This Row],[Cars]]</f>
        <v>4</v>
      </c>
      <c r="K509" t="str">
        <f>Rawdata[[#This Row],[Commute Distance]]</f>
        <v>0-1 Miles</v>
      </c>
      <c r="L509" t="str">
        <f>Rawdata[[#This Row],[Region]]</f>
        <v>North America</v>
      </c>
      <c r="M509">
        <f>Rawdata[[#This Row],[Age]]</f>
        <v>40</v>
      </c>
      <c r="N509" t="str">
        <f>VLOOKUP(tbl[[#This Row],[Age]],lk_age_brackets[],N$2,TRUE)</f>
        <v>31-40</v>
      </c>
      <c r="O509" t="str">
        <f>Rawdata[[#This Row],[Purchased Bike]]</f>
        <v>No</v>
      </c>
    </row>
    <row r="510" spans="1:15" x14ac:dyDescent="0.25">
      <c r="A510">
        <f>Rawdata[[#This Row],[ID]]</f>
        <v>25074</v>
      </c>
      <c r="B510" t="str">
        <f>IF(Rawdata[[#This Row],[Marital Status]]="M","Married","Single")</f>
        <v>Married</v>
      </c>
      <c r="C510" t="str">
        <f>IF(Rawdata[[#This Row],[Gender]]="M","Male","Female")</f>
        <v>Female</v>
      </c>
      <c r="D510" s="7">
        <f>Rawdata[[#This Row],[Income]]</f>
        <v>70000</v>
      </c>
      <c r="E510">
        <f>Rawdata[[#This Row],[Children]]</f>
        <v>4</v>
      </c>
      <c r="F510" t="str">
        <f>Rawdata[[#This Row],[Education]]</f>
        <v>Bachelors</v>
      </c>
      <c r="G510">
        <f>VLOOKUP(tbl[[#This Row],[Education]],lk_education[],G$2,FALSE)</f>
        <v>4</v>
      </c>
      <c r="H510" t="str">
        <f>Rawdata[[#This Row],[Occupation]]</f>
        <v>Professional</v>
      </c>
      <c r="I510" t="str">
        <f>Rawdata[[#This Row],[Home Owner]]</f>
        <v>Yes</v>
      </c>
      <c r="J510">
        <f>Rawdata[[#This Row],[Cars]]</f>
        <v>2</v>
      </c>
      <c r="K510" t="str">
        <f>Rawdata[[#This Row],[Commute Distance]]</f>
        <v>2-5 Miles</v>
      </c>
      <c r="L510" t="str">
        <f>Rawdata[[#This Row],[Region]]</f>
        <v>North America</v>
      </c>
      <c r="M510">
        <f>Rawdata[[#This Row],[Age]]</f>
        <v>42</v>
      </c>
      <c r="N510" t="str">
        <f>VLOOKUP(tbl[[#This Row],[Age]],lk_age_brackets[],N$2,TRUE)</f>
        <v>41-50</v>
      </c>
      <c r="O510" t="str">
        <f>Rawdata[[#This Row],[Purchased Bike]]</f>
        <v>Yes</v>
      </c>
    </row>
    <row r="511" spans="1:15" x14ac:dyDescent="0.25">
      <c r="A511">
        <f>Rawdata[[#This Row],[ID]]</f>
        <v>24738</v>
      </c>
      <c r="B511" t="str">
        <f>IF(Rawdata[[#This Row],[Marital Status]]="M","Married","Single")</f>
        <v>Married</v>
      </c>
      <c r="C511" t="str">
        <f>IF(Rawdata[[#This Row],[Gender]]="M","Male","Female")</f>
        <v>Female</v>
      </c>
      <c r="D511" s="7">
        <f>Rawdata[[#This Row],[Income]]</f>
        <v>40000</v>
      </c>
      <c r="E511">
        <f>Rawdata[[#This Row],[Children]]</f>
        <v>1</v>
      </c>
      <c r="F511" t="str">
        <f>Rawdata[[#This Row],[Education]]</f>
        <v>Partial College</v>
      </c>
      <c r="G511">
        <f>VLOOKUP(tbl[[#This Row],[Education]],lk_education[],G$2,FALSE)</f>
        <v>3</v>
      </c>
      <c r="H511" t="str">
        <f>Rawdata[[#This Row],[Occupation]]</f>
        <v>Clerical</v>
      </c>
      <c r="I511" t="str">
        <f>Rawdata[[#This Row],[Home Owner]]</f>
        <v>Yes</v>
      </c>
      <c r="J511">
        <f>Rawdata[[#This Row],[Cars]]</f>
        <v>1</v>
      </c>
      <c r="K511" t="str">
        <f>Rawdata[[#This Row],[Commute Distance]]</f>
        <v>1-2 Miles</v>
      </c>
      <c r="L511" t="str">
        <f>Rawdata[[#This Row],[Region]]</f>
        <v>North America</v>
      </c>
      <c r="M511">
        <f>Rawdata[[#This Row],[Age]]</f>
        <v>51</v>
      </c>
      <c r="N511" t="str">
        <f>VLOOKUP(tbl[[#This Row],[Age]],lk_age_brackets[],N$2,TRUE)</f>
        <v>51-60</v>
      </c>
      <c r="O511" t="str">
        <f>Rawdata[[#This Row],[Purchased Bike]]</f>
        <v>Yes</v>
      </c>
    </row>
    <row r="512" spans="1:15" x14ac:dyDescent="0.25">
      <c r="A512">
        <f>Rawdata[[#This Row],[ID]]</f>
        <v>16337</v>
      </c>
      <c r="B512" t="str">
        <f>IF(Rawdata[[#This Row],[Marital Status]]="M","Married","Single")</f>
        <v>Married</v>
      </c>
      <c r="C512" t="str">
        <f>IF(Rawdata[[#This Row],[Gender]]="M","Male","Female")</f>
        <v>Male</v>
      </c>
      <c r="D512" s="7">
        <f>Rawdata[[#This Row],[Income]]</f>
        <v>60000</v>
      </c>
      <c r="E512">
        <f>Rawdata[[#This Row],[Children]]</f>
        <v>0</v>
      </c>
      <c r="F512" t="str">
        <f>Rawdata[[#This Row],[Education]]</f>
        <v>Partial College</v>
      </c>
      <c r="G512">
        <f>VLOOKUP(tbl[[#This Row],[Education]],lk_education[],G$2,FALSE)</f>
        <v>3</v>
      </c>
      <c r="H512" t="str">
        <f>Rawdata[[#This Row],[Occupation]]</f>
        <v>Skilled Manual</v>
      </c>
      <c r="I512" t="str">
        <f>Rawdata[[#This Row],[Home Owner]]</f>
        <v>No</v>
      </c>
      <c r="J512">
        <f>Rawdata[[#This Row],[Cars]]</f>
        <v>2</v>
      </c>
      <c r="K512" t="str">
        <f>Rawdata[[#This Row],[Commute Distance]]</f>
        <v>1-2 Miles</v>
      </c>
      <c r="L512" t="str">
        <f>Rawdata[[#This Row],[Region]]</f>
        <v>North America</v>
      </c>
      <c r="M512">
        <f>Rawdata[[#This Row],[Age]]</f>
        <v>29</v>
      </c>
      <c r="N512" t="str">
        <f>VLOOKUP(tbl[[#This Row],[Age]],lk_age_brackets[],N$2,TRUE)</f>
        <v>0-30</v>
      </c>
      <c r="O512" t="str">
        <f>Rawdata[[#This Row],[Purchased Bike]]</f>
        <v>No</v>
      </c>
    </row>
    <row r="513" spans="1:15" x14ac:dyDescent="0.25">
      <c r="A513">
        <f>Rawdata[[#This Row],[ID]]</f>
        <v>24357</v>
      </c>
      <c r="B513" t="str">
        <f>IF(Rawdata[[#This Row],[Marital Status]]="M","Married","Single")</f>
        <v>Married</v>
      </c>
      <c r="C513" t="str">
        <f>IF(Rawdata[[#This Row],[Gender]]="M","Male","Female")</f>
        <v>Male</v>
      </c>
      <c r="D513" s="7">
        <f>Rawdata[[#This Row],[Income]]</f>
        <v>80000</v>
      </c>
      <c r="E513">
        <f>Rawdata[[#This Row],[Children]]</f>
        <v>3</v>
      </c>
      <c r="F513" t="str">
        <f>Rawdata[[#This Row],[Education]]</f>
        <v>Bachelors</v>
      </c>
      <c r="G513">
        <f>VLOOKUP(tbl[[#This Row],[Education]],lk_education[],G$2,FALSE)</f>
        <v>4</v>
      </c>
      <c r="H513" t="str">
        <f>Rawdata[[#This Row],[Occupation]]</f>
        <v>Professional</v>
      </c>
      <c r="I513" t="str">
        <f>Rawdata[[#This Row],[Home Owner]]</f>
        <v>Yes</v>
      </c>
      <c r="J513">
        <f>Rawdata[[#This Row],[Cars]]</f>
        <v>1</v>
      </c>
      <c r="K513" t="str">
        <f>Rawdata[[#This Row],[Commute Distance]]</f>
        <v>2-5 Miles</v>
      </c>
      <c r="L513" t="str">
        <f>Rawdata[[#This Row],[Region]]</f>
        <v>North America</v>
      </c>
      <c r="M513">
        <f>Rawdata[[#This Row],[Age]]</f>
        <v>48</v>
      </c>
      <c r="N513" t="str">
        <f>VLOOKUP(tbl[[#This Row],[Age]],lk_age_brackets[],N$2,TRUE)</f>
        <v>41-50</v>
      </c>
      <c r="O513" t="str">
        <f>Rawdata[[#This Row],[Purchased Bike]]</f>
        <v>Yes</v>
      </c>
    </row>
    <row r="514" spans="1:15" x14ac:dyDescent="0.25">
      <c r="A514">
        <f>Rawdata[[#This Row],[ID]]</f>
        <v>18613</v>
      </c>
      <c r="B514" t="str">
        <f>IF(Rawdata[[#This Row],[Marital Status]]="M","Married","Single")</f>
        <v>Single</v>
      </c>
      <c r="C514" t="str">
        <f>IF(Rawdata[[#This Row],[Gender]]="M","Male","Female")</f>
        <v>Male</v>
      </c>
      <c r="D514" s="7">
        <f>Rawdata[[#This Row],[Income]]</f>
        <v>70000</v>
      </c>
      <c r="E514">
        <f>Rawdata[[#This Row],[Children]]</f>
        <v>0</v>
      </c>
      <c r="F514" t="str">
        <f>Rawdata[[#This Row],[Education]]</f>
        <v>Bachelors</v>
      </c>
      <c r="G514">
        <f>VLOOKUP(tbl[[#This Row],[Education]],lk_education[],G$2,FALSE)</f>
        <v>4</v>
      </c>
      <c r="H514" t="str">
        <f>Rawdata[[#This Row],[Occupation]]</f>
        <v>Professional</v>
      </c>
      <c r="I514" t="str">
        <f>Rawdata[[#This Row],[Home Owner]]</f>
        <v>No</v>
      </c>
      <c r="J514">
        <f>Rawdata[[#This Row],[Cars]]</f>
        <v>1</v>
      </c>
      <c r="K514" t="str">
        <f>Rawdata[[#This Row],[Commute Distance]]</f>
        <v>2-5 Miles</v>
      </c>
      <c r="L514" t="str">
        <f>Rawdata[[#This Row],[Region]]</f>
        <v>North America</v>
      </c>
      <c r="M514">
        <f>Rawdata[[#This Row],[Age]]</f>
        <v>37</v>
      </c>
      <c r="N514" t="str">
        <f>VLOOKUP(tbl[[#This Row],[Age]],lk_age_brackets[],N$2,TRUE)</f>
        <v>31-40</v>
      </c>
      <c r="O514" t="str">
        <f>Rawdata[[#This Row],[Purchased Bike]]</f>
        <v>Yes</v>
      </c>
    </row>
    <row r="515" spans="1:15" x14ac:dyDescent="0.25">
      <c r="A515">
        <f>Rawdata[[#This Row],[ID]]</f>
        <v>12207</v>
      </c>
      <c r="B515" t="str">
        <f>IF(Rawdata[[#This Row],[Marital Status]]="M","Married","Single")</f>
        <v>Single</v>
      </c>
      <c r="C515" t="str">
        <f>IF(Rawdata[[#This Row],[Gender]]="M","Male","Female")</f>
        <v>Male</v>
      </c>
      <c r="D515" s="7">
        <f>Rawdata[[#This Row],[Income]]</f>
        <v>80000</v>
      </c>
      <c r="E515">
        <f>Rawdata[[#This Row],[Children]]</f>
        <v>4</v>
      </c>
      <c r="F515" t="str">
        <f>Rawdata[[#This Row],[Education]]</f>
        <v>Bachelors</v>
      </c>
      <c r="G515">
        <f>VLOOKUP(tbl[[#This Row],[Education]],lk_education[],G$2,FALSE)</f>
        <v>4</v>
      </c>
      <c r="H515" t="str">
        <f>Rawdata[[#This Row],[Occupation]]</f>
        <v>Management</v>
      </c>
      <c r="I515" t="str">
        <f>Rawdata[[#This Row],[Home Owner]]</f>
        <v>Yes</v>
      </c>
      <c r="J515">
        <f>Rawdata[[#This Row],[Cars]]</f>
        <v>0</v>
      </c>
      <c r="K515" t="str">
        <f>Rawdata[[#This Row],[Commute Distance]]</f>
        <v>5-10 Miles</v>
      </c>
      <c r="L515" t="str">
        <f>Rawdata[[#This Row],[Region]]</f>
        <v>North America</v>
      </c>
      <c r="M515">
        <f>Rawdata[[#This Row],[Age]]</f>
        <v>66</v>
      </c>
      <c r="N515" t="str">
        <f>VLOOKUP(tbl[[#This Row],[Age]],lk_age_brackets[],N$2,TRUE)</f>
        <v>61+</v>
      </c>
      <c r="O515" t="str">
        <f>Rawdata[[#This Row],[Purchased Bike]]</f>
        <v>Yes</v>
      </c>
    </row>
    <row r="516" spans="1:15" x14ac:dyDescent="0.25">
      <c r="A516">
        <f>Rawdata[[#This Row],[ID]]</f>
        <v>18052</v>
      </c>
      <c r="B516" t="str">
        <f>IF(Rawdata[[#This Row],[Marital Status]]="M","Married","Single")</f>
        <v>Married</v>
      </c>
      <c r="C516" t="str">
        <f>IF(Rawdata[[#This Row],[Gender]]="M","Male","Female")</f>
        <v>Female</v>
      </c>
      <c r="D516" s="7">
        <f>Rawdata[[#This Row],[Income]]</f>
        <v>60000</v>
      </c>
      <c r="E516">
        <f>Rawdata[[#This Row],[Children]]</f>
        <v>1</v>
      </c>
      <c r="F516" t="str">
        <f>Rawdata[[#This Row],[Education]]</f>
        <v>Partial College</v>
      </c>
      <c r="G516">
        <f>VLOOKUP(tbl[[#This Row],[Education]],lk_education[],G$2,FALSE)</f>
        <v>3</v>
      </c>
      <c r="H516" t="str">
        <f>Rawdata[[#This Row],[Occupation]]</f>
        <v>Skilled Manual</v>
      </c>
      <c r="I516" t="str">
        <f>Rawdata[[#This Row],[Home Owner]]</f>
        <v>Yes</v>
      </c>
      <c r="J516">
        <f>Rawdata[[#This Row],[Cars]]</f>
        <v>1</v>
      </c>
      <c r="K516" t="str">
        <f>Rawdata[[#This Row],[Commute Distance]]</f>
        <v>0-1 Miles</v>
      </c>
      <c r="L516" t="str">
        <f>Rawdata[[#This Row],[Region]]</f>
        <v>North America</v>
      </c>
      <c r="M516">
        <f>Rawdata[[#This Row],[Age]]</f>
        <v>45</v>
      </c>
      <c r="N516" t="str">
        <f>VLOOKUP(tbl[[#This Row],[Age]],lk_age_brackets[],N$2,TRUE)</f>
        <v>41-50</v>
      </c>
      <c r="O516" t="str">
        <f>Rawdata[[#This Row],[Purchased Bike]]</f>
        <v>Yes</v>
      </c>
    </row>
    <row r="517" spans="1:15" x14ac:dyDescent="0.25">
      <c r="A517">
        <f>Rawdata[[#This Row],[ID]]</f>
        <v>13353</v>
      </c>
      <c r="B517" t="str">
        <f>IF(Rawdata[[#This Row],[Marital Status]]="M","Married","Single")</f>
        <v>Single</v>
      </c>
      <c r="C517" t="str">
        <f>IF(Rawdata[[#This Row],[Gender]]="M","Male","Female")</f>
        <v>Female</v>
      </c>
      <c r="D517" s="7">
        <f>Rawdata[[#This Row],[Income]]</f>
        <v>60000</v>
      </c>
      <c r="E517">
        <f>Rawdata[[#This Row],[Children]]</f>
        <v>4</v>
      </c>
      <c r="F517" t="str">
        <f>Rawdata[[#This Row],[Education]]</f>
        <v>Graduate Degree</v>
      </c>
      <c r="G517">
        <f>VLOOKUP(tbl[[#This Row],[Education]],lk_education[],G$2,FALSE)</f>
        <v>5</v>
      </c>
      <c r="H517" t="str">
        <f>Rawdata[[#This Row],[Occupation]]</f>
        <v>Management</v>
      </c>
      <c r="I517" t="str">
        <f>Rawdata[[#This Row],[Home Owner]]</f>
        <v>Yes</v>
      </c>
      <c r="J517">
        <f>Rawdata[[#This Row],[Cars]]</f>
        <v>2</v>
      </c>
      <c r="K517" t="str">
        <f>Rawdata[[#This Row],[Commute Distance]]</f>
        <v>10+ Miles</v>
      </c>
      <c r="L517" t="str">
        <f>Rawdata[[#This Row],[Region]]</f>
        <v>North America</v>
      </c>
      <c r="M517">
        <f>Rawdata[[#This Row],[Age]]</f>
        <v>61</v>
      </c>
      <c r="N517" t="str">
        <f>VLOOKUP(tbl[[#This Row],[Age]],lk_age_brackets[],N$2,TRUE)</f>
        <v>61+</v>
      </c>
      <c r="O517" t="str">
        <f>Rawdata[[#This Row],[Purchased Bike]]</f>
        <v>Yes</v>
      </c>
    </row>
    <row r="518" spans="1:15" x14ac:dyDescent="0.25">
      <c r="A518">
        <f>Rawdata[[#This Row],[ID]]</f>
        <v>19399</v>
      </c>
      <c r="B518" t="str">
        <f>IF(Rawdata[[#This Row],[Marital Status]]="M","Married","Single")</f>
        <v>Single</v>
      </c>
      <c r="C518" t="str">
        <f>IF(Rawdata[[#This Row],[Gender]]="M","Male","Female")</f>
        <v>Male</v>
      </c>
      <c r="D518" s="7">
        <f>Rawdata[[#This Row],[Income]]</f>
        <v>40000</v>
      </c>
      <c r="E518">
        <f>Rawdata[[#This Row],[Children]]</f>
        <v>0</v>
      </c>
      <c r="F518" t="str">
        <f>Rawdata[[#This Row],[Education]]</f>
        <v>Bachelors</v>
      </c>
      <c r="G518">
        <f>VLOOKUP(tbl[[#This Row],[Education]],lk_education[],G$2,FALSE)</f>
        <v>4</v>
      </c>
      <c r="H518" t="str">
        <f>Rawdata[[#This Row],[Occupation]]</f>
        <v>Professional</v>
      </c>
      <c r="I518" t="str">
        <f>Rawdata[[#This Row],[Home Owner]]</f>
        <v>No</v>
      </c>
      <c r="J518">
        <f>Rawdata[[#This Row],[Cars]]</f>
        <v>1</v>
      </c>
      <c r="K518" t="str">
        <f>Rawdata[[#This Row],[Commute Distance]]</f>
        <v>2-5 Miles</v>
      </c>
      <c r="L518" t="str">
        <f>Rawdata[[#This Row],[Region]]</f>
        <v>North America</v>
      </c>
      <c r="M518">
        <f>Rawdata[[#This Row],[Age]]</f>
        <v>45</v>
      </c>
      <c r="N518" t="str">
        <f>VLOOKUP(tbl[[#This Row],[Age]],lk_age_brackets[],N$2,TRUE)</f>
        <v>41-50</v>
      </c>
      <c r="O518" t="str">
        <f>Rawdata[[#This Row],[Purchased Bike]]</f>
        <v>No</v>
      </c>
    </row>
    <row r="519" spans="1:15" x14ac:dyDescent="0.25">
      <c r="A519">
        <f>Rawdata[[#This Row],[ID]]</f>
        <v>16154</v>
      </c>
      <c r="B519" t="str">
        <f>IF(Rawdata[[#This Row],[Marital Status]]="M","Married","Single")</f>
        <v>Married</v>
      </c>
      <c r="C519" t="str">
        <f>IF(Rawdata[[#This Row],[Gender]]="M","Male","Female")</f>
        <v>Female</v>
      </c>
      <c r="D519" s="7">
        <f>Rawdata[[#This Row],[Income]]</f>
        <v>70000</v>
      </c>
      <c r="E519">
        <f>Rawdata[[#This Row],[Children]]</f>
        <v>5</v>
      </c>
      <c r="F519" t="str">
        <f>Rawdata[[#This Row],[Education]]</f>
        <v>Bachelors</v>
      </c>
      <c r="G519">
        <f>VLOOKUP(tbl[[#This Row],[Education]],lk_education[],G$2,FALSE)</f>
        <v>4</v>
      </c>
      <c r="H519" t="str">
        <f>Rawdata[[#This Row],[Occupation]]</f>
        <v>Professional</v>
      </c>
      <c r="I519" t="str">
        <f>Rawdata[[#This Row],[Home Owner]]</f>
        <v>Yes</v>
      </c>
      <c r="J519">
        <f>Rawdata[[#This Row],[Cars]]</f>
        <v>2</v>
      </c>
      <c r="K519" t="str">
        <f>Rawdata[[#This Row],[Commute Distance]]</f>
        <v>2-5 Miles</v>
      </c>
      <c r="L519" t="str">
        <f>Rawdata[[#This Row],[Region]]</f>
        <v>North America</v>
      </c>
      <c r="M519">
        <f>Rawdata[[#This Row],[Age]]</f>
        <v>47</v>
      </c>
      <c r="N519" t="str">
        <f>VLOOKUP(tbl[[#This Row],[Age]],lk_age_brackets[],N$2,TRUE)</f>
        <v>41-50</v>
      </c>
      <c r="O519" t="str">
        <f>Rawdata[[#This Row],[Purchased Bike]]</f>
        <v>No</v>
      </c>
    </row>
    <row r="520" spans="1:15" x14ac:dyDescent="0.25">
      <c r="A520">
        <f>Rawdata[[#This Row],[ID]]</f>
        <v>22219</v>
      </c>
      <c r="B520" t="str">
        <f>IF(Rawdata[[#This Row],[Marital Status]]="M","Married","Single")</f>
        <v>Married</v>
      </c>
      <c r="C520" t="str">
        <f>IF(Rawdata[[#This Row],[Gender]]="M","Male","Female")</f>
        <v>Female</v>
      </c>
      <c r="D520" s="7">
        <f>Rawdata[[#This Row],[Income]]</f>
        <v>60000</v>
      </c>
      <c r="E520">
        <f>Rawdata[[#This Row],[Children]]</f>
        <v>2</v>
      </c>
      <c r="F520" t="str">
        <f>Rawdata[[#This Row],[Education]]</f>
        <v>High School</v>
      </c>
      <c r="G520">
        <f>VLOOKUP(tbl[[#This Row],[Education]],lk_education[],G$2,FALSE)</f>
        <v>2</v>
      </c>
      <c r="H520" t="str">
        <f>Rawdata[[#This Row],[Occupation]]</f>
        <v>Professional</v>
      </c>
      <c r="I520" t="str">
        <f>Rawdata[[#This Row],[Home Owner]]</f>
        <v>Yes</v>
      </c>
      <c r="J520">
        <f>Rawdata[[#This Row],[Cars]]</f>
        <v>2</v>
      </c>
      <c r="K520" t="str">
        <f>Rawdata[[#This Row],[Commute Distance]]</f>
        <v>5-10 Miles</v>
      </c>
      <c r="L520" t="str">
        <f>Rawdata[[#This Row],[Region]]</f>
        <v>North America</v>
      </c>
      <c r="M520">
        <f>Rawdata[[#This Row],[Age]]</f>
        <v>49</v>
      </c>
      <c r="N520" t="str">
        <f>VLOOKUP(tbl[[#This Row],[Age]],lk_age_brackets[],N$2,TRUE)</f>
        <v>41-50</v>
      </c>
      <c r="O520" t="str">
        <f>Rawdata[[#This Row],[Purchased Bike]]</f>
        <v>No</v>
      </c>
    </row>
    <row r="521" spans="1:15" x14ac:dyDescent="0.25">
      <c r="A521">
        <f>Rawdata[[#This Row],[ID]]</f>
        <v>17269</v>
      </c>
      <c r="B521" t="str">
        <f>IF(Rawdata[[#This Row],[Marital Status]]="M","Married","Single")</f>
        <v>Single</v>
      </c>
      <c r="C521" t="str">
        <f>IF(Rawdata[[#This Row],[Gender]]="M","Male","Female")</f>
        <v>Male</v>
      </c>
      <c r="D521" s="7">
        <f>Rawdata[[#This Row],[Income]]</f>
        <v>60000</v>
      </c>
      <c r="E521">
        <f>Rawdata[[#This Row],[Children]]</f>
        <v>3</v>
      </c>
      <c r="F521" t="str">
        <f>Rawdata[[#This Row],[Education]]</f>
        <v>Bachelors</v>
      </c>
      <c r="G521">
        <f>VLOOKUP(tbl[[#This Row],[Education]],lk_education[],G$2,FALSE)</f>
        <v>4</v>
      </c>
      <c r="H521" t="str">
        <f>Rawdata[[#This Row],[Occupation]]</f>
        <v>Professional</v>
      </c>
      <c r="I521" t="str">
        <f>Rawdata[[#This Row],[Home Owner]]</f>
        <v>No</v>
      </c>
      <c r="J521">
        <f>Rawdata[[#This Row],[Cars]]</f>
        <v>0</v>
      </c>
      <c r="K521" t="str">
        <f>Rawdata[[#This Row],[Commute Distance]]</f>
        <v>0-1 Miles</v>
      </c>
      <c r="L521" t="str">
        <f>Rawdata[[#This Row],[Region]]</f>
        <v>North America</v>
      </c>
      <c r="M521">
        <f>Rawdata[[#This Row],[Age]]</f>
        <v>47</v>
      </c>
      <c r="N521" t="str">
        <f>VLOOKUP(tbl[[#This Row],[Age]],lk_age_brackets[],N$2,TRUE)</f>
        <v>41-50</v>
      </c>
      <c r="O521" t="str">
        <f>Rawdata[[#This Row],[Purchased Bike]]</f>
        <v>Yes</v>
      </c>
    </row>
    <row r="522" spans="1:15" x14ac:dyDescent="0.25">
      <c r="A522">
        <f>Rawdata[[#This Row],[ID]]</f>
        <v>23586</v>
      </c>
      <c r="B522" t="str">
        <f>IF(Rawdata[[#This Row],[Marital Status]]="M","Married","Single")</f>
        <v>Married</v>
      </c>
      <c r="C522" t="str">
        <f>IF(Rawdata[[#This Row],[Gender]]="M","Male","Female")</f>
        <v>Female</v>
      </c>
      <c r="D522" s="7">
        <f>Rawdata[[#This Row],[Income]]</f>
        <v>80000</v>
      </c>
      <c r="E522">
        <f>Rawdata[[#This Row],[Children]]</f>
        <v>0</v>
      </c>
      <c r="F522" t="str">
        <f>Rawdata[[#This Row],[Education]]</f>
        <v>Bachelors</v>
      </c>
      <c r="G522">
        <f>VLOOKUP(tbl[[#This Row],[Education]],lk_education[],G$2,FALSE)</f>
        <v>4</v>
      </c>
      <c r="H522" t="str">
        <f>Rawdata[[#This Row],[Occupation]]</f>
        <v>Management</v>
      </c>
      <c r="I522" t="str">
        <f>Rawdata[[#This Row],[Home Owner]]</f>
        <v>Yes</v>
      </c>
      <c r="J522">
        <f>Rawdata[[#This Row],[Cars]]</f>
        <v>1</v>
      </c>
      <c r="K522" t="str">
        <f>Rawdata[[#This Row],[Commute Distance]]</f>
        <v>1-2 Miles</v>
      </c>
      <c r="L522" t="str">
        <f>Rawdata[[#This Row],[Region]]</f>
        <v>North America</v>
      </c>
      <c r="M522">
        <f>Rawdata[[#This Row],[Age]]</f>
        <v>34</v>
      </c>
      <c r="N522" t="str">
        <f>VLOOKUP(tbl[[#This Row],[Age]],lk_age_brackets[],N$2,TRUE)</f>
        <v>31-40</v>
      </c>
      <c r="O522" t="str">
        <f>Rawdata[[#This Row],[Purchased Bike]]</f>
        <v>Yes</v>
      </c>
    </row>
    <row r="523" spans="1:15" x14ac:dyDescent="0.25">
      <c r="A523">
        <f>Rawdata[[#This Row],[ID]]</f>
        <v>15740</v>
      </c>
      <c r="B523" t="str">
        <f>IF(Rawdata[[#This Row],[Marital Status]]="M","Married","Single")</f>
        <v>Married</v>
      </c>
      <c r="C523" t="str">
        <f>IF(Rawdata[[#This Row],[Gender]]="M","Male","Female")</f>
        <v>Male</v>
      </c>
      <c r="D523" s="7">
        <f>Rawdata[[#This Row],[Income]]</f>
        <v>80000</v>
      </c>
      <c r="E523">
        <f>Rawdata[[#This Row],[Children]]</f>
        <v>5</v>
      </c>
      <c r="F523" t="str">
        <f>Rawdata[[#This Row],[Education]]</f>
        <v>Bachelors</v>
      </c>
      <c r="G523">
        <f>VLOOKUP(tbl[[#This Row],[Education]],lk_education[],G$2,FALSE)</f>
        <v>4</v>
      </c>
      <c r="H523" t="str">
        <f>Rawdata[[#This Row],[Occupation]]</f>
        <v>Management</v>
      </c>
      <c r="I523" t="str">
        <f>Rawdata[[#This Row],[Home Owner]]</f>
        <v>Yes</v>
      </c>
      <c r="J523">
        <f>Rawdata[[#This Row],[Cars]]</f>
        <v>2</v>
      </c>
      <c r="K523" t="str">
        <f>Rawdata[[#This Row],[Commute Distance]]</f>
        <v>1-2 Miles</v>
      </c>
      <c r="L523" t="str">
        <f>Rawdata[[#This Row],[Region]]</f>
        <v>North America</v>
      </c>
      <c r="M523">
        <f>Rawdata[[#This Row],[Age]]</f>
        <v>64</v>
      </c>
      <c r="N523" t="str">
        <f>VLOOKUP(tbl[[#This Row],[Age]],lk_age_brackets[],N$2,TRUE)</f>
        <v>61+</v>
      </c>
      <c r="O523" t="str">
        <f>Rawdata[[#This Row],[Purchased Bike]]</f>
        <v>No</v>
      </c>
    </row>
    <row r="524" spans="1:15" x14ac:dyDescent="0.25">
      <c r="A524">
        <f>Rawdata[[#This Row],[ID]]</f>
        <v>27638</v>
      </c>
      <c r="B524" t="str">
        <f>IF(Rawdata[[#This Row],[Marital Status]]="M","Married","Single")</f>
        <v>Single</v>
      </c>
      <c r="C524" t="str">
        <f>IF(Rawdata[[#This Row],[Gender]]="M","Male","Female")</f>
        <v>Male</v>
      </c>
      <c r="D524" s="7">
        <f>Rawdata[[#This Row],[Income]]</f>
        <v>100000</v>
      </c>
      <c r="E524">
        <f>Rawdata[[#This Row],[Children]]</f>
        <v>1</v>
      </c>
      <c r="F524" t="str">
        <f>Rawdata[[#This Row],[Education]]</f>
        <v>Partial College</v>
      </c>
      <c r="G524">
        <f>VLOOKUP(tbl[[#This Row],[Education]],lk_education[],G$2,FALSE)</f>
        <v>3</v>
      </c>
      <c r="H524" t="str">
        <f>Rawdata[[#This Row],[Occupation]]</f>
        <v>Professional</v>
      </c>
      <c r="I524" t="str">
        <f>Rawdata[[#This Row],[Home Owner]]</f>
        <v>No</v>
      </c>
      <c r="J524">
        <f>Rawdata[[#This Row],[Cars]]</f>
        <v>3</v>
      </c>
      <c r="K524" t="str">
        <f>Rawdata[[#This Row],[Commute Distance]]</f>
        <v>1-2 Miles</v>
      </c>
      <c r="L524" t="str">
        <f>Rawdata[[#This Row],[Region]]</f>
        <v>North America</v>
      </c>
      <c r="M524">
        <f>Rawdata[[#This Row],[Age]]</f>
        <v>44</v>
      </c>
      <c r="N524" t="str">
        <f>VLOOKUP(tbl[[#This Row],[Age]],lk_age_brackets[],N$2,TRUE)</f>
        <v>41-50</v>
      </c>
      <c r="O524" t="str">
        <f>Rawdata[[#This Row],[Purchased Bike]]</f>
        <v>No</v>
      </c>
    </row>
    <row r="525" spans="1:15" x14ac:dyDescent="0.25">
      <c r="A525">
        <f>Rawdata[[#This Row],[ID]]</f>
        <v>18976</v>
      </c>
      <c r="B525" t="str">
        <f>IF(Rawdata[[#This Row],[Marital Status]]="M","Married","Single")</f>
        <v>Single</v>
      </c>
      <c r="C525" t="str">
        <f>IF(Rawdata[[#This Row],[Gender]]="M","Male","Female")</f>
        <v>Male</v>
      </c>
      <c r="D525" s="7">
        <f>Rawdata[[#This Row],[Income]]</f>
        <v>40000</v>
      </c>
      <c r="E525">
        <f>Rawdata[[#This Row],[Children]]</f>
        <v>4</v>
      </c>
      <c r="F525" t="str">
        <f>Rawdata[[#This Row],[Education]]</f>
        <v>High School</v>
      </c>
      <c r="G525">
        <f>VLOOKUP(tbl[[#This Row],[Education]],lk_education[],G$2,FALSE)</f>
        <v>2</v>
      </c>
      <c r="H525" t="str">
        <f>Rawdata[[#This Row],[Occupation]]</f>
        <v>Professional</v>
      </c>
      <c r="I525" t="str">
        <f>Rawdata[[#This Row],[Home Owner]]</f>
        <v>Yes</v>
      </c>
      <c r="J525">
        <f>Rawdata[[#This Row],[Cars]]</f>
        <v>2</v>
      </c>
      <c r="K525" t="str">
        <f>Rawdata[[#This Row],[Commute Distance]]</f>
        <v>10+ Miles</v>
      </c>
      <c r="L525" t="str">
        <f>Rawdata[[#This Row],[Region]]</f>
        <v>North America</v>
      </c>
      <c r="M525">
        <f>Rawdata[[#This Row],[Age]]</f>
        <v>62</v>
      </c>
      <c r="N525" t="str">
        <f>VLOOKUP(tbl[[#This Row],[Age]],lk_age_brackets[],N$2,TRUE)</f>
        <v>61+</v>
      </c>
      <c r="O525" t="str">
        <f>Rawdata[[#This Row],[Purchased Bike]]</f>
        <v>Yes</v>
      </c>
    </row>
    <row r="526" spans="1:15" x14ac:dyDescent="0.25">
      <c r="A526">
        <f>Rawdata[[#This Row],[ID]]</f>
        <v>19413</v>
      </c>
      <c r="B526" t="str">
        <f>IF(Rawdata[[#This Row],[Marital Status]]="M","Married","Single")</f>
        <v>Single</v>
      </c>
      <c r="C526" t="str">
        <f>IF(Rawdata[[#This Row],[Gender]]="M","Male","Female")</f>
        <v>Male</v>
      </c>
      <c r="D526" s="7">
        <f>Rawdata[[#This Row],[Income]]</f>
        <v>60000</v>
      </c>
      <c r="E526">
        <f>Rawdata[[#This Row],[Children]]</f>
        <v>3</v>
      </c>
      <c r="F526" t="str">
        <f>Rawdata[[#This Row],[Education]]</f>
        <v>Bachelors</v>
      </c>
      <c r="G526">
        <f>VLOOKUP(tbl[[#This Row],[Education]],lk_education[],G$2,FALSE)</f>
        <v>4</v>
      </c>
      <c r="H526" t="str">
        <f>Rawdata[[#This Row],[Occupation]]</f>
        <v>Professional</v>
      </c>
      <c r="I526" t="str">
        <f>Rawdata[[#This Row],[Home Owner]]</f>
        <v>No</v>
      </c>
      <c r="J526">
        <f>Rawdata[[#This Row],[Cars]]</f>
        <v>1</v>
      </c>
      <c r="K526" t="str">
        <f>Rawdata[[#This Row],[Commute Distance]]</f>
        <v>0-1 Miles</v>
      </c>
      <c r="L526" t="str">
        <f>Rawdata[[#This Row],[Region]]</f>
        <v>North America</v>
      </c>
      <c r="M526">
        <f>Rawdata[[#This Row],[Age]]</f>
        <v>47</v>
      </c>
      <c r="N526" t="str">
        <f>VLOOKUP(tbl[[#This Row],[Age]],lk_age_brackets[],N$2,TRUE)</f>
        <v>41-50</v>
      </c>
      <c r="O526" t="str">
        <f>Rawdata[[#This Row],[Purchased Bike]]</f>
        <v>Yes</v>
      </c>
    </row>
    <row r="527" spans="1:15" x14ac:dyDescent="0.25">
      <c r="A527">
        <f>Rawdata[[#This Row],[ID]]</f>
        <v>13283</v>
      </c>
      <c r="B527" t="str">
        <f>IF(Rawdata[[#This Row],[Marital Status]]="M","Married","Single")</f>
        <v>Married</v>
      </c>
      <c r="C527" t="str">
        <f>IF(Rawdata[[#This Row],[Gender]]="M","Male","Female")</f>
        <v>Male</v>
      </c>
      <c r="D527" s="7">
        <f>Rawdata[[#This Row],[Income]]</f>
        <v>80000</v>
      </c>
      <c r="E527">
        <f>Rawdata[[#This Row],[Children]]</f>
        <v>3</v>
      </c>
      <c r="F527" t="str">
        <f>Rawdata[[#This Row],[Education]]</f>
        <v>Partial College</v>
      </c>
      <c r="G527">
        <f>VLOOKUP(tbl[[#This Row],[Education]],lk_education[],G$2,FALSE)</f>
        <v>3</v>
      </c>
      <c r="H527" t="str">
        <f>Rawdata[[#This Row],[Occupation]]</f>
        <v>Professional</v>
      </c>
      <c r="I527" t="str">
        <f>Rawdata[[#This Row],[Home Owner]]</f>
        <v>No</v>
      </c>
      <c r="J527">
        <f>Rawdata[[#This Row],[Cars]]</f>
        <v>2</v>
      </c>
      <c r="K527" t="str">
        <f>Rawdata[[#This Row],[Commute Distance]]</f>
        <v>0-1 Miles</v>
      </c>
      <c r="L527" t="str">
        <f>Rawdata[[#This Row],[Region]]</f>
        <v>North America</v>
      </c>
      <c r="M527">
        <f>Rawdata[[#This Row],[Age]]</f>
        <v>49</v>
      </c>
      <c r="N527" t="str">
        <f>VLOOKUP(tbl[[#This Row],[Age]],lk_age_brackets[],N$2,TRUE)</f>
        <v>41-50</v>
      </c>
      <c r="O527" t="str">
        <f>Rawdata[[#This Row],[Purchased Bike]]</f>
        <v>Yes</v>
      </c>
    </row>
    <row r="528" spans="1:15" x14ac:dyDescent="0.25">
      <c r="A528">
        <f>Rawdata[[#This Row],[ID]]</f>
        <v>17471</v>
      </c>
      <c r="B528" t="str">
        <f>IF(Rawdata[[#This Row],[Marital Status]]="M","Married","Single")</f>
        <v>Single</v>
      </c>
      <c r="C528" t="str">
        <f>IF(Rawdata[[#This Row],[Gender]]="M","Male","Female")</f>
        <v>Female</v>
      </c>
      <c r="D528" s="7">
        <f>Rawdata[[#This Row],[Income]]</f>
        <v>80000</v>
      </c>
      <c r="E528">
        <f>Rawdata[[#This Row],[Children]]</f>
        <v>4</v>
      </c>
      <c r="F528" t="str">
        <f>Rawdata[[#This Row],[Education]]</f>
        <v>Graduate Degree</v>
      </c>
      <c r="G528">
        <f>VLOOKUP(tbl[[#This Row],[Education]],lk_education[],G$2,FALSE)</f>
        <v>5</v>
      </c>
      <c r="H528" t="str">
        <f>Rawdata[[#This Row],[Occupation]]</f>
        <v>Management</v>
      </c>
      <c r="I528" t="str">
        <f>Rawdata[[#This Row],[Home Owner]]</f>
        <v>Yes</v>
      </c>
      <c r="J528">
        <f>Rawdata[[#This Row],[Cars]]</f>
        <v>2</v>
      </c>
      <c r="K528" t="str">
        <f>Rawdata[[#This Row],[Commute Distance]]</f>
        <v>5-10 Miles</v>
      </c>
      <c r="L528" t="str">
        <f>Rawdata[[#This Row],[Region]]</f>
        <v>North America</v>
      </c>
      <c r="M528">
        <f>Rawdata[[#This Row],[Age]]</f>
        <v>67</v>
      </c>
      <c r="N528" t="str">
        <f>VLOOKUP(tbl[[#This Row],[Age]],lk_age_brackets[],N$2,TRUE)</f>
        <v>61+</v>
      </c>
      <c r="O528" t="str">
        <f>Rawdata[[#This Row],[Purchased Bike]]</f>
        <v>No</v>
      </c>
    </row>
    <row r="529" spans="1:15" x14ac:dyDescent="0.25">
      <c r="A529">
        <f>Rawdata[[#This Row],[ID]]</f>
        <v>16791</v>
      </c>
      <c r="B529" t="str">
        <f>IF(Rawdata[[#This Row],[Marital Status]]="M","Married","Single")</f>
        <v>Single</v>
      </c>
      <c r="C529" t="str">
        <f>IF(Rawdata[[#This Row],[Gender]]="M","Male","Female")</f>
        <v>Male</v>
      </c>
      <c r="D529" s="7">
        <f>Rawdata[[#This Row],[Income]]</f>
        <v>60000</v>
      </c>
      <c r="E529">
        <f>Rawdata[[#This Row],[Children]]</f>
        <v>5</v>
      </c>
      <c r="F529" t="str">
        <f>Rawdata[[#This Row],[Education]]</f>
        <v>Bachelors</v>
      </c>
      <c r="G529">
        <f>VLOOKUP(tbl[[#This Row],[Education]],lk_education[],G$2,FALSE)</f>
        <v>4</v>
      </c>
      <c r="H529" t="str">
        <f>Rawdata[[#This Row],[Occupation]]</f>
        <v>Management</v>
      </c>
      <c r="I529" t="str">
        <f>Rawdata[[#This Row],[Home Owner]]</f>
        <v>Yes</v>
      </c>
      <c r="J529">
        <f>Rawdata[[#This Row],[Cars]]</f>
        <v>3</v>
      </c>
      <c r="K529" t="str">
        <f>Rawdata[[#This Row],[Commute Distance]]</f>
        <v>10+ Miles</v>
      </c>
      <c r="L529" t="str">
        <f>Rawdata[[#This Row],[Region]]</f>
        <v>North America</v>
      </c>
      <c r="M529">
        <f>Rawdata[[#This Row],[Age]]</f>
        <v>59</v>
      </c>
      <c r="N529" t="str">
        <f>VLOOKUP(tbl[[#This Row],[Age]],lk_age_brackets[],N$2,TRUE)</f>
        <v>51-60</v>
      </c>
      <c r="O529" t="str">
        <f>Rawdata[[#This Row],[Purchased Bike]]</f>
        <v>Yes</v>
      </c>
    </row>
    <row r="530" spans="1:15" x14ac:dyDescent="0.25">
      <c r="A530">
        <f>Rawdata[[#This Row],[ID]]</f>
        <v>15382</v>
      </c>
      <c r="B530" t="str">
        <f>IF(Rawdata[[#This Row],[Marital Status]]="M","Married","Single")</f>
        <v>Married</v>
      </c>
      <c r="C530" t="str">
        <f>IF(Rawdata[[#This Row],[Gender]]="M","Male","Female")</f>
        <v>Female</v>
      </c>
      <c r="D530" s="7">
        <f>Rawdata[[#This Row],[Income]]</f>
        <v>110000</v>
      </c>
      <c r="E530">
        <f>Rawdata[[#This Row],[Children]]</f>
        <v>1</v>
      </c>
      <c r="F530" t="str">
        <f>Rawdata[[#This Row],[Education]]</f>
        <v>Bachelors</v>
      </c>
      <c r="G530">
        <f>VLOOKUP(tbl[[#This Row],[Education]],lk_education[],G$2,FALSE)</f>
        <v>4</v>
      </c>
      <c r="H530" t="str">
        <f>Rawdata[[#This Row],[Occupation]]</f>
        <v>Management</v>
      </c>
      <c r="I530" t="str">
        <f>Rawdata[[#This Row],[Home Owner]]</f>
        <v>Yes</v>
      </c>
      <c r="J530">
        <f>Rawdata[[#This Row],[Cars]]</f>
        <v>2</v>
      </c>
      <c r="K530" t="str">
        <f>Rawdata[[#This Row],[Commute Distance]]</f>
        <v>1-2 Miles</v>
      </c>
      <c r="L530" t="str">
        <f>Rawdata[[#This Row],[Region]]</f>
        <v>North America</v>
      </c>
      <c r="M530">
        <f>Rawdata[[#This Row],[Age]]</f>
        <v>44</v>
      </c>
      <c r="N530" t="str">
        <f>VLOOKUP(tbl[[#This Row],[Age]],lk_age_brackets[],N$2,TRUE)</f>
        <v>41-50</v>
      </c>
      <c r="O530" t="str">
        <f>Rawdata[[#This Row],[Purchased Bike]]</f>
        <v>No</v>
      </c>
    </row>
    <row r="531" spans="1:15" x14ac:dyDescent="0.25">
      <c r="A531">
        <f>Rawdata[[#This Row],[ID]]</f>
        <v>11641</v>
      </c>
      <c r="B531" t="str">
        <f>IF(Rawdata[[#This Row],[Marital Status]]="M","Married","Single")</f>
        <v>Married</v>
      </c>
      <c r="C531" t="str">
        <f>IF(Rawdata[[#This Row],[Gender]]="M","Male","Female")</f>
        <v>Male</v>
      </c>
      <c r="D531" s="7">
        <f>Rawdata[[#This Row],[Income]]</f>
        <v>50000</v>
      </c>
      <c r="E531">
        <f>Rawdata[[#This Row],[Children]]</f>
        <v>1</v>
      </c>
      <c r="F531" t="str">
        <f>Rawdata[[#This Row],[Education]]</f>
        <v>Bachelors</v>
      </c>
      <c r="G531">
        <f>VLOOKUP(tbl[[#This Row],[Education]],lk_education[],G$2,FALSE)</f>
        <v>4</v>
      </c>
      <c r="H531" t="str">
        <f>Rawdata[[#This Row],[Occupation]]</f>
        <v>Skilled Manual</v>
      </c>
      <c r="I531" t="str">
        <f>Rawdata[[#This Row],[Home Owner]]</f>
        <v>Yes</v>
      </c>
      <c r="J531">
        <f>Rawdata[[#This Row],[Cars]]</f>
        <v>0</v>
      </c>
      <c r="K531" t="str">
        <f>Rawdata[[#This Row],[Commute Distance]]</f>
        <v>0-1 Miles</v>
      </c>
      <c r="L531" t="str">
        <f>Rawdata[[#This Row],[Region]]</f>
        <v>North America</v>
      </c>
      <c r="M531">
        <f>Rawdata[[#This Row],[Age]]</f>
        <v>36</v>
      </c>
      <c r="N531" t="str">
        <f>VLOOKUP(tbl[[#This Row],[Age]],lk_age_brackets[],N$2,TRUE)</f>
        <v>31-40</v>
      </c>
      <c r="O531" t="str">
        <f>Rawdata[[#This Row],[Purchased Bike]]</f>
        <v>No</v>
      </c>
    </row>
    <row r="532" spans="1:15" x14ac:dyDescent="0.25">
      <c r="A532">
        <f>Rawdata[[#This Row],[ID]]</f>
        <v>11935</v>
      </c>
      <c r="B532" t="str">
        <f>IF(Rawdata[[#This Row],[Marital Status]]="M","Married","Single")</f>
        <v>Single</v>
      </c>
      <c r="C532" t="str">
        <f>IF(Rawdata[[#This Row],[Gender]]="M","Male","Female")</f>
        <v>Female</v>
      </c>
      <c r="D532" s="7">
        <f>Rawdata[[#This Row],[Income]]</f>
        <v>30000</v>
      </c>
      <c r="E532">
        <f>Rawdata[[#This Row],[Children]]</f>
        <v>0</v>
      </c>
      <c r="F532" t="str">
        <f>Rawdata[[#This Row],[Education]]</f>
        <v>Partial College</v>
      </c>
      <c r="G532">
        <f>VLOOKUP(tbl[[#This Row],[Education]],lk_education[],G$2,FALSE)</f>
        <v>3</v>
      </c>
      <c r="H532" t="str">
        <f>Rawdata[[#This Row],[Occupation]]</f>
        <v>Skilled Manual</v>
      </c>
      <c r="I532" t="str">
        <f>Rawdata[[#This Row],[Home Owner]]</f>
        <v>Yes</v>
      </c>
      <c r="J532">
        <f>Rawdata[[#This Row],[Cars]]</f>
        <v>1</v>
      </c>
      <c r="K532" t="str">
        <f>Rawdata[[#This Row],[Commute Distance]]</f>
        <v>5-10 Miles</v>
      </c>
      <c r="L532" t="str">
        <f>Rawdata[[#This Row],[Region]]</f>
        <v>North America</v>
      </c>
      <c r="M532">
        <f>Rawdata[[#This Row],[Age]]</f>
        <v>28</v>
      </c>
      <c r="N532" t="str">
        <f>VLOOKUP(tbl[[#This Row],[Age]],lk_age_brackets[],N$2,TRUE)</f>
        <v>0-30</v>
      </c>
      <c r="O532" t="str">
        <f>Rawdata[[#This Row],[Purchased Bike]]</f>
        <v>No</v>
      </c>
    </row>
    <row r="533" spans="1:15" x14ac:dyDescent="0.25">
      <c r="A533">
        <f>Rawdata[[#This Row],[ID]]</f>
        <v>13233</v>
      </c>
      <c r="B533" t="str">
        <f>IF(Rawdata[[#This Row],[Marital Status]]="M","Married","Single")</f>
        <v>Married</v>
      </c>
      <c r="C533" t="str">
        <f>IF(Rawdata[[#This Row],[Gender]]="M","Male","Female")</f>
        <v>Male</v>
      </c>
      <c r="D533" s="7">
        <f>Rawdata[[#This Row],[Income]]</f>
        <v>60000</v>
      </c>
      <c r="E533">
        <f>Rawdata[[#This Row],[Children]]</f>
        <v>2</v>
      </c>
      <c r="F533" t="str">
        <f>Rawdata[[#This Row],[Education]]</f>
        <v>Partial College</v>
      </c>
      <c r="G533">
        <f>VLOOKUP(tbl[[#This Row],[Education]],lk_education[],G$2,FALSE)</f>
        <v>3</v>
      </c>
      <c r="H533" t="str">
        <f>Rawdata[[#This Row],[Occupation]]</f>
        <v>Professional</v>
      </c>
      <c r="I533" t="str">
        <f>Rawdata[[#This Row],[Home Owner]]</f>
        <v>Yes</v>
      </c>
      <c r="J533">
        <f>Rawdata[[#This Row],[Cars]]</f>
        <v>1</v>
      </c>
      <c r="K533" t="str">
        <f>Rawdata[[#This Row],[Commute Distance]]</f>
        <v>10+ Miles</v>
      </c>
      <c r="L533" t="str">
        <f>Rawdata[[#This Row],[Region]]</f>
        <v>North America</v>
      </c>
      <c r="M533">
        <f>Rawdata[[#This Row],[Age]]</f>
        <v>57</v>
      </c>
      <c r="N533" t="str">
        <f>VLOOKUP(tbl[[#This Row],[Age]],lk_age_brackets[],N$2,TRUE)</f>
        <v>51-60</v>
      </c>
      <c r="O533" t="str">
        <f>Rawdata[[#This Row],[Purchased Bike]]</f>
        <v>Yes</v>
      </c>
    </row>
    <row r="534" spans="1:15" x14ac:dyDescent="0.25">
      <c r="A534">
        <f>Rawdata[[#This Row],[ID]]</f>
        <v>25909</v>
      </c>
      <c r="B534" t="str">
        <f>IF(Rawdata[[#This Row],[Marital Status]]="M","Married","Single")</f>
        <v>Married</v>
      </c>
      <c r="C534" t="str">
        <f>IF(Rawdata[[#This Row],[Gender]]="M","Male","Female")</f>
        <v>Male</v>
      </c>
      <c r="D534" s="7">
        <f>Rawdata[[#This Row],[Income]]</f>
        <v>60000</v>
      </c>
      <c r="E534">
        <f>Rawdata[[#This Row],[Children]]</f>
        <v>0</v>
      </c>
      <c r="F534" t="str">
        <f>Rawdata[[#This Row],[Education]]</f>
        <v>Partial College</v>
      </c>
      <c r="G534">
        <f>VLOOKUP(tbl[[#This Row],[Education]],lk_education[],G$2,FALSE)</f>
        <v>3</v>
      </c>
      <c r="H534" t="str">
        <f>Rawdata[[#This Row],[Occupation]]</f>
        <v>Skilled Manual</v>
      </c>
      <c r="I534" t="str">
        <f>Rawdata[[#This Row],[Home Owner]]</f>
        <v>Yes</v>
      </c>
      <c r="J534">
        <f>Rawdata[[#This Row],[Cars]]</f>
        <v>1</v>
      </c>
      <c r="K534" t="str">
        <f>Rawdata[[#This Row],[Commute Distance]]</f>
        <v>5-10 Miles</v>
      </c>
      <c r="L534" t="str">
        <f>Rawdata[[#This Row],[Region]]</f>
        <v>North America</v>
      </c>
      <c r="M534">
        <f>Rawdata[[#This Row],[Age]]</f>
        <v>27</v>
      </c>
      <c r="N534" t="str">
        <f>VLOOKUP(tbl[[#This Row],[Age]],lk_age_brackets[],N$2,TRUE)</f>
        <v>0-30</v>
      </c>
      <c r="O534" t="str">
        <f>Rawdata[[#This Row],[Purchased Bike]]</f>
        <v>Yes</v>
      </c>
    </row>
    <row r="535" spans="1:15" x14ac:dyDescent="0.25">
      <c r="A535">
        <f>Rawdata[[#This Row],[ID]]</f>
        <v>14092</v>
      </c>
      <c r="B535" t="str">
        <f>IF(Rawdata[[#This Row],[Marital Status]]="M","Married","Single")</f>
        <v>Single</v>
      </c>
      <c r="C535" t="str">
        <f>IF(Rawdata[[#This Row],[Gender]]="M","Male","Female")</f>
        <v>Male</v>
      </c>
      <c r="D535" s="7">
        <f>Rawdata[[#This Row],[Income]]</f>
        <v>30000</v>
      </c>
      <c r="E535">
        <f>Rawdata[[#This Row],[Children]]</f>
        <v>0</v>
      </c>
      <c r="F535" t="str">
        <f>Rawdata[[#This Row],[Education]]</f>
        <v>Partial High School</v>
      </c>
      <c r="G535">
        <f>VLOOKUP(tbl[[#This Row],[Education]],lk_education[],G$2,FALSE)</f>
        <v>1</v>
      </c>
      <c r="H535" t="str">
        <f>Rawdata[[#This Row],[Occupation]]</f>
        <v>Clerical</v>
      </c>
      <c r="I535" t="str">
        <f>Rawdata[[#This Row],[Home Owner]]</f>
        <v>Yes</v>
      </c>
      <c r="J535">
        <f>Rawdata[[#This Row],[Cars]]</f>
        <v>2</v>
      </c>
      <c r="K535" t="str">
        <f>Rawdata[[#This Row],[Commute Distance]]</f>
        <v>5-10 Miles</v>
      </c>
      <c r="L535" t="str">
        <f>Rawdata[[#This Row],[Region]]</f>
        <v>North America</v>
      </c>
      <c r="M535">
        <f>Rawdata[[#This Row],[Age]]</f>
        <v>28</v>
      </c>
      <c r="N535" t="str">
        <f>VLOOKUP(tbl[[#This Row],[Age]],lk_age_brackets[],N$2,TRUE)</f>
        <v>0-30</v>
      </c>
      <c r="O535" t="str">
        <f>Rawdata[[#This Row],[Purchased Bike]]</f>
        <v>No</v>
      </c>
    </row>
    <row r="536" spans="1:15" x14ac:dyDescent="0.25">
      <c r="A536">
        <f>Rawdata[[#This Row],[ID]]</f>
        <v>29143</v>
      </c>
      <c r="B536" t="str">
        <f>IF(Rawdata[[#This Row],[Marital Status]]="M","Married","Single")</f>
        <v>Single</v>
      </c>
      <c r="C536" t="str">
        <f>IF(Rawdata[[#This Row],[Gender]]="M","Male","Female")</f>
        <v>Female</v>
      </c>
      <c r="D536" s="7">
        <f>Rawdata[[#This Row],[Income]]</f>
        <v>60000</v>
      </c>
      <c r="E536">
        <f>Rawdata[[#This Row],[Children]]</f>
        <v>1</v>
      </c>
      <c r="F536" t="str">
        <f>Rawdata[[#This Row],[Education]]</f>
        <v>Bachelors</v>
      </c>
      <c r="G536">
        <f>VLOOKUP(tbl[[#This Row],[Education]],lk_education[],G$2,FALSE)</f>
        <v>4</v>
      </c>
      <c r="H536" t="str">
        <f>Rawdata[[#This Row],[Occupation]]</f>
        <v>Professional</v>
      </c>
      <c r="I536" t="str">
        <f>Rawdata[[#This Row],[Home Owner]]</f>
        <v>No</v>
      </c>
      <c r="J536">
        <f>Rawdata[[#This Row],[Cars]]</f>
        <v>1</v>
      </c>
      <c r="K536" t="str">
        <f>Rawdata[[#This Row],[Commute Distance]]</f>
        <v>0-1 Miles</v>
      </c>
      <c r="L536" t="str">
        <f>Rawdata[[#This Row],[Region]]</f>
        <v>North America</v>
      </c>
      <c r="M536">
        <f>Rawdata[[#This Row],[Age]]</f>
        <v>44</v>
      </c>
      <c r="N536" t="str">
        <f>VLOOKUP(tbl[[#This Row],[Age]],lk_age_brackets[],N$2,TRUE)</f>
        <v>41-50</v>
      </c>
      <c r="O536" t="str">
        <f>Rawdata[[#This Row],[Purchased Bike]]</f>
        <v>Yes</v>
      </c>
    </row>
    <row r="537" spans="1:15" x14ac:dyDescent="0.25">
      <c r="A537">
        <f>Rawdata[[#This Row],[ID]]</f>
        <v>24941</v>
      </c>
      <c r="B537" t="str">
        <f>IF(Rawdata[[#This Row],[Marital Status]]="M","Married","Single")</f>
        <v>Married</v>
      </c>
      <c r="C537" t="str">
        <f>IF(Rawdata[[#This Row],[Gender]]="M","Male","Female")</f>
        <v>Male</v>
      </c>
      <c r="D537" s="7">
        <f>Rawdata[[#This Row],[Income]]</f>
        <v>60000</v>
      </c>
      <c r="E537">
        <f>Rawdata[[#This Row],[Children]]</f>
        <v>3</v>
      </c>
      <c r="F537" t="str">
        <f>Rawdata[[#This Row],[Education]]</f>
        <v>Bachelors</v>
      </c>
      <c r="G537">
        <f>VLOOKUP(tbl[[#This Row],[Education]],lk_education[],G$2,FALSE)</f>
        <v>4</v>
      </c>
      <c r="H537" t="str">
        <f>Rawdata[[#This Row],[Occupation]]</f>
        <v>Management</v>
      </c>
      <c r="I537" t="str">
        <f>Rawdata[[#This Row],[Home Owner]]</f>
        <v>Yes</v>
      </c>
      <c r="J537">
        <f>Rawdata[[#This Row],[Cars]]</f>
        <v>2</v>
      </c>
      <c r="K537" t="str">
        <f>Rawdata[[#This Row],[Commute Distance]]</f>
        <v>10+ Miles</v>
      </c>
      <c r="L537" t="str">
        <f>Rawdata[[#This Row],[Region]]</f>
        <v>North America</v>
      </c>
      <c r="M537">
        <f>Rawdata[[#This Row],[Age]]</f>
        <v>66</v>
      </c>
      <c r="N537" t="str">
        <f>VLOOKUP(tbl[[#This Row],[Age]],lk_age_brackets[],N$2,TRUE)</f>
        <v>61+</v>
      </c>
      <c r="O537" t="str">
        <f>Rawdata[[#This Row],[Purchased Bike]]</f>
        <v>No</v>
      </c>
    </row>
    <row r="538" spans="1:15" x14ac:dyDescent="0.25">
      <c r="A538">
        <f>Rawdata[[#This Row],[ID]]</f>
        <v>24637</v>
      </c>
      <c r="B538" t="str">
        <f>IF(Rawdata[[#This Row],[Marital Status]]="M","Married","Single")</f>
        <v>Married</v>
      </c>
      <c r="C538" t="str">
        <f>IF(Rawdata[[#This Row],[Gender]]="M","Male","Female")</f>
        <v>Male</v>
      </c>
      <c r="D538" s="7">
        <f>Rawdata[[#This Row],[Income]]</f>
        <v>40000</v>
      </c>
      <c r="E538">
        <f>Rawdata[[#This Row],[Children]]</f>
        <v>4</v>
      </c>
      <c r="F538" t="str">
        <f>Rawdata[[#This Row],[Education]]</f>
        <v>High School</v>
      </c>
      <c r="G538">
        <f>VLOOKUP(tbl[[#This Row],[Education]],lk_education[],G$2,FALSE)</f>
        <v>2</v>
      </c>
      <c r="H538" t="str">
        <f>Rawdata[[#This Row],[Occupation]]</f>
        <v>Professional</v>
      </c>
      <c r="I538" t="str">
        <f>Rawdata[[#This Row],[Home Owner]]</f>
        <v>Yes</v>
      </c>
      <c r="J538">
        <f>Rawdata[[#This Row],[Cars]]</f>
        <v>2</v>
      </c>
      <c r="K538" t="str">
        <f>Rawdata[[#This Row],[Commute Distance]]</f>
        <v>10+ Miles</v>
      </c>
      <c r="L538" t="str">
        <f>Rawdata[[#This Row],[Region]]</f>
        <v>North America</v>
      </c>
      <c r="M538">
        <f>Rawdata[[#This Row],[Age]]</f>
        <v>64</v>
      </c>
      <c r="N538" t="str">
        <f>VLOOKUP(tbl[[#This Row],[Age]],lk_age_brackets[],N$2,TRUE)</f>
        <v>61+</v>
      </c>
      <c r="O538" t="str">
        <f>Rawdata[[#This Row],[Purchased Bike]]</f>
        <v>No</v>
      </c>
    </row>
    <row r="539" spans="1:15" x14ac:dyDescent="0.25">
      <c r="A539">
        <f>Rawdata[[#This Row],[ID]]</f>
        <v>23893</v>
      </c>
      <c r="B539" t="str">
        <f>IF(Rawdata[[#This Row],[Marital Status]]="M","Married","Single")</f>
        <v>Married</v>
      </c>
      <c r="C539" t="str">
        <f>IF(Rawdata[[#This Row],[Gender]]="M","Male","Female")</f>
        <v>Male</v>
      </c>
      <c r="D539" s="7">
        <f>Rawdata[[#This Row],[Income]]</f>
        <v>50000</v>
      </c>
      <c r="E539">
        <f>Rawdata[[#This Row],[Children]]</f>
        <v>3</v>
      </c>
      <c r="F539" t="str">
        <f>Rawdata[[#This Row],[Education]]</f>
        <v>Bachelors</v>
      </c>
      <c r="G539">
        <f>VLOOKUP(tbl[[#This Row],[Education]],lk_education[],G$2,FALSE)</f>
        <v>4</v>
      </c>
      <c r="H539" t="str">
        <f>Rawdata[[#This Row],[Occupation]]</f>
        <v>Skilled Manual</v>
      </c>
      <c r="I539" t="str">
        <f>Rawdata[[#This Row],[Home Owner]]</f>
        <v>Yes</v>
      </c>
      <c r="J539">
        <f>Rawdata[[#This Row],[Cars]]</f>
        <v>3</v>
      </c>
      <c r="K539" t="str">
        <f>Rawdata[[#This Row],[Commute Distance]]</f>
        <v>10+ Miles</v>
      </c>
      <c r="L539" t="str">
        <f>Rawdata[[#This Row],[Region]]</f>
        <v>North America</v>
      </c>
      <c r="M539">
        <f>Rawdata[[#This Row],[Age]]</f>
        <v>41</v>
      </c>
      <c r="N539" t="str">
        <f>VLOOKUP(tbl[[#This Row],[Age]],lk_age_brackets[],N$2,TRUE)</f>
        <v>41-50</v>
      </c>
      <c r="O539" t="str">
        <f>Rawdata[[#This Row],[Purchased Bike]]</f>
        <v>No</v>
      </c>
    </row>
    <row r="540" spans="1:15" x14ac:dyDescent="0.25">
      <c r="A540">
        <f>Rawdata[[#This Row],[ID]]</f>
        <v>13907</v>
      </c>
      <c r="B540" t="str">
        <f>IF(Rawdata[[#This Row],[Marital Status]]="M","Married","Single")</f>
        <v>Single</v>
      </c>
      <c r="C540" t="str">
        <f>IF(Rawdata[[#This Row],[Gender]]="M","Male","Female")</f>
        <v>Female</v>
      </c>
      <c r="D540" s="7">
        <f>Rawdata[[#This Row],[Income]]</f>
        <v>80000</v>
      </c>
      <c r="E540">
        <f>Rawdata[[#This Row],[Children]]</f>
        <v>3</v>
      </c>
      <c r="F540" t="str">
        <f>Rawdata[[#This Row],[Education]]</f>
        <v>Bachelors</v>
      </c>
      <c r="G540">
        <f>VLOOKUP(tbl[[#This Row],[Education]],lk_education[],G$2,FALSE)</f>
        <v>4</v>
      </c>
      <c r="H540" t="str">
        <f>Rawdata[[#This Row],[Occupation]]</f>
        <v>Skilled Manual</v>
      </c>
      <c r="I540" t="str">
        <f>Rawdata[[#This Row],[Home Owner]]</f>
        <v>Yes</v>
      </c>
      <c r="J540">
        <f>Rawdata[[#This Row],[Cars]]</f>
        <v>1</v>
      </c>
      <c r="K540" t="str">
        <f>Rawdata[[#This Row],[Commute Distance]]</f>
        <v>0-1 Miles</v>
      </c>
      <c r="L540" t="str">
        <f>Rawdata[[#This Row],[Region]]</f>
        <v>North America</v>
      </c>
      <c r="M540">
        <f>Rawdata[[#This Row],[Age]]</f>
        <v>41</v>
      </c>
      <c r="N540" t="str">
        <f>VLOOKUP(tbl[[#This Row],[Age]],lk_age_brackets[],N$2,TRUE)</f>
        <v>41-50</v>
      </c>
      <c r="O540" t="str">
        <f>Rawdata[[#This Row],[Purchased Bike]]</f>
        <v>Yes</v>
      </c>
    </row>
    <row r="541" spans="1:15" x14ac:dyDescent="0.25">
      <c r="A541">
        <f>Rawdata[[#This Row],[ID]]</f>
        <v>14900</v>
      </c>
      <c r="B541" t="str">
        <f>IF(Rawdata[[#This Row],[Marital Status]]="M","Married","Single")</f>
        <v>Married</v>
      </c>
      <c r="C541" t="str">
        <f>IF(Rawdata[[#This Row],[Gender]]="M","Male","Female")</f>
        <v>Female</v>
      </c>
      <c r="D541" s="7">
        <f>Rawdata[[#This Row],[Income]]</f>
        <v>40000</v>
      </c>
      <c r="E541">
        <f>Rawdata[[#This Row],[Children]]</f>
        <v>1</v>
      </c>
      <c r="F541" t="str">
        <f>Rawdata[[#This Row],[Education]]</f>
        <v>Partial College</v>
      </c>
      <c r="G541">
        <f>VLOOKUP(tbl[[#This Row],[Education]],lk_education[],G$2,FALSE)</f>
        <v>3</v>
      </c>
      <c r="H541" t="str">
        <f>Rawdata[[#This Row],[Occupation]]</f>
        <v>Clerical</v>
      </c>
      <c r="I541" t="str">
        <f>Rawdata[[#This Row],[Home Owner]]</f>
        <v>Yes</v>
      </c>
      <c r="J541">
        <f>Rawdata[[#This Row],[Cars]]</f>
        <v>1</v>
      </c>
      <c r="K541" t="str">
        <f>Rawdata[[#This Row],[Commute Distance]]</f>
        <v>1-2 Miles</v>
      </c>
      <c r="L541" t="str">
        <f>Rawdata[[#This Row],[Region]]</f>
        <v>North America</v>
      </c>
      <c r="M541">
        <f>Rawdata[[#This Row],[Age]]</f>
        <v>49</v>
      </c>
      <c r="N541" t="str">
        <f>VLOOKUP(tbl[[#This Row],[Age]],lk_age_brackets[],N$2,TRUE)</f>
        <v>41-50</v>
      </c>
      <c r="O541" t="str">
        <f>Rawdata[[#This Row],[Purchased Bike]]</f>
        <v>Yes</v>
      </c>
    </row>
    <row r="542" spans="1:15" x14ac:dyDescent="0.25">
      <c r="A542">
        <f>Rawdata[[#This Row],[ID]]</f>
        <v>11262</v>
      </c>
      <c r="B542" t="str">
        <f>IF(Rawdata[[#This Row],[Marital Status]]="M","Married","Single")</f>
        <v>Married</v>
      </c>
      <c r="C542" t="str">
        <f>IF(Rawdata[[#This Row],[Gender]]="M","Male","Female")</f>
        <v>Female</v>
      </c>
      <c r="D542" s="7">
        <f>Rawdata[[#This Row],[Income]]</f>
        <v>80000</v>
      </c>
      <c r="E542">
        <f>Rawdata[[#This Row],[Children]]</f>
        <v>4</v>
      </c>
      <c r="F542" t="str">
        <f>Rawdata[[#This Row],[Education]]</f>
        <v>Bachelors</v>
      </c>
      <c r="G542">
        <f>VLOOKUP(tbl[[#This Row],[Education]],lk_education[],G$2,FALSE)</f>
        <v>4</v>
      </c>
      <c r="H542" t="str">
        <f>Rawdata[[#This Row],[Occupation]]</f>
        <v>Management</v>
      </c>
      <c r="I542" t="str">
        <f>Rawdata[[#This Row],[Home Owner]]</f>
        <v>Yes</v>
      </c>
      <c r="J542">
        <f>Rawdata[[#This Row],[Cars]]</f>
        <v>0</v>
      </c>
      <c r="K542" t="str">
        <f>Rawdata[[#This Row],[Commute Distance]]</f>
        <v>0-1 Miles</v>
      </c>
      <c r="L542" t="str">
        <f>Rawdata[[#This Row],[Region]]</f>
        <v>North America</v>
      </c>
      <c r="M542">
        <f>Rawdata[[#This Row],[Age]]</f>
        <v>42</v>
      </c>
      <c r="N542" t="str">
        <f>VLOOKUP(tbl[[#This Row],[Age]],lk_age_brackets[],N$2,TRUE)</f>
        <v>41-50</v>
      </c>
      <c r="O542" t="str">
        <f>Rawdata[[#This Row],[Purchased Bike]]</f>
        <v>No</v>
      </c>
    </row>
    <row r="543" spans="1:15" x14ac:dyDescent="0.25">
      <c r="A543">
        <f>Rawdata[[#This Row],[ID]]</f>
        <v>22294</v>
      </c>
      <c r="B543" t="str">
        <f>IF(Rawdata[[#This Row],[Marital Status]]="M","Married","Single")</f>
        <v>Single</v>
      </c>
      <c r="C543" t="str">
        <f>IF(Rawdata[[#This Row],[Gender]]="M","Male","Female")</f>
        <v>Female</v>
      </c>
      <c r="D543" s="7">
        <f>Rawdata[[#This Row],[Income]]</f>
        <v>70000</v>
      </c>
      <c r="E543">
        <f>Rawdata[[#This Row],[Children]]</f>
        <v>0</v>
      </c>
      <c r="F543" t="str">
        <f>Rawdata[[#This Row],[Education]]</f>
        <v>Bachelors</v>
      </c>
      <c r="G543">
        <f>VLOOKUP(tbl[[#This Row],[Education]],lk_education[],G$2,FALSE)</f>
        <v>4</v>
      </c>
      <c r="H543" t="str">
        <f>Rawdata[[#This Row],[Occupation]]</f>
        <v>Professional</v>
      </c>
      <c r="I543" t="str">
        <f>Rawdata[[#This Row],[Home Owner]]</f>
        <v>No</v>
      </c>
      <c r="J543">
        <f>Rawdata[[#This Row],[Cars]]</f>
        <v>1</v>
      </c>
      <c r="K543" t="str">
        <f>Rawdata[[#This Row],[Commute Distance]]</f>
        <v>2-5 Miles</v>
      </c>
      <c r="L543" t="str">
        <f>Rawdata[[#This Row],[Region]]</f>
        <v>North America</v>
      </c>
      <c r="M543">
        <f>Rawdata[[#This Row],[Age]]</f>
        <v>37</v>
      </c>
      <c r="N543" t="str">
        <f>VLOOKUP(tbl[[#This Row],[Age]],lk_age_brackets[],N$2,TRUE)</f>
        <v>31-40</v>
      </c>
      <c r="O543" t="str">
        <f>Rawdata[[#This Row],[Purchased Bike]]</f>
        <v>Yes</v>
      </c>
    </row>
    <row r="544" spans="1:15" x14ac:dyDescent="0.25">
      <c r="A544">
        <f>Rawdata[[#This Row],[ID]]</f>
        <v>12195</v>
      </c>
      <c r="B544" t="str">
        <f>IF(Rawdata[[#This Row],[Marital Status]]="M","Married","Single")</f>
        <v>Single</v>
      </c>
      <c r="C544" t="str">
        <f>IF(Rawdata[[#This Row],[Gender]]="M","Male","Female")</f>
        <v>Female</v>
      </c>
      <c r="D544" s="7">
        <f>Rawdata[[#This Row],[Income]]</f>
        <v>70000</v>
      </c>
      <c r="E544">
        <f>Rawdata[[#This Row],[Children]]</f>
        <v>3</v>
      </c>
      <c r="F544" t="str">
        <f>Rawdata[[#This Row],[Education]]</f>
        <v>Graduate Degree</v>
      </c>
      <c r="G544">
        <f>VLOOKUP(tbl[[#This Row],[Education]],lk_education[],G$2,FALSE)</f>
        <v>5</v>
      </c>
      <c r="H544" t="str">
        <f>Rawdata[[#This Row],[Occupation]]</f>
        <v>Management</v>
      </c>
      <c r="I544" t="str">
        <f>Rawdata[[#This Row],[Home Owner]]</f>
        <v>Yes</v>
      </c>
      <c r="J544">
        <f>Rawdata[[#This Row],[Cars]]</f>
        <v>2</v>
      </c>
      <c r="K544" t="str">
        <f>Rawdata[[#This Row],[Commute Distance]]</f>
        <v>1-2 Miles</v>
      </c>
      <c r="L544" t="str">
        <f>Rawdata[[#This Row],[Region]]</f>
        <v>North America</v>
      </c>
      <c r="M544">
        <f>Rawdata[[#This Row],[Age]]</f>
        <v>52</v>
      </c>
      <c r="N544" t="str">
        <f>VLOOKUP(tbl[[#This Row],[Age]],lk_age_brackets[],N$2,TRUE)</f>
        <v>51-60</v>
      </c>
      <c r="O544" t="str">
        <f>Rawdata[[#This Row],[Purchased Bike]]</f>
        <v>No</v>
      </c>
    </row>
    <row r="545" spans="1:15" x14ac:dyDescent="0.25">
      <c r="A545">
        <f>Rawdata[[#This Row],[ID]]</f>
        <v>25375</v>
      </c>
      <c r="B545" t="str">
        <f>IF(Rawdata[[#This Row],[Marital Status]]="M","Married","Single")</f>
        <v>Married</v>
      </c>
      <c r="C545" t="str">
        <f>IF(Rawdata[[#This Row],[Gender]]="M","Male","Female")</f>
        <v>Male</v>
      </c>
      <c r="D545" s="7">
        <f>Rawdata[[#This Row],[Income]]</f>
        <v>50000</v>
      </c>
      <c r="E545">
        <f>Rawdata[[#This Row],[Children]]</f>
        <v>1</v>
      </c>
      <c r="F545" t="str">
        <f>Rawdata[[#This Row],[Education]]</f>
        <v>Graduate Degree</v>
      </c>
      <c r="G545">
        <f>VLOOKUP(tbl[[#This Row],[Education]],lk_education[],G$2,FALSE)</f>
        <v>5</v>
      </c>
      <c r="H545" t="str">
        <f>Rawdata[[#This Row],[Occupation]]</f>
        <v>Skilled Manual</v>
      </c>
      <c r="I545" t="str">
        <f>Rawdata[[#This Row],[Home Owner]]</f>
        <v>Yes</v>
      </c>
      <c r="J545">
        <f>Rawdata[[#This Row],[Cars]]</f>
        <v>0</v>
      </c>
      <c r="K545" t="str">
        <f>Rawdata[[#This Row],[Commute Distance]]</f>
        <v>1-2 Miles</v>
      </c>
      <c r="L545" t="str">
        <f>Rawdata[[#This Row],[Region]]</f>
        <v>North America</v>
      </c>
      <c r="M545">
        <f>Rawdata[[#This Row],[Age]]</f>
        <v>34</v>
      </c>
      <c r="N545" t="str">
        <f>VLOOKUP(tbl[[#This Row],[Age]],lk_age_brackets[],N$2,TRUE)</f>
        <v>31-40</v>
      </c>
      <c r="O545" t="str">
        <f>Rawdata[[#This Row],[Purchased Bike]]</f>
        <v>No</v>
      </c>
    </row>
    <row r="546" spans="1:15" x14ac:dyDescent="0.25">
      <c r="A546">
        <f>Rawdata[[#This Row],[ID]]</f>
        <v>11143</v>
      </c>
      <c r="B546" t="str">
        <f>IF(Rawdata[[#This Row],[Marital Status]]="M","Married","Single")</f>
        <v>Married</v>
      </c>
      <c r="C546" t="str">
        <f>IF(Rawdata[[#This Row],[Gender]]="M","Male","Female")</f>
        <v>Male</v>
      </c>
      <c r="D546" s="7">
        <f>Rawdata[[#This Row],[Income]]</f>
        <v>40000</v>
      </c>
      <c r="E546">
        <f>Rawdata[[#This Row],[Children]]</f>
        <v>0</v>
      </c>
      <c r="F546" t="str">
        <f>Rawdata[[#This Row],[Education]]</f>
        <v>High School</v>
      </c>
      <c r="G546">
        <f>VLOOKUP(tbl[[#This Row],[Education]],lk_education[],G$2,FALSE)</f>
        <v>2</v>
      </c>
      <c r="H546" t="str">
        <f>Rawdata[[#This Row],[Occupation]]</f>
        <v>Skilled Manual</v>
      </c>
      <c r="I546" t="str">
        <f>Rawdata[[#This Row],[Home Owner]]</f>
        <v>Yes</v>
      </c>
      <c r="J546">
        <f>Rawdata[[#This Row],[Cars]]</f>
        <v>2</v>
      </c>
      <c r="K546" t="str">
        <f>Rawdata[[#This Row],[Commute Distance]]</f>
        <v>5-10 Miles</v>
      </c>
      <c r="L546" t="str">
        <f>Rawdata[[#This Row],[Region]]</f>
        <v>North America</v>
      </c>
      <c r="M546">
        <f>Rawdata[[#This Row],[Age]]</f>
        <v>29</v>
      </c>
      <c r="N546" t="str">
        <f>VLOOKUP(tbl[[#This Row],[Age]],lk_age_brackets[],N$2,TRUE)</f>
        <v>0-30</v>
      </c>
      <c r="O546" t="str">
        <f>Rawdata[[#This Row],[Purchased Bike]]</f>
        <v>No</v>
      </c>
    </row>
    <row r="547" spans="1:15" x14ac:dyDescent="0.25">
      <c r="A547">
        <f>Rawdata[[#This Row],[ID]]</f>
        <v>25898</v>
      </c>
      <c r="B547" t="str">
        <f>IF(Rawdata[[#This Row],[Marital Status]]="M","Married","Single")</f>
        <v>Married</v>
      </c>
      <c r="C547" t="str">
        <f>IF(Rawdata[[#This Row],[Gender]]="M","Male","Female")</f>
        <v>Female</v>
      </c>
      <c r="D547" s="7">
        <f>Rawdata[[#This Row],[Income]]</f>
        <v>70000</v>
      </c>
      <c r="E547">
        <f>Rawdata[[#This Row],[Children]]</f>
        <v>2</v>
      </c>
      <c r="F547" t="str">
        <f>Rawdata[[#This Row],[Education]]</f>
        <v>High School</v>
      </c>
      <c r="G547">
        <f>VLOOKUP(tbl[[#This Row],[Education]],lk_education[],G$2,FALSE)</f>
        <v>2</v>
      </c>
      <c r="H547" t="str">
        <f>Rawdata[[#This Row],[Occupation]]</f>
        <v>Professional</v>
      </c>
      <c r="I547" t="str">
        <f>Rawdata[[#This Row],[Home Owner]]</f>
        <v>Yes</v>
      </c>
      <c r="J547">
        <f>Rawdata[[#This Row],[Cars]]</f>
        <v>2</v>
      </c>
      <c r="K547" t="str">
        <f>Rawdata[[#This Row],[Commute Distance]]</f>
        <v>2-5 Miles</v>
      </c>
      <c r="L547" t="str">
        <f>Rawdata[[#This Row],[Region]]</f>
        <v>North America</v>
      </c>
      <c r="M547">
        <f>Rawdata[[#This Row],[Age]]</f>
        <v>53</v>
      </c>
      <c r="N547" t="str">
        <f>VLOOKUP(tbl[[#This Row],[Age]],lk_age_brackets[],N$2,TRUE)</f>
        <v>51-60</v>
      </c>
      <c r="O547" t="str">
        <f>Rawdata[[#This Row],[Purchased Bike]]</f>
        <v>No</v>
      </c>
    </row>
    <row r="548" spans="1:15" x14ac:dyDescent="0.25">
      <c r="A548">
        <f>Rawdata[[#This Row],[ID]]</f>
        <v>24397</v>
      </c>
      <c r="B548" t="str">
        <f>IF(Rawdata[[#This Row],[Marital Status]]="M","Married","Single")</f>
        <v>Single</v>
      </c>
      <c r="C548" t="str">
        <f>IF(Rawdata[[#This Row],[Gender]]="M","Male","Female")</f>
        <v>Male</v>
      </c>
      <c r="D548" s="7">
        <f>Rawdata[[#This Row],[Income]]</f>
        <v>120000</v>
      </c>
      <c r="E548">
        <f>Rawdata[[#This Row],[Children]]</f>
        <v>2</v>
      </c>
      <c r="F548" t="str">
        <f>Rawdata[[#This Row],[Education]]</f>
        <v>Bachelors</v>
      </c>
      <c r="G548">
        <f>VLOOKUP(tbl[[#This Row],[Education]],lk_education[],G$2,FALSE)</f>
        <v>4</v>
      </c>
      <c r="H548" t="str">
        <f>Rawdata[[#This Row],[Occupation]]</f>
        <v>Management</v>
      </c>
      <c r="I548" t="str">
        <f>Rawdata[[#This Row],[Home Owner]]</f>
        <v>No</v>
      </c>
      <c r="J548">
        <f>Rawdata[[#This Row],[Cars]]</f>
        <v>4</v>
      </c>
      <c r="K548" t="str">
        <f>Rawdata[[#This Row],[Commute Distance]]</f>
        <v>1-2 Miles</v>
      </c>
      <c r="L548" t="str">
        <f>Rawdata[[#This Row],[Region]]</f>
        <v>North America</v>
      </c>
      <c r="M548">
        <f>Rawdata[[#This Row],[Age]]</f>
        <v>40</v>
      </c>
      <c r="N548" t="str">
        <f>VLOOKUP(tbl[[#This Row],[Age]],lk_age_brackets[],N$2,TRUE)</f>
        <v>31-40</v>
      </c>
      <c r="O548" t="str">
        <f>Rawdata[[#This Row],[Purchased Bike]]</f>
        <v>No</v>
      </c>
    </row>
    <row r="549" spans="1:15" x14ac:dyDescent="0.25">
      <c r="A549">
        <f>Rawdata[[#This Row],[ID]]</f>
        <v>19758</v>
      </c>
      <c r="B549" t="str">
        <f>IF(Rawdata[[#This Row],[Marital Status]]="M","Married","Single")</f>
        <v>Single</v>
      </c>
      <c r="C549" t="str">
        <f>IF(Rawdata[[#This Row],[Gender]]="M","Male","Female")</f>
        <v>Male</v>
      </c>
      <c r="D549" s="7">
        <f>Rawdata[[#This Row],[Income]]</f>
        <v>60000</v>
      </c>
      <c r="E549">
        <f>Rawdata[[#This Row],[Children]]</f>
        <v>0</v>
      </c>
      <c r="F549" t="str">
        <f>Rawdata[[#This Row],[Education]]</f>
        <v>Partial College</v>
      </c>
      <c r="G549">
        <f>VLOOKUP(tbl[[#This Row],[Education]],lk_education[],G$2,FALSE)</f>
        <v>3</v>
      </c>
      <c r="H549" t="str">
        <f>Rawdata[[#This Row],[Occupation]]</f>
        <v>Skilled Manual</v>
      </c>
      <c r="I549" t="str">
        <f>Rawdata[[#This Row],[Home Owner]]</f>
        <v>No</v>
      </c>
      <c r="J549">
        <f>Rawdata[[#This Row],[Cars]]</f>
        <v>2</v>
      </c>
      <c r="K549" t="str">
        <f>Rawdata[[#This Row],[Commute Distance]]</f>
        <v>1-2 Miles</v>
      </c>
      <c r="L549" t="str">
        <f>Rawdata[[#This Row],[Region]]</f>
        <v>North America</v>
      </c>
      <c r="M549">
        <f>Rawdata[[#This Row],[Age]]</f>
        <v>29</v>
      </c>
      <c r="N549" t="str">
        <f>VLOOKUP(tbl[[#This Row],[Age]],lk_age_brackets[],N$2,TRUE)</f>
        <v>0-30</v>
      </c>
      <c r="O549" t="str">
        <f>Rawdata[[#This Row],[Purchased Bike]]</f>
        <v>No</v>
      </c>
    </row>
    <row r="550" spans="1:15" x14ac:dyDescent="0.25">
      <c r="A550">
        <f>Rawdata[[#This Row],[ID]]</f>
        <v>15529</v>
      </c>
      <c r="B550" t="str">
        <f>IF(Rawdata[[#This Row],[Marital Status]]="M","Married","Single")</f>
        <v>Married</v>
      </c>
      <c r="C550" t="str">
        <f>IF(Rawdata[[#This Row],[Gender]]="M","Male","Female")</f>
        <v>Male</v>
      </c>
      <c r="D550" s="7">
        <f>Rawdata[[#This Row],[Income]]</f>
        <v>60000</v>
      </c>
      <c r="E550">
        <f>Rawdata[[#This Row],[Children]]</f>
        <v>4</v>
      </c>
      <c r="F550" t="str">
        <f>Rawdata[[#This Row],[Education]]</f>
        <v>Bachelors</v>
      </c>
      <c r="G550">
        <f>VLOOKUP(tbl[[#This Row],[Education]],lk_education[],G$2,FALSE)</f>
        <v>4</v>
      </c>
      <c r="H550" t="str">
        <f>Rawdata[[#This Row],[Occupation]]</f>
        <v>Professional</v>
      </c>
      <c r="I550" t="str">
        <f>Rawdata[[#This Row],[Home Owner]]</f>
        <v>Yes</v>
      </c>
      <c r="J550">
        <f>Rawdata[[#This Row],[Cars]]</f>
        <v>2</v>
      </c>
      <c r="K550" t="str">
        <f>Rawdata[[#This Row],[Commute Distance]]</f>
        <v>2-5 Miles</v>
      </c>
      <c r="L550" t="str">
        <f>Rawdata[[#This Row],[Region]]</f>
        <v>North America</v>
      </c>
      <c r="M550">
        <f>Rawdata[[#This Row],[Age]]</f>
        <v>43</v>
      </c>
      <c r="N550" t="str">
        <f>VLOOKUP(tbl[[#This Row],[Age]],lk_age_brackets[],N$2,TRUE)</f>
        <v>41-50</v>
      </c>
      <c r="O550" t="str">
        <f>Rawdata[[#This Row],[Purchased Bike]]</f>
        <v>Yes</v>
      </c>
    </row>
    <row r="551" spans="1:15" x14ac:dyDescent="0.25">
      <c r="A551">
        <f>Rawdata[[#This Row],[ID]]</f>
        <v>19884</v>
      </c>
      <c r="B551" t="str">
        <f>IF(Rawdata[[#This Row],[Marital Status]]="M","Married","Single")</f>
        <v>Married</v>
      </c>
      <c r="C551" t="str">
        <f>IF(Rawdata[[#This Row],[Gender]]="M","Male","Female")</f>
        <v>Male</v>
      </c>
      <c r="D551" s="7">
        <f>Rawdata[[#This Row],[Income]]</f>
        <v>60000</v>
      </c>
      <c r="E551">
        <f>Rawdata[[#This Row],[Children]]</f>
        <v>2</v>
      </c>
      <c r="F551" t="str">
        <f>Rawdata[[#This Row],[Education]]</f>
        <v>High School</v>
      </c>
      <c r="G551">
        <f>VLOOKUP(tbl[[#This Row],[Education]],lk_education[],G$2,FALSE)</f>
        <v>2</v>
      </c>
      <c r="H551" t="str">
        <f>Rawdata[[#This Row],[Occupation]]</f>
        <v>Professional</v>
      </c>
      <c r="I551" t="str">
        <f>Rawdata[[#This Row],[Home Owner]]</f>
        <v>Yes</v>
      </c>
      <c r="J551">
        <f>Rawdata[[#This Row],[Cars]]</f>
        <v>2</v>
      </c>
      <c r="K551" t="str">
        <f>Rawdata[[#This Row],[Commute Distance]]</f>
        <v>2-5 Miles</v>
      </c>
      <c r="L551" t="str">
        <f>Rawdata[[#This Row],[Region]]</f>
        <v>North America</v>
      </c>
      <c r="M551">
        <f>Rawdata[[#This Row],[Age]]</f>
        <v>55</v>
      </c>
      <c r="N551" t="str">
        <f>VLOOKUP(tbl[[#This Row],[Age]],lk_age_brackets[],N$2,TRUE)</f>
        <v>51-60</v>
      </c>
      <c r="O551" t="str">
        <f>Rawdata[[#This Row],[Purchased Bike]]</f>
        <v>Yes</v>
      </c>
    </row>
    <row r="552" spans="1:15" x14ac:dyDescent="0.25">
      <c r="A552">
        <f>Rawdata[[#This Row],[ID]]</f>
        <v>18674</v>
      </c>
      <c r="B552" t="str">
        <f>IF(Rawdata[[#This Row],[Marital Status]]="M","Married","Single")</f>
        <v>Single</v>
      </c>
      <c r="C552" t="str">
        <f>IF(Rawdata[[#This Row],[Gender]]="M","Male","Female")</f>
        <v>Female</v>
      </c>
      <c r="D552" s="7">
        <f>Rawdata[[#This Row],[Income]]</f>
        <v>80000</v>
      </c>
      <c r="E552">
        <f>Rawdata[[#This Row],[Children]]</f>
        <v>4</v>
      </c>
      <c r="F552" t="str">
        <f>Rawdata[[#This Row],[Education]]</f>
        <v>Graduate Degree</v>
      </c>
      <c r="G552">
        <f>VLOOKUP(tbl[[#This Row],[Education]],lk_education[],G$2,FALSE)</f>
        <v>5</v>
      </c>
      <c r="H552" t="str">
        <f>Rawdata[[#This Row],[Occupation]]</f>
        <v>Skilled Manual</v>
      </c>
      <c r="I552" t="str">
        <f>Rawdata[[#This Row],[Home Owner]]</f>
        <v>No</v>
      </c>
      <c r="J552">
        <f>Rawdata[[#This Row],[Cars]]</f>
        <v>0</v>
      </c>
      <c r="K552" t="str">
        <f>Rawdata[[#This Row],[Commute Distance]]</f>
        <v>0-1 Miles</v>
      </c>
      <c r="L552" t="str">
        <f>Rawdata[[#This Row],[Region]]</f>
        <v>North America</v>
      </c>
      <c r="M552">
        <f>Rawdata[[#This Row],[Age]]</f>
        <v>48</v>
      </c>
      <c r="N552" t="str">
        <f>VLOOKUP(tbl[[#This Row],[Age]],lk_age_brackets[],N$2,TRUE)</f>
        <v>41-50</v>
      </c>
      <c r="O552" t="str">
        <f>Rawdata[[#This Row],[Purchased Bike]]</f>
        <v>No</v>
      </c>
    </row>
    <row r="553" spans="1:15" x14ac:dyDescent="0.25">
      <c r="A553">
        <f>Rawdata[[#This Row],[ID]]</f>
        <v>13453</v>
      </c>
      <c r="B553" t="str">
        <f>IF(Rawdata[[#This Row],[Marital Status]]="M","Married","Single")</f>
        <v>Married</v>
      </c>
      <c r="C553" t="str">
        <f>IF(Rawdata[[#This Row],[Gender]]="M","Male","Female")</f>
        <v>Female</v>
      </c>
      <c r="D553" s="7">
        <f>Rawdata[[#This Row],[Income]]</f>
        <v>130000</v>
      </c>
      <c r="E553">
        <f>Rawdata[[#This Row],[Children]]</f>
        <v>3</v>
      </c>
      <c r="F553" t="str">
        <f>Rawdata[[#This Row],[Education]]</f>
        <v>Bachelors</v>
      </c>
      <c r="G553">
        <f>VLOOKUP(tbl[[#This Row],[Education]],lk_education[],G$2,FALSE)</f>
        <v>4</v>
      </c>
      <c r="H553" t="str">
        <f>Rawdata[[#This Row],[Occupation]]</f>
        <v>Management</v>
      </c>
      <c r="I553" t="str">
        <f>Rawdata[[#This Row],[Home Owner]]</f>
        <v>Yes</v>
      </c>
      <c r="J553">
        <f>Rawdata[[#This Row],[Cars]]</f>
        <v>3</v>
      </c>
      <c r="K553" t="str">
        <f>Rawdata[[#This Row],[Commute Distance]]</f>
        <v>0-1 Miles</v>
      </c>
      <c r="L553" t="str">
        <f>Rawdata[[#This Row],[Region]]</f>
        <v>North America</v>
      </c>
      <c r="M553">
        <f>Rawdata[[#This Row],[Age]]</f>
        <v>45</v>
      </c>
      <c r="N553" t="str">
        <f>VLOOKUP(tbl[[#This Row],[Age]],lk_age_brackets[],N$2,TRUE)</f>
        <v>41-50</v>
      </c>
      <c r="O553" t="str">
        <f>Rawdata[[#This Row],[Purchased Bike]]</f>
        <v>Yes</v>
      </c>
    </row>
    <row r="554" spans="1:15" x14ac:dyDescent="0.25">
      <c r="A554">
        <f>Rawdata[[#This Row],[ID]]</f>
        <v>14063</v>
      </c>
      <c r="B554" t="str">
        <f>IF(Rawdata[[#This Row],[Marital Status]]="M","Married","Single")</f>
        <v>Single</v>
      </c>
      <c r="C554" t="str">
        <f>IF(Rawdata[[#This Row],[Gender]]="M","Male","Female")</f>
        <v>Female</v>
      </c>
      <c r="D554" s="7">
        <f>Rawdata[[#This Row],[Income]]</f>
        <v>70000</v>
      </c>
      <c r="E554">
        <f>Rawdata[[#This Row],[Children]]</f>
        <v>0</v>
      </c>
      <c r="F554" t="str">
        <f>Rawdata[[#This Row],[Education]]</f>
        <v>Bachelors</v>
      </c>
      <c r="G554">
        <f>VLOOKUP(tbl[[#This Row],[Education]],lk_education[],G$2,FALSE)</f>
        <v>4</v>
      </c>
      <c r="H554" t="str">
        <f>Rawdata[[#This Row],[Occupation]]</f>
        <v>Professional</v>
      </c>
      <c r="I554" t="str">
        <f>Rawdata[[#This Row],[Home Owner]]</f>
        <v>No</v>
      </c>
      <c r="J554">
        <f>Rawdata[[#This Row],[Cars]]</f>
        <v>1</v>
      </c>
      <c r="K554" t="str">
        <f>Rawdata[[#This Row],[Commute Distance]]</f>
        <v>0-1 Miles</v>
      </c>
      <c r="L554" t="str">
        <f>Rawdata[[#This Row],[Region]]</f>
        <v>Pacific</v>
      </c>
      <c r="M554">
        <f>Rawdata[[#This Row],[Age]]</f>
        <v>42</v>
      </c>
      <c r="N554" t="str">
        <f>VLOOKUP(tbl[[#This Row],[Age]],lk_age_brackets[],N$2,TRUE)</f>
        <v>41-50</v>
      </c>
      <c r="O554" t="str">
        <f>Rawdata[[#This Row],[Purchased Bike]]</f>
        <v>Yes</v>
      </c>
    </row>
    <row r="555" spans="1:15" x14ac:dyDescent="0.25">
      <c r="A555">
        <f>Rawdata[[#This Row],[ID]]</f>
        <v>27393</v>
      </c>
      <c r="B555" t="str">
        <f>IF(Rawdata[[#This Row],[Marital Status]]="M","Married","Single")</f>
        <v>Married</v>
      </c>
      <c r="C555" t="str">
        <f>IF(Rawdata[[#This Row],[Gender]]="M","Male","Female")</f>
        <v>Female</v>
      </c>
      <c r="D555" s="7">
        <f>Rawdata[[#This Row],[Income]]</f>
        <v>50000</v>
      </c>
      <c r="E555">
        <f>Rawdata[[#This Row],[Children]]</f>
        <v>4</v>
      </c>
      <c r="F555" t="str">
        <f>Rawdata[[#This Row],[Education]]</f>
        <v>Bachelors</v>
      </c>
      <c r="G555">
        <f>VLOOKUP(tbl[[#This Row],[Education]],lk_education[],G$2,FALSE)</f>
        <v>4</v>
      </c>
      <c r="H555" t="str">
        <f>Rawdata[[#This Row],[Occupation]]</f>
        <v>Management</v>
      </c>
      <c r="I555" t="str">
        <f>Rawdata[[#This Row],[Home Owner]]</f>
        <v>Yes</v>
      </c>
      <c r="J555">
        <f>Rawdata[[#This Row],[Cars]]</f>
        <v>2</v>
      </c>
      <c r="K555" t="str">
        <f>Rawdata[[#This Row],[Commute Distance]]</f>
        <v>10+ Miles</v>
      </c>
      <c r="L555" t="str">
        <f>Rawdata[[#This Row],[Region]]</f>
        <v>North America</v>
      </c>
      <c r="M555">
        <f>Rawdata[[#This Row],[Age]]</f>
        <v>63</v>
      </c>
      <c r="N555" t="str">
        <f>VLOOKUP(tbl[[#This Row],[Age]],lk_age_brackets[],N$2,TRUE)</f>
        <v>61+</v>
      </c>
      <c r="O555" t="str">
        <f>Rawdata[[#This Row],[Purchased Bike]]</f>
        <v>No</v>
      </c>
    </row>
    <row r="556" spans="1:15" x14ac:dyDescent="0.25">
      <c r="A556">
        <f>Rawdata[[#This Row],[ID]]</f>
        <v>14417</v>
      </c>
      <c r="B556" t="str">
        <f>IF(Rawdata[[#This Row],[Marital Status]]="M","Married","Single")</f>
        <v>Single</v>
      </c>
      <c r="C556" t="str">
        <f>IF(Rawdata[[#This Row],[Gender]]="M","Male","Female")</f>
        <v>Male</v>
      </c>
      <c r="D556" s="7">
        <f>Rawdata[[#This Row],[Income]]</f>
        <v>60000</v>
      </c>
      <c r="E556">
        <f>Rawdata[[#This Row],[Children]]</f>
        <v>3</v>
      </c>
      <c r="F556" t="str">
        <f>Rawdata[[#This Row],[Education]]</f>
        <v>High School</v>
      </c>
      <c r="G556">
        <f>VLOOKUP(tbl[[#This Row],[Education]],lk_education[],G$2,FALSE)</f>
        <v>2</v>
      </c>
      <c r="H556" t="str">
        <f>Rawdata[[#This Row],[Occupation]]</f>
        <v>Professional</v>
      </c>
      <c r="I556" t="str">
        <f>Rawdata[[#This Row],[Home Owner]]</f>
        <v>Yes</v>
      </c>
      <c r="J556">
        <f>Rawdata[[#This Row],[Cars]]</f>
        <v>2</v>
      </c>
      <c r="K556" t="str">
        <f>Rawdata[[#This Row],[Commute Distance]]</f>
        <v>10+ Miles</v>
      </c>
      <c r="L556" t="str">
        <f>Rawdata[[#This Row],[Region]]</f>
        <v>North America</v>
      </c>
      <c r="M556">
        <f>Rawdata[[#This Row],[Age]]</f>
        <v>54</v>
      </c>
      <c r="N556" t="str">
        <f>VLOOKUP(tbl[[#This Row],[Age]],lk_age_brackets[],N$2,TRUE)</f>
        <v>51-60</v>
      </c>
      <c r="O556" t="str">
        <f>Rawdata[[#This Row],[Purchased Bike]]</f>
        <v>Yes</v>
      </c>
    </row>
    <row r="557" spans="1:15" x14ac:dyDescent="0.25">
      <c r="A557">
        <f>Rawdata[[#This Row],[ID]]</f>
        <v>17533</v>
      </c>
      <c r="B557" t="str">
        <f>IF(Rawdata[[#This Row],[Marital Status]]="M","Married","Single")</f>
        <v>Married</v>
      </c>
      <c r="C557" t="str">
        <f>IF(Rawdata[[#This Row],[Gender]]="M","Male","Female")</f>
        <v>Male</v>
      </c>
      <c r="D557" s="7">
        <f>Rawdata[[#This Row],[Income]]</f>
        <v>40000</v>
      </c>
      <c r="E557">
        <f>Rawdata[[#This Row],[Children]]</f>
        <v>3</v>
      </c>
      <c r="F557" t="str">
        <f>Rawdata[[#This Row],[Education]]</f>
        <v>Partial College</v>
      </c>
      <c r="G557">
        <f>VLOOKUP(tbl[[#This Row],[Education]],lk_education[],G$2,FALSE)</f>
        <v>3</v>
      </c>
      <c r="H557" t="str">
        <f>Rawdata[[#This Row],[Occupation]]</f>
        <v>Professional</v>
      </c>
      <c r="I557" t="str">
        <f>Rawdata[[#This Row],[Home Owner]]</f>
        <v>No</v>
      </c>
      <c r="J557">
        <f>Rawdata[[#This Row],[Cars]]</f>
        <v>2</v>
      </c>
      <c r="K557" t="str">
        <f>Rawdata[[#This Row],[Commute Distance]]</f>
        <v>5-10 Miles</v>
      </c>
      <c r="L557" t="str">
        <f>Rawdata[[#This Row],[Region]]</f>
        <v>North America</v>
      </c>
      <c r="M557">
        <f>Rawdata[[#This Row],[Age]]</f>
        <v>73</v>
      </c>
      <c r="N557" t="str">
        <f>VLOOKUP(tbl[[#This Row],[Age]],lk_age_brackets[],N$2,TRUE)</f>
        <v>61+</v>
      </c>
      <c r="O557" t="str">
        <f>Rawdata[[#This Row],[Purchased Bike]]</f>
        <v>Yes</v>
      </c>
    </row>
    <row r="558" spans="1:15" x14ac:dyDescent="0.25">
      <c r="A558">
        <f>Rawdata[[#This Row],[ID]]</f>
        <v>18580</v>
      </c>
      <c r="B558" t="str">
        <f>IF(Rawdata[[#This Row],[Marital Status]]="M","Married","Single")</f>
        <v>Married</v>
      </c>
      <c r="C558" t="str">
        <f>IF(Rawdata[[#This Row],[Gender]]="M","Male","Female")</f>
        <v>Female</v>
      </c>
      <c r="D558" s="7">
        <f>Rawdata[[#This Row],[Income]]</f>
        <v>60000</v>
      </c>
      <c r="E558">
        <f>Rawdata[[#This Row],[Children]]</f>
        <v>2</v>
      </c>
      <c r="F558" t="str">
        <f>Rawdata[[#This Row],[Education]]</f>
        <v>Graduate Degree</v>
      </c>
      <c r="G558">
        <f>VLOOKUP(tbl[[#This Row],[Education]],lk_education[],G$2,FALSE)</f>
        <v>5</v>
      </c>
      <c r="H558" t="str">
        <f>Rawdata[[#This Row],[Occupation]]</f>
        <v>Professional</v>
      </c>
      <c r="I558" t="str">
        <f>Rawdata[[#This Row],[Home Owner]]</f>
        <v>Yes</v>
      </c>
      <c r="J558">
        <f>Rawdata[[#This Row],[Cars]]</f>
        <v>0</v>
      </c>
      <c r="K558" t="str">
        <f>Rawdata[[#This Row],[Commute Distance]]</f>
        <v>2-5 Miles</v>
      </c>
      <c r="L558" t="str">
        <f>Rawdata[[#This Row],[Region]]</f>
        <v>North America</v>
      </c>
      <c r="M558">
        <f>Rawdata[[#This Row],[Age]]</f>
        <v>40</v>
      </c>
      <c r="N558" t="str">
        <f>VLOOKUP(tbl[[#This Row],[Age]],lk_age_brackets[],N$2,TRUE)</f>
        <v>31-40</v>
      </c>
      <c r="O558" t="str">
        <f>Rawdata[[#This Row],[Purchased Bike]]</f>
        <v>Yes</v>
      </c>
    </row>
    <row r="559" spans="1:15" x14ac:dyDescent="0.25">
      <c r="A559">
        <f>Rawdata[[#This Row],[ID]]</f>
        <v>17025</v>
      </c>
      <c r="B559" t="str">
        <f>IF(Rawdata[[#This Row],[Marital Status]]="M","Married","Single")</f>
        <v>Single</v>
      </c>
      <c r="C559" t="str">
        <f>IF(Rawdata[[#This Row],[Gender]]="M","Male","Female")</f>
        <v>Male</v>
      </c>
      <c r="D559" s="7">
        <f>Rawdata[[#This Row],[Income]]</f>
        <v>50000</v>
      </c>
      <c r="E559">
        <f>Rawdata[[#This Row],[Children]]</f>
        <v>0</v>
      </c>
      <c r="F559" t="str">
        <f>Rawdata[[#This Row],[Education]]</f>
        <v>Partial College</v>
      </c>
      <c r="G559">
        <f>VLOOKUP(tbl[[#This Row],[Education]],lk_education[],G$2,FALSE)</f>
        <v>3</v>
      </c>
      <c r="H559" t="str">
        <f>Rawdata[[#This Row],[Occupation]]</f>
        <v>Skilled Manual</v>
      </c>
      <c r="I559" t="str">
        <f>Rawdata[[#This Row],[Home Owner]]</f>
        <v>No</v>
      </c>
      <c r="J559">
        <f>Rawdata[[#This Row],[Cars]]</f>
        <v>1</v>
      </c>
      <c r="K559" t="str">
        <f>Rawdata[[#This Row],[Commute Distance]]</f>
        <v>2-5 Miles</v>
      </c>
      <c r="L559" t="str">
        <f>Rawdata[[#This Row],[Region]]</f>
        <v>North America</v>
      </c>
      <c r="M559">
        <f>Rawdata[[#This Row],[Age]]</f>
        <v>39</v>
      </c>
      <c r="N559" t="str">
        <f>VLOOKUP(tbl[[#This Row],[Age]],lk_age_brackets[],N$2,TRUE)</f>
        <v>31-40</v>
      </c>
      <c r="O559" t="str">
        <f>Rawdata[[#This Row],[Purchased Bike]]</f>
        <v>Yes</v>
      </c>
    </row>
    <row r="560" spans="1:15" x14ac:dyDescent="0.25">
      <c r="A560">
        <f>Rawdata[[#This Row],[ID]]</f>
        <v>25293</v>
      </c>
      <c r="B560" t="str">
        <f>IF(Rawdata[[#This Row],[Marital Status]]="M","Married","Single")</f>
        <v>Married</v>
      </c>
      <c r="C560" t="str">
        <f>IF(Rawdata[[#This Row],[Gender]]="M","Male","Female")</f>
        <v>Male</v>
      </c>
      <c r="D560" s="7">
        <f>Rawdata[[#This Row],[Income]]</f>
        <v>80000</v>
      </c>
      <c r="E560">
        <f>Rawdata[[#This Row],[Children]]</f>
        <v>4</v>
      </c>
      <c r="F560" t="str">
        <f>Rawdata[[#This Row],[Education]]</f>
        <v>Bachelors</v>
      </c>
      <c r="G560">
        <f>VLOOKUP(tbl[[#This Row],[Education]],lk_education[],G$2,FALSE)</f>
        <v>4</v>
      </c>
      <c r="H560" t="str">
        <f>Rawdata[[#This Row],[Occupation]]</f>
        <v>Management</v>
      </c>
      <c r="I560" t="str">
        <f>Rawdata[[#This Row],[Home Owner]]</f>
        <v>Yes</v>
      </c>
      <c r="J560">
        <f>Rawdata[[#This Row],[Cars]]</f>
        <v>0</v>
      </c>
      <c r="K560" t="str">
        <f>Rawdata[[#This Row],[Commute Distance]]</f>
        <v>1-2 Miles</v>
      </c>
      <c r="L560" t="str">
        <f>Rawdata[[#This Row],[Region]]</f>
        <v>North America</v>
      </c>
      <c r="M560">
        <f>Rawdata[[#This Row],[Age]]</f>
        <v>42</v>
      </c>
      <c r="N560" t="str">
        <f>VLOOKUP(tbl[[#This Row],[Age]],lk_age_brackets[],N$2,TRUE)</f>
        <v>41-50</v>
      </c>
      <c r="O560" t="str">
        <f>Rawdata[[#This Row],[Purchased Bike]]</f>
        <v>No</v>
      </c>
    </row>
    <row r="561" spans="1:15" x14ac:dyDescent="0.25">
      <c r="A561">
        <f>Rawdata[[#This Row],[ID]]</f>
        <v>24725</v>
      </c>
      <c r="B561" t="str">
        <f>IF(Rawdata[[#This Row],[Marital Status]]="M","Married","Single")</f>
        <v>Married</v>
      </c>
      <c r="C561" t="str">
        <f>IF(Rawdata[[#This Row],[Gender]]="M","Male","Female")</f>
        <v>Female</v>
      </c>
      <c r="D561" s="7">
        <f>Rawdata[[#This Row],[Income]]</f>
        <v>40000</v>
      </c>
      <c r="E561">
        <f>Rawdata[[#This Row],[Children]]</f>
        <v>3</v>
      </c>
      <c r="F561" t="str">
        <f>Rawdata[[#This Row],[Education]]</f>
        <v>Partial College</v>
      </c>
      <c r="G561">
        <f>VLOOKUP(tbl[[#This Row],[Education]],lk_education[],G$2,FALSE)</f>
        <v>3</v>
      </c>
      <c r="H561" t="str">
        <f>Rawdata[[#This Row],[Occupation]]</f>
        <v>Clerical</v>
      </c>
      <c r="I561" t="str">
        <f>Rawdata[[#This Row],[Home Owner]]</f>
        <v>Yes</v>
      </c>
      <c r="J561">
        <f>Rawdata[[#This Row],[Cars]]</f>
        <v>0</v>
      </c>
      <c r="K561" t="str">
        <f>Rawdata[[#This Row],[Commute Distance]]</f>
        <v>1-2 Miles</v>
      </c>
      <c r="L561" t="str">
        <f>Rawdata[[#This Row],[Region]]</f>
        <v>North America</v>
      </c>
      <c r="M561">
        <f>Rawdata[[#This Row],[Age]]</f>
        <v>31</v>
      </c>
      <c r="N561" t="str">
        <f>VLOOKUP(tbl[[#This Row],[Age]],lk_age_brackets[],N$2,TRUE)</f>
        <v>31-40</v>
      </c>
      <c r="O561" t="str">
        <f>Rawdata[[#This Row],[Purchased Bike]]</f>
        <v>No</v>
      </c>
    </row>
    <row r="562" spans="1:15" x14ac:dyDescent="0.25">
      <c r="A562">
        <f>Rawdata[[#This Row],[ID]]</f>
        <v>23200</v>
      </c>
      <c r="B562" t="str">
        <f>IF(Rawdata[[#This Row],[Marital Status]]="M","Married","Single")</f>
        <v>Married</v>
      </c>
      <c r="C562" t="str">
        <f>IF(Rawdata[[#This Row],[Gender]]="M","Male","Female")</f>
        <v>Female</v>
      </c>
      <c r="D562" s="7">
        <f>Rawdata[[#This Row],[Income]]</f>
        <v>50000</v>
      </c>
      <c r="E562">
        <f>Rawdata[[#This Row],[Children]]</f>
        <v>3</v>
      </c>
      <c r="F562" t="str">
        <f>Rawdata[[#This Row],[Education]]</f>
        <v>Bachelors</v>
      </c>
      <c r="G562">
        <f>VLOOKUP(tbl[[#This Row],[Education]],lk_education[],G$2,FALSE)</f>
        <v>4</v>
      </c>
      <c r="H562" t="str">
        <f>Rawdata[[#This Row],[Occupation]]</f>
        <v>Skilled Manual</v>
      </c>
      <c r="I562" t="str">
        <f>Rawdata[[#This Row],[Home Owner]]</f>
        <v>Yes</v>
      </c>
      <c r="J562">
        <f>Rawdata[[#This Row],[Cars]]</f>
        <v>2</v>
      </c>
      <c r="K562" t="str">
        <f>Rawdata[[#This Row],[Commute Distance]]</f>
        <v>0-1 Miles</v>
      </c>
      <c r="L562" t="str">
        <f>Rawdata[[#This Row],[Region]]</f>
        <v>North America</v>
      </c>
      <c r="M562">
        <f>Rawdata[[#This Row],[Age]]</f>
        <v>41</v>
      </c>
      <c r="N562" t="str">
        <f>VLOOKUP(tbl[[#This Row],[Age]],lk_age_brackets[],N$2,TRUE)</f>
        <v>41-50</v>
      </c>
      <c r="O562" t="str">
        <f>Rawdata[[#This Row],[Purchased Bike]]</f>
        <v>No</v>
      </c>
    </row>
    <row r="563" spans="1:15" x14ac:dyDescent="0.25">
      <c r="A563">
        <f>Rawdata[[#This Row],[ID]]</f>
        <v>15895</v>
      </c>
      <c r="B563" t="str">
        <f>IF(Rawdata[[#This Row],[Marital Status]]="M","Married","Single")</f>
        <v>Single</v>
      </c>
      <c r="C563" t="str">
        <f>IF(Rawdata[[#This Row],[Gender]]="M","Male","Female")</f>
        <v>Female</v>
      </c>
      <c r="D563" s="7">
        <f>Rawdata[[#This Row],[Income]]</f>
        <v>60000</v>
      </c>
      <c r="E563">
        <f>Rawdata[[#This Row],[Children]]</f>
        <v>2</v>
      </c>
      <c r="F563" t="str">
        <f>Rawdata[[#This Row],[Education]]</f>
        <v>Bachelors</v>
      </c>
      <c r="G563">
        <f>VLOOKUP(tbl[[#This Row],[Education]],lk_education[],G$2,FALSE)</f>
        <v>4</v>
      </c>
      <c r="H563" t="str">
        <f>Rawdata[[#This Row],[Occupation]]</f>
        <v>Management</v>
      </c>
      <c r="I563" t="str">
        <f>Rawdata[[#This Row],[Home Owner]]</f>
        <v>Yes</v>
      </c>
      <c r="J563">
        <f>Rawdata[[#This Row],[Cars]]</f>
        <v>0</v>
      </c>
      <c r="K563" t="str">
        <f>Rawdata[[#This Row],[Commute Distance]]</f>
        <v>10+ Miles</v>
      </c>
      <c r="L563" t="str">
        <f>Rawdata[[#This Row],[Region]]</f>
        <v>North America</v>
      </c>
      <c r="M563">
        <f>Rawdata[[#This Row],[Age]]</f>
        <v>58</v>
      </c>
      <c r="N563" t="str">
        <f>VLOOKUP(tbl[[#This Row],[Age]],lk_age_brackets[],N$2,TRUE)</f>
        <v>51-60</v>
      </c>
      <c r="O563" t="str">
        <f>Rawdata[[#This Row],[Purchased Bike]]</f>
        <v>No</v>
      </c>
    </row>
    <row r="564" spans="1:15" x14ac:dyDescent="0.25">
      <c r="A564">
        <f>Rawdata[[#This Row],[ID]]</f>
        <v>18577</v>
      </c>
      <c r="B564" t="str">
        <f>IF(Rawdata[[#This Row],[Marital Status]]="M","Married","Single")</f>
        <v>Married</v>
      </c>
      <c r="C564" t="str">
        <f>IF(Rawdata[[#This Row],[Gender]]="M","Male","Female")</f>
        <v>Female</v>
      </c>
      <c r="D564" s="7">
        <f>Rawdata[[#This Row],[Income]]</f>
        <v>60000</v>
      </c>
      <c r="E564">
        <f>Rawdata[[#This Row],[Children]]</f>
        <v>0</v>
      </c>
      <c r="F564" t="str">
        <f>Rawdata[[#This Row],[Education]]</f>
        <v>Graduate Degree</v>
      </c>
      <c r="G564">
        <f>VLOOKUP(tbl[[#This Row],[Education]],lk_education[],G$2,FALSE)</f>
        <v>5</v>
      </c>
      <c r="H564" t="str">
        <f>Rawdata[[#This Row],[Occupation]]</f>
        <v>Professional</v>
      </c>
      <c r="I564" t="str">
        <f>Rawdata[[#This Row],[Home Owner]]</f>
        <v>Yes</v>
      </c>
      <c r="J564">
        <f>Rawdata[[#This Row],[Cars]]</f>
        <v>0</v>
      </c>
      <c r="K564" t="str">
        <f>Rawdata[[#This Row],[Commute Distance]]</f>
        <v>0-1 Miles</v>
      </c>
      <c r="L564" t="str">
        <f>Rawdata[[#This Row],[Region]]</f>
        <v>North America</v>
      </c>
      <c r="M564">
        <f>Rawdata[[#This Row],[Age]]</f>
        <v>40</v>
      </c>
      <c r="N564" t="str">
        <f>VLOOKUP(tbl[[#This Row],[Age]],lk_age_brackets[],N$2,TRUE)</f>
        <v>31-40</v>
      </c>
      <c r="O564" t="str">
        <f>Rawdata[[#This Row],[Purchased Bike]]</f>
        <v>No</v>
      </c>
    </row>
    <row r="565" spans="1:15" x14ac:dyDescent="0.25">
      <c r="A565">
        <f>Rawdata[[#This Row],[ID]]</f>
        <v>27218</v>
      </c>
      <c r="B565" t="str">
        <f>IF(Rawdata[[#This Row],[Marital Status]]="M","Married","Single")</f>
        <v>Married</v>
      </c>
      <c r="C565" t="str">
        <f>IF(Rawdata[[#This Row],[Gender]]="M","Male","Female")</f>
        <v>Female</v>
      </c>
      <c r="D565" s="7">
        <f>Rawdata[[#This Row],[Income]]</f>
        <v>20000</v>
      </c>
      <c r="E565">
        <f>Rawdata[[#This Row],[Children]]</f>
        <v>2</v>
      </c>
      <c r="F565" t="str">
        <f>Rawdata[[#This Row],[Education]]</f>
        <v>Partial High School</v>
      </c>
      <c r="G565">
        <f>VLOOKUP(tbl[[#This Row],[Education]],lk_education[],G$2,FALSE)</f>
        <v>1</v>
      </c>
      <c r="H565" t="str">
        <f>Rawdata[[#This Row],[Occupation]]</f>
        <v>Clerical</v>
      </c>
      <c r="I565" t="str">
        <f>Rawdata[[#This Row],[Home Owner]]</f>
        <v>No</v>
      </c>
      <c r="J565">
        <f>Rawdata[[#This Row],[Cars]]</f>
        <v>0</v>
      </c>
      <c r="K565" t="str">
        <f>Rawdata[[#This Row],[Commute Distance]]</f>
        <v>0-1 Miles</v>
      </c>
      <c r="L565" t="str">
        <f>Rawdata[[#This Row],[Region]]</f>
        <v>North America</v>
      </c>
      <c r="M565">
        <f>Rawdata[[#This Row],[Age]]</f>
        <v>48</v>
      </c>
      <c r="N565" t="str">
        <f>VLOOKUP(tbl[[#This Row],[Age]],lk_age_brackets[],N$2,TRUE)</f>
        <v>41-50</v>
      </c>
      <c r="O565" t="str">
        <f>Rawdata[[#This Row],[Purchased Bike]]</f>
        <v>No</v>
      </c>
    </row>
    <row r="566" spans="1:15" x14ac:dyDescent="0.25">
      <c r="A566">
        <f>Rawdata[[#This Row],[ID]]</f>
        <v>18560</v>
      </c>
      <c r="B566" t="str">
        <f>IF(Rawdata[[#This Row],[Marital Status]]="M","Married","Single")</f>
        <v>Married</v>
      </c>
      <c r="C566" t="str">
        <f>IF(Rawdata[[#This Row],[Gender]]="M","Male","Female")</f>
        <v>Female</v>
      </c>
      <c r="D566" s="7">
        <f>Rawdata[[#This Row],[Income]]</f>
        <v>70000</v>
      </c>
      <c r="E566">
        <f>Rawdata[[#This Row],[Children]]</f>
        <v>2</v>
      </c>
      <c r="F566" t="str">
        <f>Rawdata[[#This Row],[Education]]</f>
        <v>Graduate Degree</v>
      </c>
      <c r="G566">
        <f>VLOOKUP(tbl[[#This Row],[Education]],lk_education[],G$2,FALSE)</f>
        <v>5</v>
      </c>
      <c r="H566" t="str">
        <f>Rawdata[[#This Row],[Occupation]]</f>
        <v>Professional</v>
      </c>
      <c r="I566" t="str">
        <f>Rawdata[[#This Row],[Home Owner]]</f>
        <v>Yes</v>
      </c>
      <c r="J566">
        <f>Rawdata[[#This Row],[Cars]]</f>
        <v>0</v>
      </c>
      <c r="K566" t="str">
        <f>Rawdata[[#This Row],[Commute Distance]]</f>
        <v>2-5 Miles</v>
      </c>
      <c r="L566" t="str">
        <f>Rawdata[[#This Row],[Region]]</f>
        <v>North America</v>
      </c>
      <c r="M566">
        <f>Rawdata[[#This Row],[Age]]</f>
        <v>34</v>
      </c>
      <c r="N566" t="str">
        <f>VLOOKUP(tbl[[#This Row],[Age]],lk_age_brackets[],N$2,TRUE)</f>
        <v>31-40</v>
      </c>
      <c r="O566" t="str">
        <f>Rawdata[[#This Row],[Purchased Bike]]</f>
        <v>Yes</v>
      </c>
    </row>
    <row r="567" spans="1:15" x14ac:dyDescent="0.25">
      <c r="A567">
        <f>Rawdata[[#This Row],[ID]]</f>
        <v>25006</v>
      </c>
      <c r="B567" t="str">
        <f>IF(Rawdata[[#This Row],[Marital Status]]="M","Married","Single")</f>
        <v>Single</v>
      </c>
      <c r="C567" t="str">
        <f>IF(Rawdata[[#This Row],[Gender]]="M","Male","Female")</f>
        <v>Female</v>
      </c>
      <c r="D567" s="7">
        <f>Rawdata[[#This Row],[Income]]</f>
        <v>30000</v>
      </c>
      <c r="E567">
        <f>Rawdata[[#This Row],[Children]]</f>
        <v>0</v>
      </c>
      <c r="F567" t="str">
        <f>Rawdata[[#This Row],[Education]]</f>
        <v>Partial College</v>
      </c>
      <c r="G567">
        <f>VLOOKUP(tbl[[#This Row],[Education]],lk_education[],G$2,FALSE)</f>
        <v>3</v>
      </c>
      <c r="H567" t="str">
        <f>Rawdata[[#This Row],[Occupation]]</f>
        <v>Skilled Manual</v>
      </c>
      <c r="I567" t="str">
        <f>Rawdata[[#This Row],[Home Owner]]</f>
        <v>Yes</v>
      </c>
      <c r="J567">
        <f>Rawdata[[#This Row],[Cars]]</f>
        <v>1</v>
      </c>
      <c r="K567" t="str">
        <f>Rawdata[[#This Row],[Commute Distance]]</f>
        <v>5-10 Miles</v>
      </c>
      <c r="L567" t="str">
        <f>Rawdata[[#This Row],[Region]]</f>
        <v>North America</v>
      </c>
      <c r="M567">
        <f>Rawdata[[#This Row],[Age]]</f>
        <v>28</v>
      </c>
      <c r="N567" t="str">
        <f>VLOOKUP(tbl[[#This Row],[Age]],lk_age_brackets[],N$2,TRUE)</f>
        <v>0-30</v>
      </c>
      <c r="O567" t="str">
        <f>Rawdata[[#This Row],[Purchased Bike]]</f>
        <v>No</v>
      </c>
    </row>
    <row r="568" spans="1:15" x14ac:dyDescent="0.25">
      <c r="A568">
        <f>Rawdata[[#This Row],[ID]]</f>
        <v>17369</v>
      </c>
      <c r="B568" t="str">
        <f>IF(Rawdata[[#This Row],[Marital Status]]="M","Married","Single")</f>
        <v>Single</v>
      </c>
      <c r="C568" t="str">
        <f>IF(Rawdata[[#This Row],[Gender]]="M","Male","Female")</f>
        <v>Male</v>
      </c>
      <c r="D568" s="7">
        <f>Rawdata[[#This Row],[Income]]</f>
        <v>30000</v>
      </c>
      <c r="E568">
        <f>Rawdata[[#This Row],[Children]]</f>
        <v>0</v>
      </c>
      <c r="F568" t="str">
        <f>Rawdata[[#This Row],[Education]]</f>
        <v>Partial College</v>
      </c>
      <c r="G568">
        <f>VLOOKUP(tbl[[#This Row],[Education]],lk_education[],G$2,FALSE)</f>
        <v>3</v>
      </c>
      <c r="H568" t="str">
        <f>Rawdata[[#This Row],[Occupation]]</f>
        <v>Skilled Manual</v>
      </c>
      <c r="I568" t="str">
        <f>Rawdata[[#This Row],[Home Owner]]</f>
        <v>Yes</v>
      </c>
      <c r="J568">
        <f>Rawdata[[#This Row],[Cars]]</f>
        <v>1</v>
      </c>
      <c r="K568" t="str">
        <f>Rawdata[[#This Row],[Commute Distance]]</f>
        <v>5-10 Miles</v>
      </c>
      <c r="L568" t="str">
        <f>Rawdata[[#This Row],[Region]]</f>
        <v>North America</v>
      </c>
      <c r="M568">
        <f>Rawdata[[#This Row],[Age]]</f>
        <v>27</v>
      </c>
      <c r="N568" t="str">
        <f>VLOOKUP(tbl[[#This Row],[Age]],lk_age_brackets[],N$2,TRUE)</f>
        <v>0-30</v>
      </c>
      <c r="O568" t="str">
        <f>Rawdata[[#This Row],[Purchased Bike]]</f>
        <v>No</v>
      </c>
    </row>
    <row r="569" spans="1:15" x14ac:dyDescent="0.25">
      <c r="A569">
        <f>Rawdata[[#This Row],[ID]]</f>
        <v>14495</v>
      </c>
      <c r="B569" t="str">
        <f>IF(Rawdata[[#This Row],[Marital Status]]="M","Married","Single")</f>
        <v>Married</v>
      </c>
      <c r="C569" t="str">
        <f>IF(Rawdata[[#This Row],[Gender]]="M","Male","Female")</f>
        <v>Male</v>
      </c>
      <c r="D569" s="7">
        <f>Rawdata[[#This Row],[Income]]</f>
        <v>40000</v>
      </c>
      <c r="E569">
        <f>Rawdata[[#This Row],[Children]]</f>
        <v>3</v>
      </c>
      <c r="F569" t="str">
        <f>Rawdata[[#This Row],[Education]]</f>
        <v>Partial College</v>
      </c>
      <c r="G569">
        <f>VLOOKUP(tbl[[#This Row],[Education]],lk_education[],G$2,FALSE)</f>
        <v>3</v>
      </c>
      <c r="H569" t="str">
        <f>Rawdata[[#This Row],[Occupation]]</f>
        <v>Professional</v>
      </c>
      <c r="I569" t="str">
        <f>Rawdata[[#This Row],[Home Owner]]</f>
        <v>No</v>
      </c>
      <c r="J569">
        <f>Rawdata[[#This Row],[Cars]]</f>
        <v>2</v>
      </c>
      <c r="K569" t="str">
        <f>Rawdata[[#This Row],[Commute Distance]]</f>
        <v>5-10 Miles</v>
      </c>
      <c r="L569" t="str">
        <f>Rawdata[[#This Row],[Region]]</f>
        <v>North America</v>
      </c>
      <c r="M569">
        <f>Rawdata[[#This Row],[Age]]</f>
        <v>54</v>
      </c>
      <c r="N569" t="str">
        <f>VLOOKUP(tbl[[#This Row],[Age]],lk_age_brackets[],N$2,TRUE)</f>
        <v>51-60</v>
      </c>
      <c r="O569" t="str">
        <f>Rawdata[[#This Row],[Purchased Bike]]</f>
        <v>Yes</v>
      </c>
    </row>
    <row r="570" spans="1:15" x14ac:dyDescent="0.25">
      <c r="A570">
        <f>Rawdata[[#This Row],[ID]]</f>
        <v>18847</v>
      </c>
      <c r="B570" t="str">
        <f>IF(Rawdata[[#This Row],[Marital Status]]="M","Married","Single")</f>
        <v>Married</v>
      </c>
      <c r="C570" t="str">
        <f>IF(Rawdata[[#This Row],[Gender]]="M","Male","Female")</f>
        <v>Female</v>
      </c>
      <c r="D570" s="7">
        <f>Rawdata[[#This Row],[Income]]</f>
        <v>60000</v>
      </c>
      <c r="E570">
        <f>Rawdata[[#This Row],[Children]]</f>
        <v>2</v>
      </c>
      <c r="F570" t="str">
        <f>Rawdata[[#This Row],[Education]]</f>
        <v>Graduate Degree</v>
      </c>
      <c r="G570">
        <f>VLOOKUP(tbl[[#This Row],[Education]],lk_education[],G$2,FALSE)</f>
        <v>5</v>
      </c>
      <c r="H570" t="str">
        <f>Rawdata[[#This Row],[Occupation]]</f>
        <v>Management</v>
      </c>
      <c r="I570" t="str">
        <f>Rawdata[[#This Row],[Home Owner]]</f>
        <v>Yes</v>
      </c>
      <c r="J570">
        <f>Rawdata[[#This Row],[Cars]]</f>
        <v>2</v>
      </c>
      <c r="K570" t="str">
        <f>Rawdata[[#This Row],[Commute Distance]]</f>
        <v>5-10 Miles</v>
      </c>
      <c r="L570" t="str">
        <f>Rawdata[[#This Row],[Region]]</f>
        <v>North America</v>
      </c>
      <c r="M570">
        <f>Rawdata[[#This Row],[Age]]</f>
        <v>70</v>
      </c>
      <c r="N570" t="str">
        <f>VLOOKUP(tbl[[#This Row],[Age]],lk_age_brackets[],N$2,TRUE)</f>
        <v>61+</v>
      </c>
      <c r="O570" t="str">
        <f>Rawdata[[#This Row],[Purchased Bike]]</f>
        <v>No</v>
      </c>
    </row>
    <row r="571" spans="1:15" x14ac:dyDescent="0.25">
      <c r="A571">
        <f>Rawdata[[#This Row],[ID]]</f>
        <v>14754</v>
      </c>
      <c r="B571" t="str">
        <f>IF(Rawdata[[#This Row],[Marital Status]]="M","Married","Single")</f>
        <v>Married</v>
      </c>
      <c r="C571" t="str">
        <f>IF(Rawdata[[#This Row],[Gender]]="M","Male","Female")</f>
        <v>Male</v>
      </c>
      <c r="D571" s="7">
        <f>Rawdata[[#This Row],[Income]]</f>
        <v>40000</v>
      </c>
      <c r="E571">
        <f>Rawdata[[#This Row],[Children]]</f>
        <v>1</v>
      </c>
      <c r="F571" t="str">
        <f>Rawdata[[#This Row],[Education]]</f>
        <v>Partial College</v>
      </c>
      <c r="G571">
        <f>VLOOKUP(tbl[[#This Row],[Education]],lk_education[],G$2,FALSE)</f>
        <v>3</v>
      </c>
      <c r="H571" t="str">
        <f>Rawdata[[#This Row],[Occupation]]</f>
        <v>Clerical</v>
      </c>
      <c r="I571" t="str">
        <f>Rawdata[[#This Row],[Home Owner]]</f>
        <v>Yes</v>
      </c>
      <c r="J571">
        <f>Rawdata[[#This Row],[Cars]]</f>
        <v>1</v>
      </c>
      <c r="K571" t="str">
        <f>Rawdata[[#This Row],[Commute Distance]]</f>
        <v>1-2 Miles</v>
      </c>
      <c r="L571" t="str">
        <f>Rawdata[[#This Row],[Region]]</f>
        <v>North America</v>
      </c>
      <c r="M571">
        <f>Rawdata[[#This Row],[Age]]</f>
        <v>48</v>
      </c>
      <c r="N571" t="str">
        <f>VLOOKUP(tbl[[#This Row],[Age]],lk_age_brackets[],N$2,TRUE)</f>
        <v>41-50</v>
      </c>
      <c r="O571" t="str">
        <f>Rawdata[[#This Row],[Purchased Bike]]</f>
        <v>Yes</v>
      </c>
    </row>
    <row r="572" spans="1:15" x14ac:dyDescent="0.25">
      <c r="A572">
        <f>Rawdata[[#This Row],[ID]]</f>
        <v>23378</v>
      </c>
      <c r="B572" t="str">
        <f>IF(Rawdata[[#This Row],[Marital Status]]="M","Married","Single")</f>
        <v>Married</v>
      </c>
      <c r="C572" t="str">
        <f>IF(Rawdata[[#This Row],[Gender]]="M","Male","Female")</f>
        <v>Male</v>
      </c>
      <c r="D572" s="7">
        <f>Rawdata[[#This Row],[Income]]</f>
        <v>70000</v>
      </c>
      <c r="E572">
        <f>Rawdata[[#This Row],[Children]]</f>
        <v>1</v>
      </c>
      <c r="F572" t="str">
        <f>Rawdata[[#This Row],[Education]]</f>
        <v>Partial College</v>
      </c>
      <c r="G572">
        <f>VLOOKUP(tbl[[#This Row],[Education]],lk_education[],G$2,FALSE)</f>
        <v>3</v>
      </c>
      <c r="H572" t="str">
        <f>Rawdata[[#This Row],[Occupation]]</f>
        <v>Skilled Manual</v>
      </c>
      <c r="I572" t="str">
        <f>Rawdata[[#This Row],[Home Owner]]</f>
        <v>Yes</v>
      </c>
      <c r="J572">
        <f>Rawdata[[#This Row],[Cars]]</f>
        <v>1</v>
      </c>
      <c r="K572" t="str">
        <f>Rawdata[[#This Row],[Commute Distance]]</f>
        <v>2-5 Miles</v>
      </c>
      <c r="L572" t="str">
        <f>Rawdata[[#This Row],[Region]]</f>
        <v>North America</v>
      </c>
      <c r="M572">
        <f>Rawdata[[#This Row],[Age]]</f>
        <v>44</v>
      </c>
      <c r="N572" t="str">
        <f>VLOOKUP(tbl[[#This Row],[Age]],lk_age_brackets[],N$2,TRUE)</f>
        <v>41-50</v>
      </c>
      <c r="O572" t="str">
        <f>Rawdata[[#This Row],[Purchased Bike]]</f>
        <v>Yes</v>
      </c>
    </row>
    <row r="573" spans="1:15" x14ac:dyDescent="0.25">
      <c r="A573">
        <f>Rawdata[[#This Row],[ID]]</f>
        <v>26452</v>
      </c>
      <c r="B573" t="str">
        <f>IF(Rawdata[[#This Row],[Marital Status]]="M","Married","Single")</f>
        <v>Single</v>
      </c>
      <c r="C573" t="str">
        <f>IF(Rawdata[[#This Row],[Gender]]="M","Male","Female")</f>
        <v>Male</v>
      </c>
      <c r="D573" s="7">
        <f>Rawdata[[#This Row],[Income]]</f>
        <v>50000</v>
      </c>
      <c r="E573">
        <f>Rawdata[[#This Row],[Children]]</f>
        <v>3</v>
      </c>
      <c r="F573" t="str">
        <f>Rawdata[[#This Row],[Education]]</f>
        <v>Graduate Degree</v>
      </c>
      <c r="G573">
        <f>VLOOKUP(tbl[[#This Row],[Education]],lk_education[],G$2,FALSE)</f>
        <v>5</v>
      </c>
      <c r="H573" t="str">
        <f>Rawdata[[#This Row],[Occupation]]</f>
        <v>Management</v>
      </c>
      <c r="I573" t="str">
        <f>Rawdata[[#This Row],[Home Owner]]</f>
        <v>Yes</v>
      </c>
      <c r="J573">
        <f>Rawdata[[#This Row],[Cars]]</f>
        <v>2</v>
      </c>
      <c r="K573" t="str">
        <f>Rawdata[[#This Row],[Commute Distance]]</f>
        <v>10+ Miles</v>
      </c>
      <c r="L573" t="str">
        <f>Rawdata[[#This Row],[Region]]</f>
        <v>North America</v>
      </c>
      <c r="M573">
        <f>Rawdata[[#This Row],[Age]]</f>
        <v>69</v>
      </c>
      <c r="N573" t="str">
        <f>VLOOKUP(tbl[[#This Row],[Age]],lk_age_brackets[],N$2,TRUE)</f>
        <v>61+</v>
      </c>
      <c r="O573" t="str">
        <f>Rawdata[[#This Row],[Purchased Bike]]</f>
        <v>No</v>
      </c>
    </row>
    <row r="574" spans="1:15" x14ac:dyDescent="0.25">
      <c r="A574">
        <f>Rawdata[[#This Row],[ID]]</f>
        <v>20370</v>
      </c>
      <c r="B574" t="str">
        <f>IF(Rawdata[[#This Row],[Marital Status]]="M","Married","Single")</f>
        <v>Married</v>
      </c>
      <c r="C574" t="str">
        <f>IF(Rawdata[[#This Row],[Gender]]="M","Male","Female")</f>
        <v>Male</v>
      </c>
      <c r="D574" s="7">
        <f>Rawdata[[#This Row],[Income]]</f>
        <v>70000</v>
      </c>
      <c r="E574">
        <f>Rawdata[[#This Row],[Children]]</f>
        <v>3</v>
      </c>
      <c r="F574" t="str">
        <f>Rawdata[[#This Row],[Education]]</f>
        <v>Partial High School</v>
      </c>
      <c r="G574">
        <f>VLOOKUP(tbl[[#This Row],[Education]],lk_education[],G$2,FALSE)</f>
        <v>1</v>
      </c>
      <c r="H574" t="str">
        <f>Rawdata[[#This Row],[Occupation]]</f>
        <v>Skilled Manual</v>
      </c>
      <c r="I574" t="str">
        <f>Rawdata[[#This Row],[Home Owner]]</f>
        <v>Yes</v>
      </c>
      <c r="J574">
        <f>Rawdata[[#This Row],[Cars]]</f>
        <v>2</v>
      </c>
      <c r="K574" t="str">
        <f>Rawdata[[#This Row],[Commute Distance]]</f>
        <v>5-10 Miles</v>
      </c>
      <c r="L574" t="str">
        <f>Rawdata[[#This Row],[Region]]</f>
        <v>North America</v>
      </c>
      <c r="M574">
        <f>Rawdata[[#This Row],[Age]]</f>
        <v>52</v>
      </c>
      <c r="N574" t="str">
        <f>VLOOKUP(tbl[[#This Row],[Age]],lk_age_brackets[],N$2,TRUE)</f>
        <v>51-60</v>
      </c>
      <c r="O574" t="str">
        <f>Rawdata[[#This Row],[Purchased Bike]]</f>
        <v>No</v>
      </c>
    </row>
    <row r="575" spans="1:15" x14ac:dyDescent="0.25">
      <c r="A575">
        <f>Rawdata[[#This Row],[ID]]</f>
        <v>20528</v>
      </c>
      <c r="B575" t="str">
        <f>IF(Rawdata[[#This Row],[Marital Status]]="M","Married","Single")</f>
        <v>Married</v>
      </c>
      <c r="C575" t="str">
        <f>IF(Rawdata[[#This Row],[Gender]]="M","Male","Female")</f>
        <v>Male</v>
      </c>
      <c r="D575" s="7">
        <f>Rawdata[[#This Row],[Income]]</f>
        <v>40000</v>
      </c>
      <c r="E575">
        <f>Rawdata[[#This Row],[Children]]</f>
        <v>2</v>
      </c>
      <c r="F575" t="str">
        <f>Rawdata[[#This Row],[Education]]</f>
        <v>Partial High School</v>
      </c>
      <c r="G575">
        <f>VLOOKUP(tbl[[#This Row],[Education]],lk_education[],G$2,FALSE)</f>
        <v>1</v>
      </c>
      <c r="H575" t="str">
        <f>Rawdata[[#This Row],[Occupation]]</f>
        <v>Skilled Manual</v>
      </c>
      <c r="I575" t="str">
        <f>Rawdata[[#This Row],[Home Owner]]</f>
        <v>Yes</v>
      </c>
      <c r="J575">
        <f>Rawdata[[#This Row],[Cars]]</f>
        <v>2</v>
      </c>
      <c r="K575" t="str">
        <f>Rawdata[[#This Row],[Commute Distance]]</f>
        <v>2-5 Miles</v>
      </c>
      <c r="L575" t="str">
        <f>Rawdata[[#This Row],[Region]]</f>
        <v>North America</v>
      </c>
      <c r="M575">
        <f>Rawdata[[#This Row],[Age]]</f>
        <v>55</v>
      </c>
      <c r="N575" t="str">
        <f>VLOOKUP(tbl[[#This Row],[Age]],lk_age_brackets[],N$2,TRUE)</f>
        <v>51-60</v>
      </c>
      <c r="O575" t="str">
        <f>Rawdata[[#This Row],[Purchased Bike]]</f>
        <v>No</v>
      </c>
    </row>
    <row r="576" spans="1:15" x14ac:dyDescent="0.25">
      <c r="A576">
        <f>Rawdata[[#This Row],[ID]]</f>
        <v>23549</v>
      </c>
      <c r="B576" t="str">
        <f>IF(Rawdata[[#This Row],[Marital Status]]="M","Married","Single")</f>
        <v>Single</v>
      </c>
      <c r="C576" t="str">
        <f>IF(Rawdata[[#This Row],[Gender]]="M","Male","Female")</f>
        <v>Male</v>
      </c>
      <c r="D576" s="7">
        <f>Rawdata[[#This Row],[Income]]</f>
        <v>30000</v>
      </c>
      <c r="E576">
        <f>Rawdata[[#This Row],[Children]]</f>
        <v>0</v>
      </c>
      <c r="F576" t="str">
        <f>Rawdata[[#This Row],[Education]]</f>
        <v>High School</v>
      </c>
      <c r="G576">
        <f>VLOOKUP(tbl[[#This Row],[Education]],lk_education[],G$2,FALSE)</f>
        <v>2</v>
      </c>
      <c r="H576" t="str">
        <f>Rawdata[[#This Row],[Occupation]]</f>
        <v>Skilled Manual</v>
      </c>
      <c r="I576" t="str">
        <f>Rawdata[[#This Row],[Home Owner]]</f>
        <v>Yes</v>
      </c>
      <c r="J576">
        <f>Rawdata[[#This Row],[Cars]]</f>
        <v>2</v>
      </c>
      <c r="K576" t="str">
        <f>Rawdata[[#This Row],[Commute Distance]]</f>
        <v>5-10 Miles</v>
      </c>
      <c r="L576" t="str">
        <f>Rawdata[[#This Row],[Region]]</f>
        <v>North America</v>
      </c>
      <c r="M576">
        <f>Rawdata[[#This Row],[Age]]</f>
        <v>30</v>
      </c>
      <c r="N576" t="str">
        <f>VLOOKUP(tbl[[#This Row],[Age]],lk_age_brackets[],N$2,TRUE)</f>
        <v>0-30</v>
      </c>
      <c r="O576" t="str">
        <f>Rawdata[[#This Row],[Purchased Bike]]</f>
        <v>No</v>
      </c>
    </row>
    <row r="577" spans="1:15" x14ac:dyDescent="0.25">
      <c r="A577">
        <f>Rawdata[[#This Row],[ID]]</f>
        <v>21751</v>
      </c>
      <c r="B577" t="str">
        <f>IF(Rawdata[[#This Row],[Marital Status]]="M","Married","Single")</f>
        <v>Married</v>
      </c>
      <c r="C577" t="str">
        <f>IF(Rawdata[[#This Row],[Gender]]="M","Male","Female")</f>
        <v>Male</v>
      </c>
      <c r="D577" s="7">
        <f>Rawdata[[#This Row],[Income]]</f>
        <v>60000</v>
      </c>
      <c r="E577">
        <f>Rawdata[[#This Row],[Children]]</f>
        <v>3</v>
      </c>
      <c r="F577" t="str">
        <f>Rawdata[[#This Row],[Education]]</f>
        <v>Graduate Degree</v>
      </c>
      <c r="G577">
        <f>VLOOKUP(tbl[[#This Row],[Education]],lk_education[],G$2,FALSE)</f>
        <v>5</v>
      </c>
      <c r="H577" t="str">
        <f>Rawdata[[#This Row],[Occupation]]</f>
        <v>Management</v>
      </c>
      <c r="I577" t="str">
        <f>Rawdata[[#This Row],[Home Owner]]</f>
        <v>Yes</v>
      </c>
      <c r="J577">
        <f>Rawdata[[#This Row],[Cars]]</f>
        <v>2</v>
      </c>
      <c r="K577" t="str">
        <f>Rawdata[[#This Row],[Commute Distance]]</f>
        <v>1-2 Miles</v>
      </c>
      <c r="L577" t="str">
        <f>Rawdata[[#This Row],[Region]]</f>
        <v>North America</v>
      </c>
      <c r="M577">
        <f>Rawdata[[#This Row],[Age]]</f>
        <v>63</v>
      </c>
      <c r="N577" t="str">
        <f>VLOOKUP(tbl[[#This Row],[Age]],lk_age_brackets[],N$2,TRUE)</f>
        <v>61+</v>
      </c>
      <c r="O577" t="str">
        <f>Rawdata[[#This Row],[Purchased Bike]]</f>
        <v>No</v>
      </c>
    </row>
    <row r="578" spans="1:15" x14ac:dyDescent="0.25">
      <c r="A578">
        <f>Rawdata[[#This Row],[ID]]</f>
        <v>21266</v>
      </c>
      <c r="B578" t="str">
        <f>IF(Rawdata[[#This Row],[Marital Status]]="M","Married","Single")</f>
        <v>Single</v>
      </c>
      <c r="C578" t="str">
        <f>IF(Rawdata[[#This Row],[Gender]]="M","Male","Female")</f>
        <v>Female</v>
      </c>
      <c r="D578" s="7">
        <f>Rawdata[[#This Row],[Income]]</f>
        <v>80000</v>
      </c>
      <c r="E578">
        <f>Rawdata[[#This Row],[Children]]</f>
        <v>0</v>
      </c>
      <c r="F578" t="str">
        <f>Rawdata[[#This Row],[Education]]</f>
        <v>Bachelors</v>
      </c>
      <c r="G578">
        <f>VLOOKUP(tbl[[#This Row],[Education]],lk_education[],G$2,FALSE)</f>
        <v>4</v>
      </c>
      <c r="H578" t="str">
        <f>Rawdata[[#This Row],[Occupation]]</f>
        <v>Management</v>
      </c>
      <c r="I578" t="str">
        <f>Rawdata[[#This Row],[Home Owner]]</f>
        <v>Yes</v>
      </c>
      <c r="J578">
        <f>Rawdata[[#This Row],[Cars]]</f>
        <v>1</v>
      </c>
      <c r="K578" t="str">
        <f>Rawdata[[#This Row],[Commute Distance]]</f>
        <v>1-2 Miles</v>
      </c>
      <c r="L578" t="str">
        <f>Rawdata[[#This Row],[Region]]</f>
        <v>North America</v>
      </c>
      <c r="M578">
        <f>Rawdata[[#This Row],[Age]]</f>
        <v>34</v>
      </c>
      <c r="N578" t="str">
        <f>VLOOKUP(tbl[[#This Row],[Age]],lk_age_brackets[],N$2,TRUE)</f>
        <v>31-40</v>
      </c>
      <c r="O578" t="str">
        <f>Rawdata[[#This Row],[Purchased Bike]]</f>
        <v>Yes</v>
      </c>
    </row>
    <row r="579" spans="1:15" x14ac:dyDescent="0.25">
      <c r="A579">
        <f>Rawdata[[#This Row],[ID]]</f>
        <v>13388</v>
      </c>
      <c r="B579" t="str">
        <f>IF(Rawdata[[#This Row],[Marital Status]]="M","Married","Single")</f>
        <v>Single</v>
      </c>
      <c r="C579" t="str">
        <f>IF(Rawdata[[#This Row],[Gender]]="M","Male","Female")</f>
        <v>Male</v>
      </c>
      <c r="D579" s="7">
        <f>Rawdata[[#This Row],[Income]]</f>
        <v>60000</v>
      </c>
      <c r="E579">
        <f>Rawdata[[#This Row],[Children]]</f>
        <v>2</v>
      </c>
      <c r="F579" t="str">
        <f>Rawdata[[#This Row],[Education]]</f>
        <v>Partial College</v>
      </c>
      <c r="G579">
        <f>VLOOKUP(tbl[[#This Row],[Education]],lk_education[],G$2,FALSE)</f>
        <v>3</v>
      </c>
      <c r="H579" t="str">
        <f>Rawdata[[#This Row],[Occupation]]</f>
        <v>Professional</v>
      </c>
      <c r="I579" t="str">
        <f>Rawdata[[#This Row],[Home Owner]]</f>
        <v>Yes</v>
      </c>
      <c r="J579">
        <f>Rawdata[[#This Row],[Cars]]</f>
        <v>1</v>
      </c>
      <c r="K579" t="str">
        <f>Rawdata[[#This Row],[Commute Distance]]</f>
        <v>10+ Miles</v>
      </c>
      <c r="L579" t="str">
        <f>Rawdata[[#This Row],[Region]]</f>
        <v>North America</v>
      </c>
      <c r="M579">
        <f>Rawdata[[#This Row],[Age]]</f>
        <v>56</v>
      </c>
      <c r="N579" t="str">
        <f>VLOOKUP(tbl[[#This Row],[Age]],lk_age_brackets[],N$2,TRUE)</f>
        <v>51-60</v>
      </c>
      <c r="O579" t="str">
        <f>Rawdata[[#This Row],[Purchased Bike]]</f>
        <v>No</v>
      </c>
    </row>
    <row r="580" spans="1:15" x14ac:dyDescent="0.25">
      <c r="A580">
        <f>Rawdata[[#This Row],[ID]]</f>
        <v>18752</v>
      </c>
      <c r="B580" t="str">
        <f>IF(Rawdata[[#This Row],[Marital Status]]="M","Married","Single")</f>
        <v>Single</v>
      </c>
      <c r="C580" t="str">
        <f>IF(Rawdata[[#This Row],[Gender]]="M","Male","Female")</f>
        <v>Female</v>
      </c>
      <c r="D580" s="7">
        <f>Rawdata[[#This Row],[Income]]</f>
        <v>40000</v>
      </c>
      <c r="E580">
        <f>Rawdata[[#This Row],[Children]]</f>
        <v>0</v>
      </c>
      <c r="F580" t="str">
        <f>Rawdata[[#This Row],[Education]]</f>
        <v>High School</v>
      </c>
      <c r="G580">
        <f>VLOOKUP(tbl[[#This Row],[Education]],lk_education[],G$2,FALSE)</f>
        <v>2</v>
      </c>
      <c r="H580" t="str">
        <f>Rawdata[[#This Row],[Occupation]]</f>
        <v>Skilled Manual</v>
      </c>
      <c r="I580" t="str">
        <f>Rawdata[[#This Row],[Home Owner]]</f>
        <v>Yes</v>
      </c>
      <c r="J580">
        <f>Rawdata[[#This Row],[Cars]]</f>
        <v>1</v>
      </c>
      <c r="K580" t="str">
        <f>Rawdata[[#This Row],[Commute Distance]]</f>
        <v>5-10 Miles</v>
      </c>
      <c r="L580" t="str">
        <f>Rawdata[[#This Row],[Region]]</f>
        <v>North America</v>
      </c>
      <c r="M580">
        <f>Rawdata[[#This Row],[Age]]</f>
        <v>31</v>
      </c>
      <c r="N580" t="str">
        <f>VLOOKUP(tbl[[#This Row],[Age]],lk_age_brackets[],N$2,TRUE)</f>
        <v>31-40</v>
      </c>
      <c r="O580" t="str">
        <f>Rawdata[[#This Row],[Purchased Bike]]</f>
        <v>No</v>
      </c>
    </row>
    <row r="581" spans="1:15" x14ac:dyDescent="0.25">
      <c r="A581">
        <f>Rawdata[[#This Row],[ID]]</f>
        <v>16917</v>
      </c>
      <c r="B581" t="str">
        <f>IF(Rawdata[[#This Row],[Marital Status]]="M","Married","Single")</f>
        <v>Married</v>
      </c>
      <c r="C581" t="str">
        <f>IF(Rawdata[[#This Row],[Gender]]="M","Male","Female")</f>
        <v>Male</v>
      </c>
      <c r="D581" s="7">
        <f>Rawdata[[#This Row],[Income]]</f>
        <v>120000</v>
      </c>
      <c r="E581">
        <f>Rawdata[[#This Row],[Children]]</f>
        <v>1</v>
      </c>
      <c r="F581" t="str">
        <f>Rawdata[[#This Row],[Education]]</f>
        <v>Bachelors</v>
      </c>
      <c r="G581">
        <f>VLOOKUP(tbl[[#This Row],[Education]],lk_education[],G$2,FALSE)</f>
        <v>4</v>
      </c>
      <c r="H581" t="str">
        <f>Rawdata[[#This Row],[Occupation]]</f>
        <v>Management</v>
      </c>
      <c r="I581" t="str">
        <f>Rawdata[[#This Row],[Home Owner]]</f>
        <v>Yes</v>
      </c>
      <c r="J581">
        <f>Rawdata[[#This Row],[Cars]]</f>
        <v>4</v>
      </c>
      <c r="K581" t="str">
        <f>Rawdata[[#This Row],[Commute Distance]]</f>
        <v>0-1 Miles</v>
      </c>
      <c r="L581" t="str">
        <f>Rawdata[[#This Row],[Region]]</f>
        <v>North America</v>
      </c>
      <c r="M581">
        <f>Rawdata[[#This Row],[Age]]</f>
        <v>38</v>
      </c>
      <c r="N581" t="str">
        <f>VLOOKUP(tbl[[#This Row],[Age]],lk_age_brackets[],N$2,TRUE)</f>
        <v>31-40</v>
      </c>
      <c r="O581" t="str">
        <f>Rawdata[[#This Row],[Purchased Bike]]</f>
        <v>No</v>
      </c>
    </row>
    <row r="582" spans="1:15" x14ac:dyDescent="0.25">
      <c r="A582">
        <f>Rawdata[[#This Row],[ID]]</f>
        <v>15313</v>
      </c>
      <c r="B582" t="str">
        <f>IF(Rawdata[[#This Row],[Marital Status]]="M","Married","Single")</f>
        <v>Married</v>
      </c>
      <c r="C582" t="str">
        <f>IF(Rawdata[[#This Row],[Gender]]="M","Male","Female")</f>
        <v>Male</v>
      </c>
      <c r="D582" s="7">
        <f>Rawdata[[#This Row],[Income]]</f>
        <v>60000</v>
      </c>
      <c r="E582">
        <f>Rawdata[[#This Row],[Children]]</f>
        <v>4</v>
      </c>
      <c r="F582" t="str">
        <f>Rawdata[[#This Row],[Education]]</f>
        <v>Bachelors</v>
      </c>
      <c r="G582">
        <f>VLOOKUP(tbl[[#This Row],[Education]],lk_education[],G$2,FALSE)</f>
        <v>4</v>
      </c>
      <c r="H582" t="str">
        <f>Rawdata[[#This Row],[Occupation]]</f>
        <v>Management</v>
      </c>
      <c r="I582" t="str">
        <f>Rawdata[[#This Row],[Home Owner]]</f>
        <v>Yes</v>
      </c>
      <c r="J582">
        <f>Rawdata[[#This Row],[Cars]]</f>
        <v>2</v>
      </c>
      <c r="K582" t="str">
        <f>Rawdata[[#This Row],[Commute Distance]]</f>
        <v>2-5 Miles</v>
      </c>
      <c r="L582" t="str">
        <f>Rawdata[[#This Row],[Region]]</f>
        <v>North America</v>
      </c>
      <c r="M582">
        <f>Rawdata[[#This Row],[Age]]</f>
        <v>59</v>
      </c>
      <c r="N582" t="str">
        <f>VLOOKUP(tbl[[#This Row],[Age]],lk_age_brackets[],N$2,TRUE)</f>
        <v>51-60</v>
      </c>
      <c r="O582" t="str">
        <f>Rawdata[[#This Row],[Purchased Bike]]</f>
        <v>No</v>
      </c>
    </row>
    <row r="583" spans="1:15" x14ac:dyDescent="0.25">
      <c r="A583">
        <f>Rawdata[[#This Row],[ID]]</f>
        <v>25329</v>
      </c>
      <c r="B583" t="str">
        <f>IF(Rawdata[[#This Row],[Marital Status]]="M","Married","Single")</f>
        <v>Single</v>
      </c>
      <c r="C583" t="str">
        <f>IF(Rawdata[[#This Row],[Gender]]="M","Male","Female")</f>
        <v>Female</v>
      </c>
      <c r="D583" s="7">
        <f>Rawdata[[#This Row],[Income]]</f>
        <v>40000</v>
      </c>
      <c r="E583">
        <f>Rawdata[[#This Row],[Children]]</f>
        <v>3</v>
      </c>
      <c r="F583" t="str">
        <f>Rawdata[[#This Row],[Education]]</f>
        <v>Partial College</v>
      </c>
      <c r="G583">
        <f>VLOOKUP(tbl[[#This Row],[Education]],lk_education[],G$2,FALSE)</f>
        <v>3</v>
      </c>
      <c r="H583" t="str">
        <f>Rawdata[[#This Row],[Occupation]]</f>
        <v>Clerical</v>
      </c>
      <c r="I583" t="str">
        <f>Rawdata[[#This Row],[Home Owner]]</f>
        <v>No</v>
      </c>
      <c r="J583">
        <f>Rawdata[[#This Row],[Cars]]</f>
        <v>2</v>
      </c>
      <c r="K583" t="str">
        <f>Rawdata[[#This Row],[Commute Distance]]</f>
        <v>0-1 Miles</v>
      </c>
      <c r="L583" t="str">
        <f>Rawdata[[#This Row],[Region]]</f>
        <v>North America</v>
      </c>
      <c r="M583">
        <f>Rawdata[[#This Row],[Age]]</f>
        <v>32</v>
      </c>
      <c r="N583" t="str">
        <f>VLOOKUP(tbl[[#This Row],[Age]],lk_age_brackets[],N$2,TRUE)</f>
        <v>31-40</v>
      </c>
      <c r="O583" t="str">
        <f>Rawdata[[#This Row],[Purchased Bike]]</f>
        <v>No</v>
      </c>
    </row>
    <row r="584" spans="1:15" x14ac:dyDescent="0.25">
      <c r="A584">
        <f>Rawdata[[#This Row],[ID]]</f>
        <v>20380</v>
      </c>
      <c r="B584" t="str">
        <f>IF(Rawdata[[#This Row],[Marital Status]]="M","Married","Single")</f>
        <v>Married</v>
      </c>
      <c r="C584" t="str">
        <f>IF(Rawdata[[#This Row],[Gender]]="M","Male","Female")</f>
        <v>Female</v>
      </c>
      <c r="D584" s="7">
        <f>Rawdata[[#This Row],[Income]]</f>
        <v>60000</v>
      </c>
      <c r="E584">
        <f>Rawdata[[#This Row],[Children]]</f>
        <v>3</v>
      </c>
      <c r="F584" t="str">
        <f>Rawdata[[#This Row],[Education]]</f>
        <v>Graduate Degree</v>
      </c>
      <c r="G584">
        <f>VLOOKUP(tbl[[#This Row],[Education]],lk_education[],G$2,FALSE)</f>
        <v>5</v>
      </c>
      <c r="H584" t="str">
        <f>Rawdata[[#This Row],[Occupation]]</f>
        <v>Management</v>
      </c>
      <c r="I584" t="str">
        <f>Rawdata[[#This Row],[Home Owner]]</f>
        <v>Yes</v>
      </c>
      <c r="J584">
        <f>Rawdata[[#This Row],[Cars]]</f>
        <v>2</v>
      </c>
      <c r="K584" t="str">
        <f>Rawdata[[#This Row],[Commute Distance]]</f>
        <v>10+ Miles</v>
      </c>
      <c r="L584" t="str">
        <f>Rawdata[[#This Row],[Region]]</f>
        <v>North America</v>
      </c>
      <c r="M584">
        <f>Rawdata[[#This Row],[Age]]</f>
        <v>69</v>
      </c>
      <c r="N584" t="str">
        <f>VLOOKUP(tbl[[#This Row],[Age]],lk_age_brackets[],N$2,TRUE)</f>
        <v>61+</v>
      </c>
      <c r="O584" t="str">
        <f>Rawdata[[#This Row],[Purchased Bike]]</f>
        <v>No</v>
      </c>
    </row>
    <row r="585" spans="1:15" x14ac:dyDescent="0.25">
      <c r="A585">
        <f>Rawdata[[#This Row],[ID]]</f>
        <v>23089</v>
      </c>
      <c r="B585" t="str">
        <f>IF(Rawdata[[#This Row],[Marital Status]]="M","Married","Single")</f>
        <v>Married</v>
      </c>
      <c r="C585" t="str">
        <f>IF(Rawdata[[#This Row],[Gender]]="M","Male","Female")</f>
        <v>Male</v>
      </c>
      <c r="D585" s="7">
        <f>Rawdata[[#This Row],[Income]]</f>
        <v>40000</v>
      </c>
      <c r="E585">
        <f>Rawdata[[#This Row],[Children]]</f>
        <v>0</v>
      </c>
      <c r="F585" t="str">
        <f>Rawdata[[#This Row],[Education]]</f>
        <v>Partial College</v>
      </c>
      <c r="G585">
        <f>VLOOKUP(tbl[[#This Row],[Education]],lk_education[],G$2,FALSE)</f>
        <v>3</v>
      </c>
      <c r="H585" t="str">
        <f>Rawdata[[#This Row],[Occupation]]</f>
        <v>Skilled Manual</v>
      </c>
      <c r="I585" t="str">
        <f>Rawdata[[#This Row],[Home Owner]]</f>
        <v>Yes</v>
      </c>
      <c r="J585">
        <f>Rawdata[[#This Row],[Cars]]</f>
        <v>1</v>
      </c>
      <c r="K585" t="str">
        <f>Rawdata[[#This Row],[Commute Distance]]</f>
        <v>5-10 Miles</v>
      </c>
      <c r="L585" t="str">
        <f>Rawdata[[#This Row],[Region]]</f>
        <v>North America</v>
      </c>
      <c r="M585">
        <f>Rawdata[[#This Row],[Age]]</f>
        <v>28</v>
      </c>
      <c r="N585" t="str">
        <f>VLOOKUP(tbl[[#This Row],[Age]],lk_age_brackets[],N$2,TRUE)</f>
        <v>0-30</v>
      </c>
      <c r="O585" t="str">
        <f>Rawdata[[#This Row],[Purchased Bike]]</f>
        <v>No</v>
      </c>
    </row>
    <row r="586" spans="1:15" x14ac:dyDescent="0.25">
      <c r="A586">
        <f>Rawdata[[#This Row],[ID]]</f>
        <v>13749</v>
      </c>
      <c r="B586" t="str">
        <f>IF(Rawdata[[#This Row],[Marital Status]]="M","Married","Single")</f>
        <v>Married</v>
      </c>
      <c r="C586" t="str">
        <f>IF(Rawdata[[#This Row],[Gender]]="M","Male","Female")</f>
        <v>Male</v>
      </c>
      <c r="D586" s="7">
        <f>Rawdata[[#This Row],[Income]]</f>
        <v>80000</v>
      </c>
      <c r="E586">
        <f>Rawdata[[#This Row],[Children]]</f>
        <v>4</v>
      </c>
      <c r="F586" t="str">
        <f>Rawdata[[#This Row],[Education]]</f>
        <v>Graduate Degree</v>
      </c>
      <c r="G586">
        <f>VLOOKUP(tbl[[#This Row],[Education]],lk_education[],G$2,FALSE)</f>
        <v>5</v>
      </c>
      <c r="H586" t="str">
        <f>Rawdata[[#This Row],[Occupation]]</f>
        <v>Skilled Manual</v>
      </c>
      <c r="I586" t="str">
        <f>Rawdata[[#This Row],[Home Owner]]</f>
        <v>Yes</v>
      </c>
      <c r="J586">
        <f>Rawdata[[#This Row],[Cars]]</f>
        <v>0</v>
      </c>
      <c r="K586" t="str">
        <f>Rawdata[[#This Row],[Commute Distance]]</f>
        <v>1-2 Miles</v>
      </c>
      <c r="L586" t="str">
        <f>Rawdata[[#This Row],[Region]]</f>
        <v>North America</v>
      </c>
      <c r="M586">
        <f>Rawdata[[#This Row],[Age]]</f>
        <v>47</v>
      </c>
      <c r="N586" t="str">
        <f>VLOOKUP(tbl[[#This Row],[Age]],lk_age_brackets[],N$2,TRUE)</f>
        <v>41-50</v>
      </c>
      <c r="O586" t="str">
        <f>Rawdata[[#This Row],[Purchased Bike]]</f>
        <v>No</v>
      </c>
    </row>
    <row r="587" spans="1:15" x14ac:dyDescent="0.25">
      <c r="A587">
        <f>Rawdata[[#This Row],[ID]]</f>
        <v>24943</v>
      </c>
      <c r="B587" t="str">
        <f>IF(Rawdata[[#This Row],[Marital Status]]="M","Married","Single")</f>
        <v>Married</v>
      </c>
      <c r="C587" t="str">
        <f>IF(Rawdata[[#This Row],[Gender]]="M","Male","Female")</f>
        <v>Male</v>
      </c>
      <c r="D587" s="7">
        <f>Rawdata[[#This Row],[Income]]</f>
        <v>60000</v>
      </c>
      <c r="E587">
        <f>Rawdata[[#This Row],[Children]]</f>
        <v>3</v>
      </c>
      <c r="F587" t="str">
        <f>Rawdata[[#This Row],[Education]]</f>
        <v>Bachelors</v>
      </c>
      <c r="G587">
        <f>VLOOKUP(tbl[[#This Row],[Education]],lk_education[],G$2,FALSE)</f>
        <v>4</v>
      </c>
      <c r="H587" t="str">
        <f>Rawdata[[#This Row],[Occupation]]</f>
        <v>Management</v>
      </c>
      <c r="I587" t="str">
        <f>Rawdata[[#This Row],[Home Owner]]</f>
        <v>Yes</v>
      </c>
      <c r="J587">
        <f>Rawdata[[#This Row],[Cars]]</f>
        <v>2</v>
      </c>
      <c r="K587" t="str">
        <f>Rawdata[[#This Row],[Commute Distance]]</f>
        <v>10+ Miles</v>
      </c>
      <c r="L587" t="str">
        <f>Rawdata[[#This Row],[Region]]</f>
        <v>North America</v>
      </c>
      <c r="M587">
        <f>Rawdata[[#This Row],[Age]]</f>
        <v>66</v>
      </c>
      <c r="N587" t="str">
        <f>VLOOKUP(tbl[[#This Row],[Age]],lk_age_brackets[],N$2,TRUE)</f>
        <v>61+</v>
      </c>
      <c r="O587" t="str">
        <f>Rawdata[[#This Row],[Purchased Bike]]</f>
        <v>No</v>
      </c>
    </row>
    <row r="588" spans="1:15" x14ac:dyDescent="0.25">
      <c r="A588">
        <f>Rawdata[[#This Row],[ID]]</f>
        <v>28667</v>
      </c>
      <c r="B588" t="str">
        <f>IF(Rawdata[[#This Row],[Marital Status]]="M","Married","Single")</f>
        <v>Single</v>
      </c>
      <c r="C588" t="str">
        <f>IF(Rawdata[[#This Row],[Gender]]="M","Male","Female")</f>
        <v>Male</v>
      </c>
      <c r="D588" s="7">
        <f>Rawdata[[#This Row],[Income]]</f>
        <v>70000</v>
      </c>
      <c r="E588">
        <f>Rawdata[[#This Row],[Children]]</f>
        <v>2</v>
      </c>
      <c r="F588" t="str">
        <f>Rawdata[[#This Row],[Education]]</f>
        <v>Bachelors</v>
      </c>
      <c r="G588">
        <f>VLOOKUP(tbl[[#This Row],[Education]],lk_education[],G$2,FALSE)</f>
        <v>4</v>
      </c>
      <c r="H588" t="str">
        <f>Rawdata[[#This Row],[Occupation]]</f>
        <v>Skilled Manual</v>
      </c>
      <c r="I588" t="str">
        <f>Rawdata[[#This Row],[Home Owner]]</f>
        <v>No</v>
      </c>
      <c r="J588">
        <f>Rawdata[[#This Row],[Cars]]</f>
        <v>1</v>
      </c>
      <c r="K588" t="str">
        <f>Rawdata[[#This Row],[Commute Distance]]</f>
        <v>0-1 Miles</v>
      </c>
      <c r="L588" t="str">
        <f>Rawdata[[#This Row],[Region]]</f>
        <v>North America</v>
      </c>
      <c r="M588">
        <f>Rawdata[[#This Row],[Age]]</f>
        <v>37</v>
      </c>
      <c r="N588" t="str">
        <f>VLOOKUP(tbl[[#This Row],[Age]],lk_age_brackets[],N$2,TRUE)</f>
        <v>31-40</v>
      </c>
      <c r="O588" t="str">
        <f>Rawdata[[#This Row],[Purchased Bike]]</f>
        <v>Yes</v>
      </c>
    </row>
    <row r="589" spans="1:15" x14ac:dyDescent="0.25">
      <c r="A589">
        <f>Rawdata[[#This Row],[ID]]</f>
        <v>15194</v>
      </c>
      <c r="B589" t="str">
        <f>IF(Rawdata[[#This Row],[Marital Status]]="M","Married","Single")</f>
        <v>Single</v>
      </c>
      <c r="C589" t="str">
        <f>IF(Rawdata[[#This Row],[Gender]]="M","Male","Female")</f>
        <v>Male</v>
      </c>
      <c r="D589" s="7">
        <f>Rawdata[[#This Row],[Income]]</f>
        <v>120000</v>
      </c>
      <c r="E589">
        <f>Rawdata[[#This Row],[Children]]</f>
        <v>2</v>
      </c>
      <c r="F589" t="str">
        <f>Rawdata[[#This Row],[Education]]</f>
        <v>Bachelors</v>
      </c>
      <c r="G589">
        <f>VLOOKUP(tbl[[#This Row],[Education]],lk_education[],G$2,FALSE)</f>
        <v>4</v>
      </c>
      <c r="H589" t="str">
        <f>Rawdata[[#This Row],[Occupation]]</f>
        <v>Management</v>
      </c>
      <c r="I589" t="str">
        <f>Rawdata[[#This Row],[Home Owner]]</f>
        <v>No</v>
      </c>
      <c r="J589">
        <f>Rawdata[[#This Row],[Cars]]</f>
        <v>3</v>
      </c>
      <c r="K589" t="str">
        <f>Rawdata[[#This Row],[Commute Distance]]</f>
        <v>0-1 Miles</v>
      </c>
      <c r="L589" t="str">
        <f>Rawdata[[#This Row],[Region]]</f>
        <v>North America</v>
      </c>
      <c r="M589">
        <f>Rawdata[[#This Row],[Age]]</f>
        <v>39</v>
      </c>
      <c r="N589" t="str">
        <f>VLOOKUP(tbl[[#This Row],[Age]],lk_age_brackets[],N$2,TRUE)</f>
        <v>31-40</v>
      </c>
      <c r="O589" t="str">
        <f>Rawdata[[#This Row],[Purchased Bike]]</f>
        <v>Yes</v>
      </c>
    </row>
    <row r="590" spans="1:15" x14ac:dyDescent="0.25">
      <c r="A590">
        <f>Rawdata[[#This Row],[ID]]</f>
        <v>17436</v>
      </c>
      <c r="B590" t="str">
        <f>IF(Rawdata[[#This Row],[Marital Status]]="M","Married","Single")</f>
        <v>Married</v>
      </c>
      <c r="C590" t="str">
        <f>IF(Rawdata[[#This Row],[Gender]]="M","Male","Female")</f>
        <v>Male</v>
      </c>
      <c r="D590" s="7">
        <f>Rawdata[[#This Row],[Income]]</f>
        <v>60000</v>
      </c>
      <c r="E590">
        <f>Rawdata[[#This Row],[Children]]</f>
        <v>2</v>
      </c>
      <c r="F590" t="str">
        <f>Rawdata[[#This Row],[Education]]</f>
        <v>High School</v>
      </c>
      <c r="G590">
        <f>VLOOKUP(tbl[[#This Row],[Education]],lk_education[],G$2,FALSE)</f>
        <v>2</v>
      </c>
      <c r="H590" t="str">
        <f>Rawdata[[#This Row],[Occupation]]</f>
        <v>Professional</v>
      </c>
      <c r="I590" t="str">
        <f>Rawdata[[#This Row],[Home Owner]]</f>
        <v>No</v>
      </c>
      <c r="J590">
        <f>Rawdata[[#This Row],[Cars]]</f>
        <v>2</v>
      </c>
      <c r="K590" t="str">
        <f>Rawdata[[#This Row],[Commute Distance]]</f>
        <v>1-2 Miles</v>
      </c>
      <c r="L590" t="str">
        <f>Rawdata[[#This Row],[Region]]</f>
        <v>North America</v>
      </c>
      <c r="M590">
        <f>Rawdata[[#This Row],[Age]]</f>
        <v>51</v>
      </c>
      <c r="N590" t="str">
        <f>VLOOKUP(tbl[[#This Row],[Age]],lk_age_brackets[],N$2,TRUE)</f>
        <v>51-60</v>
      </c>
      <c r="O590" t="str">
        <f>Rawdata[[#This Row],[Purchased Bike]]</f>
        <v>No</v>
      </c>
    </row>
    <row r="591" spans="1:15" x14ac:dyDescent="0.25">
      <c r="A591">
        <f>Rawdata[[#This Row],[ID]]</f>
        <v>18935</v>
      </c>
      <c r="B591" t="str">
        <f>IF(Rawdata[[#This Row],[Marital Status]]="M","Married","Single")</f>
        <v>Married</v>
      </c>
      <c r="C591" t="str">
        <f>IF(Rawdata[[#This Row],[Gender]]="M","Male","Female")</f>
        <v>Female</v>
      </c>
      <c r="D591" s="7">
        <f>Rawdata[[#This Row],[Income]]</f>
        <v>130000</v>
      </c>
      <c r="E591">
        <f>Rawdata[[#This Row],[Children]]</f>
        <v>0</v>
      </c>
      <c r="F591" t="str">
        <f>Rawdata[[#This Row],[Education]]</f>
        <v>Graduate Degree</v>
      </c>
      <c r="G591">
        <f>VLOOKUP(tbl[[#This Row],[Education]],lk_education[],G$2,FALSE)</f>
        <v>5</v>
      </c>
      <c r="H591" t="str">
        <f>Rawdata[[#This Row],[Occupation]]</f>
        <v>Management</v>
      </c>
      <c r="I591" t="str">
        <f>Rawdata[[#This Row],[Home Owner]]</f>
        <v>Yes</v>
      </c>
      <c r="J591">
        <f>Rawdata[[#This Row],[Cars]]</f>
        <v>3</v>
      </c>
      <c r="K591" t="str">
        <f>Rawdata[[#This Row],[Commute Distance]]</f>
        <v>1-2 Miles</v>
      </c>
      <c r="L591" t="str">
        <f>Rawdata[[#This Row],[Region]]</f>
        <v>North America</v>
      </c>
      <c r="M591">
        <f>Rawdata[[#This Row],[Age]]</f>
        <v>40</v>
      </c>
      <c r="N591" t="str">
        <f>VLOOKUP(tbl[[#This Row],[Age]],lk_age_brackets[],N$2,TRUE)</f>
        <v>31-40</v>
      </c>
      <c r="O591" t="str">
        <f>Rawdata[[#This Row],[Purchased Bike]]</f>
        <v>No</v>
      </c>
    </row>
    <row r="592" spans="1:15" x14ac:dyDescent="0.25">
      <c r="A592">
        <f>Rawdata[[#This Row],[ID]]</f>
        <v>16871</v>
      </c>
      <c r="B592" t="str">
        <f>IF(Rawdata[[#This Row],[Marital Status]]="M","Married","Single")</f>
        <v>Married</v>
      </c>
      <c r="C592" t="str">
        <f>IF(Rawdata[[#This Row],[Gender]]="M","Male","Female")</f>
        <v>Female</v>
      </c>
      <c r="D592" s="7">
        <f>Rawdata[[#This Row],[Income]]</f>
        <v>90000</v>
      </c>
      <c r="E592">
        <f>Rawdata[[#This Row],[Children]]</f>
        <v>2</v>
      </c>
      <c r="F592" t="str">
        <f>Rawdata[[#This Row],[Education]]</f>
        <v>High School</v>
      </c>
      <c r="G592">
        <f>VLOOKUP(tbl[[#This Row],[Education]],lk_education[],G$2,FALSE)</f>
        <v>2</v>
      </c>
      <c r="H592" t="str">
        <f>Rawdata[[#This Row],[Occupation]]</f>
        <v>Professional</v>
      </c>
      <c r="I592" t="str">
        <f>Rawdata[[#This Row],[Home Owner]]</f>
        <v>Yes</v>
      </c>
      <c r="J592">
        <f>Rawdata[[#This Row],[Cars]]</f>
        <v>1</v>
      </c>
      <c r="K592" t="str">
        <f>Rawdata[[#This Row],[Commute Distance]]</f>
        <v>10+ Miles</v>
      </c>
      <c r="L592" t="str">
        <f>Rawdata[[#This Row],[Region]]</f>
        <v>North America</v>
      </c>
      <c r="M592">
        <f>Rawdata[[#This Row],[Age]]</f>
        <v>51</v>
      </c>
      <c r="N592" t="str">
        <f>VLOOKUP(tbl[[#This Row],[Age]],lk_age_brackets[],N$2,TRUE)</f>
        <v>51-60</v>
      </c>
      <c r="O592" t="str">
        <f>Rawdata[[#This Row],[Purchased Bike]]</f>
        <v>Yes</v>
      </c>
    </row>
    <row r="593" spans="1:15" x14ac:dyDescent="0.25">
      <c r="A593">
        <f>Rawdata[[#This Row],[ID]]</f>
        <v>12100</v>
      </c>
      <c r="B593" t="str">
        <f>IF(Rawdata[[#This Row],[Marital Status]]="M","Married","Single")</f>
        <v>Single</v>
      </c>
      <c r="C593" t="str">
        <f>IF(Rawdata[[#This Row],[Gender]]="M","Male","Female")</f>
        <v>Male</v>
      </c>
      <c r="D593" s="7">
        <f>Rawdata[[#This Row],[Income]]</f>
        <v>60000</v>
      </c>
      <c r="E593">
        <f>Rawdata[[#This Row],[Children]]</f>
        <v>2</v>
      </c>
      <c r="F593" t="str">
        <f>Rawdata[[#This Row],[Education]]</f>
        <v>Bachelors</v>
      </c>
      <c r="G593">
        <f>VLOOKUP(tbl[[#This Row],[Education]],lk_education[],G$2,FALSE)</f>
        <v>4</v>
      </c>
      <c r="H593" t="str">
        <f>Rawdata[[#This Row],[Occupation]]</f>
        <v>Management</v>
      </c>
      <c r="I593" t="str">
        <f>Rawdata[[#This Row],[Home Owner]]</f>
        <v>Yes</v>
      </c>
      <c r="J593">
        <f>Rawdata[[#This Row],[Cars]]</f>
        <v>0</v>
      </c>
      <c r="K593" t="str">
        <f>Rawdata[[#This Row],[Commute Distance]]</f>
        <v>10+ Miles</v>
      </c>
      <c r="L593" t="str">
        <f>Rawdata[[#This Row],[Region]]</f>
        <v>North America</v>
      </c>
      <c r="M593">
        <f>Rawdata[[#This Row],[Age]]</f>
        <v>57</v>
      </c>
      <c r="N593" t="str">
        <f>VLOOKUP(tbl[[#This Row],[Age]],lk_age_brackets[],N$2,TRUE)</f>
        <v>51-60</v>
      </c>
      <c r="O593" t="str">
        <f>Rawdata[[#This Row],[Purchased Bike]]</f>
        <v>No</v>
      </c>
    </row>
    <row r="594" spans="1:15" x14ac:dyDescent="0.25">
      <c r="A594">
        <f>Rawdata[[#This Row],[ID]]</f>
        <v>23158</v>
      </c>
      <c r="B594" t="str">
        <f>IF(Rawdata[[#This Row],[Marital Status]]="M","Married","Single")</f>
        <v>Married</v>
      </c>
      <c r="C594" t="str">
        <f>IF(Rawdata[[#This Row],[Gender]]="M","Male","Female")</f>
        <v>Female</v>
      </c>
      <c r="D594" s="7">
        <f>Rawdata[[#This Row],[Income]]</f>
        <v>60000</v>
      </c>
      <c r="E594">
        <f>Rawdata[[#This Row],[Children]]</f>
        <v>1</v>
      </c>
      <c r="F594" t="str">
        <f>Rawdata[[#This Row],[Education]]</f>
        <v>Graduate Degree</v>
      </c>
      <c r="G594">
        <f>VLOOKUP(tbl[[#This Row],[Education]],lk_education[],G$2,FALSE)</f>
        <v>5</v>
      </c>
      <c r="H594" t="str">
        <f>Rawdata[[#This Row],[Occupation]]</f>
        <v>Professional</v>
      </c>
      <c r="I594" t="str">
        <f>Rawdata[[#This Row],[Home Owner]]</f>
        <v>No</v>
      </c>
      <c r="J594">
        <f>Rawdata[[#This Row],[Cars]]</f>
        <v>0</v>
      </c>
      <c r="K594" t="str">
        <f>Rawdata[[#This Row],[Commute Distance]]</f>
        <v>0-1 Miles</v>
      </c>
      <c r="L594" t="str">
        <f>Rawdata[[#This Row],[Region]]</f>
        <v>North America</v>
      </c>
      <c r="M594">
        <f>Rawdata[[#This Row],[Age]]</f>
        <v>35</v>
      </c>
      <c r="N594" t="str">
        <f>VLOOKUP(tbl[[#This Row],[Age]],lk_age_brackets[],N$2,TRUE)</f>
        <v>31-40</v>
      </c>
      <c r="O594" t="str">
        <f>Rawdata[[#This Row],[Purchased Bike]]</f>
        <v>Yes</v>
      </c>
    </row>
    <row r="595" spans="1:15" x14ac:dyDescent="0.25">
      <c r="A595">
        <f>Rawdata[[#This Row],[ID]]</f>
        <v>18545</v>
      </c>
      <c r="B595" t="str">
        <f>IF(Rawdata[[#This Row],[Marital Status]]="M","Married","Single")</f>
        <v>Married</v>
      </c>
      <c r="C595" t="str">
        <f>IF(Rawdata[[#This Row],[Gender]]="M","Male","Female")</f>
        <v>Male</v>
      </c>
      <c r="D595" s="7">
        <f>Rawdata[[#This Row],[Income]]</f>
        <v>40000</v>
      </c>
      <c r="E595">
        <f>Rawdata[[#This Row],[Children]]</f>
        <v>4</v>
      </c>
      <c r="F595" t="str">
        <f>Rawdata[[#This Row],[Education]]</f>
        <v>High School</v>
      </c>
      <c r="G595">
        <f>VLOOKUP(tbl[[#This Row],[Education]],lk_education[],G$2,FALSE)</f>
        <v>2</v>
      </c>
      <c r="H595" t="str">
        <f>Rawdata[[#This Row],[Occupation]]</f>
        <v>Professional</v>
      </c>
      <c r="I595" t="str">
        <f>Rawdata[[#This Row],[Home Owner]]</f>
        <v>No</v>
      </c>
      <c r="J595">
        <f>Rawdata[[#This Row],[Cars]]</f>
        <v>2</v>
      </c>
      <c r="K595" t="str">
        <f>Rawdata[[#This Row],[Commute Distance]]</f>
        <v>10+ Miles</v>
      </c>
      <c r="L595" t="str">
        <f>Rawdata[[#This Row],[Region]]</f>
        <v>North America</v>
      </c>
      <c r="M595">
        <f>Rawdata[[#This Row],[Age]]</f>
        <v>61</v>
      </c>
      <c r="N595" t="str">
        <f>VLOOKUP(tbl[[#This Row],[Age]],lk_age_brackets[],N$2,TRUE)</f>
        <v>61+</v>
      </c>
      <c r="O595" t="str">
        <f>Rawdata[[#This Row],[Purchased Bike]]</f>
        <v>Yes</v>
      </c>
    </row>
    <row r="596" spans="1:15" x14ac:dyDescent="0.25">
      <c r="A596">
        <f>Rawdata[[#This Row],[ID]]</f>
        <v>18391</v>
      </c>
      <c r="B596" t="str">
        <f>IF(Rawdata[[#This Row],[Marital Status]]="M","Married","Single")</f>
        <v>Single</v>
      </c>
      <c r="C596" t="str">
        <f>IF(Rawdata[[#This Row],[Gender]]="M","Male","Female")</f>
        <v>Female</v>
      </c>
      <c r="D596" s="7">
        <f>Rawdata[[#This Row],[Income]]</f>
        <v>80000</v>
      </c>
      <c r="E596">
        <f>Rawdata[[#This Row],[Children]]</f>
        <v>5</v>
      </c>
      <c r="F596" t="str">
        <f>Rawdata[[#This Row],[Education]]</f>
        <v>Partial College</v>
      </c>
      <c r="G596">
        <f>VLOOKUP(tbl[[#This Row],[Education]],lk_education[],G$2,FALSE)</f>
        <v>3</v>
      </c>
      <c r="H596" t="str">
        <f>Rawdata[[#This Row],[Occupation]]</f>
        <v>Professional</v>
      </c>
      <c r="I596" t="str">
        <f>Rawdata[[#This Row],[Home Owner]]</f>
        <v>Yes</v>
      </c>
      <c r="J596">
        <f>Rawdata[[#This Row],[Cars]]</f>
        <v>2</v>
      </c>
      <c r="K596" t="str">
        <f>Rawdata[[#This Row],[Commute Distance]]</f>
        <v>5-10 Miles</v>
      </c>
      <c r="L596" t="str">
        <f>Rawdata[[#This Row],[Region]]</f>
        <v>North America</v>
      </c>
      <c r="M596">
        <f>Rawdata[[#This Row],[Age]]</f>
        <v>44</v>
      </c>
      <c r="N596" t="str">
        <f>VLOOKUP(tbl[[#This Row],[Age]],lk_age_brackets[],N$2,TRUE)</f>
        <v>41-50</v>
      </c>
      <c r="O596" t="str">
        <f>Rawdata[[#This Row],[Purchased Bike]]</f>
        <v>No</v>
      </c>
    </row>
    <row r="597" spans="1:15" x14ac:dyDescent="0.25">
      <c r="A597">
        <f>Rawdata[[#This Row],[ID]]</f>
        <v>19812</v>
      </c>
      <c r="B597" t="str">
        <f>IF(Rawdata[[#This Row],[Marital Status]]="M","Married","Single")</f>
        <v>Single</v>
      </c>
      <c r="C597" t="str">
        <f>IF(Rawdata[[#This Row],[Gender]]="M","Male","Female")</f>
        <v>Female</v>
      </c>
      <c r="D597" s="7">
        <f>Rawdata[[#This Row],[Income]]</f>
        <v>70000</v>
      </c>
      <c r="E597">
        <f>Rawdata[[#This Row],[Children]]</f>
        <v>2</v>
      </c>
      <c r="F597" t="str">
        <f>Rawdata[[#This Row],[Education]]</f>
        <v>Partial College</v>
      </c>
      <c r="G597">
        <f>VLOOKUP(tbl[[#This Row],[Education]],lk_education[],G$2,FALSE)</f>
        <v>3</v>
      </c>
      <c r="H597" t="str">
        <f>Rawdata[[#This Row],[Occupation]]</f>
        <v>Professional</v>
      </c>
      <c r="I597" t="str">
        <f>Rawdata[[#This Row],[Home Owner]]</f>
        <v>Yes</v>
      </c>
      <c r="J597">
        <f>Rawdata[[#This Row],[Cars]]</f>
        <v>0</v>
      </c>
      <c r="K597" t="str">
        <f>Rawdata[[#This Row],[Commute Distance]]</f>
        <v>5-10 Miles</v>
      </c>
      <c r="L597" t="str">
        <f>Rawdata[[#This Row],[Region]]</f>
        <v>North America</v>
      </c>
      <c r="M597">
        <f>Rawdata[[#This Row],[Age]]</f>
        <v>49</v>
      </c>
      <c r="N597" t="str">
        <f>VLOOKUP(tbl[[#This Row],[Age]],lk_age_brackets[],N$2,TRUE)</f>
        <v>41-50</v>
      </c>
      <c r="O597" t="str">
        <f>Rawdata[[#This Row],[Purchased Bike]]</f>
        <v>Yes</v>
      </c>
    </row>
    <row r="598" spans="1:15" x14ac:dyDescent="0.25">
      <c r="A598">
        <f>Rawdata[[#This Row],[ID]]</f>
        <v>27660</v>
      </c>
      <c r="B598" t="str">
        <f>IF(Rawdata[[#This Row],[Marital Status]]="M","Married","Single")</f>
        <v>Married</v>
      </c>
      <c r="C598" t="str">
        <f>IF(Rawdata[[#This Row],[Gender]]="M","Male","Female")</f>
        <v>Male</v>
      </c>
      <c r="D598" s="7">
        <f>Rawdata[[#This Row],[Income]]</f>
        <v>80000</v>
      </c>
      <c r="E598">
        <f>Rawdata[[#This Row],[Children]]</f>
        <v>4</v>
      </c>
      <c r="F598" t="str">
        <f>Rawdata[[#This Row],[Education]]</f>
        <v>Graduate Degree</v>
      </c>
      <c r="G598">
        <f>VLOOKUP(tbl[[#This Row],[Education]],lk_education[],G$2,FALSE)</f>
        <v>5</v>
      </c>
      <c r="H598" t="str">
        <f>Rawdata[[#This Row],[Occupation]]</f>
        <v>Management</v>
      </c>
      <c r="I598" t="str">
        <f>Rawdata[[#This Row],[Home Owner]]</f>
        <v>Yes</v>
      </c>
      <c r="J598">
        <f>Rawdata[[#This Row],[Cars]]</f>
        <v>2</v>
      </c>
      <c r="K598" t="str">
        <f>Rawdata[[#This Row],[Commute Distance]]</f>
        <v>5-10 Miles</v>
      </c>
      <c r="L598" t="str">
        <f>Rawdata[[#This Row],[Region]]</f>
        <v>North America</v>
      </c>
      <c r="M598">
        <f>Rawdata[[#This Row],[Age]]</f>
        <v>70</v>
      </c>
      <c r="N598" t="str">
        <f>VLOOKUP(tbl[[#This Row],[Age]],lk_age_brackets[],N$2,TRUE)</f>
        <v>61+</v>
      </c>
      <c r="O598" t="str">
        <f>Rawdata[[#This Row],[Purchased Bike]]</f>
        <v>No</v>
      </c>
    </row>
    <row r="599" spans="1:15" x14ac:dyDescent="0.25">
      <c r="A599">
        <f>Rawdata[[#This Row],[ID]]</f>
        <v>18058</v>
      </c>
      <c r="B599" t="str">
        <f>IF(Rawdata[[#This Row],[Marital Status]]="M","Married","Single")</f>
        <v>Single</v>
      </c>
      <c r="C599" t="str">
        <f>IF(Rawdata[[#This Row],[Gender]]="M","Male","Female")</f>
        <v>Female</v>
      </c>
      <c r="D599" s="7">
        <f>Rawdata[[#This Row],[Income]]</f>
        <v>20000</v>
      </c>
      <c r="E599">
        <f>Rawdata[[#This Row],[Children]]</f>
        <v>3</v>
      </c>
      <c r="F599" t="str">
        <f>Rawdata[[#This Row],[Education]]</f>
        <v>High School</v>
      </c>
      <c r="G599">
        <f>VLOOKUP(tbl[[#This Row],[Education]],lk_education[],G$2,FALSE)</f>
        <v>2</v>
      </c>
      <c r="H599" t="str">
        <f>Rawdata[[#This Row],[Occupation]]</f>
        <v>Skilled Manual</v>
      </c>
      <c r="I599" t="str">
        <f>Rawdata[[#This Row],[Home Owner]]</f>
        <v>Yes</v>
      </c>
      <c r="J599">
        <f>Rawdata[[#This Row],[Cars]]</f>
        <v>2</v>
      </c>
      <c r="K599" t="str">
        <f>Rawdata[[#This Row],[Commute Distance]]</f>
        <v>2-5 Miles</v>
      </c>
      <c r="L599" t="str">
        <f>Rawdata[[#This Row],[Region]]</f>
        <v>North America</v>
      </c>
      <c r="M599">
        <f>Rawdata[[#This Row],[Age]]</f>
        <v>78</v>
      </c>
      <c r="N599" t="str">
        <f>VLOOKUP(tbl[[#This Row],[Age]],lk_age_brackets[],N$2,TRUE)</f>
        <v>61+</v>
      </c>
      <c r="O599" t="str">
        <f>Rawdata[[#This Row],[Purchased Bike]]</f>
        <v>No</v>
      </c>
    </row>
    <row r="600" spans="1:15" x14ac:dyDescent="0.25">
      <c r="A600">
        <f>Rawdata[[#This Row],[ID]]</f>
        <v>20343</v>
      </c>
      <c r="B600" t="str">
        <f>IF(Rawdata[[#This Row],[Marital Status]]="M","Married","Single")</f>
        <v>Married</v>
      </c>
      <c r="C600" t="str">
        <f>IF(Rawdata[[#This Row],[Gender]]="M","Male","Female")</f>
        <v>Female</v>
      </c>
      <c r="D600" s="7">
        <f>Rawdata[[#This Row],[Income]]</f>
        <v>90000</v>
      </c>
      <c r="E600">
        <f>Rawdata[[#This Row],[Children]]</f>
        <v>4</v>
      </c>
      <c r="F600" t="str">
        <f>Rawdata[[#This Row],[Education]]</f>
        <v>Partial College</v>
      </c>
      <c r="G600">
        <f>VLOOKUP(tbl[[#This Row],[Education]],lk_education[],G$2,FALSE)</f>
        <v>3</v>
      </c>
      <c r="H600" t="str">
        <f>Rawdata[[#This Row],[Occupation]]</f>
        <v>Professional</v>
      </c>
      <c r="I600" t="str">
        <f>Rawdata[[#This Row],[Home Owner]]</f>
        <v>Yes</v>
      </c>
      <c r="J600">
        <f>Rawdata[[#This Row],[Cars]]</f>
        <v>1</v>
      </c>
      <c r="K600" t="str">
        <f>Rawdata[[#This Row],[Commute Distance]]</f>
        <v>1-2 Miles</v>
      </c>
      <c r="L600" t="str">
        <f>Rawdata[[#This Row],[Region]]</f>
        <v>North America</v>
      </c>
      <c r="M600">
        <f>Rawdata[[#This Row],[Age]]</f>
        <v>45</v>
      </c>
      <c r="N600" t="str">
        <f>VLOOKUP(tbl[[#This Row],[Age]],lk_age_brackets[],N$2,TRUE)</f>
        <v>41-50</v>
      </c>
      <c r="O600" t="str">
        <f>Rawdata[[#This Row],[Purchased Bike]]</f>
        <v>No</v>
      </c>
    </row>
    <row r="601" spans="1:15" x14ac:dyDescent="0.25">
      <c r="A601">
        <f>Rawdata[[#This Row],[ID]]</f>
        <v>28997</v>
      </c>
      <c r="B601" t="str">
        <f>IF(Rawdata[[#This Row],[Marital Status]]="M","Married","Single")</f>
        <v>Single</v>
      </c>
      <c r="C601" t="str">
        <f>IF(Rawdata[[#This Row],[Gender]]="M","Male","Female")</f>
        <v>Male</v>
      </c>
      <c r="D601" s="7">
        <f>Rawdata[[#This Row],[Income]]</f>
        <v>40000</v>
      </c>
      <c r="E601">
        <f>Rawdata[[#This Row],[Children]]</f>
        <v>2</v>
      </c>
      <c r="F601" t="str">
        <f>Rawdata[[#This Row],[Education]]</f>
        <v>High School</v>
      </c>
      <c r="G601">
        <f>VLOOKUP(tbl[[#This Row],[Education]],lk_education[],G$2,FALSE)</f>
        <v>2</v>
      </c>
      <c r="H601" t="str">
        <f>Rawdata[[#This Row],[Occupation]]</f>
        <v>Professional</v>
      </c>
      <c r="I601" t="str">
        <f>Rawdata[[#This Row],[Home Owner]]</f>
        <v>No</v>
      </c>
      <c r="J601">
        <f>Rawdata[[#This Row],[Cars]]</f>
        <v>1</v>
      </c>
      <c r="K601" t="str">
        <f>Rawdata[[#This Row],[Commute Distance]]</f>
        <v>2-5 Miles</v>
      </c>
      <c r="L601" t="str">
        <f>Rawdata[[#This Row],[Region]]</f>
        <v>North America</v>
      </c>
      <c r="M601">
        <f>Rawdata[[#This Row],[Age]]</f>
        <v>58</v>
      </c>
      <c r="N601" t="str">
        <f>VLOOKUP(tbl[[#This Row],[Age]],lk_age_brackets[],N$2,TRUE)</f>
        <v>51-60</v>
      </c>
      <c r="O601" t="str">
        <f>Rawdata[[#This Row],[Purchased Bike]]</f>
        <v>Yes</v>
      </c>
    </row>
    <row r="602" spans="1:15" x14ac:dyDescent="0.25">
      <c r="A602">
        <f>Rawdata[[#This Row],[ID]]</f>
        <v>24398</v>
      </c>
      <c r="B602" t="str">
        <f>IF(Rawdata[[#This Row],[Marital Status]]="M","Married","Single")</f>
        <v>Married</v>
      </c>
      <c r="C602" t="str">
        <f>IF(Rawdata[[#This Row],[Gender]]="M","Male","Female")</f>
        <v>Male</v>
      </c>
      <c r="D602" s="7">
        <f>Rawdata[[#This Row],[Income]]</f>
        <v>130000</v>
      </c>
      <c r="E602">
        <f>Rawdata[[#This Row],[Children]]</f>
        <v>1</v>
      </c>
      <c r="F602" t="str">
        <f>Rawdata[[#This Row],[Education]]</f>
        <v>Graduate Degree</v>
      </c>
      <c r="G602">
        <f>VLOOKUP(tbl[[#This Row],[Education]],lk_education[],G$2,FALSE)</f>
        <v>5</v>
      </c>
      <c r="H602" t="str">
        <f>Rawdata[[#This Row],[Occupation]]</f>
        <v>Management</v>
      </c>
      <c r="I602" t="str">
        <f>Rawdata[[#This Row],[Home Owner]]</f>
        <v>Yes</v>
      </c>
      <c r="J602">
        <f>Rawdata[[#This Row],[Cars]]</f>
        <v>4</v>
      </c>
      <c r="K602" t="str">
        <f>Rawdata[[#This Row],[Commute Distance]]</f>
        <v>0-1 Miles</v>
      </c>
      <c r="L602" t="str">
        <f>Rawdata[[#This Row],[Region]]</f>
        <v>North America</v>
      </c>
      <c r="M602">
        <f>Rawdata[[#This Row],[Age]]</f>
        <v>41</v>
      </c>
      <c r="N602" t="str">
        <f>VLOOKUP(tbl[[#This Row],[Age]],lk_age_brackets[],N$2,TRUE)</f>
        <v>41-50</v>
      </c>
      <c r="O602" t="str">
        <f>Rawdata[[#This Row],[Purchased Bike]]</f>
        <v>No</v>
      </c>
    </row>
    <row r="603" spans="1:15" x14ac:dyDescent="0.25">
      <c r="A603">
        <f>Rawdata[[#This Row],[ID]]</f>
        <v>19002</v>
      </c>
      <c r="B603" t="str">
        <f>IF(Rawdata[[#This Row],[Marital Status]]="M","Married","Single")</f>
        <v>Married</v>
      </c>
      <c r="C603" t="str">
        <f>IF(Rawdata[[#This Row],[Gender]]="M","Male","Female")</f>
        <v>Female</v>
      </c>
      <c r="D603" s="7">
        <f>Rawdata[[#This Row],[Income]]</f>
        <v>60000</v>
      </c>
      <c r="E603">
        <f>Rawdata[[#This Row],[Children]]</f>
        <v>2</v>
      </c>
      <c r="F603" t="str">
        <f>Rawdata[[#This Row],[Education]]</f>
        <v>Partial College</v>
      </c>
      <c r="G603">
        <f>VLOOKUP(tbl[[#This Row],[Education]],lk_education[],G$2,FALSE)</f>
        <v>3</v>
      </c>
      <c r="H603" t="str">
        <f>Rawdata[[#This Row],[Occupation]]</f>
        <v>Professional</v>
      </c>
      <c r="I603" t="str">
        <f>Rawdata[[#This Row],[Home Owner]]</f>
        <v>Yes</v>
      </c>
      <c r="J603">
        <f>Rawdata[[#This Row],[Cars]]</f>
        <v>1</v>
      </c>
      <c r="K603" t="str">
        <f>Rawdata[[#This Row],[Commute Distance]]</f>
        <v>2-5 Miles</v>
      </c>
      <c r="L603" t="str">
        <f>Rawdata[[#This Row],[Region]]</f>
        <v>North America</v>
      </c>
      <c r="M603">
        <f>Rawdata[[#This Row],[Age]]</f>
        <v>57</v>
      </c>
      <c r="N603" t="str">
        <f>VLOOKUP(tbl[[#This Row],[Age]],lk_age_brackets[],N$2,TRUE)</f>
        <v>51-60</v>
      </c>
      <c r="O603" t="str">
        <f>Rawdata[[#This Row],[Purchased Bike]]</f>
        <v>Yes</v>
      </c>
    </row>
    <row r="604" spans="1:15" x14ac:dyDescent="0.25">
      <c r="A604">
        <f>Rawdata[[#This Row],[ID]]</f>
        <v>28609</v>
      </c>
      <c r="B604" t="str">
        <f>IF(Rawdata[[#This Row],[Marital Status]]="M","Married","Single")</f>
        <v>Married</v>
      </c>
      <c r="C604" t="str">
        <f>IF(Rawdata[[#This Row],[Gender]]="M","Male","Female")</f>
        <v>Male</v>
      </c>
      <c r="D604" s="7">
        <f>Rawdata[[#This Row],[Income]]</f>
        <v>30000</v>
      </c>
      <c r="E604">
        <f>Rawdata[[#This Row],[Children]]</f>
        <v>2</v>
      </c>
      <c r="F604" t="str">
        <f>Rawdata[[#This Row],[Education]]</f>
        <v>High School</v>
      </c>
      <c r="G604">
        <f>VLOOKUP(tbl[[#This Row],[Education]],lk_education[],G$2,FALSE)</f>
        <v>2</v>
      </c>
      <c r="H604" t="str">
        <f>Rawdata[[#This Row],[Occupation]]</f>
        <v>Skilled Manual</v>
      </c>
      <c r="I604" t="str">
        <f>Rawdata[[#This Row],[Home Owner]]</f>
        <v>No</v>
      </c>
      <c r="J604">
        <f>Rawdata[[#This Row],[Cars]]</f>
        <v>2</v>
      </c>
      <c r="K604" t="str">
        <f>Rawdata[[#This Row],[Commute Distance]]</f>
        <v>0-1 Miles</v>
      </c>
      <c r="L604" t="str">
        <f>Rawdata[[#This Row],[Region]]</f>
        <v>North America</v>
      </c>
      <c r="M604">
        <f>Rawdata[[#This Row],[Age]]</f>
        <v>49</v>
      </c>
      <c r="N604" t="str">
        <f>VLOOKUP(tbl[[#This Row],[Age]],lk_age_brackets[],N$2,TRUE)</f>
        <v>41-50</v>
      </c>
      <c r="O604" t="str">
        <f>Rawdata[[#This Row],[Purchased Bike]]</f>
        <v>No</v>
      </c>
    </row>
    <row r="605" spans="1:15" x14ac:dyDescent="0.25">
      <c r="A605">
        <f>Rawdata[[#This Row],[ID]]</f>
        <v>29231</v>
      </c>
      <c r="B605" t="str">
        <f>IF(Rawdata[[#This Row],[Marital Status]]="M","Married","Single")</f>
        <v>Single</v>
      </c>
      <c r="C605" t="str">
        <f>IF(Rawdata[[#This Row],[Gender]]="M","Male","Female")</f>
        <v>Male</v>
      </c>
      <c r="D605" s="7">
        <f>Rawdata[[#This Row],[Income]]</f>
        <v>80000</v>
      </c>
      <c r="E605">
        <f>Rawdata[[#This Row],[Children]]</f>
        <v>4</v>
      </c>
      <c r="F605" t="str">
        <f>Rawdata[[#This Row],[Education]]</f>
        <v>Partial College</v>
      </c>
      <c r="G605">
        <f>VLOOKUP(tbl[[#This Row],[Education]],lk_education[],G$2,FALSE)</f>
        <v>3</v>
      </c>
      <c r="H605" t="str">
        <f>Rawdata[[#This Row],[Occupation]]</f>
        <v>Professional</v>
      </c>
      <c r="I605" t="str">
        <f>Rawdata[[#This Row],[Home Owner]]</f>
        <v>No</v>
      </c>
      <c r="J605">
        <f>Rawdata[[#This Row],[Cars]]</f>
        <v>2</v>
      </c>
      <c r="K605" t="str">
        <f>Rawdata[[#This Row],[Commute Distance]]</f>
        <v>0-1 Miles</v>
      </c>
      <c r="L605" t="str">
        <f>Rawdata[[#This Row],[Region]]</f>
        <v>North America</v>
      </c>
      <c r="M605">
        <f>Rawdata[[#This Row],[Age]]</f>
        <v>43</v>
      </c>
      <c r="N605" t="str">
        <f>VLOOKUP(tbl[[#This Row],[Age]],lk_age_brackets[],N$2,TRUE)</f>
        <v>41-50</v>
      </c>
      <c r="O605" t="str">
        <f>Rawdata[[#This Row],[Purchased Bike]]</f>
        <v>No</v>
      </c>
    </row>
    <row r="606" spans="1:15" x14ac:dyDescent="0.25">
      <c r="A606">
        <f>Rawdata[[#This Row],[ID]]</f>
        <v>18858</v>
      </c>
      <c r="B606" t="str">
        <f>IF(Rawdata[[#This Row],[Marital Status]]="M","Married","Single")</f>
        <v>Single</v>
      </c>
      <c r="C606" t="str">
        <f>IF(Rawdata[[#This Row],[Gender]]="M","Male","Female")</f>
        <v>Male</v>
      </c>
      <c r="D606" s="7">
        <f>Rawdata[[#This Row],[Income]]</f>
        <v>60000</v>
      </c>
      <c r="E606">
        <f>Rawdata[[#This Row],[Children]]</f>
        <v>2</v>
      </c>
      <c r="F606" t="str">
        <f>Rawdata[[#This Row],[Education]]</f>
        <v>Partial High School</v>
      </c>
      <c r="G606">
        <f>VLOOKUP(tbl[[#This Row],[Education]],lk_education[],G$2,FALSE)</f>
        <v>1</v>
      </c>
      <c r="H606" t="str">
        <f>Rawdata[[#This Row],[Occupation]]</f>
        <v>Skilled Manual</v>
      </c>
      <c r="I606" t="str">
        <f>Rawdata[[#This Row],[Home Owner]]</f>
        <v>Yes</v>
      </c>
      <c r="J606">
        <f>Rawdata[[#This Row],[Cars]]</f>
        <v>2</v>
      </c>
      <c r="K606" t="str">
        <f>Rawdata[[#This Row],[Commute Distance]]</f>
        <v>5-10 Miles</v>
      </c>
      <c r="L606" t="str">
        <f>Rawdata[[#This Row],[Region]]</f>
        <v>North America</v>
      </c>
      <c r="M606">
        <f>Rawdata[[#This Row],[Age]]</f>
        <v>52</v>
      </c>
      <c r="N606" t="str">
        <f>VLOOKUP(tbl[[#This Row],[Age]],lk_age_brackets[],N$2,TRUE)</f>
        <v>51-60</v>
      </c>
      <c r="O606" t="str">
        <f>Rawdata[[#This Row],[Purchased Bike]]</f>
        <v>Yes</v>
      </c>
    </row>
    <row r="607" spans="1:15" x14ac:dyDescent="0.25">
      <c r="A607">
        <f>Rawdata[[#This Row],[ID]]</f>
        <v>20000</v>
      </c>
      <c r="B607" t="str">
        <f>IF(Rawdata[[#This Row],[Marital Status]]="M","Married","Single")</f>
        <v>Married</v>
      </c>
      <c r="C607" t="str">
        <f>IF(Rawdata[[#This Row],[Gender]]="M","Male","Female")</f>
        <v>Male</v>
      </c>
      <c r="D607" s="7">
        <f>Rawdata[[#This Row],[Income]]</f>
        <v>60000</v>
      </c>
      <c r="E607">
        <f>Rawdata[[#This Row],[Children]]</f>
        <v>1</v>
      </c>
      <c r="F607" t="str">
        <f>Rawdata[[#This Row],[Education]]</f>
        <v>Graduate Degree</v>
      </c>
      <c r="G607">
        <f>VLOOKUP(tbl[[#This Row],[Education]],lk_education[],G$2,FALSE)</f>
        <v>5</v>
      </c>
      <c r="H607" t="str">
        <f>Rawdata[[#This Row],[Occupation]]</f>
        <v>Professional</v>
      </c>
      <c r="I607" t="str">
        <f>Rawdata[[#This Row],[Home Owner]]</f>
        <v>Yes</v>
      </c>
      <c r="J607">
        <f>Rawdata[[#This Row],[Cars]]</f>
        <v>0</v>
      </c>
      <c r="K607" t="str">
        <f>Rawdata[[#This Row],[Commute Distance]]</f>
        <v>0-1 Miles</v>
      </c>
      <c r="L607" t="str">
        <f>Rawdata[[#This Row],[Region]]</f>
        <v>North America</v>
      </c>
      <c r="M607">
        <f>Rawdata[[#This Row],[Age]]</f>
        <v>35</v>
      </c>
      <c r="N607" t="str">
        <f>VLOOKUP(tbl[[#This Row],[Age]],lk_age_brackets[],N$2,TRUE)</f>
        <v>31-40</v>
      </c>
      <c r="O607" t="str">
        <f>Rawdata[[#This Row],[Purchased Bike]]</f>
        <v>Yes</v>
      </c>
    </row>
    <row r="608" spans="1:15" x14ac:dyDescent="0.25">
      <c r="A608">
        <f>Rawdata[[#This Row],[ID]]</f>
        <v>25261</v>
      </c>
      <c r="B608" t="str">
        <f>IF(Rawdata[[#This Row],[Marital Status]]="M","Married","Single")</f>
        <v>Married</v>
      </c>
      <c r="C608" t="str">
        <f>IF(Rawdata[[#This Row],[Gender]]="M","Male","Female")</f>
        <v>Male</v>
      </c>
      <c r="D608" s="7">
        <f>Rawdata[[#This Row],[Income]]</f>
        <v>40000</v>
      </c>
      <c r="E608">
        <f>Rawdata[[#This Row],[Children]]</f>
        <v>0</v>
      </c>
      <c r="F608" t="str">
        <f>Rawdata[[#This Row],[Education]]</f>
        <v>High School</v>
      </c>
      <c r="G608">
        <f>VLOOKUP(tbl[[#This Row],[Education]],lk_education[],G$2,FALSE)</f>
        <v>2</v>
      </c>
      <c r="H608" t="str">
        <f>Rawdata[[#This Row],[Occupation]]</f>
        <v>Skilled Manual</v>
      </c>
      <c r="I608" t="str">
        <f>Rawdata[[#This Row],[Home Owner]]</f>
        <v>Yes</v>
      </c>
      <c r="J608">
        <f>Rawdata[[#This Row],[Cars]]</f>
        <v>2</v>
      </c>
      <c r="K608" t="str">
        <f>Rawdata[[#This Row],[Commute Distance]]</f>
        <v>5-10 Miles</v>
      </c>
      <c r="L608" t="str">
        <f>Rawdata[[#This Row],[Region]]</f>
        <v>North America</v>
      </c>
      <c r="M608">
        <f>Rawdata[[#This Row],[Age]]</f>
        <v>27</v>
      </c>
      <c r="N608" t="str">
        <f>VLOOKUP(tbl[[#This Row],[Age]],lk_age_brackets[],N$2,TRUE)</f>
        <v>0-30</v>
      </c>
      <c r="O608" t="str">
        <f>Rawdata[[#This Row],[Purchased Bike]]</f>
        <v>No</v>
      </c>
    </row>
    <row r="609" spans="1:15" x14ac:dyDescent="0.25">
      <c r="A609">
        <f>Rawdata[[#This Row],[ID]]</f>
        <v>17458</v>
      </c>
      <c r="B609" t="str">
        <f>IF(Rawdata[[#This Row],[Marital Status]]="M","Married","Single")</f>
        <v>Single</v>
      </c>
      <c r="C609" t="str">
        <f>IF(Rawdata[[#This Row],[Gender]]="M","Male","Female")</f>
        <v>Male</v>
      </c>
      <c r="D609" s="7">
        <f>Rawdata[[#This Row],[Income]]</f>
        <v>70000</v>
      </c>
      <c r="E609">
        <f>Rawdata[[#This Row],[Children]]</f>
        <v>3</v>
      </c>
      <c r="F609" t="str">
        <f>Rawdata[[#This Row],[Education]]</f>
        <v>High School</v>
      </c>
      <c r="G609">
        <f>VLOOKUP(tbl[[#This Row],[Education]],lk_education[],G$2,FALSE)</f>
        <v>2</v>
      </c>
      <c r="H609" t="str">
        <f>Rawdata[[#This Row],[Occupation]]</f>
        <v>Professional</v>
      </c>
      <c r="I609" t="str">
        <f>Rawdata[[#This Row],[Home Owner]]</f>
        <v>Yes</v>
      </c>
      <c r="J609">
        <f>Rawdata[[#This Row],[Cars]]</f>
        <v>0</v>
      </c>
      <c r="K609" t="str">
        <f>Rawdata[[#This Row],[Commute Distance]]</f>
        <v>5-10 Miles</v>
      </c>
      <c r="L609" t="str">
        <f>Rawdata[[#This Row],[Region]]</f>
        <v>North America</v>
      </c>
      <c r="M609">
        <f>Rawdata[[#This Row],[Age]]</f>
        <v>52</v>
      </c>
      <c r="N609" t="str">
        <f>VLOOKUP(tbl[[#This Row],[Age]],lk_age_brackets[],N$2,TRUE)</f>
        <v>51-60</v>
      </c>
      <c r="O609" t="str">
        <f>Rawdata[[#This Row],[Purchased Bike]]</f>
        <v>Yes</v>
      </c>
    </row>
    <row r="610" spans="1:15" x14ac:dyDescent="0.25">
      <c r="A610">
        <f>Rawdata[[#This Row],[ID]]</f>
        <v>11644</v>
      </c>
      <c r="B610" t="str">
        <f>IF(Rawdata[[#This Row],[Marital Status]]="M","Married","Single")</f>
        <v>Single</v>
      </c>
      <c r="C610" t="str">
        <f>IF(Rawdata[[#This Row],[Gender]]="M","Male","Female")</f>
        <v>Male</v>
      </c>
      <c r="D610" s="7">
        <f>Rawdata[[#This Row],[Income]]</f>
        <v>40000</v>
      </c>
      <c r="E610">
        <f>Rawdata[[#This Row],[Children]]</f>
        <v>2</v>
      </c>
      <c r="F610" t="str">
        <f>Rawdata[[#This Row],[Education]]</f>
        <v>Bachelors</v>
      </c>
      <c r="G610">
        <f>VLOOKUP(tbl[[#This Row],[Education]],lk_education[],G$2,FALSE)</f>
        <v>4</v>
      </c>
      <c r="H610" t="str">
        <f>Rawdata[[#This Row],[Occupation]]</f>
        <v>Skilled Manual</v>
      </c>
      <c r="I610" t="str">
        <f>Rawdata[[#This Row],[Home Owner]]</f>
        <v>Yes</v>
      </c>
      <c r="J610">
        <f>Rawdata[[#This Row],[Cars]]</f>
        <v>0</v>
      </c>
      <c r="K610" t="str">
        <f>Rawdata[[#This Row],[Commute Distance]]</f>
        <v>2-5 Miles</v>
      </c>
      <c r="L610" t="str">
        <f>Rawdata[[#This Row],[Region]]</f>
        <v>North America</v>
      </c>
      <c r="M610">
        <f>Rawdata[[#This Row],[Age]]</f>
        <v>36</v>
      </c>
      <c r="N610" t="str">
        <f>VLOOKUP(tbl[[#This Row],[Age]],lk_age_brackets[],N$2,TRUE)</f>
        <v>31-40</v>
      </c>
      <c r="O610" t="str">
        <f>Rawdata[[#This Row],[Purchased Bike]]</f>
        <v>No</v>
      </c>
    </row>
    <row r="611" spans="1:15" x14ac:dyDescent="0.25">
      <c r="A611">
        <f>Rawdata[[#This Row],[ID]]</f>
        <v>16145</v>
      </c>
      <c r="B611" t="str">
        <f>IF(Rawdata[[#This Row],[Marital Status]]="M","Married","Single")</f>
        <v>Single</v>
      </c>
      <c r="C611" t="str">
        <f>IF(Rawdata[[#This Row],[Gender]]="M","Male","Female")</f>
        <v>Female</v>
      </c>
      <c r="D611" s="7">
        <f>Rawdata[[#This Row],[Income]]</f>
        <v>70000</v>
      </c>
      <c r="E611">
        <f>Rawdata[[#This Row],[Children]]</f>
        <v>5</v>
      </c>
      <c r="F611" t="str">
        <f>Rawdata[[#This Row],[Education]]</f>
        <v>Graduate Degree</v>
      </c>
      <c r="G611">
        <f>VLOOKUP(tbl[[#This Row],[Education]],lk_education[],G$2,FALSE)</f>
        <v>5</v>
      </c>
      <c r="H611" t="str">
        <f>Rawdata[[#This Row],[Occupation]]</f>
        <v>Professional</v>
      </c>
      <c r="I611" t="str">
        <f>Rawdata[[#This Row],[Home Owner]]</f>
        <v>Yes</v>
      </c>
      <c r="J611">
        <f>Rawdata[[#This Row],[Cars]]</f>
        <v>3</v>
      </c>
      <c r="K611" t="str">
        <f>Rawdata[[#This Row],[Commute Distance]]</f>
        <v>10+ Miles</v>
      </c>
      <c r="L611" t="str">
        <f>Rawdata[[#This Row],[Region]]</f>
        <v>North America</v>
      </c>
      <c r="M611">
        <f>Rawdata[[#This Row],[Age]]</f>
        <v>46</v>
      </c>
      <c r="N611" t="str">
        <f>VLOOKUP(tbl[[#This Row],[Age]],lk_age_brackets[],N$2,TRUE)</f>
        <v>41-50</v>
      </c>
      <c r="O611" t="str">
        <f>Rawdata[[#This Row],[Purchased Bike]]</f>
        <v>Yes</v>
      </c>
    </row>
    <row r="612" spans="1:15" x14ac:dyDescent="0.25">
      <c r="A612">
        <f>Rawdata[[#This Row],[ID]]</f>
        <v>16890</v>
      </c>
      <c r="B612" t="str">
        <f>IF(Rawdata[[#This Row],[Marital Status]]="M","Married","Single")</f>
        <v>Married</v>
      </c>
      <c r="C612" t="str">
        <f>IF(Rawdata[[#This Row],[Gender]]="M","Male","Female")</f>
        <v>Male</v>
      </c>
      <c r="D612" s="7">
        <f>Rawdata[[#This Row],[Income]]</f>
        <v>60000</v>
      </c>
      <c r="E612">
        <f>Rawdata[[#This Row],[Children]]</f>
        <v>3</v>
      </c>
      <c r="F612" t="str">
        <f>Rawdata[[#This Row],[Education]]</f>
        <v>Partial High School</v>
      </c>
      <c r="G612">
        <f>VLOOKUP(tbl[[#This Row],[Education]],lk_education[],G$2,FALSE)</f>
        <v>1</v>
      </c>
      <c r="H612" t="str">
        <f>Rawdata[[#This Row],[Occupation]]</f>
        <v>Skilled Manual</v>
      </c>
      <c r="I612" t="str">
        <f>Rawdata[[#This Row],[Home Owner]]</f>
        <v>Yes</v>
      </c>
      <c r="J612">
        <f>Rawdata[[#This Row],[Cars]]</f>
        <v>2</v>
      </c>
      <c r="K612" t="str">
        <f>Rawdata[[#This Row],[Commute Distance]]</f>
        <v>5-10 Miles</v>
      </c>
      <c r="L612" t="str">
        <f>Rawdata[[#This Row],[Region]]</f>
        <v>North America</v>
      </c>
      <c r="M612">
        <f>Rawdata[[#This Row],[Age]]</f>
        <v>52</v>
      </c>
      <c r="N612" t="str">
        <f>VLOOKUP(tbl[[#This Row],[Age]],lk_age_brackets[],N$2,TRUE)</f>
        <v>51-60</v>
      </c>
      <c r="O612" t="str">
        <f>Rawdata[[#This Row],[Purchased Bike]]</f>
        <v>Yes</v>
      </c>
    </row>
    <row r="613" spans="1:15" x14ac:dyDescent="0.25">
      <c r="A613">
        <f>Rawdata[[#This Row],[ID]]</f>
        <v>25983</v>
      </c>
      <c r="B613" t="str">
        <f>IF(Rawdata[[#This Row],[Marital Status]]="M","Married","Single")</f>
        <v>Married</v>
      </c>
      <c r="C613" t="str">
        <f>IF(Rawdata[[#This Row],[Gender]]="M","Male","Female")</f>
        <v>Male</v>
      </c>
      <c r="D613" s="7">
        <f>Rawdata[[#This Row],[Income]]</f>
        <v>70000</v>
      </c>
      <c r="E613">
        <f>Rawdata[[#This Row],[Children]]</f>
        <v>0</v>
      </c>
      <c r="F613" t="str">
        <f>Rawdata[[#This Row],[Education]]</f>
        <v>Bachelors</v>
      </c>
      <c r="G613">
        <f>VLOOKUP(tbl[[#This Row],[Education]],lk_education[],G$2,FALSE)</f>
        <v>4</v>
      </c>
      <c r="H613" t="str">
        <f>Rawdata[[#This Row],[Occupation]]</f>
        <v>Professional</v>
      </c>
      <c r="I613" t="str">
        <f>Rawdata[[#This Row],[Home Owner]]</f>
        <v>No</v>
      </c>
      <c r="J613">
        <f>Rawdata[[#This Row],[Cars]]</f>
        <v>1</v>
      </c>
      <c r="K613" t="str">
        <f>Rawdata[[#This Row],[Commute Distance]]</f>
        <v>0-1 Miles</v>
      </c>
      <c r="L613" t="str">
        <f>Rawdata[[#This Row],[Region]]</f>
        <v>North America</v>
      </c>
      <c r="M613">
        <f>Rawdata[[#This Row],[Age]]</f>
        <v>43</v>
      </c>
      <c r="N613" t="str">
        <f>VLOOKUP(tbl[[#This Row],[Age]],lk_age_brackets[],N$2,TRUE)</f>
        <v>41-50</v>
      </c>
      <c r="O613" t="str">
        <f>Rawdata[[#This Row],[Purchased Bike]]</f>
        <v>No</v>
      </c>
    </row>
    <row r="614" spans="1:15" x14ac:dyDescent="0.25">
      <c r="A614">
        <f>Rawdata[[#This Row],[ID]]</f>
        <v>14633</v>
      </c>
      <c r="B614" t="str">
        <f>IF(Rawdata[[#This Row],[Marital Status]]="M","Married","Single")</f>
        <v>Married</v>
      </c>
      <c r="C614" t="str">
        <f>IF(Rawdata[[#This Row],[Gender]]="M","Male","Female")</f>
        <v>Male</v>
      </c>
      <c r="D614" s="7">
        <f>Rawdata[[#This Row],[Income]]</f>
        <v>60000</v>
      </c>
      <c r="E614">
        <f>Rawdata[[#This Row],[Children]]</f>
        <v>1</v>
      </c>
      <c r="F614" t="str">
        <f>Rawdata[[#This Row],[Education]]</f>
        <v>Partial College</v>
      </c>
      <c r="G614">
        <f>VLOOKUP(tbl[[#This Row],[Education]],lk_education[],G$2,FALSE)</f>
        <v>3</v>
      </c>
      <c r="H614" t="str">
        <f>Rawdata[[#This Row],[Occupation]]</f>
        <v>Skilled Manual</v>
      </c>
      <c r="I614" t="str">
        <f>Rawdata[[#This Row],[Home Owner]]</f>
        <v>Yes</v>
      </c>
      <c r="J614">
        <f>Rawdata[[#This Row],[Cars]]</f>
        <v>1</v>
      </c>
      <c r="K614" t="str">
        <f>Rawdata[[#This Row],[Commute Distance]]</f>
        <v>2-5 Miles</v>
      </c>
      <c r="L614" t="str">
        <f>Rawdata[[#This Row],[Region]]</f>
        <v>North America</v>
      </c>
      <c r="M614">
        <f>Rawdata[[#This Row],[Age]]</f>
        <v>44</v>
      </c>
      <c r="N614" t="str">
        <f>VLOOKUP(tbl[[#This Row],[Age]],lk_age_brackets[],N$2,TRUE)</f>
        <v>41-50</v>
      </c>
      <c r="O614" t="str">
        <f>Rawdata[[#This Row],[Purchased Bike]]</f>
        <v>No</v>
      </c>
    </row>
    <row r="615" spans="1:15" x14ac:dyDescent="0.25">
      <c r="A615">
        <f>Rawdata[[#This Row],[ID]]</f>
        <v>22994</v>
      </c>
      <c r="B615" t="str">
        <f>IF(Rawdata[[#This Row],[Marital Status]]="M","Married","Single")</f>
        <v>Married</v>
      </c>
      <c r="C615" t="str">
        <f>IF(Rawdata[[#This Row],[Gender]]="M","Male","Female")</f>
        <v>Female</v>
      </c>
      <c r="D615" s="7">
        <f>Rawdata[[#This Row],[Income]]</f>
        <v>80000</v>
      </c>
      <c r="E615">
        <f>Rawdata[[#This Row],[Children]]</f>
        <v>0</v>
      </c>
      <c r="F615" t="str">
        <f>Rawdata[[#This Row],[Education]]</f>
        <v>Bachelors</v>
      </c>
      <c r="G615">
        <f>VLOOKUP(tbl[[#This Row],[Education]],lk_education[],G$2,FALSE)</f>
        <v>4</v>
      </c>
      <c r="H615" t="str">
        <f>Rawdata[[#This Row],[Occupation]]</f>
        <v>Management</v>
      </c>
      <c r="I615" t="str">
        <f>Rawdata[[#This Row],[Home Owner]]</f>
        <v>Yes</v>
      </c>
      <c r="J615">
        <f>Rawdata[[#This Row],[Cars]]</f>
        <v>1</v>
      </c>
      <c r="K615" t="str">
        <f>Rawdata[[#This Row],[Commute Distance]]</f>
        <v>1-2 Miles</v>
      </c>
      <c r="L615" t="str">
        <f>Rawdata[[#This Row],[Region]]</f>
        <v>North America</v>
      </c>
      <c r="M615">
        <f>Rawdata[[#This Row],[Age]]</f>
        <v>34</v>
      </c>
      <c r="N615" t="str">
        <f>VLOOKUP(tbl[[#This Row],[Age]],lk_age_brackets[],N$2,TRUE)</f>
        <v>31-40</v>
      </c>
      <c r="O615" t="str">
        <f>Rawdata[[#This Row],[Purchased Bike]]</f>
        <v>Yes</v>
      </c>
    </row>
    <row r="616" spans="1:15" x14ac:dyDescent="0.25">
      <c r="A616">
        <f>Rawdata[[#This Row],[ID]]</f>
        <v>22983</v>
      </c>
      <c r="B616" t="str">
        <f>IF(Rawdata[[#This Row],[Marital Status]]="M","Married","Single")</f>
        <v>Single</v>
      </c>
      <c r="C616" t="str">
        <f>IF(Rawdata[[#This Row],[Gender]]="M","Male","Female")</f>
        <v>Female</v>
      </c>
      <c r="D616" s="7">
        <f>Rawdata[[#This Row],[Income]]</f>
        <v>30000</v>
      </c>
      <c r="E616">
        <f>Rawdata[[#This Row],[Children]]</f>
        <v>0</v>
      </c>
      <c r="F616" t="str">
        <f>Rawdata[[#This Row],[Education]]</f>
        <v>Partial High School</v>
      </c>
      <c r="G616">
        <f>VLOOKUP(tbl[[#This Row],[Education]],lk_education[],G$2,FALSE)</f>
        <v>1</v>
      </c>
      <c r="H616" t="str">
        <f>Rawdata[[#This Row],[Occupation]]</f>
        <v>Clerical</v>
      </c>
      <c r="I616" t="str">
        <f>Rawdata[[#This Row],[Home Owner]]</f>
        <v>Yes</v>
      </c>
      <c r="J616">
        <f>Rawdata[[#This Row],[Cars]]</f>
        <v>2</v>
      </c>
      <c r="K616" t="str">
        <f>Rawdata[[#This Row],[Commute Distance]]</f>
        <v>5-10 Miles</v>
      </c>
      <c r="L616" t="str">
        <f>Rawdata[[#This Row],[Region]]</f>
        <v>North America</v>
      </c>
      <c r="M616">
        <f>Rawdata[[#This Row],[Age]]</f>
        <v>27</v>
      </c>
      <c r="N616" t="str">
        <f>VLOOKUP(tbl[[#This Row],[Age]],lk_age_brackets[],N$2,TRUE)</f>
        <v>0-30</v>
      </c>
      <c r="O616" t="str">
        <f>Rawdata[[#This Row],[Purchased Bike]]</f>
        <v>No</v>
      </c>
    </row>
    <row r="617" spans="1:15" x14ac:dyDescent="0.25">
      <c r="A617">
        <f>Rawdata[[#This Row],[ID]]</f>
        <v>25184</v>
      </c>
      <c r="B617" t="str">
        <f>IF(Rawdata[[#This Row],[Marital Status]]="M","Married","Single")</f>
        <v>Single</v>
      </c>
      <c r="C617" t="str">
        <f>IF(Rawdata[[#This Row],[Gender]]="M","Male","Female")</f>
        <v>Male</v>
      </c>
      <c r="D617" s="7">
        <f>Rawdata[[#This Row],[Income]]</f>
        <v>110000</v>
      </c>
      <c r="E617">
        <f>Rawdata[[#This Row],[Children]]</f>
        <v>1</v>
      </c>
      <c r="F617" t="str">
        <f>Rawdata[[#This Row],[Education]]</f>
        <v>Partial College</v>
      </c>
      <c r="G617">
        <f>VLOOKUP(tbl[[#This Row],[Education]],lk_education[],G$2,FALSE)</f>
        <v>3</v>
      </c>
      <c r="H617" t="str">
        <f>Rawdata[[#This Row],[Occupation]]</f>
        <v>Professional</v>
      </c>
      <c r="I617" t="str">
        <f>Rawdata[[#This Row],[Home Owner]]</f>
        <v>Yes</v>
      </c>
      <c r="J617">
        <f>Rawdata[[#This Row],[Cars]]</f>
        <v>4</v>
      </c>
      <c r="K617" t="str">
        <f>Rawdata[[#This Row],[Commute Distance]]</f>
        <v>5-10 Miles</v>
      </c>
      <c r="L617" t="str">
        <f>Rawdata[[#This Row],[Region]]</f>
        <v>North America</v>
      </c>
      <c r="M617">
        <f>Rawdata[[#This Row],[Age]]</f>
        <v>45</v>
      </c>
      <c r="N617" t="str">
        <f>VLOOKUP(tbl[[#This Row],[Age]],lk_age_brackets[],N$2,TRUE)</f>
        <v>41-50</v>
      </c>
      <c r="O617" t="str">
        <f>Rawdata[[#This Row],[Purchased Bike]]</f>
        <v>Yes</v>
      </c>
    </row>
    <row r="618" spans="1:15" x14ac:dyDescent="0.25">
      <c r="A618">
        <f>Rawdata[[#This Row],[ID]]</f>
        <v>14469</v>
      </c>
      <c r="B618" t="str">
        <f>IF(Rawdata[[#This Row],[Marital Status]]="M","Married","Single")</f>
        <v>Married</v>
      </c>
      <c r="C618" t="str">
        <f>IF(Rawdata[[#This Row],[Gender]]="M","Male","Female")</f>
        <v>Female</v>
      </c>
      <c r="D618" s="7">
        <f>Rawdata[[#This Row],[Income]]</f>
        <v>100000</v>
      </c>
      <c r="E618">
        <f>Rawdata[[#This Row],[Children]]</f>
        <v>3</v>
      </c>
      <c r="F618" t="str">
        <f>Rawdata[[#This Row],[Education]]</f>
        <v>Partial College</v>
      </c>
      <c r="G618">
        <f>VLOOKUP(tbl[[#This Row],[Education]],lk_education[],G$2,FALSE)</f>
        <v>3</v>
      </c>
      <c r="H618" t="str">
        <f>Rawdata[[#This Row],[Occupation]]</f>
        <v>Professional</v>
      </c>
      <c r="I618" t="str">
        <f>Rawdata[[#This Row],[Home Owner]]</f>
        <v>Yes</v>
      </c>
      <c r="J618">
        <f>Rawdata[[#This Row],[Cars]]</f>
        <v>4</v>
      </c>
      <c r="K618" t="str">
        <f>Rawdata[[#This Row],[Commute Distance]]</f>
        <v>1-2 Miles</v>
      </c>
      <c r="L618" t="str">
        <f>Rawdata[[#This Row],[Region]]</f>
        <v>North America</v>
      </c>
      <c r="M618">
        <f>Rawdata[[#This Row],[Age]]</f>
        <v>45</v>
      </c>
      <c r="N618" t="str">
        <f>VLOOKUP(tbl[[#This Row],[Age]],lk_age_brackets[],N$2,TRUE)</f>
        <v>41-50</v>
      </c>
      <c r="O618" t="str">
        <f>Rawdata[[#This Row],[Purchased Bike]]</f>
        <v>No</v>
      </c>
    </row>
    <row r="619" spans="1:15" x14ac:dyDescent="0.25">
      <c r="A619">
        <f>Rawdata[[#This Row],[ID]]</f>
        <v>11538</v>
      </c>
      <c r="B619" t="str">
        <f>IF(Rawdata[[#This Row],[Marital Status]]="M","Married","Single")</f>
        <v>Single</v>
      </c>
      <c r="C619" t="str">
        <f>IF(Rawdata[[#This Row],[Gender]]="M","Male","Female")</f>
        <v>Female</v>
      </c>
      <c r="D619" s="7">
        <f>Rawdata[[#This Row],[Income]]</f>
        <v>60000</v>
      </c>
      <c r="E619">
        <f>Rawdata[[#This Row],[Children]]</f>
        <v>4</v>
      </c>
      <c r="F619" t="str">
        <f>Rawdata[[#This Row],[Education]]</f>
        <v>Graduate Degree</v>
      </c>
      <c r="G619">
        <f>VLOOKUP(tbl[[#This Row],[Education]],lk_education[],G$2,FALSE)</f>
        <v>5</v>
      </c>
      <c r="H619" t="str">
        <f>Rawdata[[#This Row],[Occupation]]</f>
        <v>Skilled Manual</v>
      </c>
      <c r="I619" t="str">
        <f>Rawdata[[#This Row],[Home Owner]]</f>
        <v>No</v>
      </c>
      <c r="J619">
        <f>Rawdata[[#This Row],[Cars]]</f>
        <v>0</v>
      </c>
      <c r="K619" t="str">
        <f>Rawdata[[#This Row],[Commute Distance]]</f>
        <v>0-1 Miles</v>
      </c>
      <c r="L619" t="str">
        <f>Rawdata[[#This Row],[Region]]</f>
        <v>North America</v>
      </c>
      <c r="M619">
        <f>Rawdata[[#This Row],[Age]]</f>
        <v>47</v>
      </c>
      <c r="N619" t="str">
        <f>VLOOKUP(tbl[[#This Row],[Age]],lk_age_brackets[],N$2,TRUE)</f>
        <v>41-50</v>
      </c>
      <c r="O619" t="str">
        <f>Rawdata[[#This Row],[Purchased Bike]]</f>
        <v>Yes</v>
      </c>
    </row>
    <row r="620" spans="1:15" x14ac:dyDescent="0.25">
      <c r="A620">
        <f>Rawdata[[#This Row],[ID]]</f>
        <v>16245</v>
      </c>
      <c r="B620" t="str">
        <f>IF(Rawdata[[#This Row],[Marital Status]]="M","Married","Single")</f>
        <v>Single</v>
      </c>
      <c r="C620" t="str">
        <f>IF(Rawdata[[#This Row],[Gender]]="M","Male","Female")</f>
        <v>Female</v>
      </c>
      <c r="D620" s="7">
        <f>Rawdata[[#This Row],[Income]]</f>
        <v>80000</v>
      </c>
      <c r="E620">
        <f>Rawdata[[#This Row],[Children]]</f>
        <v>4</v>
      </c>
      <c r="F620" t="str">
        <f>Rawdata[[#This Row],[Education]]</f>
        <v>Graduate Degree</v>
      </c>
      <c r="G620">
        <f>VLOOKUP(tbl[[#This Row],[Education]],lk_education[],G$2,FALSE)</f>
        <v>5</v>
      </c>
      <c r="H620" t="str">
        <f>Rawdata[[#This Row],[Occupation]]</f>
        <v>Skilled Manual</v>
      </c>
      <c r="I620" t="str">
        <f>Rawdata[[#This Row],[Home Owner]]</f>
        <v>Yes</v>
      </c>
      <c r="J620">
        <f>Rawdata[[#This Row],[Cars]]</f>
        <v>0</v>
      </c>
      <c r="K620" t="str">
        <f>Rawdata[[#This Row],[Commute Distance]]</f>
        <v>1-2 Miles</v>
      </c>
      <c r="L620" t="str">
        <f>Rawdata[[#This Row],[Region]]</f>
        <v>North America</v>
      </c>
      <c r="M620">
        <f>Rawdata[[#This Row],[Age]]</f>
        <v>47</v>
      </c>
      <c r="N620" t="str">
        <f>VLOOKUP(tbl[[#This Row],[Age]],lk_age_brackets[],N$2,TRUE)</f>
        <v>41-50</v>
      </c>
      <c r="O620" t="str">
        <f>Rawdata[[#This Row],[Purchased Bike]]</f>
        <v>No</v>
      </c>
    </row>
    <row r="621" spans="1:15" x14ac:dyDescent="0.25">
      <c r="A621">
        <f>Rawdata[[#This Row],[ID]]</f>
        <v>17858</v>
      </c>
      <c r="B621" t="str">
        <f>IF(Rawdata[[#This Row],[Marital Status]]="M","Married","Single")</f>
        <v>Married</v>
      </c>
      <c r="C621" t="str">
        <f>IF(Rawdata[[#This Row],[Gender]]="M","Male","Female")</f>
        <v>Male</v>
      </c>
      <c r="D621" s="7">
        <f>Rawdata[[#This Row],[Income]]</f>
        <v>40000</v>
      </c>
      <c r="E621">
        <f>Rawdata[[#This Row],[Children]]</f>
        <v>4</v>
      </c>
      <c r="F621" t="str">
        <f>Rawdata[[#This Row],[Education]]</f>
        <v>High School</v>
      </c>
      <c r="G621">
        <f>VLOOKUP(tbl[[#This Row],[Education]],lk_education[],G$2,FALSE)</f>
        <v>2</v>
      </c>
      <c r="H621" t="str">
        <f>Rawdata[[#This Row],[Occupation]]</f>
        <v>Skilled Manual</v>
      </c>
      <c r="I621" t="str">
        <f>Rawdata[[#This Row],[Home Owner]]</f>
        <v>Yes</v>
      </c>
      <c r="J621">
        <f>Rawdata[[#This Row],[Cars]]</f>
        <v>2</v>
      </c>
      <c r="K621" t="str">
        <f>Rawdata[[#This Row],[Commute Distance]]</f>
        <v>2-5 Miles</v>
      </c>
      <c r="L621" t="str">
        <f>Rawdata[[#This Row],[Region]]</f>
        <v>North America</v>
      </c>
      <c r="M621">
        <f>Rawdata[[#This Row],[Age]]</f>
        <v>44</v>
      </c>
      <c r="N621" t="str">
        <f>VLOOKUP(tbl[[#This Row],[Age]],lk_age_brackets[],N$2,TRUE)</f>
        <v>41-50</v>
      </c>
      <c r="O621" t="str">
        <f>Rawdata[[#This Row],[Purchased Bike]]</f>
        <v>Yes</v>
      </c>
    </row>
    <row r="622" spans="1:15" x14ac:dyDescent="0.25">
      <c r="A622">
        <f>Rawdata[[#This Row],[ID]]</f>
        <v>25347</v>
      </c>
      <c r="B622" t="str">
        <f>IF(Rawdata[[#This Row],[Marital Status]]="M","Married","Single")</f>
        <v>Single</v>
      </c>
      <c r="C622" t="str">
        <f>IF(Rawdata[[#This Row],[Gender]]="M","Male","Female")</f>
        <v>Female</v>
      </c>
      <c r="D622" s="7">
        <f>Rawdata[[#This Row],[Income]]</f>
        <v>20000</v>
      </c>
      <c r="E622">
        <f>Rawdata[[#This Row],[Children]]</f>
        <v>3</v>
      </c>
      <c r="F622" t="str">
        <f>Rawdata[[#This Row],[Education]]</f>
        <v>Partial High School</v>
      </c>
      <c r="G622">
        <f>VLOOKUP(tbl[[#This Row],[Education]],lk_education[],G$2,FALSE)</f>
        <v>1</v>
      </c>
      <c r="H622" t="str">
        <f>Rawdata[[#This Row],[Occupation]]</f>
        <v>Clerical</v>
      </c>
      <c r="I622" t="str">
        <f>Rawdata[[#This Row],[Home Owner]]</f>
        <v>No</v>
      </c>
      <c r="J622">
        <f>Rawdata[[#This Row],[Cars]]</f>
        <v>2</v>
      </c>
      <c r="K622" t="str">
        <f>Rawdata[[#This Row],[Commute Distance]]</f>
        <v>0-1 Miles</v>
      </c>
      <c r="L622" t="str">
        <f>Rawdata[[#This Row],[Region]]</f>
        <v>North America</v>
      </c>
      <c r="M622">
        <f>Rawdata[[#This Row],[Age]]</f>
        <v>49</v>
      </c>
      <c r="N622" t="str">
        <f>VLOOKUP(tbl[[#This Row],[Age]],lk_age_brackets[],N$2,TRUE)</f>
        <v>41-50</v>
      </c>
      <c r="O622" t="str">
        <f>Rawdata[[#This Row],[Purchased Bike]]</f>
        <v>No</v>
      </c>
    </row>
    <row r="623" spans="1:15" x14ac:dyDescent="0.25">
      <c r="A623">
        <f>Rawdata[[#This Row],[ID]]</f>
        <v>15814</v>
      </c>
      <c r="B623" t="str">
        <f>IF(Rawdata[[#This Row],[Marital Status]]="M","Married","Single")</f>
        <v>Single</v>
      </c>
      <c r="C623" t="str">
        <f>IF(Rawdata[[#This Row],[Gender]]="M","Male","Female")</f>
        <v>Female</v>
      </c>
      <c r="D623" s="7">
        <f>Rawdata[[#This Row],[Income]]</f>
        <v>40000</v>
      </c>
      <c r="E623">
        <f>Rawdata[[#This Row],[Children]]</f>
        <v>0</v>
      </c>
      <c r="F623" t="str">
        <f>Rawdata[[#This Row],[Education]]</f>
        <v>High School</v>
      </c>
      <c r="G623">
        <f>VLOOKUP(tbl[[#This Row],[Education]],lk_education[],G$2,FALSE)</f>
        <v>2</v>
      </c>
      <c r="H623" t="str">
        <f>Rawdata[[#This Row],[Occupation]]</f>
        <v>Skilled Manual</v>
      </c>
      <c r="I623" t="str">
        <f>Rawdata[[#This Row],[Home Owner]]</f>
        <v>Yes</v>
      </c>
      <c r="J623">
        <f>Rawdata[[#This Row],[Cars]]</f>
        <v>1</v>
      </c>
      <c r="K623" t="str">
        <f>Rawdata[[#This Row],[Commute Distance]]</f>
        <v>5-10 Miles</v>
      </c>
      <c r="L623" t="str">
        <f>Rawdata[[#This Row],[Region]]</f>
        <v>North America</v>
      </c>
      <c r="M623">
        <f>Rawdata[[#This Row],[Age]]</f>
        <v>30</v>
      </c>
      <c r="N623" t="str">
        <f>VLOOKUP(tbl[[#This Row],[Age]],lk_age_brackets[],N$2,TRUE)</f>
        <v>0-30</v>
      </c>
      <c r="O623" t="str">
        <f>Rawdata[[#This Row],[Purchased Bike]]</f>
        <v>No</v>
      </c>
    </row>
    <row r="624" spans="1:15" x14ac:dyDescent="0.25">
      <c r="A624">
        <f>Rawdata[[#This Row],[ID]]</f>
        <v>11259</v>
      </c>
      <c r="B624" t="str">
        <f>IF(Rawdata[[#This Row],[Marital Status]]="M","Married","Single")</f>
        <v>Married</v>
      </c>
      <c r="C624" t="str">
        <f>IF(Rawdata[[#This Row],[Gender]]="M","Male","Female")</f>
        <v>Female</v>
      </c>
      <c r="D624" s="7">
        <f>Rawdata[[#This Row],[Income]]</f>
        <v>100000</v>
      </c>
      <c r="E624">
        <f>Rawdata[[#This Row],[Children]]</f>
        <v>4</v>
      </c>
      <c r="F624" t="str">
        <f>Rawdata[[#This Row],[Education]]</f>
        <v>Partial College</v>
      </c>
      <c r="G624">
        <f>VLOOKUP(tbl[[#This Row],[Education]],lk_education[],G$2,FALSE)</f>
        <v>3</v>
      </c>
      <c r="H624" t="str">
        <f>Rawdata[[#This Row],[Occupation]]</f>
        <v>Professional</v>
      </c>
      <c r="I624" t="str">
        <f>Rawdata[[#This Row],[Home Owner]]</f>
        <v>Yes</v>
      </c>
      <c r="J624">
        <f>Rawdata[[#This Row],[Cars]]</f>
        <v>4</v>
      </c>
      <c r="K624" t="str">
        <f>Rawdata[[#This Row],[Commute Distance]]</f>
        <v>2-5 Miles</v>
      </c>
      <c r="L624" t="str">
        <f>Rawdata[[#This Row],[Region]]</f>
        <v>North America</v>
      </c>
      <c r="M624">
        <f>Rawdata[[#This Row],[Age]]</f>
        <v>41</v>
      </c>
      <c r="N624" t="str">
        <f>VLOOKUP(tbl[[#This Row],[Age]],lk_age_brackets[],N$2,TRUE)</f>
        <v>41-50</v>
      </c>
      <c r="O624" t="str">
        <f>Rawdata[[#This Row],[Purchased Bike]]</f>
        <v>Yes</v>
      </c>
    </row>
    <row r="625" spans="1:15" x14ac:dyDescent="0.25">
      <c r="A625">
        <f>Rawdata[[#This Row],[ID]]</f>
        <v>11200</v>
      </c>
      <c r="B625" t="str">
        <f>IF(Rawdata[[#This Row],[Marital Status]]="M","Married","Single")</f>
        <v>Married</v>
      </c>
      <c r="C625" t="str">
        <f>IF(Rawdata[[#This Row],[Gender]]="M","Male","Female")</f>
        <v>Male</v>
      </c>
      <c r="D625" s="7">
        <f>Rawdata[[#This Row],[Income]]</f>
        <v>70000</v>
      </c>
      <c r="E625">
        <f>Rawdata[[#This Row],[Children]]</f>
        <v>4</v>
      </c>
      <c r="F625" t="str">
        <f>Rawdata[[#This Row],[Education]]</f>
        <v>Bachelors</v>
      </c>
      <c r="G625">
        <f>VLOOKUP(tbl[[#This Row],[Education]],lk_education[],G$2,FALSE)</f>
        <v>4</v>
      </c>
      <c r="H625" t="str">
        <f>Rawdata[[#This Row],[Occupation]]</f>
        <v>Management</v>
      </c>
      <c r="I625" t="str">
        <f>Rawdata[[#This Row],[Home Owner]]</f>
        <v>Yes</v>
      </c>
      <c r="J625">
        <f>Rawdata[[#This Row],[Cars]]</f>
        <v>1</v>
      </c>
      <c r="K625" t="str">
        <f>Rawdata[[#This Row],[Commute Distance]]</f>
        <v>1-2 Miles</v>
      </c>
      <c r="L625" t="str">
        <f>Rawdata[[#This Row],[Region]]</f>
        <v>North America</v>
      </c>
      <c r="M625">
        <f>Rawdata[[#This Row],[Age]]</f>
        <v>58</v>
      </c>
      <c r="N625" t="str">
        <f>VLOOKUP(tbl[[#This Row],[Age]],lk_age_brackets[],N$2,TRUE)</f>
        <v>51-60</v>
      </c>
      <c r="O625" t="str">
        <f>Rawdata[[#This Row],[Purchased Bike]]</f>
        <v>No</v>
      </c>
    </row>
    <row r="626" spans="1:15" x14ac:dyDescent="0.25">
      <c r="A626">
        <f>Rawdata[[#This Row],[ID]]</f>
        <v>25101</v>
      </c>
      <c r="B626" t="str">
        <f>IF(Rawdata[[#This Row],[Marital Status]]="M","Married","Single")</f>
        <v>Married</v>
      </c>
      <c r="C626" t="str">
        <f>IF(Rawdata[[#This Row],[Gender]]="M","Male","Female")</f>
        <v>Male</v>
      </c>
      <c r="D626" s="7">
        <f>Rawdata[[#This Row],[Income]]</f>
        <v>60000</v>
      </c>
      <c r="E626">
        <f>Rawdata[[#This Row],[Children]]</f>
        <v>5</v>
      </c>
      <c r="F626" t="str">
        <f>Rawdata[[#This Row],[Education]]</f>
        <v>Bachelors</v>
      </c>
      <c r="G626">
        <f>VLOOKUP(tbl[[#This Row],[Education]],lk_education[],G$2,FALSE)</f>
        <v>4</v>
      </c>
      <c r="H626" t="str">
        <f>Rawdata[[#This Row],[Occupation]]</f>
        <v>Professional</v>
      </c>
      <c r="I626" t="str">
        <f>Rawdata[[#This Row],[Home Owner]]</f>
        <v>Yes</v>
      </c>
      <c r="J626">
        <f>Rawdata[[#This Row],[Cars]]</f>
        <v>1</v>
      </c>
      <c r="K626" t="str">
        <f>Rawdata[[#This Row],[Commute Distance]]</f>
        <v>2-5 Miles</v>
      </c>
      <c r="L626" t="str">
        <f>Rawdata[[#This Row],[Region]]</f>
        <v>North America</v>
      </c>
      <c r="M626">
        <f>Rawdata[[#This Row],[Age]]</f>
        <v>47</v>
      </c>
      <c r="N626" t="str">
        <f>VLOOKUP(tbl[[#This Row],[Age]],lk_age_brackets[],N$2,TRUE)</f>
        <v>41-50</v>
      </c>
      <c r="O626" t="str">
        <f>Rawdata[[#This Row],[Purchased Bike]]</f>
        <v>No</v>
      </c>
    </row>
    <row r="627" spans="1:15" x14ac:dyDescent="0.25">
      <c r="A627">
        <f>Rawdata[[#This Row],[ID]]</f>
        <v>21801</v>
      </c>
      <c r="B627" t="str">
        <f>IF(Rawdata[[#This Row],[Marital Status]]="M","Married","Single")</f>
        <v>Married</v>
      </c>
      <c r="C627" t="str">
        <f>IF(Rawdata[[#This Row],[Gender]]="M","Male","Female")</f>
        <v>Female</v>
      </c>
      <c r="D627" s="7">
        <f>Rawdata[[#This Row],[Income]]</f>
        <v>70000</v>
      </c>
      <c r="E627">
        <f>Rawdata[[#This Row],[Children]]</f>
        <v>4</v>
      </c>
      <c r="F627" t="str">
        <f>Rawdata[[#This Row],[Education]]</f>
        <v>Partial College</v>
      </c>
      <c r="G627">
        <f>VLOOKUP(tbl[[#This Row],[Education]],lk_education[],G$2,FALSE)</f>
        <v>3</v>
      </c>
      <c r="H627" t="str">
        <f>Rawdata[[#This Row],[Occupation]]</f>
        <v>Professional</v>
      </c>
      <c r="I627" t="str">
        <f>Rawdata[[#This Row],[Home Owner]]</f>
        <v>Yes</v>
      </c>
      <c r="J627">
        <f>Rawdata[[#This Row],[Cars]]</f>
        <v>1</v>
      </c>
      <c r="K627" t="str">
        <f>Rawdata[[#This Row],[Commute Distance]]</f>
        <v>1-2 Miles</v>
      </c>
      <c r="L627" t="str">
        <f>Rawdata[[#This Row],[Region]]</f>
        <v>North America</v>
      </c>
      <c r="M627">
        <f>Rawdata[[#This Row],[Age]]</f>
        <v>55</v>
      </c>
      <c r="N627" t="str">
        <f>VLOOKUP(tbl[[#This Row],[Age]],lk_age_brackets[],N$2,TRUE)</f>
        <v>51-60</v>
      </c>
      <c r="O627" t="str">
        <f>Rawdata[[#This Row],[Purchased Bike]]</f>
        <v>No</v>
      </c>
    </row>
    <row r="628" spans="1:15" x14ac:dyDescent="0.25">
      <c r="A628">
        <f>Rawdata[[#This Row],[ID]]</f>
        <v>25943</v>
      </c>
      <c r="B628" t="str">
        <f>IF(Rawdata[[#This Row],[Marital Status]]="M","Married","Single")</f>
        <v>Single</v>
      </c>
      <c r="C628" t="str">
        <f>IF(Rawdata[[#This Row],[Gender]]="M","Male","Female")</f>
        <v>Female</v>
      </c>
      <c r="D628" s="7">
        <f>Rawdata[[#This Row],[Income]]</f>
        <v>70000</v>
      </c>
      <c r="E628">
        <f>Rawdata[[#This Row],[Children]]</f>
        <v>0</v>
      </c>
      <c r="F628" t="str">
        <f>Rawdata[[#This Row],[Education]]</f>
        <v>Partial College</v>
      </c>
      <c r="G628">
        <f>VLOOKUP(tbl[[#This Row],[Education]],lk_education[],G$2,FALSE)</f>
        <v>3</v>
      </c>
      <c r="H628" t="str">
        <f>Rawdata[[#This Row],[Occupation]]</f>
        <v>Skilled Manual</v>
      </c>
      <c r="I628" t="str">
        <f>Rawdata[[#This Row],[Home Owner]]</f>
        <v>No</v>
      </c>
      <c r="J628">
        <f>Rawdata[[#This Row],[Cars]]</f>
        <v>2</v>
      </c>
      <c r="K628" t="str">
        <f>Rawdata[[#This Row],[Commute Distance]]</f>
        <v>0-1 Miles</v>
      </c>
      <c r="L628" t="str">
        <f>Rawdata[[#This Row],[Region]]</f>
        <v>North America</v>
      </c>
      <c r="M628">
        <f>Rawdata[[#This Row],[Age]]</f>
        <v>27</v>
      </c>
      <c r="N628" t="str">
        <f>VLOOKUP(tbl[[#This Row],[Age]],lk_age_brackets[],N$2,TRUE)</f>
        <v>0-30</v>
      </c>
      <c r="O628" t="str">
        <f>Rawdata[[#This Row],[Purchased Bike]]</f>
        <v>Yes</v>
      </c>
    </row>
    <row r="629" spans="1:15" x14ac:dyDescent="0.25">
      <c r="A629">
        <f>Rawdata[[#This Row],[ID]]</f>
        <v>22127</v>
      </c>
      <c r="B629" t="str">
        <f>IF(Rawdata[[#This Row],[Marital Status]]="M","Married","Single")</f>
        <v>Married</v>
      </c>
      <c r="C629" t="str">
        <f>IF(Rawdata[[#This Row],[Gender]]="M","Male","Female")</f>
        <v>Male</v>
      </c>
      <c r="D629" s="7">
        <f>Rawdata[[#This Row],[Income]]</f>
        <v>60000</v>
      </c>
      <c r="E629">
        <f>Rawdata[[#This Row],[Children]]</f>
        <v>3</v>
      </c>
      <c r="F629" t="str">
        <f>Rawdata[[#This Row],[Education]]</f>
        <v>Graduate Degree</v>
      </c>
      <c r="G629">
        <f>VLOOKUP(tbl[[#This Row],[Education]],lk_education[],G$2,FALSE)</f>
        <v>5</v>
      </c>
      <c r="H629" t="str">
        <f>Rawdata[[#This Row],[Occupation]]</f>
        <v>Management</v>
      </c>
      <c r="I629" t="str">
        <f>Rawdata[[#This Row],[Home Owner]]</f>
        <v>Yes</v>
      </c>
      <c r="J629">
        <f>Rawdata[[#This Row],[Cars]]</f>
        <v>2</v>
      </c>
      <c r="K629" t="str">
        <f>Rawdata[[#This Row],[Commute Distance]]</f>
        <v>1-2 Miles</v>
      </c>
      <c r="L629" t="str">
        <f>Rawdata[[#This Row],[Region]]</f>
        <v>North America</v>
      </c>
      <c r="M629">
        <f>Rawdata[[#This Row],[Age]]</f>
        <v>67</v>
      </c>
      <c r="N629" t="str">
        <f>VLOOKUP(tbl[[#This Row],[Age]],lk_age_brackets[],N$2,TRUE)</f>
        <v>61+</v>
      </c>
      <c r="O629" t="str">
        <f>Rawdata[[#This Row],[Purchased Bike]]</f>
        <v>No</v>
      </c>
    </row>
    <row r="630" spans="1:15" x14ac:dyDescent="0.25">
      <c r="A630">
        <f>Rawdata[[#This Row],[ID]]</f>
        <v>20414</v>
      </c>
      <c r="B630" t="str">
        <f>IF(Rawdata[[#This Row],[Marital Status]]="M","Married","Single")</f>
        <v>Married</v>
      </c>
      <c r="C630" t="str">
        <f>IF(Rawdata[[#This Row],[Gender]]="M","Male","Female")</f>
        <v>Female</v>
      </c>
      <c r="D630" s="7">
        <f>Rawdata[[#This Row],[Income]]</f>
        <v>60000</v>
      </c>
      <c r="E630">
        <f>Rawdata[[#This Row],[Children]]</f>
        <v>0</v>
      </c>
      <c r="F630" t="str">
        <f>Rawdata[[#This Row],[Education]]</f>
        <v>Partial College</v>
      </c>
      <c r="G630">
        <f>VLOOKUP(tbl[[#This Row],[Education]],lk_education[],G$2,FALSE)</f>
        <v>3</v>
      </c>
      <c r="H630" t="str">
        <f>Rawdata[[#This Row],[Occupation]]</f>
        <v>Skilled Manual</v>
      </c>
      <c r="I630" t="str">
        <f>Rawdata[[#This Row],[Home Owner]]</f>
        <v>Yes</v>
      </c>
      <c r="J630">
        <f>Rawdata[[#This Row],[Cars]]</f>
        <v>2</v>
      </c>
      <c r="K630" t="str">
        <f>Rawdata[[#This Row],[Commute Distance]]</f>
        <v>5-10 Miles</v>
      </c>
      <c r="L630" t="str">
        <f>Rawdata[[#This Row],[Region]]</f>
        <v>North America</v>
      </c>
      <c r="M630">
        <f>Rawdata[[#This Row],[Age]]</f>
        <v>29</v>
      </c>
      <c r="N630" t="str">
        <f>VLOOKUP(tbl[[#This Row],[Age]],lk_age_brackets[],N$2,TRUE)</f>
        <v>0-30</v>
      </c>
      <c r="O630" t="str">
        <f>Rawdata[[#This Row],[Purchased Bike]]</f>
        <v>No</v>
      </c>
    </row>
    <row r="631" spans="1:15" x14ac:dyDescent="0.25">
      <c r="A631">
        <f>Rawdata[[#This Row],[ID]]</f>
        <v>23672</v>
      </c>
      <c r="B631" t="str">
        <f>IF(Rawdata[[#This Row],[Marital Status]]="M","Married","Single")</f>
        <v>Married</v>
      </c>
      <c r="C631" t="str">
        <f>IF(Rawdata[[#This Row],[Gender]]="M","Male","Female")</f>
        <v>Female</v>
      </c>
      <c r="D631" s="7">
        <f>Rawdata[[#This Row],[Income]]</f>
        <v>60000</v>
      </c>
      <c r="E631">
        <f>Rawdata[[#This Row],[Children]]</f>
        <v>3</v>
      </c>
      <c r="F631" t="str">
        <f>Rawdata[[#This Row],[Education]]</f>
        <v>Graduate Degree</v>
      </c>
      <c r="G631">
        <f>VLOOKUP(tbl[[#This Row],[Education]],lk_education[],G$2,FALSE)</f>
        <v>5</v>
      </c>
      <c r="H631" t="str">
        <f>Rawdata[[#This Row],[Occupation]]</f>
        <v>Management</v>
      </c>
      <c r="I631" t="str">
        <f>Rawdata[[#This Row],[Home Owner]]</f>
        <v>Yes</v>
      </c>
      <c r="J631">
        <f>Rawdata[[#This Row],[Cars]]</f>
        <v>2</v>
      </c>
      <c r="K631" t="str">
        <f>Rawdata[[#This Row],[Commute Distance]]</f>
        <v>1-2 Miles</v>
      </c>
      <c r="L631" t="str">
        <f>Rawdata[[#This Row],[Region]]</f>
        <v>North America</v>
      </c>
      <c r="M631">
        <f>Rawdata[[#This Row],[Age]]</f>
        <v>67</v>
      </c>
      <c r="N631" t="str">
        <f>VLOOKUP(tbl[[#This Row],[Age]],lk_age_brackets[],N$2,TRUE)</f>
        <v>61+</v>
      </c>
      <c r="O631" t="str">
        <f>Rawdata[[#This Row],[Purchased Bike]]</f>
        <v>No</v>
      </c>
    </row>
    <row r="632" spans="1:15" x14ac:dyDescent="0.25">
      <c r="A632">
        <f>Rawdata[[#This Row],[ID]]</f>
        <v>29255</v>
      </c>
      <c r="B632" t="str">
        <f>IF(Rawdata[[#This Row],[Marital Status]]="M","Married","Single")</f>
        <v>Single</v>
      </c>
      <c r="C632" t="str">
        <f>IF(Rawdata[[#This Row],[Gender]]="M","Male","Female")</f>
        <v>Male</v>
      </c>
      <c r="D632" s="7">
        <f>Rawdata[[#This Row],[Income]]</f>
        <v>80000</v>
      </c>
      <c r="E632">
        <f>Rawdata[[#This Row],[Children]]</f>
        <v>3</v>
      </c>
      <c r="F632" t="str">
        <f>Rawdata[[#This Row],[Education]]</f>
        <v>Partial College</v>
      </c>
      <c r="G632">
        <f>VLOOKUP(tbl[[#This Row],[Education]],lk_education[],G$2,FALSE)</f>
        <v>3</v>
      </c>
      <c r="H632" t="str">
        <f>Rawdata[[#This Row],[Occupation]]</f>
        <v>Professional</v>
      </c>
      <c r="I632" t="str">
        <f>Rawdata[[#This Row],[Home Owner]]</f>
        <v>No</v>
      </c>
      <c r="J632">
        <f>Rawdata[[#This Row],[Cars]]</f>
        <v>1</v>
      </c>
      <c r="K632" t="str">
        <f>Rawdata[[#This Row],[Commute Distance]]</f>
        <v>1-2 Miles</v>
      </c>
      <c r="L632" t="str">
        <f>Rawdata[[#This Row],[Region]]</f>
        <v>North America</v>
      </c>
      <c r="M632">
        <f>Rawdata[[#This Row],[Age]]</f>
        <v>51</v>
      </c>
      <c r="N632" t="str">
        <f>VLOOKUP(tbl[[#This Row],[Age]],lk_age_brackets[],N$2,TRUE)</f>
        <v>51-60</v>
      </c>
      <c r="O632" t="str">
        <f>Rawdata[[#This Row],[Purchased Bike]]</f>
        <v>Yes</v>
      </c>
    </row>
    <row r="633" spans="1:15" x14ac:dyDescent="0.25">
      <c r="A633">
        <f>Rawdata[[#This Row],[ID]]</f>
        <v>28815</v>
      </c>
      <c r="B633" t="str">
        <f>IF(Rawdata[[#This Row],[Marital Status]]="M","Married","Single")</f>
        <v>Married</v>
      </c>
      <c r="C633" t="str">
        <f>IF(Rawdata[[#This Row],[Gender]]="M","Male","Female")</f>
        <v>Female</v>
      </c>
      <c r="D633" s="7">
        <f>Rawdata[[#This Row],[Income]]</f>
        <v>50000</v>
      </c>
      <c r="E633">
        <f>Rawdata[[#This Row],[Children]]</f>
        <v>1</v>
      </c>
      <c r="F633" t="str">
        <f>Rawdata[[#This Row],[Education]]</f>
        <v>Graduate Degree</v>
      </c>
      <c r="G633">
        <f>VLOOKUP(tbl[[#This Row],[Education]],lk_education[],G$2,FALSE)</f>
        <v>5</v>
      </c>
      <c r="H633" t="str">
        <f>Rawdata[[#This Row],[Occupation]]</f>
        <v>Skilled Manual</v>
      </c>
      <c r="I633" t="str">
        <f>Rawdata[[#This Row],[Home Owner]]</f>
        <v>Yes</v>
      </c>
      <c r="J633">
        <f>Rawdata[[#This Row],[Cars]]</f>
        <v>0</v>
      </c>
      <c r="K633" t="str">
        <f>Rawdata[[#This Row],[Commute Distance]]</f>
        <v>0-1 Miles</v>
      </c>
      <c r="L633" t="str">
        <f>Rawdata[[#This Row],[Region]]</f>
        <v>North America</v>
      </c>
      <c r="M633">
        <f>Rawdata[[#This Row],[Age]]</f>
        <v>35</v>
      </c>
      <c r="N633" t="str">
        <f>VLOOKUP(tbl[[#This Row],[Age]],lk_age_brackets[],N$2,TRUE)</f>
        <v>31-40</v>
      </c>
      <c r="O633" t="str">
        <f>Rawdata[[#This Row],[Purchased Bike]]</f>
        <v>No</v>
      </c>
    </row>
    <row r="634" spans="1:15" x14ac:dyDescent="0.25">
      <c r="A634">
        <f>Rawdata[[#This Row],[ID]]</f>
        <v>27753</v>
      </c>
      <c r="B634" t="str">
        <f>IF(Rawdata[[#This Row],[Marital Status]]="M","Married","Single")</f>
        <v>Married</v>
      </c>
      <c r="C634" t="str">
        <f>IF(Rawdata[[#This Row],[Gender]]="M","Male","Female")</f>
        <v>Male</v>
      </c>
      <c r="D634" s="7">
        <f>Rawdata[[#This Row],[Income]]</f>
        <v>40000</v>
      </c>
      <c r="E634">
        <f>Rawdata[[#This Row],[Children]]</f>
        <v>0</v>
      </c>
      <c r="F634" t="str">
        <f>Rawdata[[#This Row],[Education]]</f>
        <v>High School</v>
      </c>
      <c r="G634">
        <f>VLOOKUP(tbl[[#This Row],[Education]],lk_education[],G$2,FALSE)</f>
        <v>2</v>
      </c>
      <c r="H634" t="str">
        <f>Rawdata[[#This Row],[Occupation]]</f>
        <v>Skilled Manual</v>
      </c>
      <c r="I634" t="str">
        <f>Rawdata[[#This Row],[Home Owner]]</f>
        <v>No</v>
      </c>
      <c r="J634">
        <f>Rawdata[[#This Row],[Cars]]</f>
        <v>2</v>
      </c>
      <c r="K634" t="str">
        <f>Rawdata[[#This Row],[Commute Distance]]</f>
        <v>1-2 Miles</v>
      </c>
      <c r="L634" t="str">
        <f>Rawdata[[#This Row],[Region]]</f>
        <v>North America</v>
      </c>
      <c r="M634">
        <f>Rawdata[[#This Row],[Age]]</f>
        <v>30</v>
      </c>
      <c r="N634" t="str">
        <f>VLOOKUP(tbl[[#This Row],[Age]],lk_age_brackets[],N$2,TRUE)</f>
        <v>0-30</v>
      </c>
      <c r="O634" t="str">
        <f>Rawdata[[#This Row],[Purchased Bike]]</f>
        <v>No</v>
      </c>
    </row>
    <row r="635" spans="1:15" x14ac:dyDescent="0.25">
      <c r="A635">
        <f>Rawdata[[#This Row],[ID]]</f>
        <v>27643</v>
      </c>
      <c r="B635" t="str">
        <f>IF(Rawdata[[#This Row],[Marital Status]]="M","Married","Single")</f>
        <v>Single</v>
      </c>
      <c r="C635" t="str">
        <f>IF(Rawdata[[#This Row],[Gender]]="M","Male","Female")</f>
        <v>Male</v>
      </c>
      <c r="D635" s="7">
        <f>Rawdata[[#This Row],[Income]]</f>
        <v>70000</v>
      </c>
      <c r="E635">
        <f>Rawdata[[#This Row],[Children]]</f>
        <v>5</v>
      </c>
      <c r="F635" t="str">
        <f>Rawdata[[#This Row],[Education]]</f>
        <v>Partial College</v>
      </c>
      <c r="G635">
        <f>VLOOKUP(tbl[[#This Row],[Education]],lk_education[],G$2,FALSE)</f>
        <v>3</v>
      </c>
      <c r="H635" t="str">
        <f>Rawdata[[#This Row],[Occupation]]</f>
        <v>Professional</v>
      </c>
      <c r="I635" t="str">
        <f>Rawdata[[#This Row],[Home Owner]]</f>
        <v>Yes</v>
      </c>
      <c r="J635">
        <f>Rawdata[[#This Row],[Cars]]</f>
        <v>3</v>
      </c>
      <c r="K635" t="str">
        <f>Rawdata[[#This Row],[Commute Distance]]</f>
        <v>2-5 Miles</v>
      </c>
      <c r="L635" t="str">
        <f>Rawdata[[#This Row],[Region]]</f>
        <v>North America</v>
      </c>
      <c r="M635">
        <f>Rawdata[[#This Row],[Age]]</f>
        <v>44</v>
      </c>
      <c r="N635" t="str">
        <f>VLOOKUP(tbl[[#This Row],[Age]],lk_age_brackets[],N$2,TRUE)</f>
        <v>41-50</v>
      </c>
      <c r="O635" t="str">
        <f>Rawdata[[#This Row],[Purchased Bike]]</f>
        <v>No</v>
      </c>
    </row>
    <row r="636" spans="1:15" x14ac:dyDescent="0.25">
      <c r="A636">
        <f>Rawdata[[#This Row],[ID]]</f>
        <v>13754</v>
      </c>
      <c r="B636" t="str">
        <f>IF(Rawdata[[#This Row],[Marital Status]]="M","Married","Single")</f>
        <v>Single</v>
      </c>
      <c r="C636" t="str">
        <f>IF(Rawdata[[#This Row],[Gender]]="M","Male","Female")</f>
        <v>Female</v>
      </c>
      <c r="D636" s="7">
        <f>Rawdata[[#This Row],[Income]]</f>
        <v>80000</v>
      </c>
      <c r="E636">
        <f>Rawdata[[#This Row],[Children]]</f>
        <v>4</v>
      </c>
      <c r="F636" t="str">
        <f>Rawdata[[#This Row],[Education]]</f>
        <v>Graduate Degree</v>
      </c>
      <c r="G636">
        <f>VLOOKUP(tbl[[#This Row],[Education]],lk_education[],G$2,FALSE)</f>
        <v>5</v>
      </c>
      <c r="H636" t="str">
        <f>Rawdata[[#This Row],[Occupation]]</f>
        <v>Skilled Manual</v>
      </c>
      <c r="I636" t="str">
        <f>Rawdata[[#This Row],[Home Owner]]</f>
        <v>Yes</v>
      </c>
      <c r="J636">
        <f>Rawdata[[#This Row],[Cars]]</f>
        <v>0</v>
      </c>
      <c r="K636" t="str">
        <f>Rawdata[[#This Row],[Commute Distance]]</f>
        <v>1-2 Miles</v>
      </c>
      <c r="L636" t="str">
        <f>Rawdata[[#This Row],[Region]]</f>
        <v>North America</v>
      </c>
      <c r="M636">
        <f>Rawdata[[#This Row],[Age]]</f>
        <v>48</v>
      </c>
      <c r="N636" t="str">
        <f>VLOOKUP(tbl[[#This Row],[Age]],lk_age_brackets[],N$2,TRUE)</f>
        <v>41-50</v>
      </c>
      <c r="O636" t="str">
        <f>Rawdata[[#This Row],[Purchased Bike]]</f>
        <v>No</v>
      </c>
    </row>
    <row r="637" spans="1:15" x14ac:dyDescent="0.25">
      <c r="A637">
        <f>Rawdata[[#This Row],[ID]]</f>
        <v>22088</v>
      </c>
      <c r="B637" t="str">
        <f>IF(Rawdata[[#This Row],[Marital Status]]="M","Married","Single")</f>
        <v>Married</v>
      </c>
      <c r="C637" t="str">
        <f>IF(Rawdata[[#This Row],[Gender]]="M","Male","Female")</f>
        <v>Female</v>
      </c>
      <c r="D637" s="7">
        <f>Rawdata[[#This Row],[Income]]</f>
        <v>130000</v>
      </c>
      <c r="E637">
        <f>Rawdata[[#This Row],[Children]]</f>
        <v>1</v>
      </c>
      <c r="F637" t="str">
        <f>Rawdata[[#This Row],[Education]]</f>
        <v>Bachelors</v>
      </c>
      <c r="G637">
        <f>VLOOKUP(tbl[[#This Row],[Education]],lk_education[],G$2,FALSE)</f>
        <v>4</v>
      </c>
      <c r="H637" t="str">
        <f>Rawdata[[#This Row],[Occupation]]</f>
        <v>Management</v>
      </c>
      <c r="I637" t="str">
        <f>Rawdata[[#This Row],[Home Owner]]</f>
        <v>Yes</v>
      </c>
      <c r="J637">
        <f>Rawdata[[#This Row],[Cars]]</f>
        <v>2</v>
      </c>
      <c r="K637" t="str">
        <f>Rawdata[[#This Row],[Commute Distance]]</f>
        <v>0-1 Miles</v>
      </c>
      <c r="L637" t="str">
        <f>Rawdata[[#This Row],[Region]]</f>
        <v>North America</v>
      </c>
      <c r="M637">
        <f>Rawdata[[#This Row],[Age]]</f>
        <v>45</v>
      </c>
      <c r="N637" t="str">
        <f>VLOOKUP(tbl[[#This Row],[Age]],lk_age_brackets[],N$2,TRUE)</f>
        <v>41-50</v>
      </c>
      <c r="O637" t="str">
        <f>Rawdata[[#This Row],[Purchased Bike]]</f>
        <v>Yes</v>
      </c>
    </row>
    <row r="638" spans="1:15" x14ac:dyDescent="0.25">
      <c r="A638">
        <f>Rawdata[[#This Row],[ID]]</f>
        <v>27388</v>
      </c>
      <c r="B638" t="str">
        <f>IF(Rawdata[[#This Row],[Marital Status]]="M","Married","Single")</f>
        <v>Married</v>
      </c>
      <c r="C638" t="str">
        <f>IF(Rawdata[[#This Row],[Gender]]="M","Male","Female")</f>
        <v>Male</v>
      </c>
      <c r="D638" s="7">
        <f>Rawdata[[#This Row],[Income]]</f>
        <v>60000</v>
      </c>
      <c r="E638">
        <f>Rawdata[[#This Row],[Children]]</f>
        <v>3</v>
      </c>
      <c r="F638" t="str">
        <f>Rawdata[[#This Row],[Education]]</f>
        <v>Bachelors</v>
      </c>
      <c r="G638">
        <f>VLOOKUP(tbl[[#This Row],[Education]],lk_education[],G$2,FALSE)</f>
        <v>4</v>
      </c>
      <c r="H638" t="str">
        <f>Rawdata[[#This Row],[Occupation]]</f>
        <v>Management</v>
      </c>
      <c r="I638" t="str">
        <f>Rawdata[[#This Row],[Home Owner]]</f>
        <v>No</v>
      </c>
      <c r="J638">
        <f>Rawdata[[#This Row],[Cars]]</f>
        <v>2</v>
      </c>
      <c r="K638" t="str">
        <f>Rawdata[[#This Row],[Commute Distance]]</f>
        <v>1-2 Miles</v>
      </c>
      <c r="L638" t="str">
        <f>Rawdata[[#This Row],[Region]]</f>
        <v>North America</v>
      </c>
      <c r="M638">
        <f>Rawdata[[#This Row],[Age]]</f>
        <v>66</v>
      </c>
      <c r="N638" t="str">
        <f>VLOOKUP(tbl[[#This Row],[Age]],lk_age_brackets[],N$2,TRUE)</f>
        <v>61+</v>
      </c>
      <c r="O638" t="str">
        <f>Rawdata[[#This Row],[Purchased Bike]]</f>
        <v>No</v>
      </c>
    </row>
    <row r="639" spans="1:15" x14ac:dyDescent="0.25">
      <c r="A639">
        <f>Rawdata[[#This Row],[ID]]</f>
        <v>24745</v>
      </c>
      <c r="B639" t="str">
        <f>IF(Rawdata[[#This Row],[Marital Status]]="M","Married","Single")</f>
        <v>Single</v>
      </c>
      <c r="C639" t="str">
        <f>IF(Rawdata[[#This Row],[Gender]]="M","Male","Female")</f>
        <v>Female</v>
      </c>
      <c r="D639" s="7">
        <f>Rawdata[[#This Row],[Income]]</f>
        <v>30000</v>
      </c>
      <c r="E639">
        <f>Rawdata[[#This Row],[Children]]</f>
        <v>2</v>
      </c>
      <c r="F639" t="str">
        <f>Rawdata[[#This Row],[Education]]</f>
        <v>High School</v>
      </c>
      <c r="G639">
        <f>VLOOKUP(tbl[[#This Row],[Education]],lk_education[],G$2,FALSE)</f>
        <v>2</v>
      </c>
      <c r="H639" t="str">
        <f>Rawdata[[#This Row],[Occupation]]</f>
        <v>Skilled Manual</v>
      </c>
      <c r="I639" t="str">
        <f>Rawdata[[#This Row],[Home Owner]]</f>
        <v>No</v>
      </c>
      <c r="J639">
        <f>Rawdata[[#This Row],[Cars]]</f>
        <v>2</v>
      </c>
      <c r="K639" t="str">
        <f>Rawdata[[#This Row],[Commute Distance]]</f>
        <v>0-1 Miles</v>
      </c>
      <c r="L639" t="str">
        <f>Rawdata[[#This Row],[Region]]</f>
        <v>North America</v>
      </c>
      <c r="M639">
        <f>Rawdata[[#This Row],[Age]]</f>
        <v>49</v>
      </c>
      <c r="N639" t="str">
        <f>VLOOKUP(tbl[[#This Row],[Age]],lk_age_brackets[],N$2,TRUE)</f>
        <v>41-50</v>
      </c>
      <c r="O639" t="str">
        <f>Rawdata[[#This Row],[Purchased Bike]]</f>
        <v>No</v>
      </c>
    </row>
    <row r="640" spans="1:15" x14ac:dyDescent="0.25">
      <c r="A640">
        <f>Rawdata[[#This Row],[ID]]</f>
        <v>29237</v>
      </c>
      <c r="B640" t="str">
        <f>IF(Rawdata[[#This Row],[Marital Status]]="M","Married","Single")</f>
        <v>Single</v>
      </c>
      <c r="C640" t="str">
        <f>IF(Rawdata[[#This Row],[Gender]]="M","Male","Female")</f>
        <v>Female</v>
      </c>
      <c r="D640" s="7">
        <f>Rawdata[[#This Row],[Income]]</f>
        <v>120000</v>
      </c>
      <c r="E640">
        <f>Rawdata[[#This Row],[Children]]</f>
        <v>4</v>
      </c>
      <c r="F640" t="str">
        <f>Rawdata[[#This Row],[Education]]</f>
        <v>Partial College</v>
      </c>
      <c r="G640">
        <f>VLOOKUP(tbl[[#This Row],[Education]],lk_education[],G$2,FALSE)</f>
        <v>3</v>
      </c>
      <c r="H640" t="str">
        <f>Rawdata[[#This Row],[Occupation]]</f>
        <v>Professional</v>
      </c>
      <c r="I640" t="str">
        <f>Rawdata[[#This Row],[Home Owner]]</f>
        <v>Yes</v>
      </c>
      <c r="J640">
        <f>Rawdata[[#This Row],[Cars]]</f>
        <v>3</v>
      </c>
      <c r="K640" t="str">
        <f>Rawdata[[#This Row],[Commute Distance]]</f>
        <v>5-10 Miles</v>
      </c>
      <c r="L640" t="str">
        <f>Rawdata[[#This Row],[Region]]</f>
        <v>North America</v>
      </c>
      <c r="M640">
        <f>Rawdata[[#This Row],[Age]]</f>
        <v>43</v>
      </c>
      <c r="N640" t="str">
        <f>VLOOKUP(tbl[[#This Row],[Age]],lk_age_brackets[],N$2,TRUE)</f>
        <v>41-50</v>
      </c>
      <c r="O640" t="str">
        <f>Rawdata[[#This Row],[Purchased Bike]]</f>
        <v>Yes</v>
      </c>
    </row>
    <row r="641" spans="1:15" x14ac:dyDescent="0.25">
      <c r="A641">
        <f>Rawdata[[#This Row],[ID]]</f>
        <v>15272</v>
      </c>
      <c r="B641" t="str">
        <f>IF(Rawdata[[#This Row],[Marital Status]]="M","Married","Single")</f>
        <v>Single</v>
      </c>
      <c r="C641" t="str">
        <f>IF(Rawdata[[#This Row],[Gender]]="M","Male","Female")</f>
        <v>Male</v>
      </c>
      <c r="D641" s="7">
        <f>Rawdata[[#This Row],[Income]]</f>
        <v>40000</v>
      </c>
      <c r="E641">
        <f>Rawdata[[#This Row],[Children]]</f>
        <v>0</v>
      </c>
      <c r="F641" t="str">
        <f>Rawdata[[#This Row],[Education]]</f>
        <v>High School</v>
      </c>
      <c r="G641">
        <f>VLOOKUP(tbl[[#This Row],[Education]],lk_education[],G$2,FALSE)</f>
        <v>2</v>
      </c>
      <c r="H641" t="str">
        <f>Rawdata[[#This Row],[Occupation]]</f>
        <v>Skilled Manual</v>
      </c>
      <c r="I641" t="str">
        <f>Rawdata[[#This Row],[Home Owner]]</f>
        <v>No</v>
      </c>
      <c r="J641">
        <f>Rawdata[[#This Row],[Cars]]</f>
        <v>2</v>
      </c>
      <c r="K641" t="str">
        <f>Rawdata[[#This Row],[Commute Distance]]</f>
        <v>1-2 Miles</v>
      </c>
      <c r="L641" t="str">
        <f>Rawdata[[#This Row],[Region]]</f>
        <v>North America</v>
      </c>
      <c r="M641">
        <f>Rawdata[[#This Row],[Age]]</f>
        <v>30</v>
      </c>
      <c r="N641" t="str">
        <f>VLOOKUP(tbl[[#This Row],[Age]],lk_age_brackets[],N$2,TRUE)</f>
        <v>0-30</v>
      </c>
      <c r="O641" t="str">
        <f>Rawdata[[#This Row],[Purchased Bike]]</f>
        <v>No</v>
      </c>
    </row>
    <row r="642" spans="1:15" x14ac:dyDescent="0.25">
      <c r="A642">
        <f>Rawdata[[#This Row],[ID]]</f>
        <v>18949</v>
      </c>
      <c r="B642" t="str">
        <f>IF(Rawdata[[#This Row],[Marital Status]]="M","Married","Single")</f>
        <v>Single</v>
      </c>
      <c r="C642" t="str">
        <f>IF(Rawdata[[#This Row],[Gender]]="M","Male","Female")</f>
        <v>Male</v>
      </c>
      <c r="D642" s="7">
        <f>Rawdata[[#This Row],[Income]]</f>
        <v>70000</v>
      </c>
      <c r="E642">
        <f>Rawdata[[#This Row],[Children]]</f>
        <v>0</v>
      </c>
      <c r="F642" t="str">
        <f>Rawdata[[#This Row],[Education]]</f>
        <v>Graduate Degree</v>
      </c>
      <c r="G642">
        <f>VLOOKUP(tbl[[#This Row],[Education]],lk_education[],G$2,FALSE)</f>
        <v>5</v>
      </c>
      <c r="H642" t="str">
        <f>Rawdata[[#This Row],[Occupation]]</f>
        <v>Management</v>
      </c>
      <c r="I642" t="str">
        <f>Rawdata[[#This Row],[Home Owner]]</f>
        <v>Yes</v>
      </c>
      <c r="J642">
        <f>Rawdata[[#This Row],[Cars]]</f>
        <v>2</v>
      </c>
      <c r="K642" t="str">
        <f>Rawdata[[#This Row],[Commute Distance]]</f>
        <v>5-10 Miles</v>
      </c>
      <c r="L642" t="str">
        <f>Rawdata[[#This Row],[Region]]</f>
        <v>North America</v>
      </c>
      <c r="M642">
        <f>Rawdata[[#This Row],[Age]]</f>
        <v>74</v>
      </c>
      <c r="N642" t="str">
        <f>VLOOKUP(tbl[[#This Row],[Age]],lk_age_brackets[],N$2,TRUE)</f>
        <v>61+</v>
      </c>
      <c r="O642" t="str">
        <f>Rawdata[[#This Row],[Purchased Bike]]</f>
        <v>Yes</v>
      </c>
    </row>
    <row r="643" spans="1:15" x14ac:dyDescent="0.25">
      <c r="A643">
        <f>Rawdata[[#This Row],[ID]]</f>
        <v>14507</v>
      </c>
      <c r="B643" t="str">
        <f>IF(Rawdata[[#This Row],[Marital Status]]="M","Married","Single")</f>
        <v>Married</v>
      </c>
      <c r="C643" t="str">
        <f>IF(Rawdata[[#This Row],[Gender]]="M","Male","Female")</f>
        <v>Male</v>
      </c>
      <c r="D643" s="7">
        <f>Rawdata[[#This Row],[Income]]</f>
        <v>100000</v>
      </c>
      <c r="E643">
        <f>Rawdata[[#This Row],[Children]]</f>
        <v>2</v>
      </c>
      <c r="F643" t="str">
        <f>Rawdata[[#This Row],[Education]]</f>
        <v>Graduate Degree</v>
      </c>
      <c r="G643">
        <f>VLOOKUP(tbl[[#This Row],[Education]],lk_education[],G$2,FALSE)</f>
        <v>5</v>
      </c>
      <c r="H643" t="str">
        <f>Rawdata[[#This Row],[Occupation]]</f>
        <v>Management</v>
      </c>
      <c r="I643" t="str">
        <f>Rawdata[[#This Row],[Home Owner]]</f>
        <v>Yes</v>
      </c>
      <c r="J643">
        <f>Rawdata[[#This Row],[Cars]]</f>
        <v>3</v>
      </c>
      <c r="K643" t="str">
        <f>Rawdata[[#This Row],[Commute Distance]]</f>
        <v>1-2 Miles</v>
      </c>
      <c r="L643" t="str">
        <f>Rawdata[[#This Row],[Region]]</f>
        <v>North America</v>
      </c>
      <c r="M643">
        <f>Rawdata[[#This Row],[Age]]</f>
        <v>65</v>
      </c>
      <c r="N643" t="str">
        <f>VLOOKUP(tbl[[#This Row],[Age]],lk_age_brackets[],N$2,TRUE)</f>
        <v>61+</v>
      </c>
      <c r="O643" t="str">
        <f>Rawdata[[#This Row],[Purchased Bike]]</f>
        <v>No</v>
      </c>
    </row>
    <row r="644" spans="1:15" x14ac:dyDescent="0.25">
      <c r="A644">
        <f>Rawdata[[#This Row],[ID]]</f>
        <v>25886</v>
      </c>
      <c r="B644" t="str">
        <f>IF(Rawdata[[#This Row],[Marital Status]]="M","Married","Single")</f>
        <v>Married</v>
      </c>
      <c r="C644" t="str">
        <f>IF(Rawdata[[#This Row],[Gender]]="M","Male","Female")</f>
        <v>Female</v>
      </c>
      <c r="D644" s="7">
        <f>Rawdata[[#This Row],[Income]]</f>
        <v>60000</v>
      </c>
      <c r="E644">
        <f>Rawdata[[#This Row],[Children]]</f>
        <v>2</v>
      </c>
      <c r="F644" t="str">
        <f>Rawdata[[#This Row],[Education]]</f>
        <v>Partial College</v>
      </c>
      <c r="G644">
        <f>VLOOKUP(tbl[[#This Row],[Education]],lk_education[],G$2,FALSE)</f>
        <v>3</v>
      </c>
      <c r="H644" t="str">
        <f>Rawdata[[#This Row],[Occupation]]</f>
        <v>Professional</v>
      </c>
      <c r="I644" t="str">
        <f>Rawdata[[#This Row],[Home Owner]]</f>
        <v>Yes</v>
      </c>
      <c r="J644">
        <f>Rawdata[[#This Row],[Cars]]</f>
        <v>2</v>
      </c>
      <c r="K644" t="str">
        <f>Rawdata[[#This Row],[Commute Distance]]</f>
        <v>2-5 Miles</v>
      </c>
      <c r="L644" t="str">
        <f>Rawdata[[#This Row],[Region]]</f>
        <v>North America</v>
      </c>
      <c r="M644">
        <f>Rawdata[[#This Row],[Age]]</f>
        <v>56</v>
      </c>
      <c r="N644" t="str">
        <f>VLOOKUP(tbl[[#This Row],[Age]],lk_age_brackets[],N$2,TRUE)</f>
        <v>51-60</v>
      </c>
      <c r="O644" t="str">
        <f>Rawdata[[#This Row],[Purchased Bike]]</f>
        <v>Yes</v>
      </c>
    </row>
    <row r="645" spans="1:15" x14ac:dyDescent="0.25">
      <c r="A645">
        <f>Rawdata[[#This Row],[ID]]</f>
        <v>21441</v>
      </c>
      <c r="B645" t="str">
        <f>IF(Rawdata[[#This Row],[Marital Status]]="M","Married","Single")</f>
        <v>Married</v>
      </c>
      <c r="C645" t="str">
        <f>IF(Rawdata[[#This Row],[Gender]]="M","Male","Female")</f>
        <v>Male</v>
      </c>
      <c r="D645" s="7">
        <f>Rawdata[[#This Row],[Income]]</f>
        <v>50000</v>
      </c>
      <c r="E645">
        <f>Rawdata[[#This Row],[Children]]</f>
        <v>4</v>
      </c>
      <c r="F645" t="str">
        <f>Rawdata[[#This Row],[Education]]</f>
        <v>Bachelors</v>
      </c>
      <c r="G645">
        <f>VLOOKUP(tbl[[#This Row],[Education]],lk_education[],G$2,FALSE)</f>
        <v>4</v>
      </c>
      <c r="H645" t="str">
        <f>Rawdata[[#This Row],[Occupation]]</f>
        <v>Management</v>
      </c>
      <c r="I645" t="str">
        <f>Rawdata[[#This Row],[Home Owner]]</f>
        <v>Yes</v>
      </c>
      <c r="J645">
        <f>Rawdata[[#This Row],[Cars]]</f>
        <v>2</v>
      </c>
      <c r="K645" t="str">
        <f>Rawdata[[#This Row],[Commute Distance]]</f>
        <v>10+ Miles</v>
      </c>
      <c r="L645" t="str">
        <f>Rawdata[[#This Row],[Region]]</f>
        <v>North America</v>
      </c>
      <c r="M645">
        <f>Rawdata[[#This Row],[Age]]</f>
        <v>64</v>
      </c>
      <c r="N645" t="str">
        <f>VLOOKUP(tbl[[#This Row],[Age]],lk_age_brackets[],N$2,TRUE)</f>
        <v>61+</v>
      </c>
      <c r="O645" t="str">
        <f>Rawdata[[#This Row],[Purchased Bike]]</f>
        <v>No</v>
      </c>
    </row>
    <row r="646" spans="1:15" x14ac:dyDescent="0.25">
      <c r="A646">
        <f>Rawdata[[#This Row],[ID]]</f>
        <v>21741</v>
      </c>
      <c r="B646" t="str">
        <f>IF(Rawdata[[#This Row],[Marital Status]]="M","Married","Single")</f>
        <v>Married</v>
      </c>
      <c r="C646" t="str">
        <f>IF(Rawdata[[#This Row],[Gender]]="M","Male","Female")</f>
        <v>Female</v>
      </c>
      <c r="D646" s="7">
        <f>Rawdata[[#This Row],[Income]]</f>
        <v>70000</v>
      </c>
      <c r="E646">
        <f>Rawdata[[#This Row],[Children]]</f>
        <v>3</v>
      </c>
      <c r="F646" t="str">
        <f>Rawdata[[#This Row],[Education]]</f>
        <v>Partial College</v>
      </c>
      <c r="G646">
        <f>VLOOKUP(tbl[[#This Row],[Education]],lk_education[],G$2,FALSE)</f>
        <v>3</v>
      </c>
      <c r="H646" t="str">
        <f>Rawdata[[#This Row],[Occupation]]</f>
        <v>Professional</v>
      </c>
      <c r="I646" t="str">
        <f>Rawdata[[#This Row],[Home Owner]]</f>
        <v>Yes</v>
      </c>
      <c r="J646">
        <f>Rawdata[[#This Row],[Cars]]</f>
        <v>2</v>
      </c>
      <c r="K646" t="str">
        <f>Rawdata[[#This Row],[Commute Distance]]</f>
        <v>5-10 Miles</v>
      </c>
      <c r="L646" t="str">
        <f>Rawdata[[#This Row],[Region]]</f>
        <v>North America</v>
      </c>
      <c r="M646">
        <f>Rawdata[[#This Row],[Age]]</f>
        <v>50</v>
      </c>
      <c r="N646" t="str">
        <f>VLOOKUP(tbl[[#This Row],[Age]],lk_age_brackets[],N$2,TRUE)</f>
        <v>41-50</v>
      </c>
      <c r="O646" t="str">
        <f>Rawdata[[#This Row],[Purchased Bike]]</f>
        <v>Yes</v>
      </c>
    </row>
    <row r="647" spans="1:15" x14ac:dyDescent="0.25">
      <c r="A647">
        <f>Rawdata[[#This Row],[ID]]</f>
        <v>14572</v>
      </c>
      <c r="B647" t="str">
        <f>IF(Rawdata[[#This Row],[Marital Status]]="M","Married","Single")</f>
        <v>Married</v>
      </c>
      <c r="C647" t="str">
        <f>IF(Rawdata[[#This Row],[Gender]]="M","Male","Female")</f>
        <v>Female</v>
      </c>
      <c r="D647" s="7">
        <f>Rawdata[[#This Row],[Income]]</f>
        <v>70000</v>
      </c>
      <c r="E647">
        <f>Rawdata[[#This Row],[Children]]</f>
        <v>3</v>
      </c>
      <c r="F647" t="str">
        <f>Rawdata[[#This Row],[Education]]</f>
        <v>Graduate Degree</v>
      </c>
      <c r="G647">
        <f>VLOOKUP(tbl[[#This Row],[Education]],lk_education[],G$2,FALSE)</f>
        <v>5</v>
      </c>
      <c r="H647" t="str">
        <f>Rawdata[[#This Row],[Occupation]]</f>
        <v>Professional</v>
      </c>
      <c r="I647" t="str">
        <f>Rawdata[[#This Row],[Home Owner]]</f>
        <v>Yes</v>
      </c>
      <c r="J647">
        <f>Rawdata[[#This Row],[Cars]]</f>
        <v>0</v>
      </c>
      <c r="K647" t="str">
        <f>Rawdata[[#This Row],[Commute Distance]]</f>
        <v>2-5 Miles</v>
      </c>
      <c r="L647" t="str">
        <f>Rawdata[[#This Row],[Region]]</f>
        <v>North America</v>
      </c>
      <c r="M647">
        <f>Rawdata[[#This Row],[Age]]</f>
        <v>35</v>
      </c>
      <c r="N647" t="str">
        <f>VLOOKUP(tbl[[#This Row],[Age]],lk_age_brackets[],N$2,TRUE)</f>
        <v>31-40</v>
      </c>
      <c r="O647" t="str">
        <f>Rawdata[[#This Row],[Purchased Bike]]</f>
        <v>Yes</v>
      </c>
    </row>
    <row r="648" spans="1:15" x14ac:dyDescent="0.25">
      <c r="A648">
        <f>Rawdata[[#This Row],[ID]]</f>
        <v>23368</v>
      </c>
      <c r="B648" t="str">
        <f>IF(Rawdata[[#This Row],[Marital Status]]="M","Married","Single")</f>
        <v>Married</v>
      </c>
      <c r="C648" t="str">
        <f>IF(Rawdata[[#This Row],[Gender]]="M","Male","Female")</f>
        <v>Female</v>
      </c>
      <c r="D648" s="7">
        <f>Rawdata[[#This Row],[Income]]</f>
        <v>60000</v>
      </c>
      <c r="E648">
        <f>Rawdata[[#This Row],[Children]]</f>
        <v>5</v>
      </c>
      <c r="F648" t="str">
        <f>Rawdata[[#This Row],[Education]]</f>
        <v>Bachelors</v>
      </c>
      <c r="G648">
        <f>VLOOKUP(tbl[[#This Row],[Education]],lk_education[],G$2,FALSE)</f>
        <v>4</v>
      </c>
      <c r="H648" t="str">
        <f>Rawdata[[#This Row],[Occupation]]</f>
        <v>Skilled Manual</v>
      </c>
      <c r="I648" t="str">
        <f>Rawdata[[#This Row],[Home Owner]]</f>
        <v>Yes</v>
      </c>
      <c r="J648">
        <f>Rawdata[[#This Row],[Cars]]</f>
        <v>3</v>
      </c>
      <c r="K648" t="str">
        <f>Rawdata[[#This Row],[Commute Distance]]</f>
        <v>10+ Miles</v>
      </c>
      <c r="L648" t="str">
        <f>Rawdata[[#This Row],[Region]]</f>
        <v>North America</v>
      </c>
      <c r="M648">
        <f>Rawdata[[#This Row],[Age]]</f>
        <v>41</v>
      </c>
      <c r="N648" t="str">
        <f>VLOOKUP(tbl[[#This Row],[Age]],lk_age_brackets[],N$2,TRUE)</f>
        <v>41-50</v>
      </c>
      <c r="O648" t="str">
        <f>Rawdata[[#This Row],[Purchased Bike]]</f>
        <v>No</v>
      </c>
    </row>
    <row r="649" spans="1:15" x14ac:dyDescent="0.25">
      <c r="A649">
        <f>Rawdata[[#This Row],[ID]]</f>
        <v>16217</v>
      </c>
      <c r="B649" t="str">
        <f>IF(Rawdata[[#This Row],[Marital Status]]="M","Married","Single")</f>
        <v>Single</v>
      </c>
      <c r="C649" t="str">
        <f>IF(Rawdata[[#This Row],[Gender]]="M","Male","Female")</f>
        <v>Female</v>
      </c>
      <c r="D649" s="7">
        <f>Rawdata[[#This Row],[Income]]</f>
        <v>60000</v>
      </c>
      <c r="E649">
        <f>Rawdata[[#This Row],[Children]]</f>
        <v>0</v>
      </c>
      <c r="F649" t="str">
        <f>Rawdata[[#This Row],[Education]]</f>
        <v>Graduate Degree</v>
      </c>
      <c r="G649">
        <f>VLOOKUP(tbl[[#This Row],[Education]],lk_education[],G$2,FALSE)</f>
        <v>5</v>
      </c>
      <c r="H649" t="str">
        <f>Rawdata[[#This Row],[Occupation]]</f>
        <v>Skilled Manual</v>
      </c>
      <c r="I649" t="str">
        <f>Rawdata[[#This Row],[Home Owner]]</f>
        <v>Yes</v>
      </c>
      <c r="J649">
        <f>Rawdata[[#This Row],[Cars]]</f>
        <v>0</v>
      </c>
      <c r="K649" t="str">
        <f>Rawdata[[#This Row],[Commute Distance]]</f>
        <v>0-1 Miles</v>
      </c>
      <c r="L649" t="str">
        <f>Rawdata[[#This Row],[Region]]</f>
        <v>North America</v>
      </c>
      <c r="M649">
        <f>Rawdata[[#This Row],[Age]]</f>
        <v>39</v>
      </c>
      <c r="N649" t="str">
        <f>VLOOKUP(tbl[[#This Row],[Age]],lk_age_brackets[],N$2,TRUE)</f>
        <v>31-40</v>
      </c>
      <c r="O649" t="str">
        <f>Rawdata[[#This Row],[Purchased Bike]]</f>
        <v>No</v>
      </c>
    </row>
    <row r="650" spans="1:15" x14ac:dyDescent="0.25">
      <c r="A650">
        <f>Rawdata[[#This Row],[ID]]</f>
        <v>16247</v>
      </c>
      <c r="B650" t="str">
        <f>IF(Rawdata[[#This Row],[Marital Status]]="M","Married","Single")</f>
        <v>Single</v>
      </c>
      <c r="C650" t="str">
        <f>IF(Rawdata[[#This Row],[Gender]]="M","Male","Female")</f>
        <v>Female</v>
      </c>
      <c r="D650" s="7">
        <f>Rawdata[[#This Row],[Income]]</f>
        <v>60000</v>
      </c>
      <c r="E650">
        <f>Rawdata[[#This Row],[Children]]</f>
        <v>4</v>
      </c>
      <c r="F650" t="str">
        <f>Rawdata[[#This Row],[Education]]</f>
        <v>Graduate Degree</v>
      </c>
      <c r="G650">
        <f>VLOOKUP(tbl[[#This Row],[Education]],lk_education[],G$2,FALSE)</f>
        <v>5</v>
      </c>
      <c r="H650" t="str">
        <f>Rawdata[[#This Row],[Occupation]]</f>
        <v>Skilled Manual</v>
      </c>
      <c r="I650" t="str">
        <f>Rawdata[[#This Row],[Home Owner]]</f>
        <v>No</v>
      </c>
      <c r="J650">
        <f>Rawdata[[#This Row],[Cars]]</f>
        <v>0</v>
      </c>
      <c r="K650" t="str">
        <f>Rawdata[[#This Row],[Commute Distance]]</f>
        <v>1-2 Miles</v>
      </c>
      <c r="L650" t="str">
        <f>Rawdata[[#This Row],[Region]]</f>
        <v>North America</v>
      </c>
      <c r="M650">
        <f>Rawdata[[#This Row],[Age]]</f>
        <v>47</v>
      </c>
      <c r="N650" t="str">
        <f>VLOOKUP(tbl[[#This Row],[Age]],lk_age_brackets[],N$2,TRUE)</f>
        <v>41-50</v>
      </c>
      <c r="O650" t="str">
        <f>Rawdata[[#This Row],[Purchased Bike]]</f>
        <v>No</v>
      </c>
    </row>
    <row r="651" spans="1:15" x14ac:dyDescent="0.25">
      <c r="A651">
        <f>Rawdata[[#This Row],[ID]]</f>
        <v>22010</v>
      </c>
      <c r="B651" t="str">
        <f>IF(Rawdata[[#This Row],[Marital Status]]="M","Married","Single")</f>
        <v>Single</v>
      </c>
      <c r="C651" t="str">
        <f>IF(Rawdata[[#This Row],[Gender]]="M","Male","Female")</f>
        <v>Male</v>
      </c>
      <c r="D651" s="7">
        <f>Rawdata[[#This Row],[Income]]</f>
        <v>40000</v>
      </c>
      <c r="E651">
        <f>Rawdata[[#This Row],[Children]]</f>
        <v>0</v>
      </c>
      <c r="F651" t="str">
        <f>Rawdata[[#This Row],[Education]]</f>
        <v>High School</v>
      </c>
      <c r="G651">
        <f>VLOOKUP(tbl[[#This Row],[Education]],lk_education[],G$2,FALSE)</f>
        <v>2</v>
      </c>
      <c r="H651" t="str">
        <f>Rawdata[[#This Row],[Occupation]]</f>
        <v>Skilled Manual</v>
      </c>
      <c r="I651" t="str">
        <f>Rawdata[[#This Row],[Home Owner]]</f>
        <v>Yes</v>
      </c>
      <c r="J651">
        <f>Rawdata[[#This Row],[Cars]]</f>
        <v>2</v>
      </c>
      <c r="K651" t="str">
        <f>Rawdata[[#This Row],[Commute Distance]]</f>
        <v>5-10 Miles</v>
      </c>
      <c r="L651" t="str">
        <f>Rawdata[[#This Row],[Region]]</f>
        <v>North America</v>
      </c>
      <c r="M651">
        <f>Rawdata[[#This Row],[Age]]</f>
        <v>31</v>
      </c>
      <c r="N651" t="str">
        <f>VLOOKUP(tbl[[#This Row],[Age]],lk_age_brackets[],N$2,TRUE)</f>
        <v>31-40</v>
      </c>
      <c r="O651" t="str">
        <f>Rawdata[[#This Row],[Purchased Bike]]</f>
        <v>No</v>
      </c>
    </row>
    <row r="652" spans="1:15" x14ac:dyDescent="0.25">
      <c r="A652">
        <f>Rawdata[[#This Row],[ID]]</f>
        <v>25872</v>
      </c>
      <c r="B652" t="str">
        <f>IF(Rawdata[[#This Row],[Marital Status]]="M","Married","Single")</f>
        <v>Single</v>
      </c>
      <c r="C652" t="str">
        <f>IF(Rawdata[[#This Row],[Gender]]="M","Male","Female")</f>
        <v>Female</v>
      </c>
      <c r="D652" s="7">
        <f>Rawdata[[#This Row],[Income]]</f>
        <v>70000</v>
      </c>
      <c r="E652">
        <f>Rawdata[[#This Row],[Children]]</f>
        <v>2</v>
      </c>
      <c r="F652" t="str">
        <f>Rawdata[[#This Row],[Education]]</f>
        <v>Bachelors</v>
      </c>
      <c r="G652">
        <f>VLOOKUP(tbl[[#This Row],[Education]],lk_education[],G$2,FALSE)</f>
        <v>4</v>
      </c>
      <c r="H652" t="str">
        <f>Rawdata[[#This Row],[Occupation]]</f>
        <v>Management</v>
      </c>
      <c r="I652" t="str">
        <f>Rawdata[[#This Row],[Home Owner]]</f>
        <v>No</v>
      </c>
      <c r="J652">
        <f>Rawdata[[#This Row],[Cars]]</f>
        <v>1</v>
      </c>
      <c r="K652" t="str">
        <f>Rawdata[[#This Row],[Commute Distance]]</f>
        <v>2-5 Miles</v>
      </c>
      <c r="L652" t="str">
        <f>Rawdata[[#This Row],[Region]]</f>
        <v>North America</v>
      </c>
      <c r="M652">
        <f>Rawdata[[#This Row],[Age]]</f>
        <v>58</v>
      </c>
      <c r="N652" t="str">
        <f>VLOOKUP(tbl[[#This Row],[Age]],lk_age_brackets[],N$2,TRUE)</f>
        <v>51-60</v>
      </c>
      <c r="O652" t="str">
        <f>Rawdata[[#This Row],[Purchased Bike]]</f>
        <v>Yes</v>
      </c>
    </row>
    <row r="653" spans="1:15" x14ac:dyDescent="0.25">
      <c r="A653">
        <f>Rawdata[[#This Row],[ID]]</f>
        <v>19164</v>
      </c>
      <c r="B653" t="str">
        <f>IF(Rawdata[[#This Row],[Marital Status]]="M","Married","Single")</f>
        <v>Single</v>
      </c>
      <c r="C653" t="str">
        <f>IF(Rawdata[[#This Row],[Gender]]="M","Male","Female")</f>
        <v>Female</v>
      </c>
      <c r="D653" s="7">
        <f>Rawdata[[#This Row],[Income]]</f>
        <v>70000</v>
      </c>
      <c r="E653">
        <f>Rawdata[[#This Row],[Children]]</f>
        <v>0</v>
      </c>
      <c r="F653" t="str">
        <f>Rawdata[[#This Row],[Education]]</f>
        <v>Bachelors</v>
      </c>
      <c r="G653">
        <f>VLOOKUP(tbl[[#This Row],[Education]],lk_education[],G$2,FALSE)</f>
        <v>4</v>
      </c>
      <c r="H653" t="str">
        <f>Rawdata[[#This Row],[Occupation]]</f>
        <v>Professional</v>
      </c>
      <c r="I653" t="str">
        <f>Rawdata[[#This Row],[Home Owner]]</f>
        <v>No</v>
      </c>
      <c r="J653">
        <f>Rawdata[[#This Row],[Cars]]</f>
        <v>1</v>
      </c>
      <c r="K653" t="str">
        <f>Rawdata[[#This Row],[Commute Distance]]</f>
        <v>2-5 Miles</v>
      </c>
      <c r="L653" t="str">
        <f>Rawdata[[#This Row],[Region]]</f>
        <v>North America</v>
      </c>
      <c r="M653">
        <f>Rawdata[[#This Row],[Age]]</f>
        <v>38</v>
      </c>
      <c r="N653" t="str">
        <f>VLOOKUP(tbl[[#This Row],[Age]],lk_age_brackets[],N$2,TRUE)</f>
        <v>31-40</v>
      </c>
      <c r="O653" t="str">
        <f>Rawdata[[#This Row],[Purchased Bike]]</f>
        <v>Yes</v>
      </c>
    </row>
    <row r="654" spans="1:15" x14ac:dyDescent="0.25">
      <c r="A654">
        <f>Rawdata[[#This Row],[ID]]</f>
        <v>18435</v>
      </c>
      <c r="B654" t="str">
        <f>IF(Rawdata[[#This Row],[Marital Status]]="M","Married","Single")</f>
        <v>Single</v>
      </c>
      <c r="C654" t="str">
        <f>IF(Rawdata[[#This Row],[Gender]]="M","Male","Female")</f>
        <v>Female</v>
      </c>
      <c r="D654" s="7">
        <f>Rawdata[[#This Row],[Income]]</f>
        <v>70000</v>
      </c>
      <c r="E654">
        <f>Rawdata[[#This Row],[Children]]</f>
        <v>5</v>
      </c>
      <c r="F654" t="str">
        <f>Rawdata[[#This Row],[Education]]</f>
        <v>Graduate Degree</v>
      </c>
      <c r="G654">
        <f>VLOOKUP(tbl[[#This Row],[Education]],lk_education[],G$2,FALSE)</f>
        <v>5</v>
      </c>
      <c r="H654" t="str">
        <f>Rawdata[[#This Row],[Occupation]]</f>
        <v>Management</v>
      </c>
      <c r="I654" t="str">
        <f>Rawdata[[#This Row],[Home Owner]]</f>
        <v>Yes</v>
      </c>
      <c r="J654">
        <f>Rawdata[[#This Row],[Cars]]</f>
        <v>2</v>
      </c>
      <c r="K654" t="str">
        <f>Rawdata[[#This Row],[Commute Distance]]</f>
        <v>10+ Miles</v>
      </c>
      <c r="L654" t="str">
        <f>Rawdata[[#This Row],[Region]]</f>
        <v>North America</v>
      </c>
      <c r="M654">
        <f>Rawdata[[#This Row],[Age]]</f>
        <v>67</v>
      </c>
      <c r="N654" t="str">
        <f>VLOOKUP(tbl[[#This Row],[Age]],lk_age_brackets[],N$2,TRUE)</f>
        <v>61+</v>
      </c>
      <c r="O654" t="str">
        <f>Rawdata[[#This Row],[Purchased Bike]]</f>
        <v>Yes</v>
      </c>
    </row>
    <row r="655" spans="1:15" x14ac:dyDescent="0.25">
      <c r="A655">
        <f>Rawdata[[#This Row],[ID]]</f>
        <v>14284</v>
      </c>
      <c r="B655" t="str">
        <f>IF(Rawdata[[#This Row],[Marital Status]]="M","Married","Single")</f>
        <v>Single</v>
      </c>
      <c r="C655" t="str">
        <f>IF(Rawdata[[#This Row],[Gender]]="M","Male","Female")</f>
        <v>Male</v>
      </c>
      <c r="D655" s="7">
        <f>Rawdata[[#This Row],[Income]]</f>
        <v>60000</v>
      </c>
      <c r="E655">
        <f>Rawdata[[#This Row],[Children]]</f>
        <v>0</v>
      </c>
      <c r="F655" t="str">
        <f>Rawdata[[#This Row],[Education]]</f>
        <v>Partial College</v>
      </c>
      <c r="G655">
        <f>VLOOKUP(tbl[[#This Row],[Education]],lk_education[],G$2,FALSE)</f>
        <v>3</v>
      </c>
      <c r="H655" t="str">
        <f>Rawdata[[#This Row],[Occupation]]</f>
        <v>Professional</v>
      </c>
      <c r="I655" t="str">
        <f>Rawdata[[#This Row],[Home Owner]]</f>
        <v>No</v>
      </c>
      <c r="J655">
        <f>Rawdata[[#This Row],[Cars]]</f>
        <v>2</v>
      </c>
      <c r="K655" t="str">
        <f>Rawdata[[#This Row],[Commute Distance]]</f>
        <v>1-2 Miles</v>
      </c>
      <c r="L655" t="str">
        <f>Rawdata[[#This Row],[Region]]</f>
        <v>North America</v>
      </c>
      <c r="M655">
        <f>Rawdata[[#This Row],[Age]]</f>
        <v>32</v>
      </c>
      <c r="N655" t="str">
        <f>VLOOKUP(tbl[[#This Row],[Age]],lk_age_brackets[],N$2,TRUE)</f>
        <v>31-40</v>
      </c>
      <c r="O655" t="str">
        <f>Rawdata[[#This Row],[Purchased Bike]]</f>
        <v>Yes</v>
      </c>
    </row>
    <row r="656" spans="1:15" x14ac:dyDescent="0.25">
      <c r="A656">
        <f>Rawdata[[#This Row],[ID]]</f>
        <v>11287</v>
      </c>
      <c r="B656" t="str">
        <f>IF(Rawdata[[#This Row],[Marital Status]]="M","Married","Single")</f>
        <v>Married</v>
      </c>
      <c r="C656" t="str">
        <f>IF(Rawdata[[#This Row],[Gender]]="M","Male","Female")</f>
        <v>Male</v>
      </c>
      <c r="D656" s="7">
        <f>Rawdata[[#This Row],[Income]]</f>
        <v>70000</v>
      </c>
      <c r="E656">
        <f>Rawdata[[#This Row],[Children]]</f>
        <v>5</v>
      </c>
      <c r="F656" t="str">
        <f>Rawdata[[#This Row],[Education]]</f>
        <v>Partial College</v>
      </c>
      <c r="G656">
        <f>VLOOKUP(tbl[[#This Row],[Education]],lk_education[],G$2,FALSE)</f>
        <v>3</v>
      </c>
      <c r="H656" t="str">
        <f>Rawdata[[#This Row],[Occupation]]</f>
        <v>Professional</v>
      </c>
      <c r="I656" t="str">
        <f>Rawdata[[#This Row],[Home Owner]]</f>
        <v>No</v>
      </c>
      <c r="J656">
        <f>Rawdata[[#This Row],[Cars]]</f>
        <v>3</v>
      </c>
      <c r="K656" t="str">
        <f>Rawdata[[#This Row],[Commute Distance]]</f>
        <v>5-10 Miles</v>
      </c>
      <c r="L656" t="str">
        <f>Rawdata[[#This Row],[Region]]</f>
        <v>North America</v>
      </c>
      <c r="M656">
        <f>Rawdata[[#This Row],[Age]]</f>
        <v>45</v>
      </c>
      <c r="N656" t="str">
        <f>VLOOKUP(tbl[[#This Row],[Age]],lk_age_brackets[],N$2,TRUE)</f>
        <v>41-50</v>
      </c>
      <c r="O656" t="str">
        <f>Rawdata[[#This Row],[Purchased Bike]]</f>
        <v>No</v>
      </c>
    </row>
    <row r="657" spans="1:15" x14ac:dyDescent="0.25">
      <c r="A657">
        <f>Rawdata[[#This Row],[ID]]</f>
        <v>13066</v>
      </c>
      <c r="B657" t="str">
        <f>IF(Rawdata[[#This Row],[Marital Status]]="M","Married","Single")</f>
        <v>Single</v>
      </c>
      <c r="C657" t="str">
        <f>IF(Rawdata[[#This Row],[Gender]]="M","Male","Female")</f>
        <v>Male</v>
      </c>
      <c r="D657" s="7">
        <f>Rawdata[[#This Row],[Income]]</f>
        <v>30000</v>
      </c>
      <c r="E657">
        <f>Rawdata[[#This Row],[Children]]</f>
        <v>0</v>
      </c>
      <c r="F657" t="str">
        <f>Rawdata[[#This Row],[Education]]</f>
        <v>High School</v>
      </c>
      <c r="G657">
        <f>VLOOKUP(tbl[[#This Row],[Education]],lk_education[],G$2,FALSE)</f>
        <v>2</v>
      </c>
      <c r="H657" t="str">
        <f>Rawdata[[#This Row],[Occupation]]</f>
        <v>Skilled Manual</v>
      </c>
      <c r="I657" t="str">
        <f>Rawdata[[#This Row],[Home Owner]]</f>
        <v>No</v>
      </c>
      <c r="J657">
        <f>Rawdata[[#This Row],[Cars]]</f>
        <v>2</v>
      </c>
      <c r="K657" t="str">
        <f>Rawdata[[#This Row],[Commute Distance]]</f>
        <v>1-2 Miles</v>
      </c>
      <c r="L657" t="str">
        <f>Rawdata[[#This Row],[Region]]</f>
        <v>North America</v>
      </c>
      <c r="M657">
        <f>Rawdata[[#This Row],[Age]]</f>
        <v>31</v>
      </c>
      <c r="N657" t="str">
        <f>VLOOKUP(tbl[[#This Row],[Age]],lk_age_brackets[],N$2,TRUE)</f>
        <v>31-40</v>
      </c>
      <c r="O657" t="str">
        <f>Rawdata[[#This Row],[Purchased Bike]]</f>
        <v>Yes</v>
      </c>
    </row>
    <row r="658" spans="1:15" x14ac:dyDescent="0.25">
      <c r="A658">
        <f>Rawdata[[#This Row],[ID]]</f>
        <v>29106</v>
      </c>
      <c r="B658" t="str">
        <f>IF(Rawdata[[#This Row],[Marital Status]]="M","Married","Single")</f>
        <v>Single</v>
      </c>
      <c r="C658" t="str">
        <f>IF(Rawdata[[#This Row],[Gender]]="M","Male","Female")</f>
        <v>Male</v>
      </c>
      <c r="D658" s="7">
        <f>Rawdata[[#This Row],[Income]]</f>
        <v>40000</v>
      </c>
      <c r="E658">
        <f>Rawdata[[#This Row],[Children]]</f>
        <v>0</v>
      </c>
      <c r="F658" t="str">
        <f>Rawdata[[#This Row],[Education]]</f>
        <v>High School</v>
      </c>
      <c r="G658">
        <f>VLOOKUP(tbl[[#This Row],[Education]],lk_education[],G$2,FALSE)</f>
        <v>2</v>
      </c>
      <c r="H658" t="str">
        <f>Rawdata[[#This Row],[Occupation]]</f>
        <v>Skilled Manual</v>
      </c>
      <c r="I658" t="str">
        <f>Rawdata[[#This Row],[Home Owner]]</f>
        <v>No</v>
      </c>
      <c r="J658">
        <f>Rawdata[[#This Row],[Cars]]</f>
        <v>2</v>
      </c>
      <c r="K658" t="str">
        <f>Rawdata[[#This Row],[Commute Distance]]</f>
        <v>1-2 Miles</v>
      </c>
      <c r="L658" t="str">
        <f>Rawdata[[#This Row],[Region]]</f>
        <v>North America</v>
      </c>
      <c r="M658">
        <f>Rawdata[[#This Row],[Age]]</f>
        <v>31</v>
      </c>
      <c r="N658" t="str">
        <f>VLOOKUP(tbl[[#This Row],[Age]],lk_age_brackets[],N$2,TRUE)</f>
        <v>31-40</v>
      </c>
      <c r="O658" t="str">
        <f>Rawdata[[#This Row],[Purchased Bike]]</f>
        <v>Yes</v>
      </c>
    </row>
    <row r="659" spans="1:15" x14ac:dyDescent="0.25">
      <c r="A659">
        <f>Rawdata[[#This Row],[ID]]</f>
        <v>26236</v>
      </c>
      <c r="B659" t="str">
        <f>IF(Rawdata[[#This Row],[Marital Status]]="M","Married","Single")</f>
        <v>Married</v>
      </c>
      <c r="C659" t="str">
        <f>IF(Rawdata[[#This Row],[Gender]]="M","Male","Female")</f>
        <v>Female</v>
      </c>
      <c r="D659" s="7">
        <f>Rawdata[[#This Row],[Income]]</f>
        <v>40000</v>
      </c>
      <c r="E659">
        <f>Rawdata[[#This Row],[Children]]</f>
        <v>3</v>
      </c>
      <c r="F659" t="str">
        <f>Rawdata[[#This Row],[Education]]</f>
        <v>Partial College</v>
      </c>
      <c r="G659">
        <f>VLOOKUP(tbl[[#This Row],[Education]],lk_education[],G$2,FALSE)</f>
        <v>3</v>
      </c>
      <c r="H659" t="str">
        <f>Rawdata[[#This Row],[Occupation]]</f>
        <v>Clerical</v>
      </c>
      <c r="I659" t="str">
        <f>Rawdata[[#This Row],[Home Owner]]</f>
        <v>Yes</v>
      </c>
      <c r="J659">
        <f>Rawdata[[#This Row],[Cars]]</f>
        <v>1</v>
      </c>
      <c r="K659" t="str">
        <f>Rawdata[[#This Row],[Commute Distance]]</f>
        <v>0-1 Miles</v>
      </c>
      <c r="L659" t="str">
        <f>Rawdata[[#This Row],[Region]]</f>
        <v>North America</v>
      </c>
      <c r="M659">
        <f>Rawdata[[#This Row],[Age]]</f>
        <v>31</v>
      </c>
      <c r="N659" t="str">
        <f>VLOOKUP(tbl[[#This Row],[Age]],lk_age_brackets[],N$2,TRUE)</f>
        <v>31-40</v>
      </c>
      <c r="O659" t="str">
        <f>Rawdata[[#This Row],[Purchased Bike]]</f>
        <v>No</v>
      </c>
    </row>
    <row r="660" spans="1:15" x14ac:dyDescent="0.25">
      <c r="A660">
        <f>Rawdata[[#This Row],[ID]]</f>
        <v>17531</v>
      </c>
      <c r="B660" t="str">
        <f>IF(Rawdata[[#This Row],[Marital Status]]="M","Married","Single")</f>
        <v>Married</v>
      </c>
      <c r="C660" t="str">
        <f>IF(Rawdata[[#This Row],[Gender]]="M","Male","Female")</f>
        <v>Male</v>
      </c>
      <c r="D660" s="7">
        <f>Rawdata[[#This Row],[Income]]</f>
        <v>60000</v>
      </c>
      <c r="E660">
        <f>Rawdata[[#This Row],[Children]]</f>
        <v>2</v>
      </c>
      <c r="F660" t="str">
        <f>Rawdata[[#This Row],[Education]]</f>
        <v>High School</v>
      </c>
      <c r="G660">
        <f>VLOOKUP(tbl[[#This Row],[Education]],lk_education[],G$2,FALSE)</f>
        <v>2</v>
      </c>
      <c r="H660" t="str">
        <f>Rawdata[[#This Row],[Occupation]]</f>
        <v>Professional</v>
      </c>
      <c r="I660" t="str">
        <f>Rawdata[[#This Row],[Home Owner]]</f>
        <v>No</v>
      </c>
      <c r="J660">
        <f>Rawdata[[#This Row],[Cars]]</f>
        <v>2</v>
      </c>
      <c r="K660" t="str">
        <f>Rawdata[[#This Row],[Commute Distance]]</f>
        <v>5-10 Miles</v>
      </c>
      <c r="L660" t="str">
        <f>Rawdata[[#This Row],[Region]]</f>
        <v>North America</v>
      </c>
      <c r="M660">
        <f>Rawdata[[#This Row],[Age]]</f>
        <v>50</v>
      </c>
      <c r="N660" t="str">
        <f>VLOOKUP(tbl[[#This Row],[Age]],lk_age_brackets[],N$2,TRUE)</f>
        <v>41-50</v>
      </c>
      <c r="O660" t="str">
        <f>Rawdata[[#This Row],[Purchased Bike]]</f>
        <v>No</v>
      </c>
    </row>
    <row r="661" spans="1:15" x14ac:dyDescent="0.25">
      <c r="A661">
        <f>Rawdata[[#This Row],[ID]]</f>
        <v>12964</v>
      </c>
      <c r="B661" t="str">
        <f>IF(Rawdata[[#This Row],[Marital Status]]="M","Married","Single")</f>
        <v>Married</v>
      </c>
      <c r="C661" t="str">
        <f>IF(Rawdata[[#This Row],[Gender]]="M","Male","Female")</f>
        <v>Male</v>
      </c>
      <c r="D661" s="7">
        <f>Rawdata[[#This Row],[Income]]</f>
        <v>70000</v>
      </c>
      <c r="E661">
        <f>Rawdata[[#This Row],[Children]]</f>
        <v>1</v>
      </c>
      <c r="F661" t="str">
        <f>Rawdata[[#This Row],[Education]]</f>
        <v>Partial College</v>
      </c>
      <c r="G661">
        <f>VLOOKUP(tbl[[#This Row],[Education]],lk_education[],G$2,FALSE)</f>
        <v>3</v>
      </c>
      <c r="H661" t="str">
        <f>Rawdata[[#This Row],[Occupation]]</f>
        <v>Skilled Manual</v>
      </c>
      <c r="I661" t="str">
        <f>Rawdata[[#This Row],[Home Owner]]</f>
        <v>Yes</v>
      </c>
      <c r="J661">
        <f>Rawdata[[#This Row],[Cars]]</f>
        <v>1</v>
      </c>
      <c r="K661" t="str">
        <f>Rawdata[[#This Row],[Commute Distance]]</f>
        <v>0-1 Miles</v>
      </c>
      <c r="L661" t="str">
        <f>Rawdata[[#This Row],[Region]]</f>
        <v>North America</v>
      </c>
      <c r="M661">
        <f>Rawdata[[#This Row],[Age]]</f>
        <v>44</v>
      </c>
      <c r="N661" t="str">
        <f>VLOOKUP(tbl[[#This Row],[Age]],lk_age_brackets[],N$2,TRUE)</f>
        <v>41-50</v>
      </c>
      <c r="O661" t="str">
        <f>Rawdata[[#This Row],[Purchased Bike]]</f>
        <v>No</v>
      </c>
    </row>
    <row r="662" spans="1:15" x14ac:dyDescent="0.25">
      <c r="A662">
        <f>Rawdata[[#This Row],[ID]]</f>
        <v>19133</v>
      </c>
      <c r="B662" t="str">
        <f>IF(Rawdata[[#This Row],[Marital Status]]="M","Married","Single")</f>
        <v>Single</v>
      </c>
      <c r="C662" t="str">
        <f>IF(Rawdata[[#This Row],[Gender]]="M","Male","Female")</f>
        <v>Male</v>
      </c>
      <c r="D662" s="7">
        <f>Rawdata[[#This Row],[Income]]</f>
        <v>50000</v>
      </c>
      <c r="E662">
        <f>Rawdata[[#This Row],[Children]]</f>
        <v>2</v>
      </c>
      <c r="F662" t="str">
        <f>Rawdata[[#This Row],[Education]]</f>
        <v>Bachelors</v>
      </c>
      <c r="G662">
        <f>VLOOKUP(tbl[[#This Row],[Education]],lk_education[],G$2,FALSE)</f>
        <v>4</v>
      </c>
      <c r="H662" t="str">
        <f>Rawdata[[#This Row],[Occupation]]</f>
        <v>Skilled Manual</v>
      </c>
      <c r="I662" t="str">
        <f>Rawdata[[#This Row],[Home Owner]]</f>
        <v>Yes</v>
      </c>
      <c r="J662">
        <f>Rawdata[[#This Row],[Cars]]</f>
        <v>1</v>
      </c>
      <c r="K662" t="str">
        <f>Rawdata[[#This Row],[Commute Distance]]</f>
        <v>2-5 Miles</v>
      </c>
      <c r="L662" t="str">
        <f>Rawdata[[#This Row],[Region]]</f>
        <v>North America</v>
      </c>
      <c r="M662">
        <f>Rawdata[[#This Row],[Age]]</f>
        <v>38</v>
      </c>
      <c r="N662" t="str">
        <f>VLOOKUP(tbl[[#This Row],[Age]],lk_age_brackets[],N$2,TRUE)</f>
        <v>31-40</v>
      </c>
      <c r="O662" t="str">
        <f>Rawdata[[#This Row],[Purchased Bike]]</f>
        <v>Yes</v>
      </c>
    </row>
    <row r="663" spans="1:15" x14ac:dyDescent="0.25">
      <c r="A663">
        <f>Rawdata[[#This Row],[ID]]</f>
        <v>24643</v>
      </c>
      <c r="B663" t="str">
        <f>IF(Rawdata[[#This Row],[Marital Status]]="M","Married","Single")</f>
        <v>Single</v>
      </c>
      <c r="C663" t="str">
        <f>IF(Rawdata[[#This Row],[Gender]]="M","Male","Female")</f>
        <v>Female</v>
      </c>
      <c r="D663" s="7">
        <f>Rawdata[[#This Row],[Income]]</f>
        <v>60000</v>
      </c>
      <c r="E663">
        <f>Rawdata[[#This Row],[Children]]</f>
        <v>4</v>
      </c>
      <c r="F663" t="str">
        <f>Rawdata[[#This Row],[Education]]</f>
        <v>Bachelors</v>
      </c>
      <c r="G663">
        <f>VLOOKUP(tbl[[#This Row],[Education]],lk_education[],G$2,FALSE)</f>
        <v>4</v>
      </c>
      <c r="H663" t="str">
        <f>Rawdata[[#This Row],[Occupation]]</f>
        <v>Management</v>
      </c>
      <c r="I663" t="str">
        <f>Rawdata[[#This Row],[Home Owner]]</f>
        <v>Yes</v>
      </c>
      <c r="J663">
        <f>Rawdata[[#This Row],[Cars]]</f>
        <v>2</v>
      </c>
      <c r="K663" t="str">
        <f>Rawdata[[#This Row],[Commute Distance]]</f>
        <v>10+ Miles</v>
      </c>
      <c r="L663" t="str">
        <f>Rawdata[[#This Row],[Region]]</f>
        <v>North America</v>
      </c>
      <c r="M663">
        <f>Rawdata[[#This Row],[Age]]</f>
        <v>63</v>
      </c>
      <c r="N663" t="str">
        <f>VLOOKUP(tbl[[#This Row],[Age]],lk_age_brackets[],N$2,TRUE)</f>
        <v>61+</v>
      </c>
      <c r="O663" t="str">
        <f>Rawdata[[#This Row],[Purchased Bike]]</f>
        <v>No</v>
      </c>
    </row>
    <row r="664" spans="1:15" x14ac:dyDescent="0.25">
      <c r="A664">
        <f>Rawdata[[#This Row],[ID]]</f>
        <v>21599</v>
      </c>
      <c r="B664" t="str">
        <f>IF(Rawdata[[#This Row],[Marital Status]]="M","Married","Single")</f>
        <v>Married</v>
      </c>
      <c r="C664" t="str">
        <f>IF(Rawdata[[#This Row],[Gender]]="M","Male","Female")</f>
        <v>Female</v>
      </c>
      <c r="D664" s="7">
        <f>Rawdata[[#This Row],[Income]]</f>
        <v>60000</v>
      </c>
      <c r="E664">
        <f>Rawdata[[#This Row],[Children]]</f>
        <v>1</v>
      </c>
      <c r="F664" t="str">
        <f>Rawdata[[#This Row],[Education]]</f>
        <v>Graduate Degree</v>
      </c>
      <c r="G664">
        <f>VLOOKUP(tbl[[#This Row],[Education]],lk_education[],G$2,FALSE)</f>
        <v>5</v>
      </c>
      <c r="H664" t="str">
        <f>Rawdata[[#This Row],[Occupation]]</f>
        <v>Professional</v>
      </c>
      <c r="I664" t="str">
        <f>Rawdata[[#This Row],[Home Owner]]</f>
        <v>Yes</v>
      </c>
      <c r="J664">
        <f>Rawdata[[#This Row],[Cars]]</f>
        <v>0</v>
      </c>
      <c r="K664" t="str">
        <f>Rawdata[[#This Row],[Commute Distance]]</f>
        <v>2-5 Miles</v>
      </c>
      <c r="L664" t="str">
        <f>Rawdata[[#This Row],[Region]]</f>
        <v>North America</v>
      </c>
      <c r="M664">
        <f>Rawdata[[#This Row],[Age]]</f>
        <v>36</v>
      </c>
      <c r="N664" t="str">
        <f>VLOOKUP(tbl[[#This Row],[Age]],lk_age_brackets[],N$2,TRUE)</f>
        <v>31-40</v>
      </c>
      <c r="O664" t="str">
        <f>Rawdata[[#This Row],[Purchased Bike]]</f>
        <v>Yes</v>
      </c>
    </row>
    <row r="665" spans="1:15" x14ac:dyDescent="0.25">
      <c r="A665">
        <f>Rawdata[[#This Row],[ID]]</f>
        <v>22976</v>
      </c>
      <c r="B665" t="str">
        <f>IF(Rawdata[[#This Row],[Marital Status]]="M","Married","Single")</f>
        <v>Single</v>
      </c>
      <c r="C665" t="str">
        <f>IF(Rawdata[[#This Row],[Gender]]="M","Male","Female")</f>
        <v>Male</v>
      </c>
      <c r="D665" s="7">
        <f>Rawdata[[#This Row],[Income]]</f>
        <v>40000</v>
      </c>
      <c r="E665">
        <f>Rawdata[[#This Row],[Children]]</f>
        <v>0</v>
      </c>
      <c r="F665" t="str">
        <f>Rawdata[[#This Row],[Education]]</f>
        <v>High School</v>
      </c>
      <c r="G665">
        <f>VLOOKUP(tbl[[#This Row],[Education]],lk_education[],G$2,FALSE)</f>
        <v>2</v>
      </c>
      <c r="H665" t="str">
        <f>Rawdata[[#This Row],[Occupation]]</f>
        <v>Skilled Manual</v>
      </c>
      <c r="I665" t="str">
        <f>Rawdata[[#This Row],[Home Owner]]</f>
        <v>No</v>
      </c>
      <c r="J665">
        <f>Rawdata[[#This Row],[Cars]]</f>
        <v>2</v>
      </c>
      <c r="K665" t="str">
        <f>Rawdata[[#This Row],[Commute Distance]]</f>
        <v>0-1 Miles</v>
      </c>
      <c r="L665" t="str">
        <f>Rawdata[[#This Row],[Region]]</f>
        <v>North America</v>
      </c>
      <c r="M665">
        <f>Rawdata[[#This Row],[Age]]</f>
        <v>28</v>
      </c>
      <c r="N665" t="str">
        <f>VLOOKUP(tbl[[#This Row],[Age]],lk_age_brackets[],N$2,TRUE)</f>
        <v>0-30</v>
      </c>
      <c r="O665" t="str">
        <f>Rawdata[[#This Row],[Purchased Bike]]</f>
        <v>Yes</v>
      </c>
    </row>
    <row r="666" spans="1:15" x14ac:dyDescent="0.25">
      <c r="A666">
        <f>Rawdata[[#This Row],[ID]]</f>
        <v>27637</v>
      </c>
      <c r="B666" t="str">
        <f>IF(Rawdata[[#This Row],[Marital Status]]="M","Married","Single")</f>
        <v>Single</v>
      </c>
      <c r="C666" t="str">
        <f>IF(Rawdata[[#This Row],[Gender]]="M","Male","Female")</f>
        <v>Female</v>
      </c>
      <c r="D666" s="7">
        <f>Rawdata[[#This Row],[Income]]</f>
        <v>100000</v>
      </c>
      <c r="E666">
        <f>Rawdata[[#This Row],[Children]]</f>
        <v>1</v>
      </c>
      <c r="F666" t="str">
        <f>Rawdata[[#This Row],[Education]]</f>
        <v>Partial College</v>
      </c>
      <c r="G666">
        <f>VLOOKUP(tbl[[#This Row],[Education]],lk_education[],G$2,FALSE)</f>
        <v>3</v>
      </c>
      <c r="H666" t="str">
        <f>Rawdata[[#This Row],[Occupation]]</f>
        <v>Professional</v>
      </c>
      <c r="I666" t="str">
        <f>Rawdata[[#This Row],[Home Owner]]</f>
        <v>No</v>
      </c>
      <c r="J666">
        <f>Rawdata[[#This Row],[Cars]]</f>
        <v>3</v>
      </c>
      <c r="K666" t="str">
        <f>Rawdata[[#This Row],[Commute Distance]]</f>
        <v>1-2 Miles</v>
      </c>
      <c r="L666" t="str">
        <f>Rawdata[[#This Row],[Region]]</f>
        <v>North America</v>
      </c>
      <c r="M666">
        <f>Rawdata[[#This Row],[Age]]</f>
        <v>44</v>
      </c>
      <c r="N666" t="str">
        <f>VLOOKUP(tbl[[#This Row],[Age]],lk_age_brackets[],N$2,TRUE)</f>
        <v>41-50</v>
      </c>
      <c r="O666" t="str">
        <f>Rawdata[[#This Row],[Purchased Bike]]</f>
        <v>No</v>
      </c>
    </row>
    <row r="667" spans="1:15" x14ac:dyDescent="0.25">
      <c r="A667">
        <f>Rawdata[[#This Row],[ID]]</f>
        <v>11890</v>
      </c>
      <c r="B667" t="str">
        <f>IF(Rawdata[[#This Row],[Marital Status]]="M","Married","Single")</f>
        <v>Married</v>
      </c>
      <c r="C667" t="str">
        <f>IF(Rawdata[[#This Row],[Gender]]="M","Male","Female")</f>
        <v>Female</v>
      </c>
      <c r="D667" s="7">
        <f>Rawdata[[#This Row],[Income]]</f>
        <v>70000</v>
      </c>
      <c r="E667">
        <f>Rawdata[[#This Row],[Children]]</f>
        <v>5</v>
      </c>
      <c r="F667" t="str">
        <f>Rawdata[[#This Row],[Education]]</f>
        <v>Graduate Degree</v>
      </c>
      <c r="G667">
        <f>VLOOKUP(tbl[[#This Row],[Education]],lk_education[],G$2,FALSE)</f>
        <v>5</v>
      </c>
      <c r="H667" t="str">
        <f>Rawdata[[#This Row],[Occupation]]</f>
        <v>Professional</v>
      </c>
      <c r="I667" t="str">
        <f>Rawdata[[#This Row],[Home Owner]]</f>
        <v>Yes</v>
      </c>
      <c r="J667">
        <f>Rawdata[[#This Row],[Cars]]</f>
        <v>1</v>
      </c>
      <c r="K667" t="str">
        <f>Rawdata[[#This Row],[Commute Distance]]</f>
        <v>0-1 Miles</v>
      </c>
      <c r="L667" t="str">
        <f>Rawdata[[#This Row],[Region]]</f>
        <v>North America</v>
      </c>
      <c r="M667">
        <f>Rawdata[[#This Row],[Age]]</f>
        <v>47</v>
      </c>
      <c r="N667" t="str">
        <f>VLOOKUP(tbl[[#This Row],[Age]],lk_age_brackets[],N$2,TRUE)</f>
        <v>41-50</v>
      </c>
      <c r="O667" t="str">
        <f>Rawdata[[#This Row],[Purchased Bike]]</f>
        <v>No</v>
      </c>
    </row>
    <row r="668" spans="1:15" x14ac:dyDescent="0.25">
      <c r="A668">
        <f>Rawdata[[#This Row],[ID]]</f>
        <v>28580</v>
      </c>
      <c r="B668" t="str">
        <f>IF(Rawdata[[#This Row],[Marital Status]]="M","Married","Single")</f>
        <v>Married</v>
      </c>
      <c r="C668" t="str">
        <f>IF(Rawdata[[#This Row],[Gender]]="M","Male","Female")</f>
        <v>Female</v>
      </c>
      <c r="D668" s="7">
        <f>Rawdata[[#This Row],[Income]]</f>
        <v>80000</v>
      </c>
      <c r="E668">
        <f>Rawdata[[#This Row],[Children]]</f>
        <v>0</v>
      </c>
      <c r="F668" t="str">
        <f>Rawdata[[#This Row],[Education]]</f>
        <v>Graduate Degree</v>
      </c>
      <c r="G668">
        <f>VLOOKUP(tbl[[#This Row],[Education]],lk_education[],G$2,FALSE)</f>
        <v>5</v>
      </c>
      <c r="H668" t="str">
        <f>Rawdata[[#This Row],[Occupation]]</f>
        <v>Skilled Manual</v>
      </c>
      <c r="I668" t="str">
        <f>Rawdata[[#This Row],[Home Owner]]</f>
        <v>Yes</v>
      </c>
      <c r="J668">
        <f>Rawdata[[#This Row],[Cars]]</f>
        <v>0</v>
      </c>
      <c r="K668" t="str">
        <f>Rawdata[[#This Row],[Commute Distance]]</f>
        <v>1-2 Miles</v>
      </c>
      <c r="L668" t="str">
        <f>Rawdata[[#This Row],[Region]]</f>
        <v>North America</v>
      </c>
      <c r="M668">
        <f>Rawdata[[#This Row],[Age]]</f>
        <v>40</v>
      </c>
      <c r="N668" t="str">
        <f>VLOOKUP(tbl[[#This Row],[Age]],lk_age_brackets[],N$2,TRUE)</f>
        <v>31-40</v>
      </c>
      <c r="O668" t="str">
        <f>Rawdata[[#This Row],[Purchased Bike]]</f>
        <v>Yes</v>
      </c>
    </row>
    <row r="669" spans="1:15" x14ac:dyDescent="0.25">
      <c r="A669">
        <f>Rawdata[[#This Row],[ID]]</f>
        <v>14443</v>
      </c>
      <c r="B669" t="str">
        <f>IF(Rawdata[[#This Row],[Marital Status]]="M","Married","Single")</f>
        <v>Married</v>
      </c>
      <c r="C669" t="str">
        <f>IF(Rawdata[[#This Row],[Gender]]="M","Male","Female")</f>
        <v>Male</v>
      </c>
      <c r="D669" s="7">
        <f>Rawdata[[#This Row],[Income]]</f>
        <v>130000</v>
      </c>
      <c r="E669">
        <f>Rawdata[[#This Row],[Children]]</f>
        <v>1</v>
      </c>
      <c r="F669" t="str">
        <f>Rawdata[[#This Row],[Education]]</f>
        <v>Graduate Degree</v>
      </c>
      <c r="G669">
        <f>VLOOKUP(tbl[[#This Row],[Education]],lk_education[],G$2,FALSE)</f>
        <v>5</v>
      </c>
      <c r="H669" t="str">
        <f>Rawdata[[#This Row],[Occupation]]</f>
        <v>Management</v>
      </c>
      <c r="I669" t="str">
        <f>Rawdata[[#This Row],[Home Owner]]</f>
        <v>Yes</v>
      </c>
      <c r="J669">
        <f>Rawdata[[#This Row],[Cars]]</f>
        <v>4</v>
      </c>
      <c r="K669" t="str">
        <f>Rawdata[[#This Row],[Commute Distance]]</f>
        <v>0-1 Miles</v>
      </c>
      <c r="L669" t="str">
        <f>Rawdata[[#This Row],[Region]]</f>
        <v>North America</v>
      </c>
      <c r="M669">
        <f>Rawdata[[#This Row],[Age]]</f>
        <v>40</v>
      </c>
      <c r="N669" t="str">
        <f>VLOOKUP(tbl[[#This Row],[Age]],lk_age_brackets[],N$2,TRUE)</f>
        <v>31-40</v>
      </c>
      <c r="O669" t="str">
        <f>Rawdata[[#This Row],[Purchased Bike]]</f>
        <v>No</v>
      </c>
    </row>
    <row r="670" spans="1:15" x14ac:dyDescent="0.25">
      <c r="A670">
        <f>Rawdata[[#This Row],[ID]]</f>
        <v>17864</v>
      </c>
      <c r="B670" t="str">
        <f>IF(Rawdata[[#This Row],[Marital Status]]="M","Married","Single")</f>
        <v>Married</v>
      </c>
      <c r="C670" t="str">
        <f>IF(Rawdata[[#This Row],[Gender]]="M","Male","Female")</f>
        <v>Female</v>
      </c>
      <c r="D670" s="7">
        <f>Rawdata[[#This Row],[Income]]</f>
        <v>60000</v>
      </c>
      <c r="E670">
        <f>Rawdata[[#This Row],[Children]]</f>
        <v>1</v>
      </c>
      <c r="F670" t="str">
        <f>Rawdata[[#This Row],[Education]]</f>
        <v>Partial College</v>
      </c>
      <c r="G670">
        <f>VLOOKUP(tbl[[#This Row],[Education]],lk_education[],G$2,FALSE)</f>
        <v>3</v>
      </c>
      <c r="H670" t="str">
        <f>Rawdata[[#This Row],[Occupation]]</f>
        <v>Skilled Manual</v>
      </c>
      <c r="I670" t="str">
        <f>Rawdata[[#This Row],[Home Owner]]</f>
        <v>Yes</v>
      </c>
      <c r="J670">
        <f>Rawdata[[#This Row],[Cars]]</f>
        <v>1</v>
      </c>
      <c r="K670" t="str">
        <f>Rawdata[[#This Row],[Commute Distance]]</f>
        <v>2-5 Miles</v>
      </c>
      <c r="L670" t="str">
        <f>Rawdata[[#This Row],[Region]]</f>
        <v>North America</v>
      </c>
      <c r="M670">
        <f>Rawdata[[#This Row],[Age]]</f>
        <v>46</v>
      </c>
      <c r="N670" t="str">
        <f>VLOOKUP(tbl[[#This Row],[Age]],lk_age_brackets[],N$2,TRUE)</f>
        <v>41-50</v>
      </c>
      <c r="O670" t="str">
        <f>Rawdata[[#This Row],[Purchased Bike]]</f>
        <v>Yes</v>
      </c>
    </row>
    <row r="671" spans="1:15" x14ac:dyDescent="0.25">
      <c r="A671">
        <f>Rawdata[[#This Row],[ID]]</f>
        <v>20505</v>
      </c>
      <c r="B671" t="str">
        <f>IF(Rawdata[[#This Row],[Marital Status]]="M","Married","Single")</f>
        <v>Married</v>
      </c>
      <c r="C671" t="str">
        <f>IF(Rawdata[[#This Row],[Gender]]="M","Male","Female")</f>
        <v>Female</v>
      </c>
      <c r="D671" s="7">
        <f>Rawdata[[#This Row],[Income]]</f>
        <v>40000</v>
      </c>
      <c r="E671">
        <f>Rawdata[[#This Row],[Children]]</f>
        <v>5</v>
      </c>
      <c r="F671" t="str">
        <f>Rawdata[[#This Row],[Education]]</f>
        <v>High School</v>
      </c>
      <c r="G671">
        <f>VLOOKUP(tbl[[#This Row],[Education]],lk_education[],G$2,FALSE)</f>
        <v>2</v>
      </c>
      <c r="H671" t="str">
        <f>Rawdata[[#This Row],[Occupation]]</f>
        <v>Professional</v>
      </c>
      <c r="I671" t="str">
        <f>Rawdata[[#This Row],[Home Owner]]</f>
        <v>No</v>
      </c>
      <c r="J671">
        <f>Rawdata[[#This Row],[Cars]]</f>
        <v>2</v>
      </c>
      <c r="K671" t="str">
        <f>Rawdata[[#This Row],[Commute Distance]]</f>
        <v>10+ Miles</v>
      </c>
      <c r="L671" t="str">
        <f>Rawdata[[#This Row],[Region]]</f>
        <v>North America</v>
      </c>
      <c r="M671">
        <f>Rawdata[[#This Row],[Age]]</f>
        <v>61</v>
      </c>
      <c r="N671" t="str">
        <f>VLOOKUP(tbl[[#This Row],[Age]],lk_age_brackets[],N$2,TRUE)</f>
        <v>61+</v>
      </c>
      <c r="O671" t="str">
        <f>Rawdata[[#This Row],[Purchased Bike]]</f>
        <v>No</v>
      </c>
    </row>
    <row r="672" spans="1:15" x14ac:dyDescent="0.25">
      <c r="A672">
        <f>Rawdata[[#This Row],[ID]]</f>
        <v>14592</v>
      </c>
      <c r="B672" t="str">
        <f>IF(Rawdata[[#This Row],[Marital Status]]="M","Married","Single")</f>
        <v>Married</v>
      </c>
      <c r="C672" t="str">
        <f>IF(Rawdata[[#This Row],[Gender]]="M","Male","Female")</f>
        <v>Female</v>
      </c>
      <c r="D672" s="7">
        <f>Rawdata[[#This Row],[Income]]</f>
        <v>60000</v>
      </c>
      <c r="E672">
        <f>Rawdata[[#This Row],[Children]]</f>
        <v>0</v>
      </c>
      <c r="F672" t="str">
        <f>Rawdata[[#This Row],[Education]]</f>
        <v>Graduate Degree</v>
      </c>
      <c r="G672">
        <f>VLOOKUP(tbl[[#This Row],[Education]],lk_education[],G$2,FALSE)</f>
        <v>5</v>
      </c>
      <c r="H672" t="str">
        <f>Rawdata[[#This Row],[Occupation]]</f>
        <v>Professional</v>
      </c>
      <c r="I672" t="str">
        <f>Rawdata[[#This Row],[Home Owner]]</f>
        <v>Yes</v>
      </c>
      <c r="J672">
        <f>Rawdata[[#This Row],[Cars]]</f>
        <v>0</v>
      </c>
      <c r="K672" t="str">
        <f>Rawdata[[#This Row],[Commute Distance]]</f>
        <v>0-1 Miles</v>
      </c>
      <c r="L672" t="str">
        <f>Rawdata[[#This Row],[Region]]</f>
        <v>North America</v>
      </c>
      <c r="M672">
        <f>Rawdata[[#This Row],[Age]]</f>
        <v>40</v>
      </c>
      <c r="N672" t="str">
        <f>VLOOKUP(tbl[[#This Row],[Age]],lk_age_brackets[],N$2,TRUE)</f>
        <v>31-40</v>
      </c>
      <c r="O672" t="str">
        <f>Rawdata[[#This Row],[Purchased Bike]]</f>
        <v>No</v>
      </c>
    </row>
    <row r="673" spans="1:15" x14ac:dyDescent="0.25">
      <c r="A673">
        <f>Rawdata[[#This Row],[ID]]</f>
        <v>22227</v>
      </c>
      <c r="B673" t="str">
        <f>IF(Rawdata[[#This Row],[Marital Status]]="M","Married","Single")</f>
        <v>Married</v>
      </c>
      <c r="C673" t="str">
        <f>IF(Rawdata[[#This Row],[Gender]]="M","Male","Female")</f>
        <v>Female</v>
      </c>
      <c r="D673" s="7">
        <f>Rawdata[[#This Row],[Income]]</f>
        <v>60000</v>
      </c>
      <c r="E673">
        <f>Rawdata[[#This Row],[Children]]</f>
        <v>2</v>
      </c>
      <c r="F673" t="str">
        <f>Rawdata[[#This Row],[Education]]</f>
        <v>High School</v>
      </c>
      <c r="G673">
        <f>VLOOKUP(tbl[[#This Row],[Education]],lk_education[],G$2,FALSE)</f>
        <v>2</v>
      </c>
      <c r="H673" t="str">
        <f>Rawdata[[#This Row],[Occupation]]</f>
        <v>Professional</v>
      </c>
      <c r="I673" t="str">
        <f>Rawdata[[#This Row],[Home Owner]]</f>
        <v>Yes</v>
      </c>
      <c r="J673">
        <f>Rawdata[[#This Row],[Cars]]</f>
        <v>2</v>
      </c>
      <c r="K673" t="str">
        <f>Rawdata[[#This Row],[Commute Distance]]</f>
        <v>5-10 Miles</v>
      </c>
      <c r="L673" t="str">
        <f>Rawdata[[#This Row],[Region]]</f>
        <v>North America</v>
      </c>
      <c r="M673">
        <f>Rawdata[[#This Row],[Age]]</f>
        <v>50</v>
      </c>
      <c r="N673" t="str">
        <f>VLOOKUP(tbl[[#This Row],[Age]],lk_age_brackets[],N$2,TRUE)</f>
        <v>41-50</v>
      </c>
      <c r="O673" t="str">
        <f>Rawdata[[#This Row],[Purchased Bike]]</f>
        <v>No</v>
      </c>
    </row>
    <row r="674" spans="1:15" x14ac:dyDescent="0.25">
      <c r="A674">
        <f>Rawdata[[#This Row],[ID]]</f>
        <v>21471</v>
      </c>
      <c r="B674" t="str">
        <f>IF(Rawdata[[#This Row],[Marital Status]]="M","Married","Single")</f>
        <v>Married</v>
      </c>
      <c r="C674" t="str">
        <f>IF(Rawdata[[#This Row],[Gender]]="M","Male","Female")</f>
        <v>Male</v>
      </c>
      <c r="D674" s="7">
        <f>Rawdata[[#This Row],[Income]]</f>
        <v>70000</v>
      </c>
      <c r="E674">
        <f>Rawdata[[#This Row],[Children]]</f>
        <v>2</v>
      </c>
      <c r="F674" t="str">
        <f>Rawdata[[#This Row],[Education]]</f>
        <v>Partial College</v>
      </c>
      <c r="G674">
        <f>VLOOKUP(tbl[[#This Row],[Education]],lk_education[],G$2,FALSE)</f>
        <v>3</v>
      </c>
      <c r="H674" t="str">
        <f>Rawdata[[#This Row],[Occupation]]</f>
        <v>Professional</v>
      </c>
      <c r="I674" t="str">
        <f>Rawdata[[#This Row],[Home Owner]]</f>
        <v>Yes</v>
      </c>
      <c r="J674">
        <f>Rawdata[[#This Row],[Cars]]</f>
        <v>1</v>
      </c>
      <c r="K674" t="str">
        <f>Rawdata[[#This Row],[Commute Distance]]</f>
        <v>10+ Miles</v>
      </c>
      <c r="L674" t="str">
        <f>Rawdata[[#This Row],[Region]]</f>
        <v>North America</v>
      </c>
      <c r="M674">
        <f>Rawdata[[#This Row],[Age]]</f>
        <v>59</v>
      </c>
      <c r="N674" t="str">
        <f>VLOOKUP(tbl[[#This Row],[Age]],lk_age_brackets[],N$2,TRUE)</f>
        <v>51-60</v>
      </c>
      <c r="O674" t="str">
        <f>Rawdata[[#This Row],[Purchased Bike]]</f>
        <v>No</v>
      </c>
    </row>
    <row r="675" spans="1:15" x14ac:dyDescent="0.25">
      <c r="A675">
        <f>Rawdata[[#This Row],[ID]]</f>
        <v>22252</v>
      </c>
      <c r="B675" t="str">
        <f>IF(Rawdata[[#This Row],[Marital Status]]="M","Married","Single")</f>
        <v>Single</v>
      </c>
      <c r="C675" t="str">
        <f>IF(Rawdata[[#This Row],[Gender]]="M","Male","Female")</f>
        <v>Female</v>
      </c>
      <c r="D675" s="7">
        <f>Rawdata[[#This Row],[Income]]</f>
        <v>60000</v>
      </c>
      <c r="E675">
        <f>Rawdata[[#This Row],[Children]]</f>
        <v>1</v>
      </c>
      <c r="F675" t="str">
        <f>Rawdata[[#This Row],[Education]]</f>
        <v>Graduate Degree</v>
      </c>
      <c r="G675">
        <f>VLOOKUP(tbl[[#This Row],[Education]],lk_education[],G$2,FALSE)</f>
        <v>5</v>
      </c>
      <c r="H675" t="str">
        <f>Rawdata[[#This Row],[Occupation]]</f>
        <v>Professional</v>
      </c>
      <c r="I675" t="str">
        <f>Rawdata[[#This Row],[Home Owner]]</f>
        <v>Yes</v>
      </c>
      <c r="J675">
        <f>Rawdata[[#This Row],[Cars]]</f>
        <v>0</v>
      </c>
      <c r="K675" t="str">
        <f>Rawdata[[#This Row],[Commute Distance]]</f>
        <v>2-5 Miles</v>
      </c>
      <c r="L675" t="str">
        <f>Rawdata[[#This Row],[Region]]</f>
        <v>North America</v>
      </c>
      <c r="M675">
        <f>Rawdata[[#This Row],[Age]]</f>
        <v>36</v>
      </c>
      <c r="N675" t="str">
        <f>VLOOKUP(tbl[[#This Row],[Age]],lk_age_brackets[],N$2,TRUE)</f>
        <v>31-40</v>
      </c>
      <c r="O675" t="str">
        <f>Rawdata[[#This Row],[Purchased Bike]]</f>
        <v>Yes</v>
      </c>
    </row>
    <row r="676" spans="1:15" x14ac:dyDescent="0.25">
      <c r="A676">
        <f>Rawdata[[#This Row],[ID]]</f>
        <v>21260</v>
      </c>
      <c r="B676" t="str">
        <f>IF(Rawdata[[#This Row],[Marital Status]]="M","Married","Single")</f>
        <v>Single</v>
      </c>
      <c r="C676" t="str">
        <f>IF(Rawdata[[#This Row],[Gender]]="M","Male","Female")</f>
        <v>Female</v>
      </c>
      <c r="D676" s="7">
        <f>Rawdata[[#This Row],[Income]]</f>
        <v>40000</v>
      </c>
      <c r="E676">
        <f>Rawdata[[#This Row],[Children]]</f>
        <v>0</v>
      </c>
      <c r="F676" t="str">
        <f>Rawdata[[#This Row],[Education]]</f>
        <v>High School</v>
      </c>
      <c r="G676">
        <f>VLOOKUP(tbl[[#This Row],[Education]],lk_education[],G$2,FALSE)</f>
        <v>2</v>
      </c>
      <c r="H676" t="str">
        <f>Rawdata[[#This Row],[Occupation]]</f>
        <v>Skilled Manual</v>
      </c>
      <c r="I676" t="str">
        <f>Rawdata[[#This Row],[Home Owner]]</f>
        <v>Yes</v>
      </c>
      <c r="J676">
        <f>Rawdata[[#This Row],[Cars]]</f>
        <v>2</v>
      </c>
      <c r="K676" t="str">
        <f>Rawdata[[#This Row],[Commute Distance]]</f>
        <v>5-10 Miles</v>
      </c>
      <c r="L676" t="str">
        <f>Rawdata[[#This Row],[Region]]</f>
        <v>North America</v>
      </c>
      <c r="M676">
        <f>Rawdata[[#This Row],[Age]]</f>
        <v>30</v>
      </c>
      <c r="N676" t="str">
        <f>VLOOKUP(tbl[[#This Row],[Age]],lk_age_brackets[],N$2,TRUE)</f>
        <v>0-30</v>
      </c>
      <c r="O676" t="str">
        <f>Rawdata[[#This Row],[Purchased Bike]]</f>
        <v>No</v>
      </c>
    </row>
    <row r="677" spans="1:15" x14ac:dyDescent="0.25">
      <c r="A677">
        <f>Rawdata[[#This Row],[ID]]</f>
        <v>11817</v>
      </c>
      <c r="B677" t="str">
        <f>IF(Rawdata[[#This Row],[Marital Status]]="M","Married","Single")</f>
        <v>Single</v>
      </c>
      <c r="C677" t="str">
        <f>IF(Rawdata[[#This Row],[Gender]]="M","Male","Female")</f>
        <v>Female</v>
      </c>
      <c r="D677" s="7">
        <f>Rawdata[[#This Row],[Income]]</f>
        <v>70000</v>
      </c>
      <c r="E677">
        <f>Rawdata[[#This Row],[Children]]</f>
        <v>4</v>
      </c>
      <c r="F677" t="str">
        <f>Rawdata[[#This Row],[Education]]</f>
        <v>Graduate Degree</v>
      </c>
      <c r="G677">
        <f>VLOOKUP(tbl[[#This Row],[Education]],lk_education[],G$2,FALSE)</f>
        <v>5</v>
      </c>
      <c r="H677" t="str">
        <f>Rawdata[[#This Row],[Occupation]]</f>
        <v>Professional</v>
      </c>
      <c r="I677" t="str">
        <f>Rawdata[[#This Row],[Home Owner]]</f>
        <v>Yes</v>
      </c>
      <c r="J677">
        <f>Rawdata[[#This Row],[Cars]]</f>
        <v>0</v>
      </c>
      <c r="K677" t="str">
        <f>Rawdata[[#This Row],[Commute Distance]]</f>
        <v>2-5 Miles</v>
      </c>
      <c r="L677" t="str">
        <f>Rawdata[[#This Row],[Region]]</f>
        <v>North America</v>
      </c>
      <c r="M677">
        <f>Rawdata[[#This Row],[Age]]</f>
        <v>35</v>
      </c>
      <c r="N677" t="str">
        <f>VLOOKUP(tbl[[#This Row],[Age]],lk_age_brackets[],N$2,TRUE)</f>
        <v>31-40</v>
      </c>
      <c r="O677" t="str">
        <f>Rawdata[[#This Row],[Purchased Bike]]</f>
        <v>Yes</v>
      </c>
    </row>
    <row r="678" spans="1:15" x14ac:dyDescent="0.25">
      <c r="A678">
        <f>Rawdata[[#This Row],[ID]]</f>
        <v>19223</v>
      </c>
      <c r="B678" t="str">
        <f>IF(Rawdata[[#This Row],[Marital Status]]="M","Married","Single")</f>
        <v>Married</v>
      </c>
      <c r="C678" t="str">
        <f>IF(Rawdata[[#This Row],[Gender]]="M","Male","Female")</f>
        <v>Female</v>
      </c>
      <c r="D678" s="7">
        <f>Rawdata[[#This Row],[Income]]</f>
        <v>30000</v>
      </c>
      <c r="E678">
        <f>Rawdata[[#This Row],[Children]]</f>
        <v>2</v>
      </c>
      <c r="F678" t="str">
        <f>Rawdata[[#This Row],[Education]]</f>
        <v>High School</v>
      </c>
      <c r="G678">
        <f>VLOOKUP(tbl[[#This Row],[Education]],lk_education[],G$2,FALSE)</f>
        <v>2</v>
      </c>
      <c r="H678" t="str">
        <f>Rawdata[[#This Row],[Occupation]]</f>
        <v>Skilled Manual</v>
      </c>
      <c r="I678" t="str">
        <f>Rawdata[[#This Row],[Home Owner]]</f>
        <v>Yes</v>
      </c>
      <c r="J678">
        <f>Rawdata[[#This Row],[Cars]]</f>
        <v>2</v>
      </c>
      <c r="K678" t="str">
        <f>Rawdata[[#This Row],[Commute Distance]]</f>
        <v>1-2 Miles</v>
      </c>
      <c r="L678" t="str">
        <f>Rawdata[[#This Row],[Region]]</f>
        <v>North America</v>
      </c>
      <c r="M678">
        <f>Rawdata[[#This Row],[Age]]</f>
        <v>48</v>
      </c>
      <c r="N678" t="str">
        <f>VLOOKUP(tbl[[#This Row],[Age]],lk_age_brackets[],N$2,TRUE)</f>
        <v>41-50</v>
      </c>
      <c r="O678" t="str">
        <f>Rawdata[[#This Row],[Purchased Bike]]</f>
        <v>No</v>
      </c>
    </row>
    <row r="679" spans="1:15" x14ac:dyDescent="0.25">
      <c r="A679">
        <f>Rawdata[[#This Row],[ID]]</f>
        <v>18517</v>
      </c>
      <c r="B679" t="str">
        <f>IF(Rawdata[[#This Row],[Marital Status]]="M","Married","Single")</f>
        <v>Married</v>
      </c>
      <c r="C679" t="str">
        <f>IF(Rawdata[[#This Row],[Gender]]="M","Male","Female")</f>
        <v>Male</v>
      </c>
      <c r="D679" s="7">
        <f>Rawdata[[#This Row],[Income]]</f>
        <v>100000</v>
      </c>
      <c r="E679">
        <f>Rawdata[[#This Row],[Children]]</f>
        <v>3</v>
      </c>
      <c r="F679" t="str">
        <f>Rawdata[[#This Row],[Education]]</f>
        <v>Bachelors</v>
      </c>
      <c r="G679">
        <f>VLOOKUP(tbl[[#This Row],[Education]],lk_education[],G$2,FALSE)</f>
        <v>4</v>
      </c>
      <c r="H679" t="str">
        <f>Rawdata[[#This Row],[Occupation]]</f>
        <v>Management</v>
      </c>
      <c r="I679" t="str">
        <f>Rawdata[[#This Row],[Home Owner]]</f>
        <v>Yes</v>
      </c>
      <c r="J679">
        <f>Rawdata[[#This Row],[Cars]]</f>
        <v>4</v>
      </c>
      <c r="K679" t="str">
        <f>Rawdata[[#This Row],[Commute Distance]]</f>
        <v>0-1 Miles</v>
      </c>
      <c r="L679" t="str">
        <f>Rawdata[[#This Row],[Region]]</f>
        <v>North America</v>
      </c>
      <c r="M679">
        <f>Rawdata[[#This Row],[Age]]</f>
        <v>41</v>
      </c>
      <c r="N679" t="str">
        <f>VLOOKUP(tbl[[#This Row],[Age]],lk_age_brackets[],N$2,TRUE)</f>
        <v>41-50</v>
      </c>
      <c r="O679" t="str">
        <f>Rawdata[[#This Row],[Purchased Bike]]</f>
        <v>No</v>
      </c>
    </row>
    <row r="680" spans="1:15" x14ac:dyDescent="0.25">
      <c r="A680">
        <f>Rawdata[[#This Row],[ID]]</f>
        <v>21717</v>
      </c>
      <c r="B680" t="str">
        <f>IF(Rawdata[[#This Row],[Marital Status]]="M","Married","Single")</f>
        <v>Married</v>
      </c>
      <c r="C680" t="str">
        <f>IF(Rawdata[[#This Row],[Gender]]="M","Male","Female")</f>
        <v>Male</v>
      </c>
      <c r="D680" s="7">
        <f>Rawdata[[#This Row],[Income]]</f>
        <v>40000</v>
      </c>
      <c r="E680">
        <f>Rawdata[[#This Row],[Children]]</f>
        <v>2</v>
      </c>
      <c r="F680" t="str">
        <f>Rawdata[[#This Row],[Education]]</f>
        <v>Partial College</v>
      </c>
      <c r="G680">
        <f>VLOOKUP(tbl[[#This Row],[Education]],lk_education[],G$2,FALSE)</f>
        <v>3</v>
      </c>
      <c r="H680" t="str">
        <f>Rawdata[[#This Row],[Occupation]]</f>
        <v>Clerical</v>
      </c>
      <c r="I680" t="str">
        <f>Rawdata[[#This Row],[Home Owner]]</f>
        <v>Yes</v>
      </c>
      <c r="J680">
        <f>Rawdata[[#This Row],[Cars]]</f>
        <v>1</v>
      </c>
      <c r="K680" t="str">
        <f>Rawdata[[#This Row],[Commute Distance]]</f>
        <v>0-1 Miles</v>
      </c>
      <c r="L680" t="str">
        <f>Rawdata[[#This Row],[Region]]</f>
        <v>North America</v>
      </c>
      <c r="M680">
        <f>Rawdata[[#This Row],[Age]]</f>
        <v>47</v>
      </c>
      <c r="N680" t="str">
        <f>VLOOKUP(tbl[[#This Row],[Age]],lk_age_brackets[],N$2,TRUE)</f>
        <v>41-50</v>
      </c>
      <c r="O680" t="str">
        <f>Rawdata[[#This Row],[Purchased Bike]]</f>
        <v>No</v>
      </c>
    </row>
    <row r="681" spans="1:15" x14ac:dyDescent="0.25">
      <c r="A681">
        <f>Rawdata[[#This Row],[ID]]</f>
        <v>13760</v>
      </c>
      <c r="B681" t="str">
        <f>IF(Rawdata[[#This Row],[Marital Status]]="M","Married","Single")</f>
        <v>Married</v>
      </c>
      <c r="C681" t="str">
        <f>IF(Rawdata[[#This Row],[Gender]]="M","Male","Female")</f>
        <v>Male</v>
      </c>
      <c r="D681" s="7">
        <f>Rawdata[[#This Row],[Income]]</f>
        <v>60000</v>
      </c>
      <c r="E681">
        <f>Rawdata[[#This Row],[Children]]</f>
        <v>4</v>
      </c>
      <c r="F681" t="str">
        <f>Rawdata[[#This Row],[Education]]</f>
        <v>Graduate Degree</v>
      </c>
      <c r="G681">
        <f>VLOOKUP(tbl[[#This Row],[Education]],lk_education[],G$2,FALSE)</f>
        <v>5</v>
      </c>
      <c r="H681" t="str">
        <f>Rawdata[[#This Row],[Occupation]]</f>
        <v>Skilled Manual</v>
      </c>
      <c r="I681" t="str">
        <f>Rawdata[[#This Row],[Home Owner]]</f>
        <v>No</v>
      </c>
      <c r="J681">
        <f>Rawdata[[#This Row],[Cars]]</f>
        <v>0</v>
      </c>
      <c r="K681" t="str">
        <f>Rawdata[[#This Row],[Commute Distance]]</f>
        <v>0-1 Miles</v>
      </c>
      <c r="L681" t="str">
        <f>Rawdata[[#This Row],[Region]]</f>
        <v>North America</v>
      </c>
      <c r="M681">
        <f>Rawdata[[#This Row],[Age]]</f>
        <v>47</v>
      </c>
      <c r="N681" t="str">
        <f>VLOOKUP(tbl[[#This Row],[Age]],lk_age_brackets[],N$2,TRUE)</f>
        <v>41-50</v>
      </c>
      <c r="O681" t="str">
        <f>Rawdata[[#This Row],[Purchased Bike]]</f>
        <v>No</v>
      </c>
    </row>
    <row r="682" spans="1:15" x14ac:dyDescent="0.25">
      <c r="A682">
        <f>Rawdata[[#This Row],[ID]]</f>
        <v>18145</v>
      </c>
      <c r="B682" t="str">
        <f>IF(Rawdata[[#This Row],[Marital Status]]="M","Married","Single")</f>
        <v>Married</v>
      </c>
      <c r="C682" t="str">
        <f>IF(Rawdata[[#This Row],[Gender]]="M","Male","Female")</f>
        <v>Male</v>
      </c>
      <c r="D682" s="7">
        <f>Rawdata[[#This Row],[Income]]</f>
        <v>80000</v>
      </c>
      <c r="E682">
        <f>Rawdata[[#This Row],[Children]]</f>
        <v>5</v>
      </c>
      <c r="F682" t="str">
        <f>Rawdata[[#This Row],[Education]]</f>
        <v>Bachelors</v>
      </c>
      <c r="G682">
        <f>VLOOKUP(tbl[[#This Row],[Education]],lk_education[],G$2,FALSE)</f>
        <v>4</v>
      </c>
      <c r="H682" t="str">
        <f>Rawdata[[#This Row],[Occupation]]</f>
        <v>Management</v>
      </c>
      <c r="I682" t="str">
        <f>Rawdata[[#This Row],[Home Owner]]</f>
        <v>No</v>
      </c>
      <c r="J682">
        <f>Rawdata[[#This Row],[Cars]]</f>
        <v>2</v>
      </c>
      <c r="K682" t="str">
        <f>Rawdata[[#This Row],[Commute Distance]]</f>
        <v>2-5 Miles</v>
      </c>
      <c r="L682" t="str">
        <f>Rawdata[[#This Row],[Region]]</f>
        <v>Europe</v>
      </c>
      <c r="M682">
        <f>Rawdata[[#This Row],[Age]]</f>
        <v>62</v>
      </c>
      <c r="N682" t="str">
        <f>VLOOKUP(tbl[[#This Row],[Age]],lk_age_brackets[],N$2,TRUE)</f>
        <v>61+</v>
      </c>
      <c r="O682" t="str">
        <f>Rawdata[[#This Row],[Purchased Bike]]</f>
        <v>No</v>
      </c>
    </row>
    <row r="683" spans="1:15" x14ac:dyDescent="0.25">
      <c r="A683">
        <f>Rawdata[[#This Row],[ID]]</f>
        <v>21770</v>
      </c>
      <c r="B683" t="str">
        <f>IF(Rawdata[[#This Row],[Marital Status]]="M","Married","Single")</f>
        <v>Married</v>
      </c>
      <c r="C683" t="str">
        <f>IF(Rawdata[[#This Row],[Gender]]="M","Male","Female")</f>
        <v>Male</v>
      </c>
      <c r="D683" s="7">
        <f>Rawdata[[#This Row],[Income]]</f>
        <v>60000</v>
      </c>
      <c r="E683">
        <f>Rawdata[[#This Row],[Children]]</f>
        <v>4</v>
      </c>
      <c r="F683" t="str">
        <f>Rawdata[[#This Row],[Education]]</f>
        <v>Bachelors</v>
      </c>
      <c r="G683">
        <f>VLOOKUP(tbl[[#This Row],[Education]],lk_education[],G$2,FALSE)</f>
        <v>4</v>
      </c>
      <c r="H683" t="str">
        <f>Rawdata[[#This Row],[Occupation]]</f>
        <v>Management</v>
      </c>
      <c r="I683" t="str">
        <f>Rawdata[[#This Row],[Home Owner]]</f>
        <v>Yes</v>
      </c>
      <c r="J683">
        <f>Rawdata[[#This Row],[Cars]]</f>
        <v>2</v>
      </c>
      <c r="K683" t="str">
        <f>Rawdata[[#This Row],[Commute Distance]]</f>
        <v>10+ Miles</v>
      </c>
      <c r="L683" t="str">
        <f>Rawdata[[#This Row],[Region]]</f>
        <v>North America</v>
      </c>
      <c r="M683">
        <f>Rawdata[[#This Row],[Age]]</f>
        <v>60</v>
      </c>
      <c r="N683" t="str">
        <f>VLOOKUP(tbl[[#This Row],[Age]],lk_age_brackets[],N$2,TRUE)</f>
        <v>51-60</v>
      </c>
      <c r="O683" t="str">
        <f>Rawdata[[#This Row],[Purchased Bike]]</f>
        <v>No</v>
      </c>
    </row>
    <row r="684" spans="1:15" x14ac:dyDescent="0.25">
      <c r="A684">
        <f>Rawdata[[#This Row],[ID]]</f>
        <v>11165</v>
      </c>
      <c r="B684" t="str">
        <f>IF(Rawdata[[#This Row],[Marital Status]]="M","Married","Single")</f>
        <v>Married</v>
      </c>
      <c r="C684" t="str">
        <f>IF(Rawdata[[#This Row],[Gender]]="M","Male","Female")</f>
        <v>Female</v>
      </c>
      <c r="D684" s="7">
        <f>Rawdata[[#This Row],[Income]]</f>
        <v>60000</v>
      </c>
      <c r="E684">
        <f>Rawdata[[#This Row],[Children]]</f>
        <v>0</v>
      </c>
      <c r="F684" t="str">
        <f>Rawdata[[#This Row],[Education]]</f>
        <v>Partial College</v>
      </c>
      <c r="G684">
        <f>VLOOKUP(tbl[[#This Row],[Education]],lk_education[],G$2,FALSE)</f>
        <v>3</v>
      </c>
      <c r="H684" t="str">
        <f>Rawdata[[#This Row],[Occupation]]</f>
        <v>Skilled Manual</v>
      </c>
      <c r="I684" t="str">
        <f>Rawdata[[#This Row],[Home Owner]]</f>
        <v>No</v>
      </c>
      <c r="J684">
        <f>Rawdata[[#This Row],[Cars]]</f>
        <v>1</v>
      </c>
      <c r="K684" t="str">
        <f>Rawdata[[#This Row],[Commute Distance]]</f>
        <v>1-2 Miles</v>
      </c>
      <c r="L684" t="str">
        <f>Rawdata[[#This Row],[Region]]</f>
        <v>North America</v>
      </c>
      <c r="M684">
        <f>Rawdata[[#This Row],[Age]]</f>
        <v>33</v>
      </c>
      <c r="N684" t="str">
        <f>VLOOKUP(tbl[[#This Row],[Age]],lk_age_brackets[],N$2,TRUE)</f>
        <v>31-40</v>
      </c>
      <c r="O684" t="str">
        <f>Rawdata[[#This Row],[Purchased Bike]]</f>
        <v>No</v>
      </c>
    </row>
    <row r="685" spans="1:15" x14ac:dyDescent="0.25">
      <c r="A685">
        <f>Rawdata[[#This Row],[ID]]</f>
        <v>16377</v>
      </c>
      <c r="B685" t="str">
        <f>IF(Rawdata[[#This Row],[Marital Status]]="M","Married","Single")</f>
        <v>Single</v>
      </c>
      <c r="C685" t="str">
        <f>IF(Rawdata[[#This Row],[Gender]]="M","Male","Female")</f>
        <v>Female</v>
      </c>
      <c r="D685" s="7">
        <f>Rawdata[[#This Row],[Income]]</f>
        <v>80000</v>
      </c>
      <c r="E685">
        <f>Rawdata[[#This Row],[Children]]</f>
        <v>4</v>
      </c>
      <c r="F685" t="str">
        <f>Rawdata[[#This Row],[Education]]</f>
        <v>Graduate Degree</v>
      </c>
      <c r="G685">
        <f>VLOOKUP(tbl[[#This Row],[Education]],lk_education[],G$2,FALSE)</f>
        <v>5</v>
      </c>
      <c r="H685" t="str">
        <f>Rawdata[[#This Row],[Occupation]]</f>
        <v>Skilled Manual</v>
      </c>
      <c r="I685" t="str">
        <f>Rawdata[[#This Row],[Home Owner]]</f>
        <v>No</v>
      </c>
      <c r="J685">
        <f>Rawdata[[#This Row],[Cars]]</f>
        <v>0</v>
      </c>
      <c r="K685" t="str">
        <f>Rawdata[[#This Row],[Commute Distance]]</f>
        <v>0-1 Miles</v>
      </c>
      <c r="L685" t="str">
        <f>Rawdata[[#This Row],[Region]]</f>
        <v>North America</v>
      </c>
      <c r="M685">
        <f>Rawdata[[#This Row],[Age]]</f>
        <v>47</v>
      </c>
      <c r="N685" t="str">
        <f>VLOOKUP(tbl[[#This Row],[Age]],lk_age_brackets[],N$2,TRUE)</f>
        <v>41-50</v>
      </c>
      <c r="O685" t="str">
        <f>Rawdata[[#This Row],[Purchased Bike]]</f>
        <v>No</v>
      </c>
    </row>
    <row r="686" spans="1:15" x14ac:dyDescent="0.25">
      <c r="A686">
        <f>Rawdata[[#This Row],[ID]]</f>
        <v>26248</v>
      </c>
      <c r="B686" t="str">
        <f>IF(Rawdata[[#This Row],[Marital Status]]="M","Married","Single")</f>
        <v>Married</v>
      </c>
      <c r="C686" t="str">
        <f>IF(Rawdata[[#This Row],[Gender]]="M","Male","Female")</f>
        <v>Male</v>
      </c>
      <c r="D686" s="7">
        <f>Rawdata[[#This Row],[Income]]</f>
        <v>20000</v>
      </c>
      <c r="E686">
        <f>Rawdata[[#This Row],[Children]]</f>
        <v>3</v>
      </c>
      <c r="F686" t="str">
        <f>Rawdata[[#This Row],[Education]]</f>
        <v>Partial High School</v>
      </c>
      <c r="G686">
        <f>VLOOKUP(tbl[[#This Row],[Education]],lk_education[],G$2,FALSE)</f>
        <v>1</v>
      </c>
      <c r="H686" t="str">
        <f>Rawdata[[#This Row],[Occupation]]</f>
        <v>Clerical</v>
      </c>
      <c r="I686" t="str">
        <f>Rawdata[[#This Row],[Home Owner]]</f>
        <v>No</v>
      </c>
      <c r="J686">
        <f>Rawdata[[#This Row],[Cars]]</f>
        <v>2</v>
      </c>
      <c r="K686" t="str">
        <f>Rawdata[[#This Row],[Commute Distance]]</f>
        <v>0-1 Miles</v>
      </c>
      <c r="L686" t="str">
        <f>Rawdata[[#This Row],[Region]]</f>
        <v>North America</v>
      </c>
      <c r="M686">
        <f>Rawdata[[#This Row],[Age]]</f>
        <v>52</v>
      </c>
      <c r="N686" t="str">
        <f>VLOOKUP(tbl[[#This Row],[Age]],lk_age_brackets[],N$2,TRUE)</f>
        <v>51-60</v>
      </c>
      <c r="O686" t="str">
        <f>Rawdata[[#This Row],[Purchased Bike]]</f>
        <v>No</v>
      </c>
    </row>
    <row r="687" spans="1:15" x14ac:dyDescent="0.25">
      <c r="A687">
        <f>Rawdata[[#This Row],[ID]]</f>
        <v>23461</v>
      </c>
      <c r="B687" t="str">
        <f>IF(Rawdata[[#This Row],[Marital Status]]="M","Married","Single")</f>
        <v>Married</v>
      </c>
      <c r="C687" t="str">
        <f>IF(Rawdata[[#This Row],[Gender]]="M","Male","Female")</f>
        <v>Female</v>
      </c>
      <c r="D687" s="7">
        <f>Rawdata[[#This Row],[Income]]</f>
        <v>90000</v>
      </c>
      <c r="E687">
        <f>Rawdata[[#This Row],[Children]]</f>
        <v>5</v>
      </c>
      <c r="F687" t="str">
        <f>Rawdata[[#This Row],[Education]]</f>
        <v>Partial College</v>
      </c>
      <c r="G687">
        <f>VLOOKUP(tbl[[#This Row],[Education]],lk_education[],G$2,FALSE)</f>
        <v>3</v>
      </c>
      <c r="H687" t="str">
        <f>Rawdata[[#This Row],[Occupation]]</f>
        <v>Professional</v>
      </c>
      <c r="I687" t="str">
        <f>Rawdata[[#This Row],[Home Owner]]</f>
        <v>Yes</v>
      </c>
      <c r="J687">
        <f>Rawdata[[#This Row],[Cars]]</f>
        <v>3</v>
      </c>
      <c r="K687" t="str">
        <f>Rawdata[[#This Row],[Commute Distance]]</f>
        <v>2-5 Miles</v>
      </c>
      <c r="L687" t="str">
        <f>Rawdata[[#This Row],[Region]]</f>
        <v>North America</v>
      </c>
      <c r="M687">
        <f>Rawdata[[#This Row],[Age]]</f>
        <v>40</v>
      </c>
      <c r="N687" t="str">
        <f>VLOOKUP(tbl[[#This Row],[Age]],lk_age_brackets[],N$2,TRUE)</f>
        <v>31-40</v>
      </c>
      <c r="O687" t="str">
        <f>Rawdata[[#This Row],[Purchased Bike]]</f>
        <v>No</v>
      </c>
    </row>
    <row r="688" spans="1:15" x14ac:dyDescent="0.25">
      <c r="A688">
        <f>Rawdata[[#This Row],[ID]]</f>
        <v>29133</v>
      </c>
      <c r="B688" t="str">
        <f>IF(Rawdata[[#This Row],[Marital Status]]="M","Married","Single")</f>
        <v>Single</v>
      </c>
      <c r="C688" t="str">
        <f>IF(Rawdata[[#This Row],[Gender]]="M","Male","Female")</f>
        <v>Female</v>
      </c>
      <c r="D688" s="7">
        <f>Rawdata[[#This Row],[Income]]</f>
        <v>60000</v>
      </c>
      <c r="E688">
        <f>Rawdata[[#This Row],[Children]]</f>
        <v>4</v>
      </c>
      <c r="F688" t="str">
        <f>Rawdata[[#This Row],[Education]]</f>
        <v>Bachelors</v>
      </c>
      <c r="G688">
        <f>VLOOKUP(tbl[[#This Row],[Education]],lk_education[],G$2,FALSE)</f>
        <v>4</v>
      </c>
      <c r="H688" t="str">
        <f>Rawdata[[#This Row],[Occupation]]</f>
        <v>Skilled Manual</v>
      </c>
      <c r="I688" t="str">
        <f>Rawdata[[#This Row],[Home Owner]]</f>
        <v>No</v>
      </c>
      <c r="J688">
        <f>Rawdata[[#This Row],[Cars]]</f>
        <v>2</v>
      </c>
      <c r="K688" t="str">
        <f>Rawdata[[#This Row],[Commute Distance]]</f>
        <v>0-1 Miles</v>
      </c>
      <c r="L688" t="str">
        <f>Rawdata[[#This Row],[Region]]</f>
        <v>North America</v>
      </c>
      <c r="M688">
        <f>Rawdata[[#This Row],[Age]]</f>
        <v>42</v>
      </c>
      <c r="N688" t="str">
        <f>VLOOKUP(tbl[[#This Row],[Age]],lk_age_brackets[],N$2,TRUE)</f>
        <v>41-50</v>
      </c>
      <c r="O688" t="str">
        <f>Rawdata[[#This Row],[Purchased Bike]]</f>
        <v>No</v>
      </c>
    </row>
    <row r="689" spans="1:15" x14ac:dyDescent="0.25">
      <c r="A689">
        <f>Rawdata[[#This Row],[ID]]</f>
        <v>27673</v>
      </c>
      <c r="B689" t="str">
        <f>IF(Rawdata[[#This Row],[Marital Status]]="M","Married","Single")</f>
        <v>Single</v>
      </c>
      <c r="C689" t="str">
        <f>IF(Rawdata[[#This Row],[Gender]]="M","Male","Female")</f>
        <v>Female</v>
      </c>
      <c r="D689" s="7">
        <f>Rawdata[[#This Row],[Income]]</f>
        <v>60000</v>
      </c>
      <c r="E689">
        <f>Rawdata[[#This Row],[Children]]</f>
        <v>3</v>
      </c>
      <c r="F689" t="str">
        <f>Rawdata[[#This Row],[Education]]</f>
        <v>Graduate Degree</v>
      </c>
      <c r="G689">
        <f>VLOOKUP(tbl[[#This Row],[Education]],lk_education[],G$2,FALSE)</f>
        <v>5</v>
      </c>
      <c r="H689" t="str">
        <f>Rawdata[[#This Row],[Occupation]]</f>
        <v>Management</v>
      </c>
      <c r="I689" t="str">
        <f>Rawdata[[#This Row],[Home Owner]]</f>
        <v>Yes</v>
      </c>
      <c r="J689">
        <f>Rawdata[[#This Row],[Cars]]</f>
        <v>2</v>
      </c>
      <c r="K689" t="str">
        <f>Rawdata[[#This Row],[Commute Distance]]</f>
        <v>5-10 Miles</v>
      </c>
      <c r="L689" t="str">
        <f>Rawdata[[#This Row],[Region]]</f>
        <v>North America</v>
      </c>
      <c r="M689">
        <f>Rawdata[[#This Row],[Age]]</f>
        <v>53</v>
      </c>
      <c r="N689" t="str">
        <f>VLOOKUP(tbl[[#This Row],[Age]],lk_age_brackets[],N$2,TRUE)</f>
        <v>51-60</v>
      </c>
      <c r="O689" t="str">
        <f>Rawdata[[#This Row],[Purchased Bike]]</f>
        <v>Yes</v>
      </c>
    </row>
    <row r="690" spans="1:15" x14ac:dyDescent="0.25">
      <c r="A690">
        <f>Rawdata[[#This Row],[ID]]</f>
        <v>12774</v>
      </c>
      <c r="B690" t="str">
        <f>IF(Rawdata[[#This Row],[Marital Status]]="M","Married","Single")</f>
        <v>Married</v>
      </c>
      <c r="C690" t="str">
        <f>IF(Rawdata[[#This Row],[Gender]]="M","Male","Female")</f>
        <v>Female</v>
      </c>
      <c r="D690" s="7">
        <f>Rawdata[[#This Row],[Income]]</f>
        <v>40000</v>
      </c>
      <c r="E690">
        <f>Rawdata[[#This Row],[Children]]</f>
        <v>1</v>
      </c>
      <c r="F690" t="str">
        <f>Rawdata[[#This Row],[Education]]</f>
        <v>Partial College</v>
      </c>
      <c r="G690">
        <f>VLOOKUP(tbl[[#This Row],[Education]],lk_education[],G$2,FALSE)</f>
        <v>3</v>
      </c>
      <c r="H690" t="str">
        <f>Rawdata[[#This Row],[Occupation]]</f>
        <v>Clerical</v>
      </c>
      <c r="I690" t="str">
        <f>Rawdata[[#This Row],[Home Owner]]</f>
        <v>Yes</v>
      </c>
      <c r="J690">
        <f>Rawdata[[#This Row],[Cars]]</f>
        <v>1</v>
      </c>
      <c r="K690" t="str">
        <f>Rawdata[[#This Row],[Commute Distance]]</f>
        <v>1-2 Miles</v>
      </c>
      <c r="L690" t="str">
        <f>Rawdata[[#This Row],[Region]]</f>
        <v>North America</v>
      </c>
      <c r="M690">
        <f>Rawdata[[#This Row],[Age]]</f>
        <v>51</v>
      </c>
      <c r="N690" t="str">
        <f>VLOOKUP(tbl[[#This Row],[Age]],lk_age_brackets[],N$2,TRUE)</f>
        <v>51-60</v>
      </c>
      <c r="O690" t="str">
        <f>Rawdata[[#This Row],[Purchased Bike]]</f>
        <v>Yes</v>
      </c>
    </row>
    <row r="691" spans="1:15" x14ac:dyDescent="0.25">
      <c r="A691">
        <f>Rawdata[[#This Row],[ID]]</f>
        <v>18910</v>
      </c>
      <c r="B691" t="str">
        <f>IF(Rawdata[[#This Row],[Marital Status]]="M","Married","Single")</f>
        <v>Single</v>
      </c>
      <c r="C691" t="str">
        <f>IF(Rawdata[[#This Row],[Gender]]="M","Male","Female")</f>
        <v>Male</v>
      </c>
      <c r="D691" s="7">
        <f>Rawdata[[#This Row],[Income]]</f>
        <v>30000</v>
      </c>
      <c r="E691">
        <f>Rawdata[[#This Row],[Children]]</f>
        <v>0</v>
      </c>
      <c r="F691" t="str">
        <f>Rawdata[[#This Row],[Education]]</f>
        <v>Partial College</v>
      </c>
      <c r="G691">
        <f>VLOOKUP(tbl[[#This Row],[Education]],lk_education[],G$2,FALSE)</f>
        <v>3</v>
      </c>
      <c r="H691" t="str">
        <f>Rawdata[[#This Row],[Occupation]]</f>
        <v>Skilled Manual</v>
      </c>
      <c r="I691" t="str">
        <f>Rawdata[[#This Row],[Home Owner]]</f>
        <v>Yes</v>
      </c>
      <c r="J691">
        <f>Rawdata[[#This Row],[Cars]]</f>
        <v>2</v>
      </c>
      <c r="K691" t="str">
        <f>Rawdata[[#This Row],[Commute Distance]]</f>
        <v>5-10 Miles</v>
      </c>
      <c r="L691" t="str">
        <f>Rawdata[[#This Row],[Region]]</f>
        <v>North America</v>
      </c>
      <c r="M691">
        <f>Rawdata[[#This Row],[Age]]</f>
        <v>30</v>
      </c>
      <c r="N691" t="str">
        <f>VLOOKUP(tbl[[#This Row],[Age]],lk_age_brackets[],N$2,TRUE)</f>
        <v>0-30</v>
      </c>
      <c r="O691" t="str">
        <f>Rawdata[[#This Row],[Purchased Bike]]</f>
        <v>No</v>
      </c>
    </row>
    <row r="692" spans="1:15" x14ac:dyDescent="0.25">
      <c r="A692">
        <f>Rawdata[[#This Row],[ID]]</f>
        <v>11699</v>
      </c>
      <c r="B692" t="str">
        <f>IF(Rawdata[[#This Row],[Marital Status]]="M","Married","Single")</f>
        <v>Single</v>
      </c>
      <c r="C692" t="str">
        <f>IF(Rawdata[[#This Row],[Gender]]="M","Male","Female")</f>
        <v>Male</v>
      </c>
      <c r="D692" s="7">
        <f>Rawdata[[#This Row],[Income]]</f>
        <v>60000</v>
      </c>
      <c r="E692">
        <f>Rawdata[[#This Row],[Children]]</f>
        <v>0</v>
      </c>
      <c r="F692" t="str">
        <f>Rawdata[[#This Row],[Education]]</f>
        <v>Bachelors</v>
      </c>
      <c r="G692">
        <f>VLOOKUP(tbl[[#This Row],[Education]],lk_education[],G$2,FALSE)</f>
        <v>4</v>
      </c>
      <c r="H692" t="str">
        <f>Rawdata[[#This Row],[Occupation]]</f>
        <v>Skilled Manual</v>
      </c>
      <c r="I692" t="str">
        <f>Rawdata[[#This Row],[Home Owner]]</f>
        <v>No</v>
      </c>
      <c r="J692">
        <f>Rawdata[[#This Row],[Cars]]</f>
        <v>2</v>
      </c>
      <c r="K692" t="str">
        <f>Rawdata[[#This Row],[Commute Distance]]</f>
        <v>0-1 Miles</v>
      </c>
      <c r="L692" t="str">
        <f>Rawdata[[#This Row],[Region]]</f>
        <v>North America</v>
      </c>
      <c r="M692">
        <f>Rawdata[[#This Row],[Age]]</f>
        <v>30</v>
      </c>
      <c r="N692" t="str">
        <f>VLOOKUP(tbl[[#This Row],[Age]],lk_age_brackets[],N$2,TRUE)</f>
        <v>0-30</v>
      </c>
      <c r="O692" t="str">
        <f>Rawdata[[#This Row],[Purchased Bike]]</f>
        <v>No</v>
      </c>
    </row>
    <row r="693" spans="1:15" x14ac:dyDescent="0.25">
      <c r="A693">
        <f>Rawdata[[#This Row],[ID]]</f>
        <v>16725</v>
      </c>
      <c r="B693" t="str">
        <f>IF(Rawdata[[#This Row],[Marital Status]]="M","Married","Single")</f>
        <v>Married</v>
      </c>
      <c r="C693" t="str">
        <f>IF(Rawdata[[#This Row],[Gender]]="M","Male","Female")</f>
        <v>Male</v>
      </c>
      <c r="D693" s="7">
        <f>Rawdata[[#This Row],[Income]]</f>
        <v>30000</v>
      </c>
      <c r="E693">
        <f>Rawdata[[#This Row],[Children]]</f>
        <v>0</v>
      </c>
      <c r="F693" t="str">
        <f>Rawdata[[#This Row],[Education]]</f>
        <v>High School</v>
      </c>
      <c r="G693">
        <f>VLOOKUP(tbl[[#This Row],[Education]],lk_education[],G$2,FALSE)</f>
        <v>2</v>
      </c>
      <c r="H693" t="str">
        <f>Rawdata[[#This Row],[Occupation]]</f>
        <v>Skilled Manual</v>
      </c>
      <c r="I693" t="str">
        <f>Rawdata[[#This Row],[Home Owner]]</f>
        <v>Yes</v>
      </c>
      <c r="J693">
        <f>Rawdata[[#This Row],[Cars]]</f>
        <v>2</v>
      </c>
      <c r="K693" t="str">
        <f>Rawdata[[#This Row],[Commute Distance]]</f>
        <v>5-10 Miles</v>
      </c>
      <c r="L693" t="str">
        <f>Rawdata[[#This Row],[Region]]</f>
        <v>North America</v>
      </c>
      <c r="M693">
        <f>Rawdata[[#This Row],[Age]]</f>
        <v>26</v>
      </c>
      <c r="N693" t="str">
        <f>VLOOKUP(tbl[[#This Row],[Age]],lk_age_brackets[],N$2,TRUE)</f>
        <v>0-30</v>
      </c>
      <c r="O693" t="str">
        <f>Rawdata[[#This Row],[Purchased Bike]]</f>
        <v>No</v>
      </c>
    </row>
    <row r="694" spans="1:15" x14ac:dyDescent="0.25">
      <c r="A694">
        <f>Rawdata[[#This Row],[ID]]</f>
        <v>28269</v>
      </c>
      <c r="B694" t="str">
        <f>IF(Rawdata[[#This Row],[Marital Status]]="M","Married","Single")</f>
        <v>Single</v>
      </c>
      <c r="C694" t="str">
        <f>IF(Rawdata[[#This Row],[Gender]]="M","Male","Female")</f>
        <v>Female</v>
      </c>
      <c r="D694" s="7">
        <f>Rawdata[[#This Row],[Income]]</f>
        <v>130000</v>
      </c>
      <c r="E694">
        <f>Rawdata[[#This Row],[Children]]</f>
        <v>1</v>
      </c>
      <c r="F694" t="str">
        <f>Rawdata[[#This Row],[Education]]</f>
        <v>Bachelors</v>
      </c>
      <c r="G694">
        <f>VLOOKUP(tbl[[#This Row],[Education]],lk_education[],G$2,FALSE)</f>
        <v>4</v>
      </c>
      <c r="H694" t="str">
        <f>Rawdata[[#This Row],[Occupation]]</f>
        <v>Management</v>
      </c>
      <c r="I694" t="str">
        <f>Rawdata[[#This Row],[Home Owner]]</f>
        <v>No</v>
      </c>
      <c r="J694">
        <f>Rawdata[[#This Row],[Cars]]</f>
        <v>1</v>
      </c>
      <c r="K694" t="str">
        <f>Rawdata[[#This Row],[Commute Distance]]</f>
        <v>2-5 Miles</v>
      </c>
      <c r="L694" t="str">
        <f>Rawdata[[#This Row],[Region]]</f>
        <v>North America</v>
      </c>
      <c r="M694">
        <f>Rawdata[[#This Row],[Age]]</f>
        <v>45</v>
      </c>
      <c r="N694" t="str">
        <f>VLOOKUP(tbl[[#This Row],[Age]],lk_age_brackets[],N$2,TRUE)</f>
        <v>41-50</v>
      </c>
      <c r="O694" t="str">
        <f>Rawdata[[#This Row],[Purchased Bike]]</f>
        <v>No</v>
      </c>
    </row>
    <row r="695" spans="1:15" x14ac:dyDescent="0.25">
      <c r="A695">
        <f>Rawdata[[#This Row],[ID]]</f>
        <v>23144</v>
      </c>
      <c r="B695" t="str">
        <f>IF(Rawdata[[#This Row],[Marital Status]]="M","Married","Single")</f>
        <v>Married</v>
      </c>
      <c r="C695" t="str">
        <f>IF(Rawdata[[#This Row],[Gender]]="M","Male","Female")</f>
        <v>Male</v>
      </c>
      <c r="D695" s="7">
        <f>Rawdata[[#This Row],[Income]]</f>
        <v>50000</v>
      </c>
      <c r="E695">
        <f>Rawdata[[#This Row],[Children]]</f>
        <v>1</v>
      </c>
      <c r="F695" t="str">
        <f>Rawdata[[#This Row],[Education]]</f>
        <v>Bachelors</v>
      </c>
      <c r="G695">
        <f>VLOOKUP(tbl[[#This Row],[Education]],lk_education[],G$2,FALSE)</f>
        <v>4</v>
      </c>
      <c r="H695" t="str">
        <f>Rawdata[[#This Row],[Occupation]]</f>
        <v>Skilled Manual</v>
      </c>
      <c r="I695" t="str">
        <f>Rawdata[[#This Row],[Home Owner]]</f>
        <v>Yes</v>
      </c>
      <c r="J695">
        <f>Rawdata[[#This Row],[Cars]]</f>
        <v>0</v>
      </c>
      <c r="K695" t="str">
        <f>Rawdata[[#This Row],[Commute Distance]]</f>
        <v>0-1 Miles</v>
      </c>
      <c r="L695" t="str">
        <f>Rawdata[[#This Row],[Region]]</f>
        <v>North America</v>
      </c>
      <c r="M695">
        <f>Rawdata[[#This Row],[Age]]</f>
        <v>34</v>
      </c>
      <c r="N695" t="str">
        <f>VLOOKUP(tbl[[#This Row],[Age]],lk_age_brackets[],N$2,TRUE)</f>
        <v>31-40</v>
      </c>
      <c r="O695" t="str">
        <f>Rawdata[[#This Row],[Purchased Bike]]</f>
        <v>Yes</v>
      </c>
    </row>
    <row r="696" spans="1:15" x14ac:dyDescent="0.25">
      <c r="A696">
        <f>Rawdata[[#This Row],[ID]]</f>
        <v>23376</v>
      </c>
      <c r="B696" t="str">
        <f>IF(Rawdata[[#This Row],[Marital Status]]="M","Married","Single")</f>
        <v>Married</v>
      </c>
      <c r="C696" t="str">
        <f>IF(Rawdata[[#This Row],[Gender]]="M","Male","Female")</f>
        <v>Male</v>
      </c>
      <c r="D696" s="7">
        <f>Rawdata[[#This Row],[Income]]</f>
        <v>70000</v>
      </c>
      <c r="E696">
        <f>Rawdata[[#This Row],[Children]]</f>
        <v>1</v>
      </c>
      <c r="F696" t="str">
        <f>Rawdata[[#This Row],[Education]]</f>
        <v>Bachelors</v>
      </c>
      <c r="G696">
        <f>VLOOKUP(tbl[[#This Row],[Education]],lk_education[],G$2,FALSE)</f>
        <v>4</v>
      </c>
      <c r="H696" t="str">
        <f>Rawdata[[#This Row],[Occupation]]</f>
        <v>Professional</v>
      </c>
      <c r="I696" t="str">
        <f>Rawdata[[#This Row],[Home Owner]]</f>
        <v>Yes</v>
      </c>
      <c r="J696">
        <f>Rawdata[[#This Row],[Cars]]</f>
        <v>1</v>
      </c>
      <c r="K696" t="str">
        <f>Rawdata[[#This Row],[Commute Distance]]</f>
        <v>2-5 Miles</v>
      </c>
      <c r="L696" t="str">
        <f>Rawdata[[#This Row],[Region]]</f>
        <v>North America</v>
      </c>
      <c r="M696">
        <f>Rawdata[[#This Row],[Age]]</f>
        <v>44</v>
      </c>
      <c r="N696" t="str">
        <f>VLOOKUP(tbl[[#This Row],[Age]],lk_age_brackets[],N$2,TRUE)</f>
        <v>41-50</v>
      </c>
      <c r="O696" t="str">
        <f>Rawdata[[#This Row],[Purchased Bike]]</f>
        <v>Yes</v>
      </c>
    </row>
    <row r="697" spans="1:15" x14ac:dyDescent="0.25">
      <c r="A697">
        <f>Rawdata[[#This Row],[ID]]</f>
        <v>25970</v>
      </c>
      <c r="B697" t="str">
        <f>IF(Rawdata[[#This Row],[Marital Status]]="M","Married","Single")</f>
        <v>Single</v>
      </c>
      <c r="C697" t="str">
        <f>IF(Rawdata[[#This Row],[Gender]]="M","Male","Female")</f>
        <v>Female</v>
      </c>
      <c r="D697" s="7">
        <f>Rawdata[[#This Row],[Income]]</f>
        <v>60000</v>
      </c>
      <c r="E697">
        <f>Rawdata[[#This Row],[Children]]</f>
        <v>4</v>
      </c>
      <c r="F697" t="str">
        <f>Rawdata[[#This Row],[Education]]</f>
        <v>Bachelors</v>
      </c>
      <c r="G697">
        <f>VLOOKUP(tbl[[#This Row],[Education]],lk_education[],G$2,FALSE)</f>
        <v>4</v>
      </c>
      <c r="H697" t="str">
        <f>Rawdata[[#This Row],[Occupation]]</f>
        <v>Skilled Manual</v>
      </c>
      <c r="I697" t="str">
        <f>Rawdata[[#This Row],[Home Owner]]</f>
        <v>No</v>
      </c>
      <c r="J697">
        <f>Rawdata[[#This Row],[Cars]]</f>
        <v>2</v>
      </c>
      <c r="K697" t="str">
        <f>Rawdata[[#This Row],[Commute Distance]]</f>
        <v>0-1 Miles</v>
      </c>
      <c r="L697" t="str">
        <f>Rawdata[[#This Row],[Region]]</f>
        <v>North America</v>
      </c>
      <c r="M697">
        <f>Rawdata[[#This Row],[Age]]</f>
        <v>41</v>
      </c>
      <c r="N697" t="str">
        <f>VLOOKUP(tbl[[#This Row],[Age]],lk_age_brackets[],N$2,TRUE)</f>
        <v>41-50</v>
      </c>
      <c r="O697" t="str">
        <f>Rawdata[[#This Row],[Purchased Bike]]</f>
        <v>Yes</v>
      </c>
    </row>
    <row r="698" spans="1:15" x14ac:dyDescent="0.25">
      <c r="A698">
        <f>Rawdata[[#This Row],[ID]]</f>
        <v>28068</v>
      </c>
      <c r="B698" t="str">
        <f>IF(Rawdata[[#This Row],[Marital Status]]="M","Married","Single")</f>
        <v>Single</v>
      </c>
      <c r="C698" t="str">
        <f>IF(Rawdata[[#This Row],[Gender]]="M","Male","Female")</f>
        <v>Female</v>
      </c>
      <c r="D698" s="7">
        <f>Rawdata[[#This Row],[Income]]</f>
        <v>80000</v>
      </c>
      <c r="E698">
        <f>Rawdata[[#This Row],[Children]]</f>
        <v>3</v>
      </c>
      <c r="F698" t="str">
        <f>Rawdata[[#This Row],[Education]]</f>
        <v>Graduate Degree</v>
      </c>
      <c r="G698">
        <f>VLOOKUP(tbl[[#This Row],[Education]],lk_education[],G$2,FALSE)</f>
        <v>5</v>
      </c>
      <c r="H698" t="str">
        <f>Rawdata[[#This Row],[Occupation]]</f>
        <v>Professional</v>
      </c>
      <c r="I698" t="str">
        <f>Rawdata[[#This Row],[Home Owner]]</f>
        <v>No</v>
      </c>
      <c r="J698">
        <f>Rawdata[[#This Row],[Cars]]</f>
        <v>0</v>
      </c>
      <c r="K698" t="str">
        <f>Rawdata[[#This Row],[Commute Distance]]</f>
        <v>0-1 Miles</v>
      </c>
      <c r="L698" t="str">
        <f>Rawdata[[#This Row],[Region]]</f>
        <v>North America</v>
      </c>
      <c r="M698">
        <f>Rawdata[[#This Row],[Age]]</f>
        <v>36</v>
      </c>
      <c r="N698" t="str">
        <f>VLOOKUP(tbl[[#This Row],[Age]],lk_age_brackets[],N$2,TRUE)</f>
        <v>31-40</v>
      </c>
      <c r="O698" t="str">
        <f>Rawdata[[#This Row],[Purchased Bike]]</f>
        <v>Yes</v>
      </c>
    </row>
    <row r="699" spans="1:15" x14ac:dyDescent="0.25">
      <c r="A699">
        <f>Rawdata[[#This Row],[ID]]</f>
        <v>18390</v>
      </c>
      <c r="B699" t="str">
        <f>IF(Rawdata[[#This Row],[Marital Status]]="M","Married","Single")</f>
        <v>Married</v>
      </c>
      <c r="C699" t="str">
        <f>IF(Rawdata[[#This Row],[Gender]]="M","Male","Female")</f>
        <v>Male</v>
      </c>
      <c r="D699" s="7">
        <f>Rawdata[[#This Row],[Income]]</f>
        <v>80000</v>
      </c>
      <c r="E699">
        <f>Rawdata[[#This Row],[Children]]</f>
        <v>5</v>
      </c>
      <c r="F699" t="str">
        <f>Rawdata[[#This Row],[Education]]</f>
        <v>Partial College</v>
      </c>
      <c r="G699">
        <f>VLOOKUP(tbl[[#This Row],[Education]],lk_education[],G$2,FALSE)</f>
        <v>3</v>
      </c>
      <c r="H699" t="str">
        <f>Rawdata[[#This Row],[Occupation]]</f>
        <v>Professional</v>
      </c>
      <c r="I699" t="str">
        <f>Rawdata[[#This Row],[Home Owner]]</f>
        <v>Yes</v>
      </c>
      <c r="J699">
        <f>Rawdata[[#This Row],[Cars]]</f>
        <v>2</v>
      </c>
      <c r="K699" t="str">
        <f>Rawdata[[#This Row],[Commute Distance]]</f>
        <v>0-1 Miles</v>
      </c>
      <c r="L699" t="str">
        <f>Rawdata[[#This Row],[Region]]</f>
        <v>North America</v>
      </c>
      <c r="M699">
        <f>Rawdata[[#This Row],[Age]]</f>
        <v>44</v>
      </c>
      <c r="N699" t="str">
        <f>VLOOKUP(tbl[[#This Row],[Age]],lk_age_brackets[],N$2,TRUE)</f>
        <v>41-50</v>
      </c>
      <c r="O699" t="str">
        <f>Rawdata[[#This Row],[Purchased Bike]]</f>
        <v>No</v>
      </c>
    </row>
    <row r="700" spans="1:15" x14ac:dyDescent="0.25">
      <c r="A700">
        <f>Rawdata[[#This Row],[ID]]</f>
        <v>29112</v>
      </c>
      <c r="B700" t="str">
        <f>IF(Rawdata[[#This Row],[Marital Status]]="M","Married","Single")</f>
        <v>Single</v>
      </c>
      <c r="C700" t="str">
        <f>IF(Rawdata[[#This Row],[Gender]]="M","Male","Female")</f>
        <v>Male</v>
      </c>
      <c r="D700" s="7">
        <f>Rawdata[[#This Row],[Income]]</f>
        <v>60000</v>
      </c>
      <c r="E700">
        <f>Rawdata[[#This Row],[Children]]</f>
        <v>0</v>
      </c>
      <c r="F700" t="str">
        <f>Rawdata[[#This Row],[Education]]</f>
        <v>Partial College</v>
      </c>
      <c r="G700">
        <f>VLOOKUP(tbl[[#This Row],[Education]],lk_education[],G$2,FALSE)</f>
        <v>3</v>
      </c>
      <c r="H700" t="str">
        <f>Rawdata[[#This Row],[Occupation]]</f>
        <v>Professional</v>
      </c>
      <c r="I700" t="str">
        <f>Rawdata[[#This Row],[Home Owner]]</f>
        <v>No</v>
      </c>
      <c r="J700">
        <f>Rawdata[[#This Row],[Cars]]</f>
        <v>2</v>
      </c>
      <c r="K700" t="str">
        <f>Rawdata[[#This Row],[Commute Distance]]</f>
        <v>1-2 Miles</v>
      </c>
      <c r="L700" t="str">
        <f>Rawdata[[#This Row],[Region]]</f>
        <v>North America</v>
      </c>
      <c r="M700">
        <f>Rawdata[[#This Row],[Age]]</f>
        <v>30</v>
      </c>
      <c r="N700" t="str">
        <f>VLOOKUP(tbl[[#This Row],[Age]],lk_age_brackets[],N$2,TRUE)</f>
        <v>0-30</v>
      </c>
      <c r="O700" t="str">
        <f>Rawdata[[#This Row],[Purchased Bike]]</f>
        <v>No</v>
      </c>
    </row>
    <row r="701" spans="1:15" x14ac:dyDescent="0.25">
      <c r="A701">
        <f>Rawdata[[#This Row],[ID]]</f>
        <v>14090</v>
      </c>
      <c r="B701" t="str">
        <f>IF(Rawdata[[#This Row],[Marital Status]]="M","Married","Single")</f>
        <v>Married</v>
      </c>
      <c r="C701" t="str">
        <f>IF(Rawdata[[#This Row],[Gender]]="M","Male","Female")</f>
        <v>Female</v>
      </c>
      <c r="D701" s="7">
        <f>Rawdata[[#This Row],[Income]]</f>
        <v>30000</v>
      </c>
      <c r="E701">
        <f>Rawdata[[#This Row],[Children]]</f>
        <v>0</v>
      </c>
      <c r="F701" t="str">
        <f>Rawdata[[#This Row],[Education]]</f>
        <v>Partial High School</v>
      </c>
      <c r="G701">
        <f>VLOOKUP(tbl[[#This Row],[Education]],lk_education[],G$2,FALSE)</f>
        <v>1</v>
      </c>
      <c r="H701" t="str">
        <f>Rawdata[[#This Row],[Occupation]]</f>
        <v>Clerical</v>
      </c>
      <c r="I701" t="str">
        <f>Rawdata[[#This Row],[Home Owner]]</f>
        <v>No</v>
      </c>
      <c r="J701">
        <f>Rawdata[[#This Row],[Cars]]</f>
        <v>2</v>
      </c>
      <c r="K701" t="str">
        <f>Rawdata[[#This Row],[Commute Distance]]</f>
        <v>0-1 Miles</v>
      </c>
      <c r="L701" t="str">
        <f>Rawdata[[#This Row],[Region]]</f>
        <v>North America</v>
      </c>
      <c r="M701">
        <f>Rawdata[[#This Row],[Age]]</f>
        <v>28</v>
      </c>
      <c r="N701" t="str">
        <f>VLOOKUP(tbl[[#This Row],[Age]],lk_age_brackets[],N$2,TRUE)</f>
        <v>0-30</v>
      </c>
      <c r="O701" t="str">
        <f>Rawdata[[#This Row],[Purchased Bike]]</f>
        <v>No</v>
      </c>
    </row>
    <row r="702" spans="1:15" x14ac:dyDescent="0.25">
      <c r="A702">
        <f>Rawdata[[#This Row],[ID]]</f>
        <v>27040</v>
      </c>
      <c r="B702" t="str">
        <f>IF(Rawdata[[#This Row],[Marital Status]]="M","Married","Single")</f>
        <v>Married</v>
      </c>
      <c r="C702" t="str">
        <f>IF(Rawdata[[#This Row],[Gender]]="M","Male","Female")</f>
        <v>Male</v>
      </c>
      <c r="D702" s="7">
        <f>Rawdata[[#This Row],[Income]]</f>
        <v>20000</v>
      </c>
      <c r="E702">
        <f>Rawdata[[#This Row],[Children]]</f>
        <v>2</v>
      </c>
      <c r="F702" t="str">
        <f>Rawdata[[#This Row],[Education]]</f>
        <v>Partial High School</v>
      </c>
      <c r="G702">
        <f>VLOOKUP(tbl[[#This Row],[Education]],lk_education[],G$2,FALSE)</f>
        <v>1</v>
      </c>
      <c r="H702" t="str">
        <f>Rawdata[[#This Row],[Occupation]]</f>
        <v>Clerical</v>
      </c>
      <c r="I702" t="str">
        <f>Rawdata[[#This Row],[Home Owner]]</f>
        <v>Yes</v>
      </c>
      <c r="J702">
        <f>Rawdata[[#This Row],[Cars]]</f>
        <v>2</v>
      </c>
      <c r="K702" t="str">
        <f>Rawdata[[#This Row],[Commute Distance]]</f>
        <v>1-2 Miles</v>
      </c>
      <c r="L702" t="str">
        <f>Rawdata[[#This Row],[Region]]</f>
        <v>North America</v>
      </c>
      <c r="M702">
        <f>Rawdata[[#This Row],[Age]]</f>
        <v>49</v>
      </c>
      <c r="N702" t="str">
        <f>VLOOKUP(tbl[[#This Row],[Age]],lk_age_brackets[],N$2,TRUE)</f>
        <v>41-50</v>
      </c>
      <c r="O702" t="str">
        <f>Rawdata[[#This Row],[Purchased Bike]]</f>
        <v>No</v>
      </c>
    </row>
    <row r="703" spans="1:15" x14ac:dyDescent="0.25">
      <c r="A703">
        <f>Rawdata[[#This Row],[ID]]</f>
        <v>23479</v>
      </c>
      <c r="B703" t="str">
        <f>IF(Rawdata[[#This Row],[Marital Status]]="M","Married","Single")</f>
        <v>Single</v>
      </c>
      <c r="C703" t="str">
        <f>IF(Rawdata[[#This Row],[Gender]]="M","Male","Female")</f>
        <v>Male</v>
      </c>
      <c r="D703" s="7">
        <f>Rawdata[[#This Row],[Income]]</f>
        <v>90000</v>
      </c>
      <c r="E703">
        <f>Rawdata[[#This Row],[Children]]</f>
        <v>0</v>
      </c>
      <c r="F703" t="str">
        <f>Rawdata[[#This Row],[Education]]</f>
        <v>Partial College</v>
      </c>
      <c r="G703">
        <f>VLOOKUP(tbl[[#This Row],[Education]],lk_education[],G$2,FALSE)</f>
        <v>3</v>
      </c>
      <c r="H703" t="str">
        <f>Rawdata[[#This Row],[Occupation]]</f>
        <v>Professional</v>
      </c>
      <c r="I703" t="str">
        <f>Rawdata[[#This Row],[Home Owner]]</f>
        <v>No</v>
      </c>
      <c r="J703">
        <f>Rawdata[[#This Row],[Cars]]</f>
        <v>2</v>
      </c>
      <c r="K703" t="str">
        <f>Rawdata[[#This Row],[Commute Distance]]</f>
        <v>0-1 Miles</v>
      </c>
      <c r="L703" t="str">
        <f>Rawdata[[#This Row],[Region]]</f>
        <v>North America</v>
      </c>
      <c r="M703">
        <f>Rawdata[[#This Row],[Age]]</f>
        <v>43</v>
      </c>
      <c r="N703" t="str">
        <f>VLOOKUP(tbl[[#This Row],[Age]],lk_age_brackets[],N$2,TRUE)</f>
        <v>41-50</v>
      </c>
      <c r="O703" t="str">
        <f>Rawdata[[#This Row],[Purchased Bike]]</f>
        <v>Yes</v>
      </c>
    </row>
    <row r="704" spans="1:15" x14ac:dyDescent="0.25">
      <c r="A704">
        <f>Rawdata[[#This Row],[ID]]</f>
        <v>16795</v>
      </c>
      <c r="B704" t="str">
        <f>IF(Rawdata[[#This Row],[Marital Status]]="M","Married","Single")</f>
        <v>Married</v>
      </c>
      <c r="C704" t="str">
        <f>IF(Rawdata[[#This Row],[Gender]]="M","Male","Female")</f>
        <v>Female</v>
      </c>
      <c r="D704" s="7">
        <f>Rawdata[[#This Row],[Income]]</f>
        <v>70000</v>
      </c>
      <c r="E704">
        <f>Rawdata[[#This Row],[Children]]</f>
        <v>4</v>
      </c>
      <c r="F704" t="str">
        <f>Rawdata[[#This Row],[Education]]</f>
        <v>Bachelors</v>
      </c>
      <c r="G704">
        <f>VLOOKUP(tbl[[#This Row],[Education]],lk_education[],G$2,FALSE)</f>
        <v>4</v>
      </c>
      <c r="H704" t="str">
        <f>Rawdata[[#This Row],[Occupation]]</f>
        <v>Management</v>
      </c>
      <c r="I704" t="str">
        <f>Rawdata[[#This Row],[Home Owner]]</f>
        <v>Yes</v>
      </c>
      <c r="J704">
        <f>Rawdata[[#This Row],[Cars]]</f>
        <v>1</v>
      </c>
      <c r="K704" t="str">
        <f>Rawdata[[#This Row],[Commute Distance]]</f>
        <v>1-2 Miles</v>
      </c>
      <c r="L704" t="str">
        <f>Rawdata[[#This Row],[Region]]</f>
        <v>North America</v>
      </c>
      <c r="M704">
        <f>Rawdata[[#This Row],[Age]]</f>
        <v>59</v>
      </c>
      <c r="N704" t="str">
        <f>VLOOKUP(tbl[[#This Row],[Age]],lk_age_brackets[],N$2,TRUE)</f>
        <v>51-60</v>
      </c>
      <c r="O704" t="str">
        <f>Rawdata[[#This Row],[Purchased Bike]]</f>
        <v>No</v>
      </c>
    </row>
    <row r="705" spans="1:15" x14ac:dyDescent="0.25">
      <c r="A705">
        <f>Rawdata[[#This Row],[ID]]</f>
        <v>22014</v>
      </c>
      <c r="B705" t="str">
        <f>IF(Rawdata[[#This Row],[Marital Status]]="M","Married","Single")</f>
        <v>Single</v>
      </c>
      <c r="C705" t="str">
        <f>IF(Rawdata[[#This Row],[Gender]]="M","Male","Female")</f>
        <v>Male</v>
      </c>
      <c r="D705" s="7">
        <f>Rawdata[[#This Row],[Income]]</f>
        <v>30000</v>
      </c>
      <c r="E705">
        <f>Rawdata[[#This Row],[Children]]</f>
        <v>0</v>
      </c>
      <c r="F705" t="str">
        <f>Rawdata[[#This Row],[Education]]</f>
        <v>High School</v>
      </c>
      <c r="G705">
        <f>VLOOKUP(tbl[[#This Row],[Education]],lk_education[],G$2,FALSE)</f>
        <v>2</v>
      </c>
      <c r="H705" t="str">
        <f>Rawdata[[#This Row],[Occupation]]</f>
        <v>Skilled Manual</v>
      </c>
      <c r="I705" t="str">
        <f>Rawdata[[#This Row],[Home Owner]]</f>
        <v>Yes</v>
      </c>
      <c r="J705">
        <f>Rawdata[[#This Row],[Cars]]</f>
        <v>2</v>
      </c>
      <c r="K705" t="str">
        <f>Rawdata[[#This Row],[Commute Distance]]</f>
        <v>5-10 Miles</v>
      </c>
      <c r="L705" t="str">
        <f>Rawdata[[#This Row],[Region]]</f>
        <v>North America</v>
      </c>
      <c r="M705">
        <f>Rawdata[[#This Row],[Age]]</f>
        <v>26</v>
      </c>
      <c r="N705" t="str">
        <f>VLOOKUP(tbl[[#This Row],[Age]],lk_age_brackets[],N$2,TRUE)</f>
        <v>0-30</v>
      </c>
      <c r="O705" t="str">
        <f>Rawdata[[#This Row],[Purchased Bike]]</f>
        <v>No</v>
      </c>
    </row>
    <row r="706" spans="1:15" x14ac:dyDescent="0.25">
      <c r="A706">
        <f>Rawdata[[#This Row],[ID]]</f>
        <v>13314</v>
      </c>
      <c r="B706" t="str">
        <f>IF(Rawdata[[#This Row],[Marital Status]]="M","Married","Single")</f>
        <v>Married</v>
      </c>
      <c r="C706" t="str">
        <f>IF(Rawdata[[#This Row],[Gender]]="M","Male","Female")</f>
        <v>Male</v>
      </c>
      <c r="D706" s="7">
        <f>Rawdata[[#This Row],[Income]]</f>
        <v>120000</v>
      </c>
      <c r="E706">
        <f>Rawdata[[#This Row],[Children]]</f>
        <v>1</v>
      </c>
      <c r="F706" t="str">
        <f>Rawdata[[#This Row],[Education]]</f>
        <v>High School</v>
      </c>
      <c r="G706">
        <f>VLOOKUP(tbl[[#This Row],[Education]],lk_education[],G$2,FALSE)</f>
        <v>2</v>
      </c>
      <c r="H706" t="str">
        <f>Rawdata[[#This Row],[Occupation]]</f>
        <v>Professional</v>
      </c>
      <c r="I706" t="str">
        <f>Rawdata[[#This Row],[Home Owner]]</f>
        <v>Yes</v>
      </c>
      <c r="J706">
        <f>Rawdata[[#This Row],[Cars]]</f>
        <v>4</v>
      </c>
      <c r="K706" t="str">
        <f>Rawdata[[#This Row],[Commute Distance]]</f>
        <v>5-10 Miles</v>
      </c>
      <c r="L706" t="str">
        <f>Rawdata[[#This Row],[Region]]</f>
        <v>North America</v>
      </c>
      <c r="M706">
        <f>Rawdata[[#This Row],[Age]]</f>
        <v>46</v>
      </c>
      <c r="N706" t="str">
        <f>VLOOKUP(tbl[[#This Row],[Age]],lk_age_brackets[],N$2,TRUE)</f>
        <v>41-50</v>
      </c>
      <c r="O706" t="str">
        <f>Rawdata[[#This Row],[Purchased Bike]]</f>
        <v>Yes</v>
      </c>
    </row>
    <row r="707" spans="1:15" x14ac:dyDescent="0.25">
      <c r="A707">
        <f>Rawdata[[#This Row],[ID]]</f>
        <v>11619</v>
      </c>
      <c r="B707" t="str">
        <f>IF(Rawdata[[#This Row],[Marital Status]]="M","Married","Single")</f>
        <v>Single</v>
      </c>
      <c r="C707" t="str">
        <f>IF(Rawdata[[#This Row],[Gender]]="M","Male","Female")</f>
        <v>Female</v>
      </c>
      <c r="D707" s="7">
        <f>Rawdata[[#This Row],[Income]]</f>
        <v>50000</v>
      </c>
      <c r="E707">
        <f>Rawdata[[#This Row],[Children]]</f>
        <v>0</v>
      </c>
      <c r="F707" t="str">
        <f>Rawdata[[#This Row],[Education]]</f>
        <v>Graduate Degree</v>
      </c>
      <c r="G707">
        <f>VLOOKUP(tbl[[#This Row],[Education]],lk_education[],G$2,FALSE)</f>
        <v>5</v>
      </c>
      <c r="H707" t="str">
        <f>Rawdata[[#This Row],[Occupation]]</f>
        <v>Skilled Manual</v>
      </c>
      <c r="I707" t="str">
        <f>Rawdata[[#This Row],[Home Owner]]</f>
        <v>Yes</v>
      </c>
      <c r="J707">
        <f>Rawdata[[#This Row],[Cars]]</f>
        <v>0</v>
      </c>
      <c r="K707" t="str">
        <f>Rawdata[[#This Row],[Commute Distance]]</f>
        <v>1-2 Miles</v>
      </c>
      <c r="L707" t="str">
        <f>Rawdata[[#This Row],[Region]]</f>
        <v>North America</v>
      </c>
      <c r="M707">
        <f>Rawdata[[#This Row],[Age]]</f>
        <v>33</v>
      </c>
      <c r="N707" t="str">
        <f>VLOOKUP(tbl[[#This Row],[Age]],lk_age_brackets[],N$2,TRUE)</f>
        <v>31-40</v>
      </c>
      <c r="O707" t="str">
        <f>Rawdata[[#This Row],[Purchased Bike]]</f>
        <v>No</v>
      </c>
    </row>
    <row r="708" spans="1:15" x14ac:dyDescent="0.25">
      <c r="A708">
        <f>Rawdata[[#This Row],[ID]]</f>
        <v>29132</v>
      </c>
      <c r="B708" t="str">
        <f>IF(Rawdata[[#This Row],[Marital Status]]="M","Married","Single")</f>
        <v>Single</v>
      </c>
      <c r="C708" t="str">
        <f>IF(Rawdata[[#This Row],[Gender]]="M","Male","Female")</f>
        <v>Female</v>
      </c>
      <c r="D708" s="7">
        <f>Rawdata[[#This Row],[Income]]</f>
        <v>40000</v>
      </c>
      <c r="E708">
        <f>Rawdata[[#This Row],[Children]]</f>
        <v>0</v>
      </c>
      <c r="F708" t="str">
        <f>Rawdata[[#This Row],[Education]]</f>
        <v>Bachelors</v>
      </c>
      <c r="G708">
        <f>VLOOKUP(tbl[[#This Row],[Education]],lk_education[],G$2,FALSE)</f>
        <v>4</v>
      </c>
      <c r="H708" t="str">
        <f>Rawdata[[#This Row],[Occupation]]</f>
        <v>Professional</v>
      </c>
      <c r="I708" t="str">
        <f>Rawdata[[#This Row],[Home Owner]]</f>
        <v>Yes</v>
      </c>
      <c r="J708">
        <f>Rawdata[[#This Row],[Cars]]</f>
        <v>1</v>
      </c>
      <c r="K708" t="str">
        <f>Rawdata[[#This Row],[Commute Distance]]</f>
        <v>2-5 Miles</v>
      </c>
      <c r="L708" t="str">
        <f>Rawdata[[#This Row],[Region]]</f>
        <v>North America</v>
      </c>
      <c r="M708">
        <f>Rawdata[[#This Row],[Age]]</f>
        <v>42</v>
      </c>
      <c r="N708" t="str">
        <f>VLOOKUP(tbl[[#This Row],[Age]],lk_age_brackets[],N$2,TRUE)</f>
        <v>41-50</v>
      </c>
      <c r="O708" t="str">
        <f>Rawdata[[#This Row],[Purchased Bike]]</f>
        <v>Yes</v>
      </c>
    </row>
    <row r="709" spans="1:15" x14ac:dyDescent="0.25">
      <c r="A709">
        <f>Rawdata[[#This Row],[ID]]</f>
        <v>11199</v>
      </c>
      <c r="B709" t="str">
        <f>IF(Rawdata[[#This Row],[Marital Status]]="M","Married","Single")</f>
        <v>Married</v>
      </c>
      <c r="C709" t="str">
        <f>IF(Rawdata[[#This Row],[Gender]]="M","Male","Female")</f>
        <v>Female</v>
      </c>
      <c r="D709" s="7">
        <f>Rawdata[[#This Row],[Income]]</f>
        <v>70000</v>
      </c>
      <c r="E709">
        <f>Rawdata[[#This Row],[Children]]</f>
        <v>4</v>
      </c>
      <c r="F709" t="str">
        <f>Rawdata[[#This Row],[Education]]</f>
        <v>Bachelors</v>
      </c>
      <c r="G709">
        <f>VLOOKUP(tbl[[#This Row],[Education]],lk_education[],G$2,FALSE)</f>
        <v>4</v>
      </c>
      <c r="H709" t="str">
        <f>Rawdata[[#This Row],[Occupation]]</f>
        <v>Management</v>
      </c>
      <c r="I709" t="str">
        <f>Rawdata[[#This Row],[Home Owner]]</f>
        <v>Yes</v>
      </c>
      <c r="J709">
        <f>Rawdata[[#This Row],[Cars]]</f>
        <v>1</v>
      </c>
      <c r="K709" t="str">
        <f>Rawdata[[#This Row],[Commute Distance]]</f>
        <v>10+ Miles</v>
      </c>
      <c r="L709" t="str">
        <f>Rawdata[[#This Row],[Region]]</f>
        <v>North America</v>
      </c>
      <c r="M709">
        <f>Rawdata[[#This Row],[Age]]</f>
        <v>59</v>
      </c>
      <c r="N709" t="str">
        <f>VLOOKUP(tbl[[#This Row],[Age]],lk_age_brackets[],N$2,TRUE)</f>
        <v>51-60</v>
      </c>
      <c r="O709" t="str">
        <f>Rawdata[[#This Row],[Purchased Bike]]</f>
        <v>No</v>
      </c>
    </row>
    <row r="710" spans="1:15" x14ac:dyDescent="0.25">
      <c r="A710">
        <f>Rawdata[[#This Row],[ID]]</f>
        <v>20296</v>
      </c>
      <c r="B710" t="str">
        <f>IF(Rawdata[[#This Row],[Marital Status]]="M","Married","Single")</f>
        <v>Single</v>
      </c>
      <c r="C710" t="str">
        <f>IF(Rawdata[[#This Row],[Gender]]="M","Male","Female")</f>
        <v>Female</v>
      </c>
      <c r="D710" s="7">
        <f>Rawdata[[#This Row],[Income]]</f>
        <v>60000</v>
      </c>
      <c r="E710">
        <f>Rawdata[[#This Row],[Children]]</f>
        <v>0</v>
      </c>
      <c r="F710" t="str">
        <f>Rawdata[[#This Row],[Education]]</f>
        <v>Partial College</v>
      </c>
      <c r="G710">
        <f>VLOOKUP(tbl[[#This Row],[Education]],lk_education[],G$2,FALSE)</f>
        <v>3</v>
      </c>
      <c r="H710" t="str">
        <f>Rawdata[[#This Row],[Occupation]]</f>
        <v>Skilled Manual</v>
      </c>
      <c r="I710" t="str">
        <f>Rawdata[[#This Row],[Home Owner]]</f>
        <v>No</v>
      </c>
      <c r="J710">
        <f>Rawdata[[#This Row],[Cars]]</f>
        <v>1</v>
      </c>
      <c r="K710" t="str">
        <f>Rawdata[[#This Row],[Commute Distance]]</f>
        <v>1-2 Miles</v>
      </c>
      <c r="L710" t="str">
        <f>Rawdata[[#This Row],[Region]]</f>
        <v>North America</v>
      </c>
      <c r="M710">
        <f>Rawdata[[#This Row],[Age]]</f>
        <v>33</v>
      </c>
      <c r="N710" t="str">
        <f>VLOOKUP(tbl[[#This Row],[Age]],lk_age_brackets[],N$2,TRUE)</f>
        <v>31-40</v>
      </c>
      <c r="O710" t="str">
        <f>Rawdata[[#This Row],[Purchased Bike]]</f>
        <v>Yes</v>
      </c>
    </row>
    <row r="711" spans="1:15" x14ac:dyDescent="0.25">
      <c r="A711">
        <f>Rawdata[[#This Row],[ID]]</f>
        <v>17546</v>
      </c>
      <c r="B711" t="str">
        <f>IF(Rawdata[[#This Row],[Marital Status]]="M","Married","Single")</f>
        <v>Married</v>
      </c>
      <c r="C711" t="str">
        <f>IF(Rawdata[[#This Row],[Gender]]="M","Male","Female")</f>
        <v>Female</v>
      </c>
      <c r="D711" s="7">
        <f>Rawdata[[#This Row],[Income]]</f>
        <v>70000</v>
      </c>
      <c r="E711">
        <f>Rawdata[[#This Row],[Children]]</f>
        <v>1</v>
      </c>
      <c r="F711" t="str">
        <f>Rawdata[[#This Row],[Education]]</f>
        <v>Partial College</v>
      </c>
      <c r="G711">
        <f>VLOOKUP(tbl[[#This Row],[Education]],lk_education[],G$2,FALSE)</f>
        <v>3</v>
      </c>
      <c r="H711" t="str">
        <f>Rawdata[[#This Row],[Occupation]]</f>
        <v>Skilled Manual</v>
      </c>
      <c r="I711" t="str">
        <f>Rawdata[[#This Row],[Home Owner]]</f>
        <v>Yes</v>
      </c>
      <c r="J711">
        <f>Rawdata[[#This Row],[Cars]]</f>
        <v>1</v>
      </c>
      <c r="K711" t="str">
        <f>Rawdata[[#This Row],[Commute Distance]]</f>
        <v>0-1 Miles</v>
      </c>
      <c r="L711" t="str">
        <f>Rawdata[[#This Row],[Region]]</f>
        <v>North America</v>
      </c>
      <c r="M711">
        <f>Rawdata[[#This Row],[Age]]</f>
        <v>44</v>
      </c>
      <c r="N711" t="str">
        <f>VLOOKUP(tbl[[#This Row],[Age]],lk_age_brackets[],N$2,TRUE)</f>
        <v>41-50</v>
      </c>
      <c r="O711" t="str">
        <f>Rawdata[[#This Row],[Purchased Bike]]</f>
        <v>Yes</v>
      </c>
    </row>
    <row r="712" spans="1:15" x14ac:dyDescent="0.25">
      <c r="A712">
        <f>Rawdata[[#This Row],[ID]]</f>
        <v>18069</v>
      </c>
      <c r="B712" t="str">
        <f>IF(Rawdata[[#This Row],[Marital Status]]="M","Married","Single")</f>
        <v>Married</v>
      </c>
      <c r="C712" t="str">
        <f>IF(Rawdata[[#This Row],[Gender]]="M","Male","Female")</f>
        <v>Male</v>
      </c>
      <c r="D712" s="7">
        <f>Rawdata[[#This Row],[Income]]</f>
        <v>70000</v>
      </c>
      <c r="E712">
        <f>Rawdata[[#This Row],[Children]]</f>
        <v>5</v>
      </c>
      <c r="F712" t="str">
        <f>Rawdata[[#This Row],[Education]]</f>
        <v>Bachelors</v>
      </c>
      <c r="G712">
        <f>VLOOKUP(tbl[[#This Row],[Education]],lk_education[],G$2,FALSE)</f>
        <v>4</v>
      </c>
      <c r="H712" t="str">
        <f>Rawdata[[#This Row],[Occupation]]</f>
        <v>Management</v>
      </c>
      <c r="I712" t="str">
        <f>Rawdata[[#This Row],[Home Owner]]</f>
        <v>Yes</v>
      </c>
      <c r="J712">
        <f>Rawdata[[#This Row],[Cars]]</f>
        <v>4</v>
      </c>
      <c r="K712" t="str">
        <f>Rawdata[[#This Row],[Commute Distance]]</f>
        <v>10+ Miles</v>
      </c>
      <c r="L712" t="str">
        <f>Rawdata[[#This Row],[Region]]</f>
        <v>North America</v>
      </c>
      <c r="M712">
        <f>Rawdata[[#This Row],[Age]]</f>
        <v>60</v>
      </c>
      <c r="N712" t="str">
        <f>VLOOKUP(tbl[[#This Row],[Age]],lk_age_brackets[],N$2,TRUE)</f>
        <v>51-60</v>
      </c>
      <c r="O712" t="str">
        <f>Rawdata[[#This Row],[Purchased Bike]]</f>
        <v>No</v>
      </c>
    </row>
    <row r="713" spans="1:15" x14ac:dyDescent="0.25">
      <c r="A713">
        <f>Rawdata[[#This Row],[ID]]</f>
        <v>23712</v>
      </c>
      <c r="B713" t="str">
        <f>IF(Rawdata[[#This Row],[Marital Status]]="M","Married","Single")</f>
        <v>Single</v>
      </c>
      <c r="C713" t="str">
        <f>IF(Rawdata[[#This Row],[Gender]]="M","Male","Female")</f>
        <v>Female</v>
      </c>
      <c r="D713" s="7">
        <f>Rawdata[[#This Row],[Income]]</f>
        <v>70000</v>
      </c>
      <c r="E713">
        <f>Rawdata[[#This Row],[Children]]</f>
        <v>2</v>
      </c>
      <c r="F713" t="str">
        <f>Rawdata[[#This Row],[Education]]</f>
        <v>Bachelors</v>
      </c>
      <c r="G713">
        <f>VLOOKUP(tbl[[#This Row],[Education]],lk_education[],G$2,FALSE)</f>
        <v>4</v>
      </c>
      <c r="H713" t="str">
        <f>Rawdata[[#This Row],[Occupation]]</f>
        <v>Management</v>
      </c>
      <c r="I713" t="str">
        <f>Rawdata[[#This Row],[Home Owner]]</f>
        <v>Yes</v>
      </c>
      <c r="J713">
        <f>Rawdata[[#This Row],[Cars]]</f>
        <v>1</v>
      </c>
      <c r="K713" t="str">
        <f>Rawdata[[#This Row],[Commute Distance]]</f>
        <v>10+ Miles</v>
      </c>
      <c r="L713" t="str">
        <f>Rawdata[[#This Row],[Region]]</f>
        <v>North America</v>
      </c>
      <c r="M713">
        <f>Rawdata[[#This Row],[Age]]</f>
        <v>59</v>
      </c>
      <c r="N713" t="str">
        <f>VLOOKUP(tbl[[#This Row],[Age]],lk_age_brackets[],N$2,TRUE)</f>
        <v>51-60</v>
      </c>
      <c r="O713" t="str">
        <f>Rawdata[[#This Row],[Purchased Bike]]</f>
        <v>No</v>
      </c>
    </row>
    <row r="714" spans="1:15" x14ac:dyDescent="0.25">
      <c r="A714">
        <f>Rawdata[[#This Row],[ID]]</f>
        <v>23358</v>
      </c>
      <c r="B714" t="str">
        <f>IF(Rawdata[[#This Row],[Marital Status]]="M","Married","Single")</f>
        <v>Married</v>
      </c>
      <c r="C714" t="str">
        <f>IF(Rawdata[[#This Row],[Gender]]="M","Male","Female")</f>
        <v>Male</v>
      </c>
      <c r="D714" s="7">
        <f>Rawdata[[#This Row],[Income]]</f>
        <v>60000</v>
      </c>
      <c r="E714">
        <f>Rawdata[[#This Row],[Children]]</f>
        <v>0</v>
      </c>
      <c r="F714" t="str">
        <f>Rawdata[[#This Row],[Education]]</f>
        <v>High School</v>
      </c>
      <c r="G714">
        <f>VLOOKUP(tbl[[#This Row],[Education]],lk_education[],G$2,FALSE)</f>
        <v>2</v>
      </c>
      <c r="H714" t="str">
        <f>Rawdata[[#This Row],[Occupation]]</f>
        <v>Professional</v>
      </c>
      <c r="I714" t="str">
        <f>Rawdata[[#This Row],[Home Owner]]</f>
        <v>Yes</v>
      </c>
      <c r="J714">
        <f>Rawdata[[#This Row],[Cars]]</f>
        <v>2</v>
      </c>
      <c r="K714" t="str">
        <f>Rawdata[[#This Row],[Commute Distance]]</f>
        <v>5-10 Miles</v>
      </c>
      <c r="L714" t="str">
        <f>Rawdata[[#This Row],[Region]]</f>
        <v>North America</v>
      </c>
      <c r="M714">
        <f>Rawdata[[#This Row],[Age]]</f>
        <v>32</v>
      </c>
      <c r="N714" t="str">
        <f>VLOOKUP(tbl[[#This Row],[Age]],lk_age_brackets[],N$2,TRUE)</f>
        <v>31-40</v>
      </c>
      <c r="O714" t="str">
        <f>Rawdata[[#This Row],[Purchased Bike]]</f>
        <v>Yes</v>
      </c>
    </row>
    <row r="715" spans="1:15" x14ac:dyDescent="0.25">
      <c r="A715">
        <f>Rawdata[[#This Row],[ID]]</f>
        <v>20518</v>
      </c>
      <c r="B715" t="str">
        <f>IF(Rawdata[[#This Row],[Marital Status]]="M","Married","Single")</f>
        <v>Married</v>
      </c>
      <c r="C715" t="str">
        <f>IF(Rawdata[[#This Row],[Gender]]="M","Male","Female")</f>
        <v>Female</v>
      </c>
      <c r="D715" s="7">
        <f>Rawdata[[#This Row],[Income]]</f>
        <v>70000</v>
      </c>
      <c r="E715">
        <f>Rawdata[[#This Row],[Children]]</f>
        <v>2</v>
      </c>
      <c r="F715" t="str">
        <f>Rawdata[[#This Row],[Education]]</f>
        <v>Partial College</v>
      </c>
      <c r="G715">
        <f>VLOOKUP(tbl[[#This Row],[Education]],lk_education[],G$2,FALSE)</f>
        <v>3</v>
      </c>
      <c r="H715" t="str">
        <f>Rawdata[[#This Row],[Occupation]]</f>
        <v>Professional</v>
      </c>
      <c r="I715" t="str">
        <f>Rawdata[[#This Row],[Home Owner]]</f>
        <v>Yes</v>
      </c>
      <c r="J715">
        <f>Rawdata[[#This Row],[Cars]]</f>
        <v>1</v>
      </c>
      <c r="K715" t="str">
        <f>Rawdata[[#This Row],[Commute Distance]]</f>
        <v>10+ Miles</v>
      </c>
      <c r="L715" t="str">
        <f>Rawdata[[#This Row],[Region]]</f>
        <v>North America</v>
      </c>
      <c r="M715">
        <f>Rawdata[[#This Row],[Age]]</f>
        <v>58</v>
      </c>
      <c r="N715" t="str">
        <f>VLOOKUP(tbl[[#This Row],[Age]],lk_age_brackets[],N$2,TRUE)</f>
        <v>51-60</v>
      </c>
      <c r="O715" t="str">
        <f>Rawdata[[#This Row],[Purchased Bike]]</f>
        <v>No</v>
      </c>
    </row>
    <row r="716" spans="1:15" x14ac:dyDescent="0.25">
      <c r="A716">
        <f>Rawdata[[#This Row],[ID]]</f>
        <v>28026</v>
      </c>
      <c r="B716" t="str">
        <f>IF(Rawdata[[#This Row],[Marital Status]]="M","Married","Single")</f>
        <v>Married</v>
      </c>
      <c r="C716" t="str">
        <f>IF(Rawdata[[#This Row],[Gender]]="M","Male","Female")</f>
        <v>Female</v>
      </c>
      <c r="D716" s="7">
        <f>Rawdata[[#This Row],[Income]]</f>
        <v>40000</v>
      </c>
      <c r="E716">
        <f>Rawdata[[#This Row],[Children]]</f>
        <v>2</v>
      </c>
      <c r="F716" t="str">
        <f>Rawdata[[#This Row],[Education]]</f>
        <v>High School</v>
      </c>
      <c r="G716">
        <f>VLOOKUP(tbl[[#This Row],[Education]],lk_education[],G$2,FALSE)</f>
        <v>2</v>
      </c>
      <c r="H716" t="str">
        <f>Rawdata[[#This Row],[Occupation]]</f>
        <v>Professional</v>
      </c>
      <c r="I716" t="str">
        <f>Rawdata[[#This Row],[Home Owner]]</f>
        <v>No</v>
      </c>
      <c r="J716">
        <f>Rawdata[[#This Row],[Cars]]</f>
        <v>2</v>
      </c>
      <c r="K716" t="str">
        <f>Rawdata[[#This Row],[Commute Distance]]</f>
        <v>2-5 Miles</v>
      </c>
      <c r="L716" t="str">
        <f>Rawdata[[#This Row],[Region]]</f>
        <v>North America</v>
      </c>
      <c r="M716">
        <f>Rawdata[[#This Row],[Age]]</f>
        <v>59</v>
      </c>
      <c r="N716" t="str">
        <f>VLOOKUP(tbl[[#This Row],[Age]],lk_age_brackets[],N$2,TRUE)</f>
        <v>51-60</v>
      </c>
      <c r="O716" t="str">
        <f>Rawdata[[#This Row],[Purchased Bike]]</f>
        <v>No</v>
      </c>
    </row>
    <row r="717" spans="1:15" x14ac:dyDescent="0.25">
      <c r="A717">
        <f>Rawdata[[#This Row],[ID]]</f>
        <v>11669</v>
      </c>
      <c r="B717" t="str">
        <f>IF(Rawdata[[#This Row],[Marital Status]]="M","Married","Single")</f>
        <v>Single</v>
      </c>
      <c r="C717" t="str">
        <f>IF(Rawdata[[#This Row],[Gender]]="M","Male","Female")</f>
        <v>Female</v>
      </c>
      <c r="D717" s="7">
        <f>Rawdata[[#This Row],[Income]]</f>
        <v>70000</v>
      </c>
      <c r="E717">
        <f>Rawdata[[#This Row],[Children]]</f>
        <v>2</v>
      </c>
      <c r="F717" t="str">
        <f>Rawdata[[#This Row],[Education]]</f>
        <v>Bachelors</v>
      </c>
      <c r="G717">
        <f>VLOOKUP(tbl[[#This Row],[Education]],lk_education[],G$2,FALSE)</f>
        <v>4</v>
      </c>
      <c r="H717" t="str">
        <f>Rawdata[[#This Row],[Occupation]]</f>
        <v>Skilled Manual</v>
      </c>
      <c r="I717" t="str">
        <f>Rawdata[[#This Row],[Home Owner]]</f>
        <v>Yes</v>
      </c>
      <c r="J717">
        <f>Rawdata[[#This Row],[Cars]]</f>
        <v>1</v>
      </c>
      <c r="K717" t="str">
        <f>Rawdata[[#This Row],[Commute Distance]]</f>
        <v>2-5 Miles</v>
      </c>
      <c r="L717" t="str">
        <f>Rawdata[[#This Row],[Region]]</f>
        <v>North America</v>
      </c>
      <c r="M717">
        <f>Rawdata[[#This Row],[Age]]</f>
        <v>38</v>
      </c>
      <c r="N717" t="str">
        <f>VLOOKUP(tbl[[#This Row],[Age]],lk_age_brackets[],N$2,TRUE)</f>
        <v>31-40</v>
      </c>
      <c r="O717" t="str">
        <f>Rawdata[[#This Row],[Purchased Bike]]</f>
        <v>No</v>
      </c>
    </row>
    <row r="718" spans="1:15" x14ac:dyDescent="0.25">
      <c r="A718">
        <f>Rawdata[[#This Row],[ID]]</f>
        <v>16020</v>
      </c>
      <c r="B718" t="str">
        <f>IF(Rawdata[[#This Row],[Marital Status]]="M","Married","Single")</f>
        <v>Married</v>
      </c>
      <c r="C718" t="str">
        <f>IF(Rawdata[[#This Row],[Gender]]="M","Male","Female")</f>
        <v>Male</v>
      </c>
      <c r="D718" s="7">
        <f>Rawdata[[#This Row],[Income]]</f>
        <v>40000</v>
      </c>
      <c r="E718">
        <f>Rawdata[[#This Row],[Children]]</f>
        <v>0</v>
      </c>
      <c r="F718" t="str">
        <f>Rawdata[[#This Row],[Education]]</f>
        <v>High School</v>
      </c>
      <c r="G718">
        <f>VLOOKUP(tbl[[#This Row],[Education]],lk_education[],G$2,FALSE)</f>
        <v>2</v>
      </c>
      <c r="H718" t="str">
        <f>Rawdata[[#This Row],[Occupation]]</f>
        <v>Skilled Manual</v>
      </c>
      <c r="I718" t="str">
        <f>Rawdata[[#This Row],[Home Owner]]</f>
        <v>Yes</v>
      </c>
      <c r="J718">
        <f>Rawdata[[#This Row],[Cars]]</f>
        <v>2</v>
      </c>
      <c r="K718" t="str">
        <f>Rawdata[[#This Row],[Commute Distance]]</f>
        <v>5-10 Miles</v>
      </c>
      <c r="L718" t="str">
        <f>Rawdata[[#This Row],[Region]]</f>
        <v>North America</v>
      </c>
      <c r="M718">
        <f>Rawdata[[#This Row],[Age]]</f>
        <v>28</v>
      </c>
      <c r="N718" t="str">
        <f>VLOOKUP(tbl[[#This Row],[Age]],lk_age_brackets[],N$2,TRUE)</f>
        <v>0-30</v>
      </c>
      <c r="O718" t="str">
        <f>Rawdata[[#This Row],[Purchased Bike]]</f>
        <v>Yes</v>
      </c>
    </row>
    <row r="719" spans="1:15" x14ac:dyDescent="0.25">
      <c r="A719">
        <f>Rawdata[[#This Row],[ID]]</f>
        <v>27090</v>
      </c>
      <c r="B719" t="str">
        <f>IF(Rawdata[[#This Row],[Marital Status]]="M","Married","Single")</f>
        <v>Married</v>
      </c>
      <c r="C719" t="str">
        <f>IF(Rawdata[[#This Row],[Gender]]="M","Male","Female")</f>
        <v>Female</v>
      </c>
      <c r="D719" s="7">
        <f>Rawdata[[#This Row],[Income]]</f>
        <v>60000</v>
      </c>
      <c r="E719">
        <f>Rawdata[[#This Row],[Children]]</f>
        <v>1</v>
      </c>
      <c r="F719" t="str">
        <f>Rawdata[[#This Row],[Education]]</f>
        <v>Graduate Degree</v>
      </c>
      <c r="G719">
        <f>VLOOKUP(tbl[[#This Row],[Education]],lk_education[],G$2,FALSE)</f>
        <v>5</v>
      </c>
      <c r="H719" t="str">
        <f>Rawdata[[#This Row],[Occupation]]</f>
        <v>Professional</v>
      </c>
      <c r="I719" t="str">
        <f>Rawdata[[#This Row],[Home Owner]]</f>
        <v>Yes</v>
      </c>
      <c r="J719">
        <f>Rawdata[[#This Row],[Cars]]</f>
        <v>0</v>
      </c>
      <c r="K719" t="str">
        <f>Rawdata[[#This Row],[Commute Distance]]</f>
        <v>2-5 Miles</v>
      </c>
      <c r="L719" t="str">
        <f>Rawdata[[#This Row],[Region]]</f>
        <v>North America</v>
      </c>
      <c r="M719">
        <f>Rawdata[[#This Row],[Age]]</f>
        <v>37</v>
      </c>
      <c r="N719" t="str">
        <f>VLOOKUP(tbl[[#This Row],[Age]],lk_age_brackets[],N$2,TRUE)</f>
        <v>31-40</v>
      </c>
      <c r="O719" t="str">
        <f>Rawdata[[#This Row],[Purchased Bike]]</f>
        <v>Yes</v>
      </c>
    </row>
    <row r="720" spans="1:15" x14ac:dyDescent="0.25">
      <c r="A720">
        <f>Rawdata[[#This Row],[ID]]</f>
        <v>27198</v>
      </c>
      <c r="B720" t="str">
        <f>IF(Rawdata[[#This Row],[Marital Status]]="M","Married","Single")</f>
        <v>Single</v>
      </c>
      <c r="C720" t="str">
        <f>IF(Rawdata[[#This Row],[Gender]]="M","Male","Female")</f>
        <v>Female</v>
      </c>
      <c r="D720" s="7">
        <f>Rawdata[[#This Row],[Income]]</f>
        <v>80000</v>
      </c>
      <c r="E720">
        <f>Rawdata[[#This Row],[Children]]</f>
        <v>0</v>
      </c>
      <c r="F720" t="str">
        <f>Rawdata[[#This Row],[Education]]</f>
        <v>Graduate Degree</v>
      </c>
      <c r="G720">
        <f>VLOOKUP(tbl[[#This Row],[Education]],lk_education[],G$2,FALSE)</f>
        <v>5</v>
      </c>
      <c r="H720" t="str">
        <f>Rawdata[[#This Row],[Occupation]]</f>
        <v>Skilled Manual</v>
      </c>
      <c r="I720" t="str">
        <f>Rawdata[[#This Row],[Home Owner]]</f>
        <v>No</v>
      </c>
      <c r="J720">
        <f>Rawdata[[#This Row],[Cars]]</f>
        <v>0</v>
      </c>
      <c r="K720" t="str">
        <f>Rawdata[[#This Row],[Commute Distance]]</f>
        <v>0-1 Miles</v>
      </c>
      <c r="L720" t="str">
        <f>Rawdata[[#This Row],[Region]]</f>
        <v>North America</v>
      </c>
      <c r="M720">
        <f>Rawdata[[#This Row],[Age]]</f>
        <v>40</v>
      </c>
      <c r="N720" t="str">
        <f>VLOOKUP(tbl[[#This Row],[Age]],lk_age_brackets[],N$2,TRUE)</f>
        <v>31-40</v>
      </c>
      <c r="O720" t="str">
        <f>Rawdata[[#This Row],[Purchased Bike]]</f>
        <v>No</v>
      </c>
    </row>
    <row r="721" spans="1:15" x14ac:dyDescent="0.25">
      <c r="A721">
        <f>Rawdata[[#This Row],[ID]]</f>
        <v>19661</v>
      </c>
      <c r="B721" t="str">
        <f>IF(Rawdata[[#This Row],[Marital Status]]="M","Married","Single")</f>
        <v>Single</v>
      </c>
      <c r="C721" t="str">
        <f>IF(Rawdata[[#This Row],[Gender]]="M","Male","Female")</f>
        <v>Male</v>
      </c>
      <c r="D721" s="7">
        <f>Rawdata[[#This Row],[Income]]</f>
        <v>90000</v>
      </c>
      <c r="E721">
        <f>Rawdata[[#This Row],[Children]]</f>
        <v>4</v>
      </c>
      <c r="F721" t="str">
        <f>Rawdata[[#This Row],[Education]]</f>
        <v>Bachelors</v>
      </c>
      <c r="G721">
        <f>VLOOKUP(tbl[[#This Row],[Education]],lk_education[],G$2,FALSE)</f>
        <v>4</v>
      </c>
      <c r="H721" t="str">
        <f>Rawdata[[#This Row],[Occupation]]</f>
        <v>Management</v>
      </c>
      <c r="I721" t="str">
        <f>Rawdata[[#This Row],[Home Owner]]</f>
        <v>Yes</v>
      </c>
      <c r="J721">
        <f>Rawdata[[#This Row],[Cars]]</f>
        <v>1</v>
      </c>
      <c r="K721" t="str">
        <f>Rawdata[[#This Row],[Commute Distance]]</f>
        <v>1-2 Miles</v>
      </c>
      <c r="L721" t="str">
        <f>Rawdata[[#This Row],[Region]]</f>
        <v>North America</v>
      </c>
      <c r="M721">
        <f>Rawdata[[#This Row],[Age]]</f>
        <v>38</v>
      </c>
      <c r="N721" t="str">
        <f>VLOOKUP(tbl[[#This Row],[Age]],lk_age_brackets[],N$2,TRUE)</f>
        <v>31-40</v>
      </c>
      <c r="O721" t="str">
        <f>Rawdata[[#This Row],[Purchased Bike]]</f>
        <v>Yes</v>
      </c>
    </row>
    <row r="722" spans="1:15" x14ac:dyDescent="0.25">
      <c r="A722">
        <f>Rawdata[[#This Row],[ID]]</f>
        <v>26327</v>
      </c>
      <c r="B722" t="str">
        <f>IF(Rawdata[[#This Row],[Marital Status]]="M","Married","Single")</f>
        <v>Married</v>
      </c>
      <c r="C722" t="str">
        <f>IF(Rawdata[[#This Row],[Gender]]="M","Male","Female")</f>
        <v>Male</v>
      </c>
      <c r="D722" s="7">
        <f>Rawdata[[#This Row],[Income]]</f>
        <v>70000</v>
      </c>
      <c r="E722">
        <f>Rawdata[[#This Row],[Children]]</f>
        <v>4</v>
      </c>
      <c r="F722" t="str">
        <f>Rawdata[[#This Row],[Education]]</f>
        <v>Graduate Degree</v>
      </c>
      <c r="G722">
        <f>VLOOKUP(tbl[[#This Row],[Education]],lk_education[],G$2,FALSE)</f>
        <v>5</v>
      </c>
      <c r="H722" t="str">
        <f>Rawdata[[#This Row],[Occupation]]</f>
        <v>Professional</v>
      </c>
      <c r="I722" t="str">
        <f>Rawdata[[#This Row],[Home Owner]]</f>
        <v>Yes</v>
      </c>
      <c r="J722">
        <f>Rawdata[[#This Row],[Cars]]</f>
        <v>0</v>
      </c>
      <c r="K722" t="str">
        <f>Rawdata[[#This Row],[Commute Distance]]</f>
        <v>2-5 Miles</v>
      </c>
      <c r="L722" t="str">
        <f>Rawdata[[#This Row],[Region]]</f>
        <v>North America</v>
      </c>
      <c r="M722">
        <f>Rawdata[[#This Row],[Age]]</f>
        <v>36</v>
      </c>
      <c r="N722" t="str">
        <f>VLOOKUP(tbl[[#This Row],[Age]],lk_age_brackets[],N$2,TRUE)</f>
        <v>31-40</v>
      </c>
      <c r="O722" t="str">
        <f>Rawdata[[#This Row],[Purchased Bike]]</f>
        <v>Yes</v>
      </c>
    </row>
    <row r="723" spans="1:15" x14ac:dyDescent="0.25">
      <c r="A723">
        <f>Rawdata[[#This Row],[ID]]</f>
        <v>26341</v>
      </c>
      <c r="B723" t="str">
        <f>IF(Rawdata[[#This Row],[Marital Status]]="M","Married","Single")</f>
        <v>Married</v>
      </c>
      <c r="C723" t="str">
        <f>IF(Rawdata[[#This Row],[Gender]]="M","Male","Female")</f>
        <v>Female</v>
      </c>
      <c r="D723" s="7">
        <f>Rawdata[[#This Row],[Income]]</f>
        <v>70000</v>
      </c>
      <c r="E723">
        <f>Rawdata[[#This Row],[Children]]</f>
        <v>5</v>
      </c>
      <c r="F723" t="str">
        <f>Rawdata[[#This Row],[Education]]</f>
        <v>Graduate Degree</v>
      </c>
      <c r="G723">
        <f>VLOOKUP(tbl[[#This Row],[Education]],lk_education[],G$2,FALSE)</f>
        <v>5</v>
      </c>
      <c r="H723" t="str">
        <f>Rawdata[[#This Row],[Occupation]]</f>
        <v>Professional</v>
      </c>
      <c r="I723" t="str">
        <f>Rawdata[[#This Row],[Home Owner]]</f>
        <v>Yes</v>
      </c>
      <c r="J723">
        <f>Rawdata[[#This Row],[Cars]]</f>
        <v>2</v>
      </c>
      <c r="K723" t="str">
        <f>Rawdata[[#This Row],[Commute Distance]]</f>
        <v>0-1 Miles</v>
      </c>
      <c r="L723" t="str">
        <f>Rawdata[[#This Row],[Region]]</f>
        <v>North America</v>
      </c>
      <c r="M723">
        <f>Rawdata[[#This Row],[Age]]</f>
        <v>37</v>
      </c>
      <c r="N723" t="str">
        <f>VLOOKUP(tbl[[#This Row],[Age]],lk_age_brackets[],N$2,TRUE)</f>
        <v>31-40</v>
      </c>
      <c r="O723" t="str">
        <f>Rawdata[[#This Row],[Purchased Bike]]</f>
        <v>No</v>
      </c>
    </row>
    <row r="724" spans="1:15" x14ac:dyDescent="0.25">
      <c r="A724">
        <f>Rawdata[[#This Row],[ID]]</f>
        <v>24958</v>
      </c>
      <c r="B724" t="str">
        <f>IF(Rawdata[[#This Row],[Marital Status]]="M","Married","Single")</f>
        <v>Single</v>
      </c>
      <c r="C724" t="str">
        <f>IF(Rawdata[[#This Row],[Gender]]="M","Male","Female")</f>
        <v>Female</v>
      </c>
      <c r="D724" s="7">
        <f>Rawdata[[#This Row],[Income]]</f>
        <v>40000</v>
      </c>
      <c r="E724">
        <f>Rawdata[[#This Row],[Children]]</f>
        <v>5</v>
      </c>
      <c r="F724" t="str">
        <f>Rawdata[[#This Row],[Education]]</f>
        <v>High School</v>
      </c>
      <c r="G724">
        <f>VLOOKUP(tbl[[#This Row],[Education]],lk_education[],G$2,FALSE)</f>
        <v>2</v>
      </c>
      <c r="H724" t="str">
        <f>Rawdata[[#This Row],[Occupation]]</f>
        <v>Professional</v>
      </c>
      <c r="I724" t="str">
        <f>Rawdata[[#This Row],[Home Owner]]</f>
        <v>No</v>
      </c>
      <c r="J724">
        <f>Rawdata[[#This Row],[Cars]]</f>
        <v>3</v>
      </c>
      <c r="K724" t="str">
        <f>Rawdata[[#This Row],[Commute Distance]]</f>
        <v>2-5 Miles</v>
      </c>
      <c r="L724" t="str">
        <f>Rawdata[[#This Row],[Region]]</f>
        <v>North America</v>
      </c>
      <c r="M724">
        <f>Rawdata[[#This Row],[Age]]</f>
        <v>60</v>
      </c>
      <c r="N724" t="str">
        <f>VLOOKUP(tbl[[#This Row],[Age]],lk_age_brackets[],N$2,TRUE)</f>
        <v>51-60</v>
      </c>
      <c r="O724" t="str">
        <f>Rawdata[[#This Row],[Purchased Bike]]</f>
        <v>Yes</v>
      </c>
    </row>
    <row r="725" spans="1:15" x14ac:dyDescent="0.25">
      <c r="A725">
        <f>Rawdata[[#This Row],[ID]]</f>
        <v>13287</v>
      </c>
      <c r="B725" t="str">
        <f>IF(Rawdata[[#This Row],[Marital Status]]="M","Married","Single")</f>
        <v>Single</v>
      </c>
      <c r="C725" t="str">
        <f>IF(Rawdata[[#This Row],[Gender]]="M","Male","Female")</f>
        <v>Male</v>
      </c>
      <c r="D725" s="7">
        <f>Rawdata[[#This Row],[Income]]</f>
        <v>110000</v>
      </c>
      <c r="E725">
        <f>Rawdata[[#This Row],[Children]]</f>
        <v>4</v>
      </c>
      <c r="F725" t="str">
        <f>Rawdata[[#This Row],[Education]]</f>
        <v>Bachelors</v>
      </c>
      <c r="G725">
        <f>VLOOKUP(tbl[[#This Row],[Education]],lk_education[],G$2,FALSE)</f>
        <v>4</v>
      </c>
      <c r="H725" t="str">
        <f>Rawdata[[#This Row],[Occupation]]</f>
        <v>Management</v>
      </c>
      <c r="I725" t="str">
        <f>Rawdata[[#This Row],[Home Owner]]</f>
        <v>Yes</v>
      </c>
      <c r="J725">
        <f>Rawdata[[#This Row],[Cars]]</f>
        <v>4</v>
      </c>
      <c r="K725" t="str">
        <f>Rawdata[[#This Row],[Commute Distance]]</f>
        <v>5-10 Miles</v>
      </c>
      <c r="L725" t="str">
        <f>Rawdata[[#This Row],[Region]]</f>
        <v>North America</v>
      </c>
      <c r="M725">
        <f>Rawdata[[#This Row],[Age]]</f>
        <v>42</v>
      </c>
      <c r="N725" t="str">
        <f>VLOOKUP(tbl[[#This Row],[Age]],lk_age_brackets[],N$2,TRUE)</f>
        <v>41-50</v>
      </c>
      <c r="O725" t="str">
        <f>Rawdata[[#This Row],[Purchased Bike]]</f>
        <v>Yes</v>
      </c>
    </row>
    <row r="726" spans="1:15" x14ac:dyDescent="0.25">
      <c r="A726">
        <f>Rawdata[[#This Row],[ID]]</f>
        <v>14493</v>
      </c>
      <c r="B726" t="str">
        <f>IF(Rawdata[[#This Row],[Marital Status]]="M","Married","Single")</f>
        <v>Single</v>
      </c>
      <c r="C726" t="str">
        <f>IF(Rawdata[[#This Row],[Gender]]="M","Male","Female")</f>
        <v>Female</v>
      </c>
      <c r="D726" s="7">
        <f>Rawdata[[#This Row],[Income]]</f>
        <v>70000</v>
      </c>
      <c r="E726">
        <f>Rawdata[[#This Row],[Children]]</f>
        <v>3</v>
      </c>
      <c r="F726" t="str">
        <f>Rawdata[[#This Row],[Education]]</f>
        <v>Graduate Degree</v>
      </c>
      <c r="G726">
        <f>VLOOKUP(tbl[[#This Row],[Education]],lk_education[],G$2,FALSE)</f>
        <v>5</v>
      </c>
      <c r="H726" t="str">
        <f>Rawdata[[#This Row],[Occupation]]</f>
        <v>Management</v>
      </c>
      <c r="I726" t="str">
        <f>Rawdata[[#This Row],[Home Owner]]</f>
        <v>No</v>
      </c>
      <c r="J726">
        <f>Rawdata[[#This Row],[Cars]]</f>
        <v>2</v>
      </c>
      <c r="K726" t="str">
        <f>Rawdata[[#This Row],[Commute Distance]]</f>
        <v>1-2 Miles</v>
      </c>
      <c r="L726" t="str">
        <f>Rawdata[[#This Row],[Region]]</f>
        <v>North America</v>
      </c>
      <c r="M726">
        <f>Rawdata[[#This Row],[Age]]</f>
        <v>53</v>
      </c>
      <c r="N726" t="str">
        <f>VLOOKUP(tbl[[#This Row],[Age]],lk_age_brackets[],N$2,TRUE)</f>
        <v>51-60</v>
      </c>
      <c r="O726" t="str">
        <f>Rawdata[[#This Row],[Purchased Bike]]</f>
        <v>No</v>
      </c>
    </row>
    <row r="727" spans="1:15" x14ac:dyDescent="0.25">
      <c r="A727">
        <f>Rawdata[[#This Row],[ID]]</f>
        <v>26678</v>
      </c>
      <c r="B727" t="str">
        <f>IF(Rawdata[[#This Row],[Marital Status]]="M","Married","Single")</f>
        <v>Single</v>
      </c>
      <c r="C727" t="str">
        <f>IF(Rawdata[[#This Row],[Gender]]="M","Male","Female")</f>
        <v>Female</v>
      </c>
      <c r="D727" s="7">
        <f>Rawdata[[#This Row],[Income]]</f>
        <v>80000</v>
      </c>
      <c r="E727">
        <f>Rawdata[[#This Row],[Children]]</f>
        <v>2</v>
      </c>
      <c r="F727" t="str">
        <f>Rawdata[[#This Row],[Education]]</f>
        <v>Partial High School</v>
      </c>
      <c r="G727">
        <f>VLOOKUP(tbl[[#This Row],[Education]],lk_education[],G$2,FALSE)</f>
        <v>1</v>
      </c>
      <c r="H727" t="str">
        <f>Rawdata[[#This Row],[Occupation]]</f>
        <v>Skilled Manual</v>
      </c>
      <c r="I727" t="str">
        <f>Rawdata[[#This Row],[Home Owner]]</f>
        <v>Yes</v>
      </c>
      <c r="J727">
        <f>Rawdata[[#This Row],[Cars]]</f>
        <v>2</v>
      </c>
      <c r="K727" t="str">
        <f>Rawdata[[#This Row],[Commute Distance]]</f>
        <v>5-10 Miles</v>
      </c>
      <c r="L727" t="str">
        <f>Rawdata[[#This Row],[Region]]</f>
        <v>North America</v>
      </c>
      <c r="M727">
        <f>Rawdata[[#This Row],[Age]]</f>
        <v>49</v>
      </c>
      <c r="N727" t="str">
        <f>VLOOKUP(tbl[[#This Row],[Age]],lk_age_brackets[],N$2,TRUE)</f>
        <v>41-50</v>
      </c>
      <c r="O727" t="str">
        <f>Rawdata[[#This Row],[Purchased Bike]]</f>
        <v>No</v>
      </c>
    </row>
    <row r="728" spans="1:15" x14ac:dyDescent="0.25">
      <c r="A728">
        <f>Rawdata[[#This Row],[ID]]</f>
        <v>23275</v>
      </c>
      <c r="B728" t="str">
        <f>IF(Rawdata[[#This Row],[Marital Status]]="M","Married","Single")</f>
        <v>Married</v>
      </c>
      <c r="C728" t="str">
        <f>IF(Rawdata[[#This Row],[Gender]]="M","Male","Female")</f>
        <v>Male</v>
      </c>
      <c r="D728" s="7">
        <f>Rawdata[[#This Row],[Income]]</f>
        <v>30000</v>
      </c>
      <c r="E728">
        <f>Rawdata[[#This Row],[Children]]</f>
        <v>2</v>
      </c>
      <c r="F728" t="str">
        <f>Rawdata[[#This Row],[Education]]</f>
        <v>High School</v>
      </c>
      <c r="G728">
        <f>VLOOKUP(tbl[[#This Row],[Education]],lk_education[],G$2,FALSE)</f>
        <v>2</v>
      </c>
      <c r="H728" t="str">
        <f>Rawdata[[#This Row],[Occupation]]</f>
        <v>Skilled Manual</v>
      </c>
      <c r="I728" t="str">
        <f>Rawdata[[#This Row],[Home Owner]]</f>
        <v>Yes</v>
      </c>
      <c r="J728">
        <f>Rawdata[[#This Row],[Cars]]</f>
        <v>2</v>
      </c>
      <c r="K728" t="str">
        <f>Rawdata[[#This Row],[Commute Distance]]</f>
        <v>1-2 Miles</v>
      </c>
      <c r="L728" t="str">
        <f>Rawdata[[#This Row],[Region]]</f>
        <v>North America</v>
      </c>
      <c r="M728">
        <f>Rawdata[[#This Row],[Age]]</f>
        <v>49</v>
      </c>
      <c r="N728" t="str">
        <f>VLOOKUP(tbl[[#This Row],[Age]],lk_age_brackets[],N$2,TRUE)</f>
        <v>41-50</v>
      </c>
      <c r="O728" t="str">
        <f>Rawdata[[#This Row],[Purchased Bike]]</f>
        <v>No</v>
      </c>
    </row>
    <row r="729" spans="1:15" x14ac:dyDescent="0.25">
      <c r="A729">
        <f>Rawdata[[#This Row],[ID]]</f>
        <v>11270</v>
      </c>
      <c r="B729" t="str">
        <f>IF(Rawdata[[#This Row],[Marital Status]]="M","Married","Single")</f>
        <v>Married</v>
      </c>
      <c r="C729" t="str">
        <f>IF(Rawdata[[#This Row],[Gender]]="M","Male","Female")</f>
        <v>Male</v>
      </c>
      <c r="D729" s="7">
        <f>Rawdata[[#This Row],[Income]]</f>
        <v>130000</v>
      </c>
      <c r="E729">
        <f>Rawdata[[#This Row],[Children]]</f>
        <v>2</v>
      </c>
      <c r="F729" t="str">
        <f>Rawdata[[#This Row],[Education]]</f>
        <v>Graduate Degree</v>
      </c>
      <c r="G729">
        <f>VLOOKUP(tbl[[#This Row],[Education]],lk_education[],G$2,FALSE)</f>
        <v>5</v>
      </c>
      <c r="H729" t="str">
        <f>Rawdata[[#This Row],[Occupation]]</f>
        <v>Management</v>
      </c>
      <c r="I729" t="str">
        <f>Rawdata[[#This Row],[Home Owner]]</f>
        <v>Yes</v>
      </c>
      <c r="J729">
        <f>Rawdata[[#This Row],[Cars]]</f>
        <v>3</v>
      </c>
      <c r="K729" t="str">
        <f>Rawdata[[#This Row],[Commute Distance]]</f>
        <v>0-1 Miles</v>
      </c>
      <c r="L729" t="str">
        <f>Rawdata[[#This Row],[Region]]</f>
        <v>North America</v>
      </c>
      <c r="M729">
        <f>Rawdata[[#This Row],[Age]]</f>
        <v>42</v>
      </c>
      <c r="N729" t="str">
        <f>VLOOKUP(tbl[[#This Row],[Age]],lk_age_brackets[],N$2,TRUE)</f>
        <v>41-50</v>
      </c>
      <c r="O729" t="str">
        <f>Rawdata[[#This Row],[Purchased Bike]]</f>
        <v>Yes</v>
      </c>
    </row>
    <row r="730" spans="1:15" x14ac:dyDescent="0.25">
      <c r="A730">
        <f>Rawdata[[#This Row],[ID]]</f>
        <v>20084</v>
      </c>
      <c r="B730" t="str">
        <f>IF(Rawdata[[#This Row],[Marital Status]]="M","Married","Single")</f>
        <v>Married</v>
      </c>
      <c r="C730" t="str">
        <f>IF(Rawdata[[#This Row],[Gender]]="M","Male","Female")</f>
        <v>Male</v>
      </c>
      <c r="D730" s="7">
        <f>Rawdata[[#This Row],[Income]]</f>
        <v>20000</v>
      </c>
      <c r="E730">
        <f>Rawdata[[#This Row],[Children]]</f>
        <v>2</v>
      </c>
      <c r="F730" t="str">
        <f>Rawdata[[#This Row],[Education]]</f>
        <v>High School</v>
      </c>
      <c r="G730">
        <f>VLOOKUP(tbl[[#This Row],[Education]],lk_education[],G$2,FALSE)</f>
        <v>2</v>
      </c>
      <c r="H730" t="str">
        <f>Rawdata[[#This Row],[Occupation]]</f>
        <v>Manual</v>
      </c>
      <c r="I730" t="str">
        <f>Rawdata[[#This Row],[Home Owner]]</f>
        <v>No</v>
      </c>
      <c r="J730">
        <f>Rawdata[[#This Row],[Cars]]</f>
        <v>2</v>
      </c>
      <c r="K730" t="str">
        <f>Rawdata[[#This Row],[Commute Distance]]</f>
        <v>0-1 Miles</v>
      </c>
      <c r="L730" t="str">
        <f>Rawdata[[#This Row],[Region]]</f>
        <v>North America</v>
      </c>
      <c r="M730">
        <f>Rawdata[[#This Row],[Age]]</f>
        <v>53</v>
      </c>
      <c r="N730" t="str">
        <f>VLOOKUP(tbl[[#This Row],[Age]],lk_age_brackets[],N$2,TRUE)</f>
        <v>51-60</v>
      </c>
      <c r="O730" t="str">
        <f>Rawdata[[#This Row],[Purchased Bike]]</f>
        <v>No</v>
      </c>
    </row>
    <row r="731" spans="1:15" x14ac:dyDescent="0.25">
      <c r="A731">
        <f>Rawdata[[#This Row],[ID]]</f>
        <v>16144</v>
      </c>
      <c r="B731" t="str">
        <f>IF(Rawdata[[#This Row],[Marital Status]]="M","Married","Single")</f>
        <v>Married</v>
      </c>
      <c r="C731" t="str">
        <f>IF(Rawdata[[#This Row],[Gender]]="M","Male","Female")</f>
        <v>Male</v>
      </c>
      <c r="D731" s="7">
        <f>Rawdata[[#This Row],[Income]]</f>
        <v>70000</v>
      </c>
      <c r="E731">
        <f>Rawdata[[#This Row],[Children]]</f>
        <v>1</v>
      </c>
      <c r="F731" t="str">
        <f>Rawdata[[#This Row],[Education]]</f>
        <v>Graduate Degree</v>
      </c>
      <c r="G731">
        <f>VLOOKUP(tbl[[#This Row],[Education]],lk_education[],G$2,FALSE)</f>
        <v>5</v>
      </c>
      <c r="H731" t="str">
        <f>Rawdata[[#This Row],[Occupation]]</f>
        <v>Professional</v>
      </c>
      <c r="I731" t="str">
        <f>Rawdata[[#This Row],[Home Owner]]</f>
        <v>Yes</v>
      </c>
      <c r="J731">
        <f>Rawdata[[#This Row],[Cars]]</f>
        <v>1</v>
      </c>
      <c r="K731" t="str">
        <f>Rawdata[[#This Row],[Commute Distance]]</f>
        <v>0-1 Miles</v>
      </c>
      <c r="L731" t="str">
        <f>Rawdata[[#This Row],[Region]]</f>
        <v>North America</v>
      </c>
      <c r="M731">
        <f>Rawdata[[#This Row],[Age]]</f>
        <v>46</v>
      </c>
      <c r="N731" t="str">
        <f>VLOOKUP(tbl[[#This Row],[Age]],lk_age_brackets[],N$2,TRUE)</f>
        <v>41-50</v>
      </c>
      <c r="O731" t="str">
        <f>Rawdata[[#This Row],[Purchased Bike]]</f>
        <v>Yes</v>
      </c>
    </row>
    <row r="732" spans="1:15" x14ac:dyDescent="0.25">
      <c r="A732">
        <f>Rawdata[[#This Row],[ID]]</f>
        <v>27731</v>
      </c>
      <c r="B732" t="str">
        <f>IF(Rawdata[[#This Row],[Marital Status]]="M","Married","Single")</f>
        <v>Married</v>
      </c>
      <c r="C732" t="str">
        <f>IF(Rawdata[[#This Row],[Gender]]="M","Male","Female")</f>
        <v>Male</v>
      </c>
      <c r="D732" s="7">
        <f>Rawdata[[#This Row],[Income]]</f>
        <v>40000</v>
      </c>
      <c r="E732">
        <f>Rawdata[[#This Row],[Children]]</f>
        <v>0</v>
      </c>
      <c r="F732" t="str">
        <f>Rawdata[[#This Row],[Education]]</f>
        <v>High School</v>
      </c>
      <c r="G732">
        <f>VLOOKUP(tbl[[#This Row],[Education]],lk_education[],G$2,FALSE)</f>
        <v>2</v>
      </c>
      <c r="H732" t="str">
        <f>Rawdata[[#This Row],[Occupation]]</f>
        <v>Skilled Manual</v>
      </c>
      <c r="I732" t="str">
        <f>Rawdata[[#This Row],[Home Owner]]</f>
        <v>Yes</v>
      </c>
      <c r="J732">
        <f>Rawdata[[#This Row],[Cars]]</f>
        <v>2</v>
      </c>
      <c r="K732" t="str">
        <f>Rawdata[[#This Row],[Commute Distance]]</f>
        <v>5-10 Miles</v>
      </c>
      <c r="L732" t="str">
        <f>Rawdata[[#This Row],[Region]]</f>
        <v>North America</v>
      </c>
      <c r="M732">
        <f>Rawdata[[#This Row],[Age]]</f>
        <v>27</v>
      </c>
      <c r="N732" t="str">
        <f>VLOOKUP(tbl[[#This Row],[Age]],lk_age_brackets[],N$2,TRUE)</f>
        <v>0-30</v>
      </c>
      <c r="O732" t="str">
        <f>Rawdata[[#This Row],[Purchased Bike]]</f>
        <v>No</v>
      </c>
    </row>
    <row r="733" spans="1:15" x14ac:dyDescent="0.25">
      <c r="A733">
        <f>Rawdata[[#This Row],[ID]]</f>
        <v>11886</v>
      </c>
      <c r="B733" t="str">
        <f>IF(Rawdata[[#This Row],[Marital Status]]="M","Married","Single")</f>
        <v>Married</v>
      </c>
      <c r="C733" t="str">
        <f>IF(Rawdata[[#This Row],[Gender]]="M","Male","Female")</f>
        <v>Female</v>
      </c>
      <c r="D733" s="7">
        <f>Rawdata[[#This Row],[Income]]</f>
        <v>60000</v>
      </c>
      <c r="E733">
        <f>Rawdata[[#This Row],[Children]]</f>
        <v>3</v>
      </c>
      <c r="F733" t="str">
        <f>Rawdata[[#This Row],[Education]]</f>
        <v>Bachelors</v>
      </c>
      <c r="G733">
        <f>VLOOKUP(tbl[[#This Row],[Education]],lk_education[],G$2,FALSE)</f>
        <v>4</v>
      </c>
      <c r="H733" t="str">
        <f>Rawdata[[#This Row],[Occupation]]</f>
        <v>Professional</v>
      </c>
      <c r="I733" t="str">
        <f>Rawdata[[#This Row],[Home Owner]]</f>
        <v>Yes</v>
      </c>
      <c r="J733">
        <f>Rawdata[[#This Row],[Cars]]</f>
        <v>1</v>
      </c>
      <c r="K733" t="str">
        <f>Rawdata[[#This Row],[Commute Distance]]</f>
        <v>0-1 Miles</v>
      </c>
      <c r="L733" t="str">
        <f>Rawdata[[#This Row],[Region]]</f>
        <v>North America</v>
      </c>
      <c r="M733">
        <f>Rawdata[[#This Row],[Age]]</f>
        <v>48</v>
      </c>
      <c r="N733" t="str">
        <f>VLOOKUP(tbl[[#This Row],[Age]],lk_age_brackets[],N$2,TRUE)</f>
        <v>41-50</v>
      </c>
      <c r="O733" t="str">
        <f>Rawdata[[#This Row],[Purchased Bike]]</f>
        <v>Yes</v>
      </c>
    </row>
    <row r="734" spans="1:15" x14ac:dyDescent="0.25">
      <c r="A734">
        <f>Rawdata[[#This Row],[ID]]</f>
        <v>24324</v>
      </c>
      <c r="B734" t="str">
        <f>IF(Rawdata[[#This Row],[Marital Status]]="M","Married","Single")</f>
        <v>Single</v>
      </c>
      <c r="C734" t="str">
        <f>IF(Rawdata[[#This Row],[Gender]]="M","Male","Female")</f>
        <v>Female</v>
      </c>
      <c r="D734" s="7">
        <f>Rawdata[[#This Row],[Income]]</f>
        <v>60000</v>
      </c>
      <c r="E734">
        <f>Rawdata[[#This Row],[Children]]</f>
        <v>4</v>
      </c>
      <c r="F734" t="str">
        <f>Rawdata[[#This Row],[Education]]</f>
        <v>Bachelors</v>
      </c>
      <c r="G734">
        <f>VLOOKUP(tbl[[#This Row],[Education]],lk_education[],G$2,FALSE)</f>
        <v>4</v>
      </c>
      <c r="H734" t="str">
        <f>Rawdata[[#This Row],[Occupation]]</f>
        <v>Skilled Manual</v>
      </c>
      <c r="I734" t="str">
        <f>Rawdata[[#This Row],[Home Owner]]</f>
        <v>Yes</v>
      </c>
      <c r="J734">
        <f>Rawdata[[#This Row],[Cars]]</f>
        <v>2</v>
      </c>
      <c r="K734" t="str">
        <f>Rawdata[[#This Row],[Commute Distance]]</f>
        <v>2-5 Miles</v>
      </c>
      <c r="L734" t="str">
        <f>Rawdata[[#This Row],[Region]]</f>
        <v>North America</v>
      </c>
      <c r="M734">
        <f>Rawdata[[#This Row],[Age]]</f>
        <v>41</v>
      </c>
      <c r="N734" t="str">
        <f>VLOOKUP(tbl[[#This Row],[Age]],lk_age_brackets[],N$2,TRUE)</f>
        <v>41-50</v>
      </c>
      <c r="O734" t="str">
        <f>Rawdata[[#This Row],[Purchased Bike]]</f>
        <v>Yes</v>
      </c>
    </row>
    <row r="735" spans="1:15" x14ac:dyDescent="0.25">
      <c r="A735">
        <f>Rawdata[[#This Row],[ID]]</f>
        <v>22220</v>
      </c>
      <c r="B735" t="str">
        <f>IF(Rawdata[[#This Row],[Marital Status]]="M","Married","Single")</f>
        <v>Married</v>
      </c>
      <c r="C735" t="str">
        <f>IF(Rawdata[[#This Row],[Gender]]="M","Male","Female")</f>
        <v>Male</v>
      </c>
      <c r="D735" s="7">
        <f>Rawdata[[#This Row],[Income]]</f>
        <v>60000</v>
      </c>
      <c r="E735">
        <f>Rawdata[[#This Row],[Children]]</f>
        <v>2</v>
      </c>
      <c r="F735" t="str">
        <f>Rawdata[[#This Row],[Education]]</f>
        <v>High School</v>
      </c>
      <c r="G735">
        <f>VLOOKUP(tbl[[#This Row],[Education]],lk_education[],G$2,FALSE)</f>
        <v>2</v>
      </c>
      <c r="H735" t="str">
        <f>Rawdata[[#This Row],[Occupation]]</f>
        <v>Professional</v>
      </c>
      <c r="I735" t="str">
        <f>Rawdata[[#This Row],[Home Owner]]</f>
        <v>No</v>
      </c>
      <c r="J735">
        <f>Rawdata[[#This Row],[Cars]]</f>
        <v>2</v>
      </c>
      <c r="K735" t="str">
        <f>Rawdata[[#This Row],[Commute Distance]]</f>
        <v>1-2 Miles</v>
      </c>
      <c r="L735" t="str">
        <f>Rawdata[[#This Row],[Region]]</f>
        <v>North America</v>
      </c>
      <c r="M735">
        <f>Rawdata[[#This Row],[Age]]</f>
        <v>49</v>
      </c>
      <c r="N735" t="str">
        <f>VLOOKUP(tbl[[#This Row],[Age]],lk_age_brackets[],N$2,TRUE)</f>
        <v>41-50</v>
      </c>
      <c r="O735" t="str">
        <f>Rawdata[[#This Row],[Purchased Bike]]</f>
        <v>Yes</v>
      </c>
    </row>
    <row r="736" spans="1:15" x14ac:dyDescent="0.25">
      <c r="A736">
        <f>Rawdata[[#This Row],[ID]]</f>
        <v>26625</v>
      </c>
      <c r="B736" t="str">
        <f>IF(Rawdata[[#This Row],[Marital Status]]="M","Married","Single")</f>
        <v>Single</v>
      </c>
      <c r="C736" t="str">
        <f>IF(Rawdata[[#This Row],[Gender]]="M","Male","Female")</f>
        <v>Female</v>
      </c>
      <c r="D736" s="7">
        <f>Rawdata[[#This Row],[Income]]</f>
        <v>60000</v>
      </c>
      <c r="E736">
        <f>Rawdata[[#This Row],[Children]]</f>
        <v>0</v>
      </c>
      <c r="F736" t="str">
        <f>Rawdata[[#This Row],[Education]]</f>
        <v>Graduate Degree</v>
      </c>
      <c r="G736">
        <f>VLOOKUP(tbl[[#This Row],[Education]],lk_education[],G$2,FALSE)</f>
        <v>5</v>
      </c>
      <c r="H736" t="str">
        <f>Rawdata[[#This Row],[Occupation]]</f>
        <v>Professional</v>
      </c>
      <c r="I736" t="str">
        <f>Rawdata[[#This Row],[Home Owner]]</f>
        <v>Yes</v>
      </c>
      <c r="J736">
        <f>Rawdata[[#This Row],[Cars]]</f>
        <v>1</v>
      </c>
      <c r="K736" t="str">
        <f>Rawdata[[#This Row],[Commute Distance]]</f>
        <v>2-5 Miles</v>
      </c>
      <c r="L736" t="str">
        <f>Rawdata[[#This Row],[Region]]</f>
        <v>North America</v>
      </c>
      <c r="M736">
        <f>Rawdata[[#This Row],[Age]]</f>
        <v>38</v>
      </c>
      <c r="N736" t="str">
        <f>VLOOKUP(tbl[[#This Row],[Age]],lk_age_brackets[],N$2,TRUE)</f>
        <v>31-40</v>
      </c>
      <c r="O736" t="str">
        <f>Rawdata[[#This Row],[Purchased Bike]]</f>
        <v>Yes</v>
      </c>
    </row>
    <row r="737" spans="1:15" x14ac:dyDescent="0.25">
      <c r="A737">
        <f>Rawdata[[#This Row],[ID]]</f>
        <v>23027</v>
      </c>
      <c r="B737" t="str">
        <f>IF(Rawdata[[#This Row],[Marital Status]]="M","Married","Single")</f>
        <v>Single</v>
      </c>
      <c r="C737" t="str">
        <f>IF(Rawdata[[#This Row],[Gender]]="M","Male","Female")</f>
        <v>Male</v>
      </c>
      <c r="D737" s="7">
        <f>Rawdata[[#This Row],[Income]]</f>
        <v>130000</v>
      </c>
      <c r="E737">
        <f>Rawdata[[#This Row],[Children]]</f>
        <v>1</v>
      </c>
      <c r="F737" t="str">
        <f>Rawdata[[#This Row],[Education]]</f>
        <v>Bachelors</v>
      </c>
      <c r="G737">
        <f>VLOOKUP(tbl[[#This Row],[Education]],lk_education[],G$2,FALSE)</f>
        <v>4</v>
      </c>
      <c r="H737" t="str">
        <f>Rawdata[[#This Row],[Occupation]]</f>
        <v>Management</v>
      </c>
      <c r="I737" t="str">
        <f>Rawdata[[#This Row],[Home Owner]]</f>
        <v>No</v>
      </c>
      <c r="J737">
        <f>Rawdata[[#This Row],[Cars]]</f>
        <v>4</v>
      </c>
      <c r="K737" t="str">
        <f>Rawdata[[#This Row],[Commute Distance]]</f>
        <v>0-1 Miles</v>
      </c>
      <c r="L737" t="str">
        <f>Rawdata[[#This Row],[Region]]</f>
        <v>North America</v>
      </c>
      <c r="M737">
        <f>Rawdata[[#This Row],[Age]]</f>
        <v>44</v>
      </c>
      <c r="N737" t="str">
        <f>VLOOKUP(tbl[[#This Row],[Age]],lk_age_brackets[],N$2,TRUE)</f>
        <v>41-50</v>
      </c>
      <c r="O737" t="str">
        <f>Rawdata[[#This Row],[Purchased Bike]]</f>
        <v>No</v>
      </c>
    </row>
    <row r="738" spans="1:15" x14ac:dyDescent="0.25">
      <c r="A738">
        <f>Rawdata[[#This Row],[ID]]</f>
        <v>16867</v>
      </c>
      <c r="B738" t="str">
        <f>IF(Rawdata[[#This Row],[Marital Status]]="M","Married","Single")</f>
        <v>Single</v>
      </c>
      <c r="C738" t="str">
        <f>IF(Rawdata[[#This Row],[Gender]]="M","Male","Female")</f>
        <v>Female</v>
      </c>
      <c r="D738" s="7">
        <f>Rawdata[[#This Row],[Income]]</f>
        <v>130000</v>
      </c>
      <c r="E738">
        <f>Rawdata[[#This Row],[Children]]</f>
        <v>1</v>
      </c>
      <c r="F738" t="str">
        <f>Rawdata[[#This Row],[Education]]</f>
        <v>Bachelors</v>
      </c>
      <c r="G738">
        <f>VLOOKUP(tbl[[#This Row],[Education]],lk_education[],G$2,FALSE)</f>
        <v>4</v>
      </c>
      <c r="H738" t="str">
        <f>Rawdata[[#This Row],[Occupation]]</f>
        <v>Management</v>
      </c>
      <c r="I738" t="str">
        <f>Rawdata[[#This Row],[Home Owner]]</f>
        <v>No</v>
      </c>
      <c r="J738">
        <f>Rawdata[[#This Row],[Cars]]</f>
        <v>3</v>
      </c>
      <c r="K738" t="str">
        <f>Rawdata[[#This Row],[Commute Distance]]</f>
        <v>0-1 Miles</v>
      </c>
      <c r="L738" t="str">
        <f>Rawdata[[#This Row],[Region]]</f>
        <v>North America</v>
      </c>
      <c r="M738">
        <f>Rawdata[[#This Row],[Age]]</f>
        <v>45</v>
      </c>
      <c r="N738" t="str">
        <f>VLOOKUP(tbl[[#This Row],[Age]],lk_age_brackets[],N$2,TRUE)</f>
        <v>41-50</v>
      </c>
      <c r="O738" t="str">
        <f>Rawdata[[#This Row],[Purchased Bike]]</f>
        <v>Yes</v>
      </c>
    </row>
    <row r="739" spans="1:15" x14ac:dyDescent="0.25">
      <c r="A739">
        <f>Rawdata[[#This Row],[ID]]</f>
        <v>14514</v>
      </c>
      <c r="B739" t="str">
        <f>IF(Rawdata[[#This Row],[Marital Status]]="M","Married","Single")</f>
        <v>Single</v>
      </c>
      <c r="C739" t="str">
        <f>IF(Rawdata[[#This Row],[Gender]]="M","Male","Female")</f>
        <v>Female</v>
      </c>
      <c r="D739" s="7">
        <f>Rawdata[[#This Row],[Income]]</f>
        <v>30000</v>
      </c>
      <c r="E739">
        <f>Rawdata[[#This Row],[Children]]</f>
        <v>0</v>
      </c>
      <c r="F739" t="str">
        <f>Rawdata[[#This Row],[Education]]</f>
        <v>Partial College</v>
      </c>
      <c r="G739">
        <f>VLOOKUP(tbl[[#This Row],[Education]],lk_education[],G$2,FALSE)</f>
        <v>3</v>
      </c>
      <c r="H739" t="str">
        <f>Rawdata[[#This Row],[Occupation]]</f>
        <v>Skilled Manual</v>
      </c>
      <c r="I739" t="str">
        <f>Rawdata[[#This Row],[Home Owner]]</f>
        <v>Yes</v>
      </c>
      <c r="J739">
        <f>Rawdata[[#This Row],[Cars]]</f>
        <v>1</v>
      </c>
      <c r="K739" t="str">
        <f>Rawdata[[#This Row],[Commute Distance]]</f>
        <v>5-10 Miles</v>
      </c>
      <c r="L739" t="str">
        <f>Rawdata[[#This Row],[Region]]</f>
        <v>North America</v>
      </c>
      <c r="M739">
        <f>Rawdata[[#This Row],[Age]]</f>
        <v>26</v>
      </c>
      <c r="N739" t="str">
        <f>VLOOKUP(tbl[[#This Row],[Age]],lk_age_brackets[],N$2,TRUE)</f>
        <v>0-30</v>
      </c>
      <c r="O739" t="str">
        <f>Rawdata[[#This Row],[Purchased Bike]]</f>
        <v>No</v>
      </c>
    </row>
    <row r="740" spans="1:15" x14ac:dyDescent="0.25">
      <c r="A740">
        <f>Rawdata[[#This Row],[ID]]</f>
        <v>19634</v>
      </c>
      <c r="B740" t="str">
        <f>IF(Rawdata[[#This Row],[Marital Status]]="M","Married","Single")</f>
        <v>Married</v>
      </c>
      <c r="C740" t="str">
        <f>IF(Rawdata[[#This Row],[Gender]]="M","Male","Female")</f>
        <v>Male</v>
      </c>
      <c r="D740" s="7">
        <f>Rawdata[[#This Row],[Income]]</f>
        <v>40000</v>
      </c>
      <c r="E740">
        <f>Rawdata[[#This Row],[Children]]</f>
        <v>0</v>
      </c>
      <c r="F740" t="str">
        <f>Rawdata[[#This Row],[Education]]</f>
        <v>High School</v>
      </c>
      <c r="G740">
        <f>VLOOKUP(tbl[[#This Row],[Education]],lk_education[],G$2,FALSE)</f>
        <v>2</v>
      </c>
      <c r="H740" t="str">
        <f>Rawdata[[#This Row],[Occupation]]</f>
        <v>Skilled Manual</v>
      </c>
      <c r="I740" t="str">
        <f>Rawdata[[#This Row],[Home Owner]]</f>
        <v>Yes</v>
      </c>
      <c r="J740">
        <f>Rawdata[[#This Row],[Cars]]</f>
        <v>1</v>
      </c>
      <c r="K740" t="str">
        <f>Rawdata[[#This Row],[Commute Distance]]</f>
        <v>5-10 Miles</v>
      </c>
      <c r="L740" t="str">
        <f>Rawdata[[#This Row],[Region]]</f>
        <v>North America</v>
      </c>
      <c r="M740">
        <f>Rawdata[[#This Row],[Age]]</f>
        <v>31</v>
      </c>
      <c r="N740" t="str">
        <f>VLOOKUP(tbl[[#This Row],[Age]],lk_age_brackets[],N$2,TRUE)</f>
        <v>31-40</v>
      </c>
      <c r="O740" t="str">
        <f>Rawdata[[#This Row],[Purchased Bike]]</f>
        <v>No</v>
      </c>
    </row>
    <row r="741" spans="1:15" x14ac:dyDescent="0.25">
      <c r="A741">
        <f>Rawdata[[#This Row],[ID]]</f>
        <v>18504</v>
      </c>
      <c r="B741" t="str">
        <f>IF(Rawdata[[#This Row],[Marital Status]]="M","Married","Single")</f>
        <v>Married</v>
      </c>
      <c r="C741" t="str">
        <f>IF(Rawdata[[#This Row],[Gender]]="M","Male","Female")</f>
        <v>Male</v>
      </c>
      <c r="D741" s="7">
        <f>Rawdata[[#This Row],[Income]]</f>
        <v>70000</v>
      </c>
      <c r="E741">
        <f>Rawdata[[#This Row],[Children]]</f>
        <v>2</v>
      </c>
      <c r="F741" t="str">
        <f>Rawdata[[#This Row],[Education]]</f>
        <v>Partial High School</v>
      </c>
      <c r="G741">
        <f>VLOOKUP(tbl[[#This Row],[Education]],lk_education[],G$2,FALSE)</f>
        <v>1</v>
      </c>
      <c r="H741" t="str">
        <f>Rawdata[[#This Row],[Occupation]]</f>
        <v>Skilled Manual</v>
      </c>
      <c r="I741" t="str">
        <f>Rawdata[[#This Row],[Home Owner]]</f>
        <v>No</v>
      </c>
      <c r="J741">
        <f>Rawdata[[#This Row],[Cars]]</f>
        <v>2</v>
      </c>
      <c r="K741" t="str">
        <f>Rawdata[[#This Row],[Commute Distance]]</f>
        <v>1-2 Miles</v>
      </c>
      <c r="L741" t="str">
        <f>Rawdata[[#This Row],[Region]]</f>
        <v>North America</v>
      </c>
      <c r="M741">
        <f>Rawdata[[#This Row],[Age]]</f>
        <v>49</v>
      </c>
      <c r="N741" t="str">
        <f>VLOOKUP(tbl[[#This Row],[Age]],lk_age_brackets[],N$2,TRUE)</f>
        <v>41-50</v>
      </c>
      <c r="O741" t="str">
        <f>Rawdata[[#This Row],[Purchased Bike]]</f>
        <v>No</v>
      </c>
    </row>
    <row r="742" spans="1:15" x14ac:dyDescent="0.25">
      <c r="A742">
        <f>Rawdata[[#This Row],[ID]]</f>
        <v>28799</v>
      </c>
      <c r="B742" t="str">
        <f>IF(Rawdata[[#This Row],[Marital Status]]="M","Married","Single")</f>
        <v>Single</v>
      </c>
      <c r="C742" t="str">
        <f>IF(Rawdata[[#This Row],[Gender]]="M","Male","Female")</f>
        <v>Female</v>
      </c>
      <c r="D742" s="7">
        <f>Rawdata[[#This Row],[Income]]</f>
        <v>40000</v>
      </c>
      <c r="E742">
        <f>Rawdata[[#This Row],[Children]]</f>
        <v>2</v>
      </c>
      <c r="F742" t="str">
        <f>Rawdata[[#This Row],[Education]]</f>
        <v>Partial College</v>
      </c>
      <c r="G742">
        <f>VLOOKUP(tbl[[#This Row],[Education]],lk_education[],G$2,FALSE)</f>
        <v>3</v>
      </c>
      <c r="H742" t="str">
        <f>Rawdata[[#This Row],[Occupation]]</f>
        <v>Clerical</v>
      </c>
      <c r="I742" t="str">
        <f>Rawdata[[#This Row],[Home Owner]]</f>
        <v>No</v>
      </c>
      <c r="J742">
        <f>Rawdata[[#This Row],[Cars]]</f>
        <v>1</v>
      </c>
      <c r="K742" t="str">
        <f>Rawdata[[#This Row],[Commute Distance]]</f>
        <v>1-2 Miles</v>
      </c>
      <c r="L742" t="str">
        <f>Rawdata[[#This Row],[Region]]</f>
        <v>North America</v>
      </c>
      <c r="M742">
        <f>Rawdata[[#This Row],[Age]]</f>
        <v>47</v>
      </c>
      <c r="N742" t="str">
        <f>VLOOKUP(tbl[[#This Row],[Age]],lk_age_brackets[],N$2,TRUE)</f>
        <v>41-50</v>
      </c>
      <c r="O742" t="str">
        <f>Rawdata[[#This Row],[Purchased Bike]]</f>
        <v>Yes</v>
      </c>
    </row>
    <row r="743" spans="1:15" x14ac:dyDescent="0.25">
      <c r="A743">
        <f>Rawdata[[#This Row],[ID]]</f>
        <v>11225</v>
      </c>
      <c r="B743" t="str">
        <f>IF(Rawdata[[#This Row],[Marital Status]]="M","Married","Single")</f>
        <v>Married</v>
      </c>
      <c r="C743" t="str">
        <f>IF(Rawdata[[#This Row],[Gender]]="M","Male","Female")</f>
        <v>Female</v>
      </c>
      <c r="D743" s="7">
        <f>Rawdata[[#This Row],[Income]]</f>
        <v>60000</v>
      </c>
      <c r="E743">
        <f>Rawdata[[#This Row],[Children]]</f>
        <v>2</v>
      </c>
      <c r="F743" t="str">
        <f>Rawdata[[#This Row],[Education]]</f>
        <v>Partial College</v>
      </c>
      <c r="G743">
        <f>VLOOKUP(tbl[[#This Row],[Education]],lk_education[],G$2,FALSE)</f>
        <v>3</v>
      </c>
      <c r="H743" t="str">
        <f>Rawdata[[#This Row],[Occupation]]</f>
        <v>Professional</v>
      </c>
      <c r="I743" t="str">
        <f>Rawdata[[#This Row],[Home Owner]]</f>
        <v>Yes</v>
      </c>
      <c r="J743">
        <f>Rawdata[[#This Row],[Cars]]</f>
        <v>1</v>
      </c>
      <c r="K743" t="str">
        <f>Rawdata[[#This Row],[Commute Distance]]</f>
        <v>10+ Miles</v>
      </c>
      <c r="L743" t="str">
        <f>Rawdata[[#This Row],[Region]]</f>
        <v>North America</v>
      </c>
      <c r="M743">
        <f>Rawdata[[#This Row],[Age]]</f>
        <v>55</v>
      </c>
      <c r="N743" t="str">
        <f>VLOOKUP(tbl[[#This Row],[Age]],lk_age_brackets[],N$2,TRUE)</f>
        <v>51-60</v>
      </c>
      <c r="O743" t="str">
        <f>Rawdata[[#This Row],[Purchased Bike]]</f>
        <v>No</v>
      </c>
    </row>
    <row r="744" spans="1:15" x14ac:dyDescent="0.25">
      <c r="A744">
        <f>Rawdata[[#This Row],[ID]]</f>
        <v>17657</v>
      </c>
      <c r="B744" t="str">
        <f>IF(Rawdata[[#This Row],[Marital Status]]="M","Married","Single")</f>
        <v>Married</v>
      </c>
      <c r="C744" t="str">
        <f>IF(Rawdata[[#This Row],[Gender]]="M","Male","Female")</f>
        <v>Male</v>
      </c>
      <c r="D744" s="7">
        <f>Rawdata[[#This Row],[Income]]</f>
        <v>40000</v>
      </c>
      <c r="E744">
        <f>Rawdata[[#This Row],[Children]]</f>
        <v>4</v>
      </c>
      <c r="F744" t="str">
        <f>Rawdata[[#This Row],[Education]]</f>
        <v>Partial College</v>
      </c>
      <c r="G744">
        <f>VLOOKUP(tbl[[#This Row],[Education]],lk_education[],G$2,FALSE)</f>
        <v>3</v>
      </c>
      <c r="H744" t="str">
        <f>Rawdata[[#This Row],[Occupation]]</f>
        <v>Clerical</v>
      </c>
      <c r="I744" t="str">
        <f>Rawdata[[#This Row],[Home Owner]]</f>
        <v>No</v>
      </c>
      <c r="J744">
        <f>Rawdata[[#This Row],[Cars]]</f>
        <v>0</v>
      </c>
      <c r="K744" t="str">
        <f>Rawdata[[#This Row],[Commute Distance]]</f>
        <v>0-1 Miles</v>
      </c>
      <c r="L744" t="str">
        <f>Rawdata[[#This Row],[Region]]</f>
        <v>North America</v>
      </c>
      <c r="M744">
        <f>Rawdata[[#This Row],[Age]]</f>
        <v>30</v>
      </c>
      <c r="N744" t="str">
        <f>VLOOKUP(tbl[[#This Row],[Age]],lk_age_brackets[],N$2,TRUE)</f>
        <v>0-30</v>
      </c>
      <c r="O744" t="str">
        <f>Rawdata[[#This Row],[Purchased Bike]]</f>
        <v>No</v>
      </c>
    </row>
    <row r="745" spans="1:15" x14ac:dyDescent="0.25">
      <c r="A745">
        <f>Rawdata[[#This Row],[ID]]</f>
        <v>14913</v>
      </c>
      <c r="B745" t="str">
        <f>IF(Rawdata[[#This Row],[Marital Status]]="M","Married","Single")</f>
        <v>Married</v>
      </c>
      <c r="C745" t="str">
        <f>IF(Rawdata[[#This Row],[Gender]]="M","Male","Female")</f>
        <v>Female</v>
      </c>
      <c r="D745" s="7">
        <f>Rawdata[[#This Row],[Income]]</f>
        <v>40000</v>
      </c>
      <c r="E745">
        <f>Rawdata[[#This Row],[Children]]</f>
        <v>1</v>
      </c>
      <c r="F745" t="str">
        <f>Rawdata[[#This Row],[Education]]</f>
        <v>Partial College</v>
      </c>
      <c r="G745">
        <f>VLOOKUP(tbl[[#This Row],[Education]],lk_education[],G$2,FALSE)</f>
        <v>3</v>
      </c>
      <c r="H745" t="str">
        <f>Rawdata[[#This Row],[Occupation]]</f>
        <v>Clerical</v>
      </c>
      <c r="I745" t="str">
        <f>Rawdata[[#This Row],[Home Owner]]</f>
        <v>Yes</v>
      </c>
      <c r="J745">
        <f>Rawdata[[#This Row],[Cars]]</f>
        <v>1</v>
      </c>
      <c r="K745" t="str">
        <f>Rawdata[[#This Row],[Commute Distance]]</f>
        <v>1-2 Miles</v>
      </c>
      <c r="L745" t="str">
        <f>Rawdata[[#This Row],[Region]]</f>
        <v>North America</v>
      </c>
      <c r="M745">
        <f>Rawdata[[#This Row],[Age]]</f>
        <v>48</v>
      </c>
      <c r="N745" t="str">
        <f>VLOOKUP(tbl[[#This Row],[Age]],lk_age_brackets[],N$2,TRUE)</f>
        <v>41-50</v>
      </c>
      <c r="O745" t="str">
        <f>Rawdata[[#This Row],[Purchased Bike]]</f>
        <v>Yes</v>
      </c>
    </row>
    <row r="746" spans="1:15" x14ac:dyDescent="0.25">
      <c r="A746">
        <f>Rawdata[[#This Row],[ID]]</f>
        <v>14077</v>
      </c>
      <c r="B746" t="str">
        <f>IF(Rawdata[[#This Row],[Marital Status]]="M","Married","Single")</f>
        <v>Single</v>
      </c>
      <c r="C746" t="str">
        <f>IF(Rawdata[[#This Row],[Gender]]="M","Male","Female")</f>
        <v>Male</v>
      </c>
      <c r="D746" s="7">
        <f>Rawdata[[#This Row],[Income]]</f>
        <v>30000</v>
      </c>
      <c r="E746">
        <f>Rawdata[[#This Row],[Children]]</f>
        <v>0</v>
      </c>
      <c r="F746" t="str">
        <f>Rawdata[[#This Row],[Education]]</f>
        <v>High School</v>
      </c>
      <c r="G746">
        <f>VLOOKUP(tbl[[#This Row],[Education]],lk_education[],G$2,FALSE)</f>
        <v>2</v>
      </c>
      <c r="H746" t="str">
        <f>Rawdata[[#This Row],[Occupation]]</f>
        <v>Skilled Manual</v>
      </c>
      <c r="I746" t="str">
        <f>Rawdata[[#This Row],[Home Owner]]</f>
        <v>Yes</v>
      </c>
      <c r="J746">
        <f>Rawdata[[#This Row],[Cars]]</f>
        <v>2</v>
      </c>
      <c r="K746" t="str">
        <f>Rawdata[[#This Row],[Commute Distance]]</f>
        <v>5-10 Miles</v>
      </c>
      <c r="L746" t="str">
        <f>Rawdata[[#This Row],[Region]]</f>
        <v>North America</v>
      </c>
      <c r="M746">
        <f>Rawdata[[#This Row],[Age]]</f>
        <v>30</v>
      </c>
      <c r="N746" t="str">
        <f>VLOOKUP(tbl[[#This Row],[Age]],lk_age_brackets[],N$2,TRUE)</f>
        <v>0-30</v>
      </c>
      <c r="O746" t="str">
        <f>Rawdata[[#This Row],[Purchased Bike]]</f>
        <v>No</v>
      </c>
    </row>
    <row r="747" spans="1:15" x14ac:dyDescent="0.25">
      <c r="A747">
        <f>Rawdata[[#This Row],[ID]]</f>
        <v>13296</v>
      </c>
      <c r="B747" t="str">
        <f>IF(Rawdata[[#This Row],[Marital Status]]="M","Married","Single")</f>
        <v>Married</v>
      </c>
      <c r="C747" t="str">
        <f>IF(Rawdata[[#This Row],[Gender]]="M","Male","Female")</f>
        <v>Male</v>
      </c>
      <c r="D747" s="7">
        <f>Rawdata[[#This Row],[Income]]</f>
        <v>110000</v>
      </c>
      <c r="E747">
        <f>Rawdata[[#This Row],[Children]]</f>
        <v>1</v>
      </c>
      <c r="F747" t="str">
        <f>Rawdata[[#This Row],[Education]]</f>
        <v>Bachelors</v>
      </c>
      <c r="G747">
        <f>VLOOKUP(tbl[[#This Row],[Education]],lk_education[],G$2,FALSE)</f>
        <v>4</v>
      </c>
      <c r="H747" t="str">
        <f>Rawdata[[#This Row],[Occupation]]</f>
        <v>Management</v>
      </c>
      <c r="I747" t="str">
        <f>Rawdata[[#This Row],[Home Owner]]</f>
        <v>Yes</v>
      </c>
      <c r="J747">
        <f>Rawdata[[#This Row],[Cars]]</f>
        <v>3</v>
      </c>
      <c r="K747" t="str">
        <f>Rawdata[[#This Row],[Commute Distance]]</f>
        <v>5-10 Miles</v>
      </c>
      <c r="L747" t="str">
        <f>Rawdata[[#This Row],[Region]]</f>
        <v>North America</v>
      </c>
      <c r="M747">
        <f>Rawdata[[#This Row],[Age]]</f>
        <v>45</v>
      </c>
      <c r="N747" t="str">
        <f>VLOOKUP(tbl[[#This Row],[Age]],lk_age_brackets[],N$2,TRUE)</f>
        <v>41-50</v>
      </c>
      <c r="O747" t="str">
        <f>Rawdata[[#This Row],[Purchased Bike]]</f>
        <v>No</v>
      </c>
    </row>
    <row r="748" spans="1:15" x14ac:dyDescent="0.25">
      <c r="A748">
        <f>Rawdata[[#This Row],[ID]]</f>
        <v>20535</v>
      </c>
      <c r="B748" t="str">
        <f>IF(Rawdata[[#This Row],[Marital Status]]="M","Married","Single")</f>
        <v>Married</v>
      </c>
      <c r="C748" t="str">
        <f>IF(Rawdata[[#This Row],[Gender]]="M","Male","Female")</f>
        <v>Female</v>
      </c>
      <c r="D748" s="7">
        <f>Rawdata[[#This Row],[Income]]</f>
        <v>70000</v>
      </c>
      <c r="E748">
        <f>Rawdata[[#This Row],[Children]]</f>
        <v>4</v>
      </c>
      <c r="F748" t="str">
        <f>Rawdata[[#This Row],[Education]]</f>
        <v>Partial College</v>
      </c>
      <c r="G748">
        <f>VLOOKUP(tbl[[#This Row],[Education]],lk_education[],G$2,FALSE)</f>
        <v>3</v>
      </c>
      <c r="H748" t="str">
        <f>Rawdata[[#This Row],[Occupation]]</f>
        <v>Professional</v>
      </c>
      <c r="I748" t="str">
        <f>Rawdata[[#This Row],[Home Owner]]</f>
        <v>Yes</v>
      </c>
      <c r="J748">
        <f>Rawdata[[#This Row],[Cars]]</f>
        <v>1</v>
      </c>
      <c r="K748" t="str">
        <f>Rawdata[[#This Row],[Commute Distance]]</f>
        <v>10+ Miles</v>
      </c>
      <c r="L748" t="str">
        <f>Rawdata[[#This Row],[Region]]</f>
        <v>North America</v>
      </c>
      <c r="M748">
        <f>Rawdata[[#This Row],[Age]]</f>
        <v>56</v>
      </c>
      <c r="N748" t="str">
        <f>VLOOKUP(tbl[[#This Row],[Age]],lk_age_brackets[],N$2,TRUE)</f>
        <v>51-60</v>
      </c>
      <c r="O748" t="str">
        <f>Rawdata[[#This Row],[Purchased Bike]]</f>
        <v>No</v>
      </c>
    </row>
    <row r="749" spans="1:15" x14ac:dyDescent="0.25">
      <c r="A749">
        <f>Rawdata[[#This Row],[ID]]</f>
        <v>12452</v>
      </c>
      <c r="B749" t="str">
        <f>IF(Rawdata[[#This Row],[Marital Status]]="M","Married","Single")</f>
        <v>Married</v>
      </c>
      <c r="C749" t="str">
        <f>IF(Rawdata[[#This Row],[Gender]]="M","Male","Female")</f>
        <v>Male</v>
      </c>
      <c r="D749" s="7">
        <f>Rawdata[[#This Row],[Income]]</f>
        <v>60000</v>
      </c>
      <c r="E749">
        <f>Rawdata[[#This Row],[Children]]</f>
        <v>4</v>
      </c>
      <c r="F749" t="str">
        <f>Rawdata[[#This Row],[Education]]</f>
        <v>Graduate Degree</v>
      </c>
      <c r="G749">
        <f>VLOOKUP(tbl[[#This Row],[Education]],lk_education[],G$2,FALSE)</f>
        <v>5</v>
      </c>
      <c r="H749" t="str">
        <f>Rawdata[[#This Row],[Occupation]]</f>
        <v>Skilled Manual</v>
      </c>
      <c r="I749" t="str">
        <f>Rawdata[[#This Row],[Home Owner]]</f>
        <v>Yes</v>
      </c>
      <c r="J749">
        <f>Rawdata[[#This Row],[Cars]]</f>
        <v>0</v>
      </c>
      <c r="K749" t="str">
        <f>Rawdata[[#This Row],[Commute Distance]]</f>
        <v>1-2 Miles</v>
      </c>
      <c r="L749" t="str">
        <f>Rawdata[[#This Row],[Region]]</f>
        <v>North America</v>
      </c>
      <c r="M749">
        <f>Rawdata[[#This Row],[Age]]</f>
        <v>47</v>
      </c>
      <c r="N749" t="str">
        <f>VLOOKUP(tbl[[#This Row],[Age]],lk_age_brackets[],N$2,TRUE)</f>
        <v>41-50</v>
      </c>
      <c r="O749" t="str">
        <f>Rawdata[[#This Row],[Purchased Bike]]</f>
        <v>Yes</v>
      </c>
    </row>
    <row r="750" spans="1:15" x14ac:dyDescent="0.25">
      <c r="A750">
        <f>Rawdata[[#This Row],[ID]]</f>
        <v>28043</v>
      </c>
      <c r="B750" t="str">
        <f>IF(Rawdata[[#This Row],[Marital Status]]="M","Married","Single")</f>
        <v>Married</v>
      </c>
      <c r="C750" t="str">
        <f>IF(Rawdata[[#This Row],[Gender]]="M","Male","Female")</f>
        <v>Female</v>
      </c>
      <c r="D750" s="7">
        <f>Rawdata[[#This Row],[Income]]</f>
        <v>60000</v>
      </c>
      <c r="E750">
        <f>Rawdata[[#This Row],[Children]]</f>
        <v>2</v>
      </c>
      <c r="F750" t="str">
        <f>Rawdata[[#This Row],[Education]]</f>
        <v>Bachelors</v>
      </c>
      <c r="G750">
        <f>VLOOKUP(tbl[[#This Row],[Education]],lk_education[],G$2,FALSE)</f>
        <v>4</v>
      </c>
      <c r="H750" t="str">
        <f>Rawdata[[#This Row],[Occupation]]</f>
        <v>Management</v>
      </c>
      <c r="I750" t="str">
        <f>Rawdata[[#This Row],[Home Owner]]</f>
        <v>Yes</v>
      </c>
      <c r="J750">
        <f>Rawdata[[#This Row],[Cars]]</f>
        <v>0</v>
      </c>
      <c r="K750" t="str">
        <f>Rawdata[[#This Row],[Commute Distance]]</f>
        <v>10+ Miles</v>
      </c>
      <c r="L750" t="str">
        <f>Rawdata[[#This Row],[Region]]</f>
        <v>North America</v>
      </c>
      <c r="M750">
        <f>Rawdata[[#This Row],[Age]]</f>
        <v>56</v>
      </c>
      <c r="N750" t="str">
        <f>VLOOKUP(tbl[[#This Row],[Age]],lk_age_brackets[],N$2,TRUE)</f>
        <v>51-60</v>
      </c>
      <c r="O750" t="str">
        <f>Rawdata[[#This Row],[Purchased Bike]]</f>
        <v>No</v>
      </c>
    </row>
    <row r="751" spans="1:15" x14ac:dyDescent="0.25">
      <c r="A751">
        <f>Rawdata[[#This Row],[ID]]</f>
        <v>12957</v>
      </c>
      <c r="B751" t="str">
        <f>IF(Rawdata[[#This Row],[Marital Status]]="M","Married","Single")</f>
        <v>Single</v>
      </c>
      <c r="C751" t="str">
        <f>IF(Rawdata[[#This Row],[Gender]]="M","Male","Female")</f>
        <v>Female</v>
      </c>
      <c r="D751" s="7">
        <f>Rawdata[[#This Row],[Income]]</f>
        <v>70000</v>
      </c>
      <c r="E751">
        <f>Rawdata[[#This Row],[Children]]</f>
        <v>1</v>
      </c>
      <c r="F751" t="str">
        <f>Rawdata[[#This Row],[Education]]</f>
        <v>Bachelors</v>
      </c>
      <c r="G751">
        <f>VLOOKUP(tbl[[#This Row],[Education]],lk_education[],G$2,FALSE)</f>
        <v>4</v>
      </c>
      <c r="H751" t="str">
        <f>Rawdata[[#This Row],[Occupation]]</f>
        <v>Professional</v>
      </c>
      <c r="I751" t="str">
        <f>Rawdata[[#This Row],[Home Owner]]</f>
        <v>No</v>
      </c>
      <c r="J751">
        <f>Rawdata[[#This Row],[Cars]]</f>
        <v>1</v>
      </c>
      <c r="K751" t="str">
        <f>Rawdata[[#This Row],[Commute Distance]]</f>
        <v>0-1 Miles</v>
      </c>
      <c r="L751" t="str">
        <f>Rawdata[[#This Row],[Region]]</f>
        <v>North America</v>
      </c>
      <c r="M751">
        <f>Rawdata[[#This Row],[Age]]</f>
        <v>44</v>
      </c>
      <c r="N751" t="str">
        <f>VLOOKUP(tbl[[#This Row],[Age]],lk_age_brackets[],N$2,TRUE)</f>
        <v>41-50</v>
      </c>
      <c r="O751" t="str">
        <f>Rawdata[[#This Row],[Purchased Bike]]</f>
        <v>No</v>
      </c>
    </row>
    <row r="752" spans="1:15" x14ac:dyDescent="0.25">
      <c r="A752">
        <f>Rawdata[[#This Row],[ID]]</f>
        <v>15412</v>
      </c>
      <c r="B752" t="str">
        <f>IF(Rawdata[[#This Row],[Marital Status]]="M","Married","Single")</f>
        <v>Married</v>
      </c>
      <c r="C752" t="str">
        <f>IF(Rawdata[[#This Row],[Gender]]="M","Male","Female")</f>
        <v>Male</v>
      </c>
      <c r="D752" s="7">
        <f>Rawdata[[#This Row],[Income]]</f>
        <v>130000</v>
      </c>
      <c r="E752">
        <f>Rawdata[[#This Row],[Children]]</f>
        <v>2</v>
      </c>
      <c r="F752" t="str">
        <f>Rawdata[[#This Row],[Education]]</f>
        <v>Graduate Degree</v>
      </c>
      <c r="G752">
        <f>VLOOKUP(tbl[[#This Row],[Education]],lk_education[],G$2,FALSE)</f>
        <v>5</v>
      </c>
      <c r="H752" t="str">
        <f>Rawdata[[#This Row],[Occupation]]</f>
        <v>Management</v>
      </c>
      <c r="I752" t="str">
        <f>Rawdata[[#This Row],[Home Owner]]</f>
        <v>Yes</v>
      </c>
      <c r="J752">
        <f>Rawdata[[#This Row],[Cars]]</f>
        <v>3</v>
      </c>
      <c r="K752" t="str">
        <f>Rawdata[[#This Row],[Commute Distance]]</f>
        <v>2-5 Miles</v>
      </c>
      <c r="L752" t="str">
        <f>Rawdata[[#This Row],[Region]]</f>
        <v>North America</v>
      </c>
      <c r="M752">
        <f>Rawdata[[#This Row],[Age]]</f>
        <v>69</v>
      </c>
      <c r="N752" t="str">
        <f>VLOOKUP(tbl[[#This Row],[Age]],lk_age_brackets[],N$2,TRUE)</f>
        <v>61+</v>
      </c>
      <c r="O752" t="str">
        <f>Rawdata[[#This Row],[Purchased Bike]]</f>
        <v>No</v>
      </c>
    </row>
    <row r="753" spans="1:15" x14ac:dyDescent="0.25">
      <c r="A753">
        <f>Rawdata[[#This Row],[ID]]</f>
        <v>20514</v>
      </c>
      <c r="B753" t="str">
        <f>IF(Rawdata[[#This Row],[Marital Status]]="M","Married","Single")</f>
        <v>Married</v>
      </c>
      <c r="C753" t="str">
        <f>IF(Rawdata[[#This Row],[Gender]]="M","Male","Female")</f>
        <v>Female</v>
      </c>
      <c r="D753" s="7">
        <f>Rawdata[[#This Row],[Income]]</f>
        <v>70000</v>
      </c>
      <c r="E753">
        <f>Rawdata[[#This Row],[Children]]</f>
        <v>2</v>
      </c>
      <c r="F753" t="str">
        <f>Rawdata[[#This Row],[Education]]</f>
        <v>Partial College</v>
      </c>
      <c r="G753">
        <f>VLOOKUP(tbl[[#This Row],[Education]],lk_education[],G$2,FALSE)</f>
        <v>3</v>
      </c>
      <c r="H753" t="str">
        <f>Rawdata[[#This Row],[Occupation]]</f>
        <v>Professional</v>
      </c>
      <c r="I753" t="str">
        <f>Rawdata[[#This Row],[Home Owner]]</f>
        <v>Yes</v>
      </c>
      <c r="J753">
        <f>Rawdata[[#This Row],[Cars]]</f>
        <v>1</v>
      </c>
      <c r="K753" t="str">
        <f>Rawdata[[#This Row],[Commute Distance]]</f>
        <v>2-5 Miles</v>
      </c>
      <c r="L753" t="str">
        <f>Rawdata[[#This Row],[Region]]</f>
        <v>North America</v>
      </c>
      <c r="M753">
        <f>Rawdata[[#This Row],[Age]]</f>
        <v>59</v>
      </c>
      <c r="N753" t="str">
        <f>VLOOKUP(tbl[[#This Row],[Age]],lk_age_brackets[],N$2,TRUE)</f>
        <v>51-60</v>
      </c>
      <c r="O753" t="str">
        <f>Rawdata[[#This Row],[Purchased Bike]]</f>
        <v>No</v>
      </c>
    </row>
    <row r="754" spans="1:15" x14ac:dyDescent="0.25">
      <c r="A754">
        <f>Rawdata[[#This Row],[ID]]</f>
        <v>20758</v>
      </c>
      <c r="B754" t="str">
        <f>IF(Rawdata[[#This Row],[Marital Status]]="M","Married","Single")</f>
        <v>Married</v>
      </c>
      <c r="C754" t="str">
        <f>IF(Rawdata[[#This Row],[Gender]]="M","Male","Female")</f>
        <v>Male</v>
      </c>
      <c r="D754" s="7">
        <f>Rawdata[[#This Row],[Income]]</f>
        <v>30000</v>
      </c>
      <c r="E754">
        <f>Rawdata[[#This Row],[Children]]</f>
        <v>2</v>
      </c>
      <c r="F754" t="str">
        <f>Rawdata[[#This Row],[Education]]</f>
        <v>High School</v>
      </c>
      <c r="G754">
        <f>VLOOKUP(tbl[[#This Row],[Education]],lk_education[],G$2,FALSE)</f>
        <v>2</v>
      </c>
      <c r="H754" t="str">
        <f>Rawdata[[#This Row],[Occupation]]</f>
        <v>Skilled Manual</v>
      </c>
      <c r="I754" t="str">
        <f>Rawdata[[#This Row],[Home Owner]]</f>
        <v>Yes</v>
      </c>
      <c r="J754">
        <f>Rawdata[[#This Row],[Cars]]</f>
        <v>2</v>
      </c>
      <c r="K754" t="str">
        <f>Rawdata[[#This Row],[Commute Distance]]</f>
        <v>1-2 Miles</v>
      </c>
      <c r="L754" t="str">
        <f>Rawdata[[#This Row],[Region]]</f>
        <v>North America</v>
      </c>
      <c r="M754">
        <f>Rawdata[[#This Row],[Age]]</f>
        <v>50</v>
      </c>
      <c r="N754" t="str">
        <f>VLOOKUP(tbl[[#This Row],[Age]],lk_age_brackets[],N$2,TRUE)</f>
        <v>41-50</v>
      </c>
      <c r="O754" t="str">
        <f>Rawdata[[#This Row],[Purchased Bike]]</f>
        <v>No</v>
      </c>
    </row>
    <row r="755" spans="1:15" x14ac:dyDescent="0.25">
      <c r="A755">
        <f>Rawdata[[#This Row],[ID]]</f>
        <v>11801</v>
      </c>
      <c r="B755" t="str">
        <f>IF(Rawdata[[#This Row],[Marital Status]]="M","Married","Single")</f>
        <v>Married</v>
      </c>
      <c r="C755" t="str">
        <f>IF(Rawdata[[#This Row],[Gender]]="M","Male","Female")</f>
        <v>Male</v>
      </c>
      <c r="D755" s="7">
        <f>Rawdata[[#This Row],[Income]]</f>
        <v>60000</v>
      </c>
      <c r="E755">
        <f>Rawdata[[#This Row],[Children]]</f>
        <v>1</v>
      </c>
      <c r="F755" t="str">
        <f>Rawdata[[#This Row],[Education]]</f>
        <v>Graduate Degree</v>
      </c>
      <c r="G755">
        <f>VLOOKUP(tbl[[#This Row],[Education]],lk_education[],G$2,FALSE)</f>
        <v>5</v>
      </c>
      <c r="H755" t="str">
        <f>Rawdata[[#This Row],[Occupation]]</f>
        <v>Professional</v>
      </c>
      <c r="I755" t="str">
        <f>Rawdata[[#This Row],[Home Owner]]</f>
        <v>Yes</v>
      </c>
      <c r="J755">
        <f>Rawdata[[#This Row],[Cars]]</f>
        <v>0</v>
      </c>
      <c r="K755" t="str">
        <f>Rawdata[[#This Row],[Commute Distance]]</f>
        <v>2-5 Miles</v>
      </c>
      <c r="L755" t="str">
        <f>Rawdata[[#This Row],[Region]]</f>
        <v>North America</v>
      </c>
      <c r="M755">
        <f>Rawdata[[#This Row],[Age]]</f>
        <v>36</v>
      </c>
      <c r="N755" t="str">
        <f>VLOOKUP(tbl[[#This Row],[Age]],lk_age_brackets[],N$2,TRUE)</f>
        <v>31-40</v>
      </c>
      <c r="O755" t="str">
        <f>Rawdata[[#This Row],[Purchased Bike]]</f>
        <v>No</v>
      </c>
    </row>
    <row r="756" spans="1:15" x14ac:dyDescent="0.25">
      <c r="A756">
        <f>Rawdata[[#This Row],[ID]]</f>
        <v>22211</v>
      </c>
      <c r="B756" t="str">
        <f>IF(Rawdata[[#This Row],[Marital Status]]="M","Married","Single")</f>
        <v>Married</v>
      </c>
      <c r="C756" t="str">
        <f>IF(Rawdata[[#This Row],[Gender]]="M","Male","Female")</f>
        <v>Male</v>
      </c>
      <c r="D756" s="7">
        <f>Rawdata[[#This Row],[Income]]</f>
        <v>60000</v>
      </c>
      <c r="E756">
        <f>Rawdata[[#This Row],[Children]]</f>
        <v>0</v>
      </c>
      <c r="F756" t="str">
        <f>Rawdata[[#This Row],[Education]]</f>
        <v>Partial College</v>
      </c>
      <c r="G756">
        <f>VLOOKUP(tbl[[#This Row],[Education]],lk_education[],G$2,FALSE)</f>
        <v>3</v>
      </c>
      <c r="H756" t="str">
        <f>Rawdata[[#This Row],[Occupation]]</f>
        <v>Professional</v>
      </c>
      <c r="I756" t="str">
        <f>Rawdata[[#This Row],[Home Owner]]</f>
        <v>Yes</v>
      </c>
      <c r="J756">
        <f>Rawdata[[#This Row],[Cars]]</f>
        <v>2</v>
      </c>
      <c r="K756" t="str">
        <f>Rawdata[[#This Row],[Commute Distance]]</f>
        <v>5-10 Miles</v>
      </c>
      <c r="L756" t="str">
        <f>Rawdata[[#This Row],[Region]]</f>
        <v>North America</v>
      </c>
      <c r="M756">
        <f>Rawdata[[#This Row],[Age]]</f>
        <v>32</v>
      </c>
      <c r="N756" t="str">
        <f>VLOOKUP(tbl[[#This Row],[Age]],lk_age_brackets[],N$2,TRUE)</f>
        <v>31-40</v>
      </c>
      <c r="O756" t="str">
        <f>Rawdata[[#This Row],[Purchased Bike]]</f>
        <v>No</v>
      </c>
    </row>
    <row r="757" spans="1:15" x14ac:dyDescent="0.25">
      <c r="A757">
        <f>Rawdata[[#This Row],[ID]]</f>
        <v>28087</v>
      </c>
      <c r="B757" t="str">
        <f>IF(Rawdata[[#This Row],[Marital Status]]="M","Married","Single")</f>
        <v>Single</v>
      </c>
      <c r="C757" t="str">
        <f>IF(Rawdata[[#This Row],[Gender]]="M","Male","Female")</f>
        <v>Female</v>
      </c>
      <c r="D757" s="7">
        <f>Rawdata[[#This Row],[Income]]</f>
        <v>40000</v>
      </c>
      <c r="E757">
        <f>Rawdata[[#This Row],[Children]]</f>
        <v>0</v>
      </c>
      <c r="F757" t="str">
        <f>Rawdata[[#This Row],[Education]]</f>
        <v>Partial College</v>
      </c>
      <c r="G757">
        <f>VLOOKUP(tbl[[#This Row],[Education]],lk_education[],G$2,FALSE)</f>
        <v>3</v>
      </c>
      <c r="H757" t="str">
        <f>Rawdata[[#This Row],[Occupation]]</f>
        <v>Skilled Manual</v>
      </c>
      <c r="I757" t="str">
        <f>Rawdata[[#This Row],[Home Owner]]</f>
        <v>No</v>
      </c>
      <c r="J757">
        <f>Rawdata[[#This Row],[Cars]]</f>
        <v>1</v>
      </c>
      <c r="K757" t="str">
        <f>Rawdata[[#This Row],[Commute Distance]]</f>
        <v>1-2 Miles</v>
      </c>
      <c r="L757" t="str">
        <f>Rawdata[[#This Row],[Region]]</f>
        <v>North America</v>
      </c>
      <c r="M757">
        <f>Rawdata[[#This Row],[Age]]</f>
        <v>27</v>
      </c>
      <c r="N757" t="str">
        <f>VLOOKUP(tbl[[#This Row],[Age]],lk_age_brackets[],N$2,TRUE)</f>
        <v>0-30</v>
      </c>
      <c r="O757" t="str">
        <f>Rawdata[[#This Row],[Purchased Bike]]</f>
        <v>No</v>
      </c>
    </row>
    <row r="758" spans="1:15" x14ac:dyDescent="0.25">
      <c r="A758">
        <f>Rawdata[[#This Row],[ID]]</f>
        <v>23668</v>
      </c>
      <c r="B758" t="str">
        <f>IF(Rawdata[[#This Row],[Marital Status]]="M","Married","Single")</f>
        <v>Married</v>
      </c>
      <c r="C758" t="str">
        <f>IF(Rawdata[[#This Row],[Gender]]="M","Male","Female")</f>
        <v>Female</v>
      </c>
      <c r="D758" s="7">
        <f>Rawdata[[#This Row],[Income]]</f>
        <v>40000</v>
      </c>
      <c r="E758">
        <f>Rawdata[[#This Row],[Children]]</f>
        <v>4</v>
      </c>
      <c r="F758" t="str">
        <f>Rawdata[[#This Row],[Education]]</f>
        <v>High School</v>
      </c>
      <c r="G758">
        <f>VLOOKUP(tbl[[#This Row],[Education]],lk_education[],G$2,FALSE)</f>
        <v>2</v>
      </c>
      <c r="H758" t="str">
        <f>Rawdata[[#This Row],[Occupation]]</f>
        <v>Professional</v>
      </c>
      <c r="I758" t="str">
        <f>Rawdata[[#This Row],[Home Owner]]</f>
        <v>Yes</v>
      </c>
      <c r="J758">
        <f>Rawdata[[#This Row],[Cars]]</f>
        <v>2</v>
      </c>
      <c r="K758" t="str">
        <f>Rawdata[[#This Row],[Commute Distance]]</f>
        <v>5-10 Miles</v>
      </c>
      <c r="L758" t="str">
        <f>Rawdata[[#This Row],[Region]]</f>
        <v>North America</v>
      </c>
      <c r="M758">
        <f>Rawdata[[#This Row],[Age]]</f>
        <v>59</v>
      </c>
      <c r="N758" t="str">
        <f>VLOOKUP(tbl[[#This Row],[Age]],lk_age_brackets[],N$2,TRUE)</f>
        <v>51-60</v>
      </c>
      <c r="O758" t="str">
        <f>Rawdata[[#This Row],[Purchased Bike]]</f>
        <v>Yes</v>
      </c>
    </row>
    <row r="759" spans="1:15" x14ac:dyDescent="0.25">
      <c r="A759">
        <f>Rawdata[[#This Row],[ID]]</f>
        <v>27441</v>
      </c>
      <c r="B759" t="str">
        <f>IF(Rawdata[[#This Row],[Marital Status]]="M","Married","Single")</f>
        <v>Married</v>
      </c>
      <c r="C759" t="str">
        <f>IF(Rawdata[[#This Row],[Gender]]="M","Male","Female")</f>
        <v>Male</v>
      </c>
      <c r="D759" s="7">
        <f>Rawdata[[#This Row],[Income]]</f>
        <v>60000</v>
      </c>
      <c r="E759">
        <f>Rawdata[[#This Row],[Children]]</f>
        <v>3</v>
      </c>
      <c r="F759" t="str">
        <f>Rawdata[[#This Row],[Education]]</f>
        <v>High School</v>
      </c>
      <c r="G759">
        <f>VLOOKUP(tbl[[#This Row],[Education]],lk_education[],G$2,FALSE)</f>
        <v>2</v>
      </c>
      <c r="H759" t="str">
        <f>Rawdata[[#This Row],[Occupation]]</f>
        <v>Professional</v>
      </c>
      <c r="I759" t="str">
        <f>Rawdata[[#This Row],[Home Owner]]</f>
        <v>No</v>
      </c>
      <c r="J759">
        <f>Rawdata[[#This Row],[Cars]]</f>
        <v>2</v>
      </c>
      <c r="K759" t="str">
        <f>Rawdata[[#This Row],[Commute Distance]]</f>
        <v>2-5 Miles</v>
      </c>
      <c r="L759" t="str">
        <f>Rawdata[[#This Row],[Region]]</f>
        <v>North America</v>
      </c>
      <c r="M759">
        <f>Rawdata[[#This Row],[Age]]</f>
        <v>53</v>
      </c>
      <c r="N759" t="str">
        <f>VLOOKUP(tbl[[#This Row],[Age]],lk_age_brackets[],N$2,TRUE)</f>
        <v>51-60</v>
      </c>
      <c r="O759" t="str">
        <f>Rawdata[[#This Row],[Purchased Bike]]</f>
        <v>No</v>
      </c>
    </row>
    <row r="760" spans="1:15" x14ac:dyDescent="0.25">
      <c r="A760">
        <f>Rawdata[[#This Row],[ID]]</f>
        <v>27261</v>
      </c>
      <c r="B760" t="str">
        <f>IF(Rawdata[[#This Row],[Marital Status]]="M","Married","Single")</f>
        <v>Married</v>
      </c>
      <c r="C760" t="str">
        <f>IF(Rawdata[[#This Row],[Gender]]="M","Male","Female")</f>
        <v>Male</v>
      </c>
      <c r="D760" s="7">
        <f>Rawdata[[#This Row],[Income]]</f>
        <v>40000</v>
      </c>
      <c r="E760">
        <f>Rawdata[[#This Row],[Children]]</f>
        <v>1</v>
      </c>
      <c r="F760" t="str">
        <f>Rawdata[[#This Row],[Education]]</f>
        <v>Bachelors</v>
      </c>
      <c r="G760">
        <f>VLOOKUP(tbl[[#This Row],[Education]],lk_education[],G$2,FALSE)</f>
        <v>4</v>
      </c>
      <c r="H760" t="str">
        <f>Rawdata[[#This Row],[Occupation]]</f>
        <v>Skilled Manual</v>
      </c>
      <c r="I760" t="str">
        <f>Rawdata[[#This Row],[Home Owner]]</f>
        <v>No</v>
      </c>
      <c r="J760">
        <f>Rawdata[[#This Row],[Cars]]</f>
        <v>1</v>
      </c>
      <c r="K760" t="str">
        <f>Rawdata[[#This Row],[Commute Distance]]</f>
        <v>0-1 Miles</v>
      </c>
      <c r="L760" t="str">
        <f>Rawdata[[#This Row],[Region]]</f>
        <v>North America</v>
      </c>
      <c r="M760">
        <f>Rawdata[[#This Row],[Age]]</f>
        <v>36</v>
      </c>
      <c r="N760" t="str">
        <f>VLOOKUP(tbl[[#This Row],[Age]],lk_age_brackets[],N$2,TRUE)</f>
        <v>31-40</v>
      </c>
      <c r="O760" t="str">
        <f>Rawdata[[#This Row],[Purchased Bike]]</f>
        <v>Yes</v>
      </c>
    </row>
    <row r="761" spans="1:15" x14ac:dyDescent="0.25">
      <c r="A761">
        <f>Rawdata[[#This Row],[ID]]</f>
        <v>18649</v>
      </c>
      <c r="B761" t="str">
        <f>IF(Rawdata[[#This Row],[Marital Status]]="M","Married","Single")</f>
        <v>Single</v>
      </c>
      <c r="C761" t="str">
        <f>IF(Rawdata[[#This Row],[Gender]]="M","Male","Female")</f>
        <v>Male</v>
      </c>
      <c r="D761" s="7">
        <f>Rawdata[[#This Row],[Income]]</f>
        <v>30000</v>
      </c>
      <c r="E761">
        <f>Rawdata[[#This Row],[Children]]</f>
        <v>1</v>
      </c>
      <c r="F761" t="str">
        <f>Rawdata[[#This Row],[Education]]</f>
        <v>High School</v>
      </c>
      <c r="G761">
        <f>VLOOKUP(tbl[[#This Row],[Education]],lk_education[],G$2,FALSE)</f>
        <v>2</v>
      </c>
      <c r="H761" t="str">
        <f>Rawdata[[#This Row],[Occupation]]</f>
        <v>Clerical</v>
      </c>
      <c r="I761" t="str">
        <f>Rawdata[[#This Row],[Home Owner]]</f>
        <v>Yes</v>
      </c>
      <c r="J761">
        <f>Rawdata[[#This Row],[Cars]]</f>
        <v>2</v>
      </c>
      <c r="K761" t="str">
        <f>Rawdata[[#This Row],[Commute Distance]]</f>
        <v>1-2 Miles</v>
      </c>
      <c r="L761" t="str">
        <f>Rawdata[[#This Row],[Region]]</f>
        <v>North America</v>
      </c>
      <c r="M761">
        <f>Rawdata[[#This Row],[Age]]</f>
        <v>51</v>
      </c>
      <c r="N761" t="str">
        <f>VLOOKUP(tbl[[#This Row],[Age]],lk_age_brackets[],N$2,TRUE)</f>
        <v>51-60</v>
      </c>
      <c r="O761" t="str">
        <f>Rawdata[[#This Row],[Purchased Bike]]</f>
        <v>Yes</v>
      </c>
    </row>
    <row r="762" spans="1:15" x14ac:dyDescent="0.25">
      <c r="A762">
        <f>Rawdata[[#This Row],[ID]]</f>
        <v>21714</v>
      </c>
      <c r="B762" t="str">
        <f>IF(Rawdata[[#This Row],[Marital Status]]="M","Married","Single")</f>
        <v>Single</v>
      </c>
      <c r="C762" t="str">
        <f>IF(Rawdata[[#This Row],[Gender]]="M","Male","Female")</f>
        <v>Female</v>
      </c>
      <c r="D762" s="7">
        <f>Rawdata[[#This Row],[Income]]</f>
        <v>80000</v>
      </c>
      <c r="E762">
        <f>Rawdata[[#This Row],[Children]]</f>
        <v>5</v>
      </c>
      <c r="F762" t="str">
        <f>Rawdata[[#This Row],[Education]]</f>
        <v>Graduate Degree</v>
      </c>
      <c r="G762">
        <f>VLOOKUP(tbl[[#This Row],[Education]],lk_education[],G$2,FALSE)</f>
        <v>5</v>
      </c>
      <c r="H762" t="str">
        <f>Rawdata[[#This Row],[Occupation]]</f>
        <v>Skilled Manual</v>
      </c>
      <c r="I762" t="str">
        <f>Rawdata[[#This Row],[Home Owner]]</f>
        <v>No</v>
      </c>
      <c r="J762">
        <f>Rawdata[[#This Row],[Cars]]</f>
        <v>0</v>
      </c>
      <c r="K762" t="str">
        <f>Rawdata[[#This Row],[Commute Distance]]</f>
        <v>0-1 Miles</v>
      </c>
      <c r="L762" t="str">
        <f>Rawdata[[#This Row],[Region]]</f>
        <v>North America</v>
      </c>
      <c r="M762">
        <f>Rawdata[[#This Row],[Age]]</f>
        <v>47</v>
      </c>
      <c r="N762" t="str">
        <f>VLOOKUP(tbl[[#This Row],[Age]],lk_age_brackets[],N$2,TRUE)</f>
        <v>41-50</v>
      </c>
      <c r="O762" t="str">
        <f>Rawdata[[#This Row],[Purchased Bike]]</f>
        <v>No</v>
      </c>
    </row>
    <row r="763" spans="1:15" x14ac:dyDescent="0.25">
      <c r="A763">
        <f>Rawdata[[#This Row],[ID]]</f>
        <v>23217</v>
      </c>
      <c r="B763" t="str">
        <f>IF(Rawdata[[#This Row],[Marital Status]]="M","Married","Single")</f>
        <v>Single</v>
      </c>
      <c r="C763" t="str">
        <f>IF(Rawdata[[#This Row],[Gender]]="M","Male","Female")</f>
        <v>Female</v>
      </c>
      <c r="D763" s="7">
        <f>Rawdata[[#This Row],[Income]]</f>
        <v>60000</v>
      </c>
      <c r="E763">
        <f>Rawdata[[#This Row],[Children]]</f>
        <v>3</v>
      </c>
      <c r="F763" t="str">
        <f>Rawdata[[#This Row],[Education]]</f>
        <v>Graduate Degree</v>
      </c>
      <c r="G763">
        <f>VLOOKUP(tbl[[#This Row],[Education]],lk_education[],G$2,FALSE)</f>
        <v>5</v>
      </c>
      <c r="H763" t="str">
        <f>Rawdata[[#This Row],[Occupation]]</f>
        <v>Professional</v>
      </c>
      <c r="I763" t="str">
        <f>Rawdata[[#This Row],[Home Owner]]</f>
        <v>Yes</v>
      </c>
      <c r="J763">
        <f>Rawdata[[#This Row],[Cars]]</f>
        <v>0</v>
      </c>
      <c r="K763" t="str">
        <f>Rawdata[[#This Row],[Commute Distance]]</f>
        <v>2-5 Miles</v>
      </c>
      <c r="L763" t="str">
        <f>Rawdata[[#This Row],[Region]]</f>
        <v>North America</v>
      </c>
      <c r="M763">
        <f>Rawdata[[#This Row],[Age]]</f>
        <v>43</v>
      </c>
      <c r="N763" t="str">
        <f>VLOOKUP(tbl[[#This Row],[Age]],lk_age_brackets[],N$2,TRUE)</f>
        <v>41-50</v>
      </c>
      <c r="O763" t="str">
        <f>Rawdata[[#This Row],[Purchased Bike]]</f>
        <v>Yes</v>
      </c>
    </row>
    <row r="764" spans="1:15" x14ac:dyDescent="0.25">
      <c r="A764">
        <f>Rawdata[[#This Row],[ID]]</f>
        <v>23797</v>
      </c>
      <c r="B764" t="str">
        <f>IF(Rawdata[[#This Row],[Marital Status]]="M","Married","Single")</f>
        <v>Single</v>
      </c>
      <c r="C764" t="str">
        <f>IF(Rawdata[[#This Row],[Gender]]="M","Male","Female")</f>
        <v>Male</v>
      </c>
      <c r="D764" s="7">
        <f>Rawdata[[#This Row],[Income]]</f>
        <v>20000</v>
      </c>
      <c r="E764">
        <f>Rawdata[[#This Row],[Children]]</f>
        <v>3</v>
      </c>
      <c r="F764" t="str">
        <f>Rawdata[[#This Row],[Education]]</f>
        <v>Partial High School</v>
      </c>
      <c r="G764">
        <f>VLOOKUP(tbl[[#This Row],[Education]],lk_education[],G$2,FALSE)</f>
        <v>1</v>
      </c>
      <c r="H764" t="str">
        <f>Rawdata[[#This Row],[Occupation]]</f>
        <v>Clerical</v>
      </c>
      <c r="I764" t="str">
        <f>Rawdata[[#This Row],[Home Owner]]</f>
        <v>No</v>
      </c>
      <c r="J764">
        <f>Rawdata[[#This Row],[Cars]]</f>
        <v>2</v>
      </c>
      <c r="K764" t="str">
        <f>Rawdata[[#This Row],[Commute Distance]]</f>
        <v>0-1 Miles</v>
      </c>
      <c r="L764" t="str">
        <f>Rawdata[[#This Row],[Region]]</f>
        <v>North America</v>
      </c>
      <c r="M764">
        <f>Rawdata[[#This Row],[Age]]</f>
        <v>50</v>
      </c>
      <c r="N764" t="str">
        <f>VLOOKUP(tbl[[#This Row],[Age]],lk_age_brackets[],N$2,TRUE)</f>
        <v>41-50</v>
      </c>
      <c r="O764" t="str">
        <f>Rawdata[[#This Row],[Purchased Bike]]</f>
        <v>No</v>
      </c>
    </row>
    <row r="765" spans="1:15" x14ac:dyDescent="0.25">
      <c r="A765">
        <f>Rawdata[[#This Row],[ID]]</f>
        <v>13216</v>
      </c>
      <c r="B765" t="str">
        <f>IF(Rawdata[[#This Row],[Marital Status]]="M","Married","Single")</f>
        <v>Married</v>
      </c>
      <c r="C765" t="str">
        <f>IF(Rawdata[[#This Row],[Gender]]="M","Male","Female")</f>
        <v>Female</v>
      </c>
      <c r="D765" s="7">
        <f>Rawdata[[#This Row],[Income]]</f>
        <v>60000</v>
      </c>
      <c r="E765">
        <f>Rawdata[[#This Row],[Children]]</f>
        <v>5</v>
      </c>
      <c r="F765" t="str">
        <f>Rawdata[[#This Row],[Education]]</f>
        <v>Bachelors</v>
      </c>
      <c r="G765">
        <f>VLOOKUP(tbl[[#This Row],[Education]],lk_education[],G$2,FALSE)</f>
        <v>4</v>
      </c>
      <c r="H765" t="str">
        <f>Rawdata[[#This Row],[Occupation]]</f>
        <v>Management</v>
      </c>
      <c r="I765" t="str">
        <f>Rawdata[[#This Row],[Home Owner]]</f>
        <v>Yes</v>
      </c>
      <c r="J765">
        <f>Rawdata[[#This Row],[Cars]]</f>
        <v>3</v>
      </c>
      <c r="K765" t="str">
        <f>Rawdata[[#This Row],[Commute Distance]]</f>
        <v>10+ Miles</v>
      </c>
      <c r="L765" t="str">
        <f>Rawdata[[#This Row],[Region]]</f>
        <v>North America</v>
      </c>
      <c r="M765">
        <f>Rawdata[[#This Row],[Age]]</f>
        <v>59</v>
      </c>
      <c r="N765" t="str">
        <f>VLOOKUP(tbl[[#This Row],[Age]],lk_age_brackets[],N$2,TRUE)</f>
        <v>51-60</v>
      </c>
      <c r="O765" t="str">
        <f>Rawdata[[#This Row],[Purchased Bike]]</f>
        <v>No</v>
      </c>
    </row>
    <row r="766" spans="1:15" x14ac:dyDescent="0.25">
      <c r="A766">
        <f>Rawdata[[#This Row],[ID]]</f>
        <v>20657</v>
      </c>
      <c r="B766" t="str">
        <f>IF(Rawdata[[#This Row],[Marital Status]]="M","Married","Single")</f>
        <v>Single</v>
      </c>
      <c r="C766" t="str">
        <f>IF(Rawdata[[#This Row],[Gender]]="M","Male","Female")</f>
        <v>Male</v>
      </c>
      <c r="D766" s="7">
        <f>Rawdata[[#This Row],[Income]]</f>
        <v>50000</v>
      </c>
      <c r="E766">
        <f>Rawdata[[#This Row],[Children]]</f>
        <v>2</v>
      </c>
      <c r="F766" t="str">
        <f>Rawdata[[#This Row],[Education]]</f>
        <v>Bachelors</v>
      </c>
      <c r="G766">
        <f>VLOOKUP(tbl[[#This Row],[Education]],lk_education[],G$2,FALSE)</f>
        <v>4</v>
      </c>
      <c r="H766" t="str">
        <f>Rawdata[[#This Row],[Occupation]]</f>
        <v>Skilled Manual</v>
      </c>
      <c r="I766" t="str">
        <f>Rawdata[[#This Row],[Home Owner]]</f>
        <v>Yes</v>
      </c>
      <c r="J766">
        <f>Rawdata[[#This Row],[Cars]]</f>
        <v>0</v>
      </c>
      <c r="K766" t="str">
        <f>Rawdata[[#This Row],[Commute Distance]]</f>
        <v>2-5 Miles</v>
      </c>
      <c r="L766" t="str">
        <f>Rawdata[[#This Row],[Region]]</f>
        <v>North America</v>
      </c>
      <c r="M766">
        <f>Rawdata[[#This Row],[Age]]</f>
        <v>37</v>
      </c>
      <c r="N766" t="str">
        <f>VLOOKUP(tbl[[#This Row],[Age]],lk_age_brackets[],N$2,TRUE)</f>
        <v>31-40</v>
      </c>
      <c r="O766" t="str">
        <f>Rawdata[[#This Row],[Purchased Bike]]</f>
        <v>Yes</v>
      </c>
    </row>
    <row r="767" spans="1:15" x14ac:dyDescent="0.25">
      <c r="A767">
        <f>Rawdata[[#This Row],[ID]]</f>
        <v>12882</v>
      </c>
      <c r="B767" t="str">
        <f>IF(Rawdata[[#This Row],[Marital Status]]="M","Married","Single")</f>
        <v>Married</v>
      </c>
      <c r="C767" t="str">
        <f>IF(Rawdata[[#This Row],[Gender]]="M","Male","Female")</f>
        <v>Male</v>
      </c>
      <c r="D767" s="7">
        <f>Rawdata[[#This Row],[Income]]</f>
        <v>50000</v>
      </c>
      <c r="E767">
        <f>Rawdata[[#This Row],[Children]]</f>
        <v>1</v>
      </c>
      <c r="F767" t="str">
        <f>Rawdata[[#This Row],[Education]]</f>
        <v>Graduate Degree</v>
      </c>
      <c r="G767">
        <f>VLOOKUP(tbl[[#This Row],[Education]],lk_education[],G$2,FALSE)</f>
        <v>5</v>
      </c>
      <c r="H767" t="str">
        <f>Rawdata[[#This Row],[Occupation]]</f>
        <v>Skilled Manual</v>
      </c>
      <c r="I767" t="str">
        <f>Rawdata[[#This Row],[Home Owner]]</f>
        <v>Yes</v>
      </c>
      <c r="J767">
        <f>Rawdata[[#This Row],[Cars]]</f>
        <v>0</v>
      </c>
      <c r="K767" t="str">
        <f>Rawdata[[#This Row],[Commute Distance]]</f>
        <v>0-1 Miles</v>
      </c>
      <c r="L767" t="str">
        <f>Rawdata[[#This Row],[Region]]</f>
        <v>North America</v>
      </c>
      <c r="M767">
        <f>Rawdata[[#This Row],[Age]]</f>
        <v>33</v>
      </c>
      <c r="N767" t="str">
        <f>VLOOKUP(tbl[[#This Row],[Age]],lk_age_brackets[],N$2,TRUE)</f>
        <v>31-40</v>
      </c>
      <c r="O767" t="str">
        <f>Rawdata[[#This Row],[Purchased Bike]]</f>
        <v>Yes</v>
      </c>
    </row>
    <row r="768" spans="1:15" x14ac:dyDescent="0.25">
      <c r="A768">
        <f>Rawdata[[#This Row],[ID]]</f>
        <v>25908</v>
      </c>
      <c r="B768" t="str">
        <f>IF(Rawdata[[#This Row],[Marital Status]]="M","Married","Single")</f>
        <v>Married</v>
      </c>
      <c r="C768" t="str">
        <f>IF(Rawdata[[#This Row],[Gender]]="M","Male","Female")</f>
        <v>Female</v>
      </c>
      <c r="D768" s="7">
        <f>Rawdata[[#This Row],[Income]]</f>
        <v>60000</v>
      </c>
      <c r="E768">
        <f>Rawdata[[#This Row],[Children]]</f>
        <v>0</v>
      </c>
      <c r="F768" t="str">
        <f>Rawdata[[#This Row],[Education]]</f>
        <v>Partial College</v>
      </c>
      <c r="G768">
        <f>VLOOKUP(tbl[[#This Row],[Education]],lk_education[],G$2,FALSE)</f>
        <v>3</v>
      </c>
      <c r="H768" t="str">
        <f>Rawdata[[#This Row],[Occupation]]</f>
        <v>Skilled Manual</v>
      </c>
      <c r="I768" t="str">
        <f>Rawdata[[#This Row],[Home Owner]]</f>
        <v>No</v>
      </c>
      <c r="J768">
        <f>Rawdata[[#This Row],[Cars]]</f>
        <v>1</v>
      </c>
      <c r="K768" t="str">
        <f>Rawdata[[#This Row],[Commute Distance]]</f>
        <v>1-2 Miles</v>
      </c>
      <c r="L768" t="str">
        <f>Rawdata[[#This Row],[Region]]</f>
        <v>North America</v>
      </c>
      <c r="M768">
        <f>Rawdata[[#This Row],[Age]]</f>
        <v>27</v>
      </c>
      <c r="N768" t="str">
        <f>VLOOKUP(tbl[[#This Row],[Age]],lk_age_brackets[],N$2,TRUE)</f>
        <v>0-30</v>
      </c>
      <c r="O768" t="str">
        <f>Rawdata[[#This Row],[Purchased Bike]]</f>
        <v>No</v>
      </c>
    </row>
    <row r="769" spans="1:15" x14ac:dyDescent="0.25">
      <c r="A769">
        <f>Rawdata[[#This Row],[ID]]</f>
        <v>16753</v>
      </c>
      <c r="B769" t="str">
        <f>IF(Rawdata[[#This Row],[Marital Status]]="M","Married","Single")</f>
        <v>Single</v>
      </c>
      <c r="C769" t="str">
        <f>IF(Rawdata[[#This Row],[Gender]]="M","Male","Female")</f>
        <v>Female</v>
      </c>
      <c r="D769" s="7">
        <f>Rawdata[[#This Row],[Income]]</f>
        <v>70000</v>
      </c>
      <c r="E769">
        <f>Rawdata[[#This Row],[Children]]</f>
        <v>0</v>
      </c>
      <c r="F769" t="str">
        <f>Rawdata[[#This Row],[Education]]</f>
        <v>Partial College</v>
      </c>
      <c r="G769">
        <f>VLOOKUP(tbl[[#This Row],[Education]],lk_education[],G$2,FALSE)</f>
        <v>3</v>
      </c>
      <c r="H769" t="str">
        <f>Rawdata[[#This Row],[Occupation]]</f>
        <v>Skilled Manual</v>
      </c>
      <c r="I769" t="str">
        <f>Rawdata[[#This Row],[Home Owner]]</f>
        <v>Yes</v>
      </c>
      <c r="J769">
        <f>Rawdata[[#This Row],[Cars]]</f>
        <v>2</v>
      </c>
      <c r="K769" t="str">
        <f>Rawdata[[#This Row],[Commute Distance]]</f>
        <v>5-10 Miles</v>
      </c>
      <c r="L769" t="str">
        <f>Rawdata[[#This Row],[Region]]</f>
        <v>North America</v>
      </c>
      <c r="M769">
        <f>Rawdata[[#This Row],[Age]]</f>
        <v>34</v>
      </c>
      <c r="N769" t="str">
        <f>VLOOKUP(tbl[[#This Row],[Age]],lk_age_brackets[],N$2,TRUE)</f>
        <v>31-40</v>
      </c>
      <c r="O769" t="str">
        <f>Rawdata[[#This Row],[Purchased Bike]]</f>
        <v>Yes</v>
      </c>
    </row>
    <row r="770" spans="1:15" x14ac:dyDescent="0.25">
      <c r="A770">
        <f>Rawdata[[#This Row],[ID]]</f>
        <v>14608</v>
      </c>
      <c r="B770" t="str">
        <f>IF(Rawdata[[#This Row],[Marital Status]]="M","Married","Single")</f>
        <v>Married</v>
      </c>
      <c r="C770" t="str">
        <f>IF(Rawdata[[#This Row],[Gender]]="M","Male","Female")</f>
        <v>Male</v>
      </c>
      <c r="D770" s="7">
        <f>Rawdata[[#This Row],[Income]]</f>
        <v>50000</v>
      </c>
      <c r="E770">
        <f>Rawdata[[#This Row],[Children]]</f>
        <v>4</v>
      </c>
      <c r="F770" t="str">
        <f>Rawdata[[#This Row],[Education]]</f>
        <v>Bachelors</v>
      </c>
      <c r="G770">
        <f>VLOOKUP(tbl[[#This Row],[Education]],lk_education[],G$2,FALSE)</f>
        <v>4</v>
      </c>
      <c r="H770" t="str">
        <f>Rawdata[[#This Row],[Occupation]]</f>
        <v>Skilled Manual</v>
      </c>
      <c r="I770" t="str">
        <f>Rawdata[[#This Row],[Home Owner]]</f>
        <v>Yes</v>
      </c>
      <c r="J770">
        <f>Rawdata[[#This Row],[Cars]]</f>
        <v>3</v>
      </c>
      <c r="K770" t="str">
        <f>Rawdata[[#This Row],[Commute Distance]]</f>
        <v>10+ Miles</v>
      </c>
      <c r="L770" t="str">
        <f>Rawdata[[#This Row],[Region]]</f>
        <v>North America</v>
      </c>
      <c r="M770">
        <f>Rawdata[[#This Row],[Age]]</f>
        <v>42</v>
      </c>
      <c r="N770" t="str">
        <f>VLOOKUP(tbl[[#This Row],[Age]],lk_age_brackets[],N$2,TRUE)</f>
        <v>41-50</v>
      </c>
      <c r="O770" t="str">
        <f>Rawdata[[#This Row],[Purchased Bike]]</f>
        <v>No</v>
      </c>
    </row>
    <row r="771" spans="1:15" x14ac:dyDescent="0.25">
      <c r="A771">
        <f>Rawdata[[#This Row],[ID]]</f>
        <v>24979</v>
      </c>
      <c r="B771" t="str">
        <f>IF(Rawdata[[#This Row],[Marital Status]]="M","Married","Single")</f>
        <v>Married</v>
      </c>
      <c r="C771" t="str">
        <f>IF(Rawdata[[#This Row],[Gender]]="M","Male","Female")</f>
        <v>Female</v>
      </c>
      <c r="D771" s="7">
        <f>Rawdata[[#This Row],[Income]]</f>
        <v>60000</v>
      </c>
      <c r="E771">
        <f>Rawdata[[#This Row],[Children]]</f>
        <v>2</v>
      </c>
      <c r="F771" t="str">
        <f>Rawdata[[#This Row],[Education]]</f>
        <v>Partial College</v>
      </c>
      <c r="G771">
        <f>VLOOKUP(tbl[[#This Row],[Education]],lk_education[],G$2,FALSE)</f>
        <v>3</v>
      </c>
      <c r="H771" t="str">
        <f>Rawdata[[#This Row],[Occupation]]</f>
        <v>Professional</v>
      </c>
      <c r="I771" t="str">
        <f>Rawdata[[#This Row],[Home Owner]]</f>
        <v>Yes</v>
      </c>
      <c r="J771">
        <f>Rawdata[[#This Row],[Cars]]</f>
        <v>2</v>
      </c>
      <c r="K771" t="str">
        <f>Rawdata[[#This Row],[Commute Distance]]</f>
        <v>2-5 Miles</v>
      </c>
      <c r="L771" t="str">
        <f>Rawdata[[#This Row],[Region]]</f>
        <v>North America</v>
      </c>
      <c r="M771">
        <f>Rawdata[[#This Row],[Age]]</f>
        <v>57</v>
      </c>
      <c r="N771" t="str">
        <f>VLOOKUP(tbl[[#This Row],[Age]],lk_age_brackets[],N$2,TRUE)</f>
        <v>51-60</v>
      </c>
      <c r="O771" t="str">
        <f>Rawdata[[#This Row],[Purchased Bike]]</f>
        <v>Yes</v>
      </c>
    </row>
    <row r="772" spans="1:15" x14ac:dyDescent="0.25">
      <c r="A772">
        <f>Rawdata[[#This Row],[ID]]</f>
        <v>13313</v>
      </c>
      <c r="B772" t="str">
        <f>IF(Rawdata[[#This Row],[Marital Status]]="M","Married","Single")</f>
        <v>Married</v>
      </c>
      <c r="C772" t="str">
        <f>IF(Rawdata[[#This Row],[Gender]]="M","Male","Female")</f>
        <v>Female</v>
      </c>
      <c r="D772" s="7">
        <f>Rawdata[[#This Row],[Income]]</f>
        <v>120000</v>
      </c>
      <c r="E772">
        <f>Rawdata[[#This Row],[Children]]</f>
        <v>1</v>
      </c>
      <c r="F772" t="str">
        <f>Rawdata[[#This Row],[Education]]</f>
        <v>High School</v>
      </c>
      <c r="G772">
        <f>VLOOKUP(tbl[[#This Row],[Education]],lk_education[],G$2,FALSE)</f>
        <v>2</v>
      </c>
      <c r="H772" t="str">
        <f>Rawdata[[#This Row],[Occupation]]</f>
        <v>Professional</v>
      </c>
      <c r="I772" t="str">
        <f>Rawdata[[#This Row],[Home Owner]]</f>
        <v>No</v>
      </c>
      <c r="J772">
        <f>Rawdata[[#This Row],[Cars]]</f>
        <v>4</v>
      </c>
      <c r="K772" t="str">
        <f>Rawdata[[#This Row],[Commute Distance]]</f>
        <v>2-5 Miles</v>
      </c>
      <c r="L772" t="str">
        <f>Rawdata[[#This Row],[Region]]</f>
        <v>North America</v>
      </c>
      <c r="M772">
        <f>Rawdata[[#This Row],[Age]]</f>
        <v>45</v>
      </c>
      <c r="N772" t="str">
        <f>VLOOKUP(tbl[[#This Row],[Age]],lk_age_brackets[],N$2,TRUE)</f>
        <v>41-50</v>
      </c>
      <c r="O772" t="str">
        <f>Rawdata[[#This Row],[Purchased Bike]]</f>
        <v>No</v>
      </c>
    </row>
    <row r="773" spans="1:15" x14ac:dyDescent="0.25">
      <c r="A773">
        <f>Rawdata[[#This Row],[ID]]</f>
        <v>18952</v>
      </c>
      <c r="B773" t="str">
        <f>IF(Rawdata[[#This Row],[Marital Status]]="M","Married","Single")</f>
        <v>Married</v>
      </c>
      <c r="C773" t="str">
        <f>IF(Rawdata[[#This Row],[Gender]]="M","Male","Female")</f>
        <v>Female</v>
      </c>
      <c r="D773" s="7">
        <f>Rawdata[[#This Row],[Income]]</f>
        <v>100000</v>
      </c>
      <c r="E773">
        <f>Rawdata[[#This Row],[Children]]</f>
        <v>4</v>
      </c>
      <c r="F773" t="str">
        <f>Rawdata[[#This Row],[Education]]</f>
        <v>Bachelors</v>
      </c>
      <c r="G773">
        <f>VLOOKUP(tbl[[#This Row],[Education]],lk_education[],G$2,FALSE)</f>
        <v>4</v>
      </c>
      <c r="H773" t="str">
        <f>Rawdata[[#This Row],[Occupation]]</f>
        <v>Management</v>
      </c>
      <c r="I773" t="str">
        <f>Rawdata[[#This Row],[Home Owner]]</f>
        <v>Yes</v>
      </c>
      <c r="J773">
        <f>Rawdata[[#This Row],[Cars]]</f>
        <v>4</v>
      </c>
      <c r="K773" t="str">
        <f>Rawdata[[#This Row],[Commute Distance]]</f>
        <v>0-1 Miles</v>
      </c>
      <c r="L773" t="str">
        <f>Rawdata[[#This Row],[Region]]</f>
        <v>North America</v>
      </c>
      <c r="M773">
        <f>Rawdata[[#This Row],[Age]]</f>
        <v>40</v>
      </c>
      <c r="N773" t="str">
        <f>VLOOKUP(tbl[[#This Row],[Age]],lk_age_brackets[],N$2,TRUE)</f>
        <v>31-40</v>
      </c>
      <c r="O773" t="str">
        <f>Rawdata[[#This Row],[Purchased Bike]]</f>
        <v>No</v>
      </c>
    </row>
    <row r="774" spans="1:15" x14ac:dyDescent="0.25">
      <c r="A774">
        <f>Rawdata[[#This Row],[ID]]</f>
        <v>17699</v>
      </c>
      <c r="B774" t="str">
        <f>IF(Rawdata[[#This Row],[Marital Status]]="M","Married","Single")</f>
        <v>Married</v>
      </c>
      <c r="C774" t="str">
        <f>IF(Rawdata[[#This Row],[Gender]]="M","Male","Female")</f>
        <v>Male</v>
      </c>
      <c r="D774" s="7">
        <f>Rawdata[[#This Row],[Income]]</f>
        <v>60000</v>
      </c>
      <c r="E774">
        <f>Rawdata[[#This Row],[Children]]</f>
        <v>1</v>
      </c>
      <c r="F774" t="str">
        <f>Rawdata[[#This Row],[Education]]</f>
        <v>Graduate Degree</v>
      </c>
      <c r="G774">
        <f>VLOOKUP(tbl[[#This Row],[Education]],lk_education[],G$2,FALSE)</f>
        <v>5</v>
      </c>
      <c r="H774" t="str">
        <f>Rawdata[[#This Row],[Occupation]]</f>
        <v>Skilled Manual</v>
      </c>
      <c r="I774" t="str">
        <f>Rawdata[[#This Row],[Home Owner]]</f>
        <v>No</v>
      </c>
      <c r="J774">
        <f>Rawdata[[#This Row],[Cars]]</f>
        <v>0</v>
      </c>
      <c r="K774" t="str">
        <f>Rawdata[[#This Row],[Commute Distance]]</f>
        <v>0-1 Miles</v>
      </c>
      <c r="L774" t="str">
        <f>Rawdata[[#This Row],[Region]]</f>
        <v>North America</v>
      </c>
      <c r="M774">
        <f>Rawdata[[#This Row],[Age]]</f>
        <v>55</v>
      </c>
      <c r="N774" t="str">
        <f>VLOOKUP(tbl[[#This Row],[Age]],lk_age_brackets[],N$2,TRUE)</f>
        <v>51-60</v>
      </c>
      <c r="O774" t="str">
        <f>Rawdata[[#This Row],[Purchased Bike]]</f>
        <v>No</v>
      </c>
    </row>
    <row r="775" spans="1:15" x14ac:dyDescent="0.25">
      <c r="A775">
        <f>Rawdata[[#This Row],[ID]]</f>
        <v>14657</v>
      </c>
      <c r="B775" t="str">
        <f>IF(Rawdata[[#This Row],[Marital Status]]="M","Married","Single")</f>
        <v>Married</v>
      </c>
      <c r="C775" t="str">
        <f>IF(Rawdata[[#This Row],[Gender]]="M","Male","Female")</f>
        <v>Male</v>
      </c>
      <c r="D775" s="7">
        <f>Rawdata[[#This Row],[Income]]</f>
        <v>80000</v>
      </c>
      <c r="E775">
        <f>Rawdata[[#This Row],[Children]]</f>
        <v>1</v>
      </c>
      <c r="F775" t="str">
        <f>Rawdata[[#This Row],[Education]]</f>
        <v>Partial College</v>
      </c>
      <c r="G775">
        <f>VLOOKUP(tbl[[#This Row],[Education]],lk_education[],G$2,FALSE)</f>
        <v>3</v>
      </c>
      <c r="H775" t="str">
        <f>Rawdata[[#This Row],[Occupation]]</f>
        <v>Skilled Manual</v>
      </c>
      <c r="I775" t="str">
        <f>Rawdata[[#This Row],[Home Owner]]</f>
        <v>No</v>
      </c>
      <c r="J775">
        <f>Rawdata[[#This Row],[Cars]]</f>
        <v>1</v>
      </c>
      <c r="K775" t="str">
        <f>Rawdata[[#This Row],[Commute Distance]]</f>
        <v>0-1 Miles</v>
      </c>
      <c r="L775" t="str">
        <f>Rawdata[[#This Row],[Region]]</f>
        <v>North America</v>
      </c>
      <c r="M775">
        <f>Rawdata[[#This Row],[Age]]</f>
        <v>47</v>
      </c>
      <c r="N775" t="str">
        <f>VLOOKUP(tbl[[#This Row],[Age]],lk_age_brackets[],N$2,TRUE)</f>
        <v>41-50</v>
      </c>
      <c r="O775" t="str">
        <f>Rawdata[[#This Row],[Purchased Bike]]</f>
        <v>Yes</v>
      </c>
    </row>
    <row r="776" spans="1:15" x14ac:dyDescent="0.25">
      <c r="A776">
        <f>Rawdata[[#This Row],[ID]]</f>
        <v>11540</v>
      </c>
      <c r="B776" t="str">
        <f>IF(Rawdata[[#This Row],[Marital Status]]="M","Married","Single")</f>
        <v>Single</v>
      </c>
      <c r="C776" t="str">
        <f>IF(Rawdata[[#This Row],[Gender]]="M","Male","Female")</f>
        <v>Male</v>
      </c>
      <c r="D776" s="7">
        <f>Rawdata[[#This Row],[Income]]</f>
        <v>60000</v>
      </c>
      <c r="E776">
        <f>Rawdata[[#This Row],[Children]]</f>
        <v>4</v>
      </c>
      <c r="F776" t="str">
        <f>Rawdata[[#This Row],[Education]]</f>
        <v>Graduate Degree</v>
      </c>
      <c r="G776">
        <f>VLOOKUP(tbl[[#This Row],[Education]],lk_education[],G$2,FALSE)</f>
        <v>5</v>
      </c>
      <c r="H776" t="str">
        <f>Rawdata[[#This Row],[Occupation]]</f>
        <v>Skilled Manual</v>
      </c>
      <c r="I776" t="str">
        <f>Rawdata[[#This Row],[Home Owner]]</f>
        <v>Yes</v>
      </c>
      <c r="J776">
        <f>Rawdata[[#This Row],[Cars]]</f>
        <v>0</v>
      </c>
      <c r="K776" t="str">
        <f>Rawdata[[#This Row],[Commute Distance]]</f>
        <v>1-2 Miles</v>
      </c>
      <c r="L776" t="str">
        <f>Rawdata[[#This Row],[Region]]</f>
        <v>North America</v>
      </c>
      <c r="M776">
        <f>Rawdata[[#This Row],[Age]]</f>
        <v>47</v>
      </c>
      <c r="N776" t="str">
        <f>VLOOKUP(tbl[[#This Row],[Age]],lk_age_brackets[],N$2,TRUE)</f>
        <v>41-50</v>
      </c>
      <c r="O776" t="str">
        <f>Rawdata[[#This Row],[Purchased Bike]]</f>
        <v>Yes</v>
      </c>
    </row>
    <row r="777" spans="1:15" x14ac:dyDescent="0.25">
      <c r="A777">
        <f>Rawdata[[#This Row],[ID]]</f>
        <v>11783</v>
      </c>
      <c r="B777" t="str">
        <f>IF(Rawdata[[#This Row],[Marital Status]]="M","Married","Single")</f>
        <v>Married</v>
      </c>
      <c r="C777" t="str">
        <f>IF(Rawdata[[#This Row],[Gender]]="M","Male","Female")</f>
        <v>Female</v>
      </c>
      <c r="D777" s="7">
        <f>Rawdata[[#This Row],[Income]]</f>
        <v>60000</v>
      </c>
      <c r="E777">
        <f>Rawdata[[#This Row],[Children]]</f>
        <v>1</v>
      </c>
      <c r="F777" t="str">
        <f>Rawdata[[#This Row],[Education]]</f>
        <v>Graduate Degree</v>
      </c>
      <c r="G777">
        <f>VLOOKUP(tbl[[#This Row],[Education]],lk_education[],G$2,FALSE)</f>
        <v>5</v>
      </c>
      <c r="H777" t="str">
        <f>Rawdata[[#This Row],[Occupation]]</f>
        <v>Skilled Manual</v>
      </c>
      <c r="I777" t="str">
        <f>Rawdata[[#This Row],[Home Owner]]</f>
        <v>Yes</v>
      </c>
      <c r="J777">
        <f>Rawdata[[#This Row],[Cars]]</f>
        <v>0</v>
      </c>
      <c r="K777" t="str">
        <f>Rawdata[[#This Row],[Commute Distance]]</f>
        <v>0-1 Miles</v>
      </c>
      <c r="L777" t="str">
        <f>Rawdata[[#This Row],[Region]]</f>
        <v>North America</v>
      </c>
      <c r="M777">
        <f>Rawdata[[#This Row],[Age]]</f>
        <v>34</v>
      </c>
      <c r="N777" t="str">
        <f>VLOOKUP(tbl[[#This Row],[Age]],lk_age_brackets[],N$2,TRUE)</f>
        <v>31-40</v>
      </c>
      <c r="O777" t="str">
        <f>Rawdata[[#This Row],[Purchased Bike]]</f>
        <v>No</v>
      </c>
    </row>
    <row r="778" spans="1:15" x14ac:dyDescent="0.25">
      <c r="A778">
        <f>Rawdata[[#This Row],[ID]]</f>
        <v>14602</v>
      </c>
      <c r="B778" t="str">
        <f>IF(Rawdata[[#This Row],[Marital Status]]="M","Married","Single")</f>
        <v>Married</v>
      </c>
      <c r="C778" t="str">
        <f>IF(Rawdata[[#This Row],[Gender]]="M","Male","Female")</f>
        <v>Female</v>
      </c>
      <c r="D778" s="7">
        <f>Rawdata[[#This Row],[Income]]</f>
        <v>80000</v>
      </c>
      <c r="E778">
        <f>Rawdata[[#This Row],[Children]]</f>
        <v>3</v>
      </c>
      <c r="F778" t="str">
        <f>Rawdata[[#This Row],[Education]]</f>
        <v>Graduate Degree</v>
      </c>
      <c r="G778">
        <f>VLOOKUP(tbl[[#This Row],[Education]],lk_education[],G$2,FALSE)</f>
        <v>5</v>
      </c>
      <c r="H778" t="str">
        <f>Rawdata[[#This Row],[Occupation]]</f>
        <v>Professional</v>
      </c>
      <c r="I778" t="str">
        <f>Rawdata[[#This Row],[Home Owner]]</f>
        <v>Yes</v>
      </c>
      <c r="J778">
        <f>Rawdata[[#This Row],[Cars]]</f>
        <v>0</v>
      </c>
      <c r="K778" t="str">
        <f>Rawdata[[#This Row],[Commute Distance]]</f>
        <v>0-1 Miles</v>
      </c>
      <c r="L778" t="str">
        <f>Rawdata[[#This Row],[Region]]</f>
        <v>North America</v>
      </c>
      <c r="M778">
        <f>Rawdata[[#This Row],[Age]]</f>
        <v>36</v>
      </c>
      <c r="N778" t="str">
        <f>VLOOKUP(tbl[[#This Row],[Age]],lk_age_brackets[],N$2,TRUE)</f>
        <v>31-40</v>
      </c>
      <c r="O778" t="str">
        <f>Rawdata[[#This Row],[Purchased Bike]]</f>
        <v>Yes</v>
      </c>
    </row>
    <row r="779" spans="1:15" x14ac:dyDescent="0.25">
      <c r="A779">
        <f>Rawdata[[#This Row],[ID]]</f>
        <v>29030</v>
      </c>
      <c r="B779" t="str">
        <f>IF(Rawdata[[#This Row],[Marital Status]]="M","Married","Single")</f>
        <v>Married</v>
      </c>
      <c r="C779" t="str">
        <f>IF(Rawdata[[#This Row],[Gender]]="M","Male","Female")</f>
        <v>Male</v>
      </c>
      <c r="D779" s="7">
        <f>Rawdata[[#This Row],[Income]]</f>
        <v>70000</v>
      </c>
      <c r="E779">
        <f>Rawdata[[#This Row],[Children]]</f>
        <v>2</v>
      </c>
      <c r="F779" t="str">
        <f>Rawdata[[#This Row],[Education]]</f>
        <v>Partial High School</v>
      </c>
      <c r="G779">
        <f>VLOOKUP(tbl[[#This Row],[Education]],lk_education[],G$2,FALSE)</f>
        <v>1</v>
      </c>
      <c r="H779" t="str">
        <f>Rawdata[[#This Row],[Occupation]]</f>
        <v>Skilled Manual</v>
      </c>
      <c r="I779" t="str">
        <f>Rawdata[[#This Row],[Home Owner]]</f>
        <v>Yes</v>
      </c>
      <c r="J779">
        <f>Rawdata[[#This Row],[Cars]]</f>
        <v>2</v>
      </c>
      <c r="K779" t="str">
        <f>Rawdata[[#This Row],[Commute Distance]]</f>
        <v>10+ Miles</v>
      </c>
      <c r="L779" t="str">
        <f>Rawdata[[#This Row],[Region]]</f>
        <v>North America</v>
      </c>
      <c r="M779">
        <f>Rawdata[[#This Row],[Age]]</f>
        <v>54</v>
      </c>
      <c r="N779" t="str">
        <f>VLOOKUP(tbl[[#This Row],[Age]],lk_age_brackets[],N$2,TRUE)</f>
        <v>51-60</v>
      </c>
      <c r="O779" t="str">
        <f>Rawdata[[#This Row],[Purchased Bike]]</f>
        <v>No</v>
      </c>
    </row>
    <row r="780" spans="1:15" x14ac:dyDescent="0.25">
      <c r="A780">
        <f>Rawdata[[#This Row],[ID]]</f>
        <v>26490</v>
      </c>
      <c r="B780" t="str">
        <f>IF(Rawdata[[#This Row],[Marital Status]]="M","Married","Single")</f>
        <v>Single</v>
      </c>
      <c r="C780" t="str">
        <f>IF(Rawdata[[#This Row],[Gender]]="M","Male","Female")</f>
        <v>Male</v>
      </c>
      <c r="D780" s="7">
        <f>Rawdata[[#This Row],[Income]]</f>
        <v>70000</v>
      </c>
      <c r="E780">
        <f>Rawdata[[#This Row],[Children]]</f>
        <v>2</v>
      </c>
      <c r="F780" t="str">
        <f>Rawdata[[#This Row],[Education]]</f>
        <v>Bachelors</v>
      </c>
      <c r="G780">
        <f>VLOOKUP(tbl[[#This Row],[Education]],lk_education[],G$2,FALSE)</f>
        <v>4</v>
      </c>
      <c r="H780" t="str">
        <f>Rawdata[[#This Row],[Occupation]]</f>
        <v>Management</v>
      </c>
      <c r="I780" t="str">
        <f>Rawdata[[#This Row],[Home Owner]]</f>
        <v>No</v>
      </c>
      <c r="J780">
        <f>Rawdata[[#This Row],[Cars]]</f>
        <v>1</v>
      </c>
      <c r="K780" t="str">
        <f>Rawdata[[#This Row],[Commute Distance]]</f>
        <v>2-5 Miles</v>
      </c>
      <c r="L780" t="str">
        <f>Rawdata[[#This Row],[Region]]</f>
        <v>North America</v>
      </c>
      <c r="M780">
        <f>Rawdata[[#This Row],[Age]]</f>
        <v>59</v>
      </c>
      <c r="N780" t="str">
        <f>VLOOKUP(tbl[[#This Row],[Age]],lk_age_brackets[],N$2,TRUE)</f>
        <v>51-60</v>
      </c>
      <c r="O780" t="str">
        <f>Rawdata[[#This Row],[Purchased Bike]]</f>
        <v>Yes</v>
      </c>
    </row>
    <row r="781" spans="1:15" x14ac:dyDescent="0.25">
      <c r="A781">
        <f>Rawdata[[#This Row],[ID]]</f>
        <v>13151</v>
      </c>
      <c r="B781" t="str">
        <f>IF(Rawdata[[#This Row],[Marital Status]]="M","Married","Single")</f>
        <v>Single</v>
      </c>
      <c r="C781" t="str">
        <f>IF(Rawdata[[#This Row],[Gender]]="M","Male","Female")</f>
        <v>Male</v>
      </c>
      <c r="D781" s="7">
        <f>Rawdata[[#This Row],[Income]]</f>
        <v>40000</v>
      </c>
      <c r="E781">
        <f>Rawdata[[#This Row],[Children]]</f>
        <v>0</v>
      </c>
      <c r="F781" t="str">
        <f>Rawdata[[#This Row],[Education]]</f>
        <v>High School</v>
      </c>
      <c r="G781">
        <f>VLOOKUP(tbl[[#This Row],[Education]],lk_education[],G$2,FALSE)</f>
        <v>2</v>
      </c>
      <c r="H781" t="str">
        <f>Rawdata[[#This Row],[Occupation]]</f>
        <v>Skilled Manual</v>
      </c>
      <c r="I781" t="str">
        <f>Rawdata[[#This Row],[Home Owner]]</f>
        <v>Yes</v>
      </c>
      <c r="J781">
        <f>Rawdata[[#This Row],[Cars]]</f>
        <v>2</v>
      </c>
      <c r="K781" t="str">
        <f>Rawdata[[#This Row],[Commute Distance]]</f>
        <v>5-10 Miles</v>
      </c>
      <c r="L781" t="str">
        <f>Rawdata[[#This Row],[Region]]</f>
        <v>North America</v>
      </c>
      <c r="M781">
        <f>Rawdata[[#This Row],[Age]]</f>
        <v>27</v>
      </c>
      <c r="N781" t="str">
        <f>VLOOKUP(tbl[[#This Row],[Age]],lk_age_brackets[],N$2,TRUE)</f>
        <v>0-30</v>
      </c>
      <c r="O781" t="str">
        <f>Rawdata[[#This Row],[Purchased Bike]]</f>
        <v>No</v>
      </c>
    </row>
    <row r="782" spans="1:15" x14ac:dyDescent="0.25">
      <c r="A782">
        <f>Rawdata[[#This Row],[ID]]</f>
        <v>17260</v>
      </c>
      <c r="B782" t="str">
        <f>IF(Rawdata[[#This Row],[Marital Status]]="M","Married","Single")</f>
        <v>Married</v>
      </c>
      <c r="C782" t="str">
        <f>IF(Rawdata[[#This Row],[Gender]]="M","Male","Female")</f>
        <v>Male</v>
      </c>
      <c r="D782" s="7">
        <f>Rawdata[[#This Row],[Income]]</f>
        <v>90000</v>
      </c>
      <c r="E782">
        <f>Rawdata[[#This Row],[Children]]</f>
        <v>5</v>
      </c>
      <c r="F782" t="str">
        <f>Rawdata[[#This Row],[Education]]</f>
        <v>Partial College</v>
      </c>
      <c r="G782">
        <f>VLOOKUP(tbl[[#This Row],[Education]],lk_education[],G$2,FALSE)</f>
        <v>3</v>
      </c>
      <c r="H782" t="str">
        <f>Rawdata[[#This Row],[Occupation]]</f>
        <v>Professional</v>
      </c>
      <c r="I782" t="str">
        <f>Rawdata[[#This Row],[Home Owner]]</f>
        <v>Yes</v>
      </c>
      <c r="J782">
        <f>Rawdata[[#This Row],[Cars]]</f>
        <v>3</v>
      </c>
      <c r="K782" t="str">
        <f>Rawdata[[#This Row],[Commute Distance]]</f>
        <v>0-1 Miles</v>
      </c>
      <c r="L782" t="str">
        <f>Rawdata[[#This Row],[Region]]</f>
        <v>North America</v>
      </c>
      <c r="M782">
        <f>Rawdata[[#This Row],[Age]]</f>
        <v>41</v>
      </c>
      <c r="N782" t="str">
        <f>VLOOKUP(tbl[[#This Row],[Age]],lk_age_brackets[],N$2,TRUE)</f>
        <v>41-50</v>
      </c>
      <c r="O782" t="str">
        <f>Rawdata[[#This Row],[Purchased Bike]]</f>
        <v>No</v>
      </c>
    </row>
    <row r="783" spans="1:15" x14ac:dyDescent="0.25">
      <c r="A783">
        <f>Rawdata[[#This Row],[ID]]</f>
        <v>15372</v>
      </c>
      <c r="B783" t="str">
        <f>IF(Rawdata[[#This Row],[Marital Status]]="M","Married","Single")</f>
        <v>Married</v>
      </c>
      <c r="C783" t="str">
        <f>IF(Rawdata[[#This Row],[Gender]]="M","Male","Female")</f>
        <v>Male</v>
      </c>
      <c r="D783" s="7">
        <f>Rawdata[[#This Row],[Income]]</f>
        <v>80000</v>
      </c>
      <c r="E783">
        <f>Rawdata[[#This Row],[Children]]</f>
        <v>3</v>
      </c>
      <c r="F783" t="str">
        <f>Rawdata[[#This Row],[Education]]</f>
        <v>Partial College</v>
      </c>
      <c r="G783">
        <f>VLOOKUP(tbl[[#This Row],[Education]],lk_education[],G$2,FALSE)</f>
        <v>3</v>
      </c>
      <c r="H783" t="str">
        <f>Rawdata[[#This Row],[Occupation]]</f>
        <v>Professional</v>
      </c>
      <c r="I783" t="str">
        <f>Rawdata[[#This Row],[Home Owner]]</f>
        <v>No</v>
      </c>
      <c r="J783">
        <f>Rawdata[[#This Row],[Cars]]</f>
        <v>2</v>
      </c>
      <c r="K783" t="str">
        <f>Rawdata[[#This Row],[Commute Distance]]</f>
        <v>2-5 Miles</v>
      </c>
      <c r="L783" t="str">
        <f>Rawdata[[#This Row],[Region]]</f>
        <v>North America</v>
      </c>
      <c r="M783">
        <f>Rawdata[[#This Row],[Age]]</f>
        <v>50</v>
      </c>
      <c r="N783" t="str">
        <f>VLOOKUP(tbl[[#This Row],[Age]],lk_age_brackets[],N$2,TRUE)</f>
        <v>41-50</v>
      </c>
      <c r="O783" t="str">
        <f>Rawdata[[#This Row],[Purchased Bike]]</f>
        <v>Yes</v>
      </c>
    </row>
    <row r="784" spans="1:15" x14ac:dyDescent="0.25">
      <c r="A784">
        <f>Rawdata[[#This Row],[ID]]</f>
        <v>18105</v>
      </c>
      <c r="B784" t="str">
        <f>IF(Rawdata[[#This Row],[Marital Status]]="M","Married","Single")</f>
        <v>Married</v>
      </c>
      <c r="C784" t="str">
        <f>IF(Rawdata[[#This Row],[Gender]]="M","Male","Female")</f>
        <v>Female</v>
      </c>
      <c r="D784" s="7">
        <f>Rawdata[[#This Row],[Income]]</f>
        <v>60000</v>
      </c>
      <c r="E784">
        <f>Rawdata[[#This Row],[Children]]</f>
        <v>2</v>
      </c>
      <c r="F784" t="str">
        <f>Rawdata[[#This Row],[Education]]</f>
        <v>Partial College</v>
      </c>
      <c r="G784">
        <f>VLOOKUP(tbl[[#This Row],[Education]],lk_education[],G$2,FALSE)</f>
        <v>3</v>
      </c>
      <c r="H784" t="str">
        <f>Rawdata[[#This Row],[Occupation]]</f>
        <v>Professional</v>
      </c>
      <c r="I784" t="str">
        <f>Rawdata[[#This Row],[Home Owner]]</f>
        <v>Yes</v>
      </c>
      <c r="J784">
        <f>Rawdata[[#This Row],[Cars]]</f>
        <v>1</v>
      </c>
      <c r="K784" t="str">
        <f>Rawdata[[#This Row],[Commute Distance]]</f>
        <v>10+ Miles</v>
      </c>
      <c r="L784" t="str">
        <f>Rawdata[[#This Row],[Region]]</f>
        <v>North America</v>
      </c>
      <c r="M784">
        <f>Rawdata[[#This Row],[Age]]</f>
        <v>55</v>
      </c>
      <c r="N784" t="str">
        <f>VLOOKUP(tbl[[#This Row],[Age]],lk_age_brackets[],N$2,TRUE)</f>
        <v>51-60</v>
      </c>
      <c r="O784" t="str">
        <f>Rawdata[[#This Row],[Purchased Bike]]</f>
        <v>No</v>
      </c>
    </row>
    <row r="785" spans="1:15" x14ac:dyDescent="0.25">
      <c r="A785">
        <f>Rawdata[[#This Row],[ID]]</f>
        <v>19660</v>
      </c>
      <c r="B785" t="str">
        <f>IF(Rawdata[[#This Row],[Marital Status]]="M","Married","Single")</f>
        <v>Married</v>
      </c>
      <c r="C785" t="str">
        <f>IF(Rawdata[[#This Row],[Gender]]="M","Male","Female")</f>
        <v>Male</v>
      </c>
      <c r="D785" s="7">
        <f>Rawdata[[#This Row],[Income]]</f>
        <v>80000</v>
      </c>
      <c r="E785">
        <f>Rawdata[[#This Row],[Children]]</f>
        <v>4</v>
      </c>
      <c r="F785" t="str">
        <f>Rawdata[[#This Row],[Education]]</f>
        <v>Bachelors</v>
      </c>
      <c r="G785">
        <f>VLOOKUP(tbl[[#This Row],[Education]],lk_education[],G$2,FALSE)</f>
        <v>4</v>
      </c>
      <c r="H785" t="str">
        <f>Rawdata[[#This Row],[Occupation]]</f>
        <v>Management</v>
      </c>
      <c r="I785" t="str">
        <f>Rawdata[[#This Row],[Home Owner]]</f>
        <v>Yes</v>
      </c>
      <c r="J785">
        <f>Rawdata[[#This Row],[Cars]]</f>
        <v>0</v>
      </c>
      <c r="K785" t="str">
        <f>Rawdata[[#This Row],[Commute Distance]]</f>
        <v>0-1 Miles</v>
      </c>
      <c r="L785" t="str">
        <f>Rawdata[[#This Row],[Region]]</f>
        <v>North America</v>
      </c>
      <c r="M785">
        <f>Rawdata[[#This Row],[Age]]</f>
        <v>43</v>
      </c>
      <c r="N785" t="str">
        <f>VLOOKUP(tbl[[#This Row],[Age]],lk_age_brackets[],N$2,TRUE)</f>
        <v>41-50</v>
      </c>
      <c r="O785" t="str">
        <f>Rawdata[[#This Row],[Purchased Bike]]</f>
        <v>No</v>
      </c>
    </row>
    <row r="786" spans="1:15" x14ac:dyDescent="0.25">
      <c r="A786">
        <f>Rawdata[[#This Row],[ID]]</f>
        <v>16112</v>
      </c>
      <c r="B786" t="str">
        <f>IF(Rawdata[[#This Row],[Marital Status]]="M","Married","Single")</f>
        <v>Single</v>
      </c>
      <c r="C786" t="str">
        <f>IF(Rawdata[[#This Row],[Gender]]="M","Male","Female")</f>
        <v>Male</v>
      </c>
      <c r="D786" s="7">
        <f>Rawdata[[#This Row],[Income]]</f>
        <v>70000</v>
      </c>
      <c r="E786">
        <f>Rawdata[[#This Row],[Children]]</f>
        <v>4</v>
      </c>
      <c r="F786" t="str">
        <f>Rawdata[[#This Row],[Education]]</f>
        <v>Bachelors</v>
      </c>
      <c r="G786">
        <f>VLOOKUP(tbl[[#This Row],[Education]],lk_education[],G$2,FALSE)</f>
        <v>4</v>
      </c>
      <c r="H786" t="str">
        <f>Rawdata[[#This Row],[Occupation]]</f>
        <v>Professional</v>
      </c>
      <c r="I786" t="str">
        <f>Rawdata[[#This Row],[Home Owner]]</f>
        <v>Yes</v>
      </c>
      <c r="J786">
        <f>Rawdata[[#This Row],[Cars]]</f>
        <v>2</v>
      </c>
      <c r="K786" t="str">
        <f>Rawdata[[#This Row],[Commute Distance]]</f>
        <v>2-5 Miles</v>
      </c>
      <c r="L786" t="str">
        <f>Rawdata[[#This Row],[Region]]</f>
        <v>North America</v>
      </c>
      <c r="M786">
        <f>Rawdata[[#This Row],[Age]]</f>
        <v>43</v>
      </c>
      <c r="N786" t="str">
        <f>VLOOKUP(tbl[[#This Row],[Age]],lk_age_brackets[],N$2,TRUE)</f>
        <v>41-50</v>
      </c>
      <c r="O786" t="str">
        <f>Rawdata[[#This Row],[Purchased Bike]]</f>
        <v>Yes</v>
      </c>
    </row>
    <row r="787" spans="1:15" x14ac:dyDescent="0.25">
      <c r="A787">
        <f>Rawdata[[#This Row],[ID]]</f>
        <v>20698</v>
      </c>
      <c r="B787" t="str">
        <f>IF(Rawdata[[#This Row],[Marital Status]]="M","Married","Single")</f>
        <v>Married</v>
      </c>
      <c r="C787" t="str">
        <f>IF(Rawdata[[#This Row],[Gender]]="M","Male","Female")</f>
        <v>Male</v>
      </c>
      <c r="D787" s="7">
        <f>Rawdata[[#This Row],[Income]]</f>
        <v>60000</v>
      </c>
      <c r="E787">
        <f>Rawdata[[#This Row],[Children]]</f>
        <v>4</v>
      </c>
      <c r="F787" t="str">
        <f>Rawdata[[#This Row],[Education]]</f>
        <v>Bachelors</v>
      </c>
      <c r="G787">
        <f>VLOOKUP(tbl[[#This Row],[Education]],lk_education[],G$2,FALSE)</f>
        <v>4</v>
      </c>
      <c r="H787" t="str">
        <f>Rawdata[[#This Row],[Occupation]]</f>
        <v>Skilled Manual</v>
      </c>
      <c r="I787" t="str">
        <f>Rawdata[[#This Row],[Home Owner]]</f>
        <v>Yes</v>
      </c>
      <c r="J787">
        <f>Rawdata[[#This Row],[Cars]]</f>
        <v>3</v>
      </c>
      <c r="K787" t="str">
        <f>Rawdata[[#This Row],[Commute Distance]]</f>
        <v>5-10 Miles</v>
      </c>
      <c r="L787" t="str">
        <f>Rawdata[[#This Row],[Region]]</f>
        <v>North America</v>
      </c>
      <c r="M787">
        <f>Rawdata[[#This Row],[Age]]</f>
        <v>42</v>
      </c>
      <c r="N787" t="str">
        <f>VLOOKUP(tbl[[#This Row],[Age]],lk_age_brackets[],N$2,TRUE)</f>
        <v>41-50</v>
      </c>
      <c r="O787" t="str">
        <f>Rawdata[[#This Row],[Purchased Bike]]</f>
        <v>No</v>
      </c>
    </row>
    <row r="788" spans="1:15" x14ac:dyDescent="0.25">
      <c r="A788">
        <f>Rawdata[[#This Row],[ID]]</f>
        <v>20076</v>
      </c>
      <c r="B788" t="str">
        <f>IF(Rawdata[[#This Row],[Marital Status]]="M","Married","Single")</f>
        <v>Single</v>
      </c>
      <c r="C788" t="str">
        <f>IF(Rawdata[[#This Row],[Gender]]="M","Male","Female")</f>
        <v>Female</v>
      </c>
      <c r="D788" s="7">
        <f>Rawdata[[#This Row],[Income]]</f>
        <v>10000</v>
      </c>
      <c r="E788">
        <f>Rawdata[[#This Row],[Children]]</f>
        <v>2</v>
      </c>
      <c r="F788" t="str">
        <f>Rawdata[[#This Row],[Education]]</f>
        <v>High School</v>
      </c>
      <c r="G788">
        <f>VLOOKUP(tbl[[#This Row],[Education]],lk_education[],G$2,FALSE)</f>
        <v>2</v>
      </c>
      <c r="H788" t="str">
        <f>Rawdata[[#This Row],[Occupation]]</f>
        <v>Manual</v>
      </c>
      <c r="I788" t="str">
        <f>Rawdata[[#This Row],[Home Owner]]</f>
        <v>Yes</v>
      </c>
      <c r="J788">
        <f>Rawdata[[#This Row],[Cars]]</f>
        <v>2</v>
      </c>
      <c r="K788" t="str">
        <f>Rawdata[[#This Row],[Commute Distance]]</f>
        <v>1-2 Miles</v>
      </c>
      <c r="L788" t="str">
        <f>Rawdata[[#This Row],[Region]]</f>
        <v>North America</v>
      </c>
      <c r="M788">
        <f>Rawdata[[#This Row],[Age]]</f>
        <v>53</v>
      </c>
      <c r="N788" t="str">
        <f>VLOOKUP(tbl[[#This Row],[Age]],lk_age_brackets[],N$2,TRUE)</f>
        <v>51-60</v>
      </c>
      <c r="O788" t="str">
        <f>Rawdata[[#This Row],[Purchased Bike]]</f>
        <v>Yes</v>
      </c>
    </row>
    <row r="789" spans="1:15" x14ac:dyDescent="0.25">
      <c r="A789">
        <f>Rawdata[[#This Row],[ID]]</f>
        <v>24496</v>
      </c>
      <c r="B789" t="str">
        <f>IF(Rawdata[[#This Row],[Marital Status]]="M","Married","Single")</f>
        <v>Single</v>
      </c>
      <c r="C789" t="str">
        <f>IF(Rawdata[[#This Row],[Gender]]="M","Male","Female")</f>
        <v>Female</v>
      </c>
      <c r="D789" s="7">
        <f>Rawdata[[#This Row],[Income]]</f>
        <v>40000</v>
      </c>
      <c r="E789">
        <f>Rawdata[[#This Row],[Children]]</f>
        <v>0</v>
      </c>
      <c r="F789" t="str">
        <f>Rawdata[[#This Row],[Education]]</f>
        <v>High School</v>
      </c>
      <c r="G789">
        <f>VLOOKUP(tbl[[#This Row],[Education]],lk_education[],G$2,FALSE)</f>
        <v>2</v>
      </c>
      <c r="H789" t="str">
        <f>Rawdata[[#This Row],[Occupation]]</f>
        <v>Skilled Manual</v>
      </c>
      <c r="I789" t="str">
        <f>Rawdata[[#This Row],[Home Owner]]</f>
        <v>No</v>
      </c>
      <c r="J789">
        <f>Rawdata[[#This Row],[Cars]]</f>
        <v>2</v>
      </c>
      <c r="K789" t="str">
        <f>Rawdata[[#This Row],[Commute Distance]]</f>
        <v>0-1 Miles</v>
      </c>
      <c r="L789" t="str">
        <f>Rawdata[[#This Row],[Region]]</f>
        <v>North America</v>
      </c>
      <c r="M789">
        <f>Rawdata[[#This Row],[Age]]</f>
        <v>28</v>
      </c>
      <c r="N789" t="str">
        <f>VLOOKUP(tbl[[#This Row],[Age]],lk_age_brackets[],N$2,TRUE)</f>
        <v>0-30</v>
      </c>
      <c r="O789" t="str">
        <f>Rawdata[[#This Row],[Purchased Bike]]</f>
        <v>Yes</v>
      </c>
    </row>
    <row r="790" spans="1:15" x14ac:dyDescent="0.25">
      <c r="A790">
        <f>Rawdata[[#This Row],[ID]]</f>
        <v>15468</v>
      </c>
      <c r="B790" t="str">
        <f>IF(Rawdata[[#This Row],[Marital Status]]="M","Married","Single")</f>
        <v>Married</v>
      </c>
      <c r="C790" t="str">
        <f>IF(Rawdata[[#This Row],[Gender]]="M","Male","Female")</f>
        <v>Female</v>
      </c>
      <c r="D790" s="7">
        <f>Rawdata[[#This Row],[Income]]</f>
        <v>50000</v>
      </c>
      <c r="E790">
        <f>Rawdata[[#This Row],[Children]]</f>
        <v>1</v>
      </c>
      <c r="F790" t="str">
        <f>Rawdata[[#This Row],[Education]]</f>
        <v>Bachelors</v>
      </c>
      <c r="G790">
        <f>VLOOKUP(tbl[[#This Row],[Education]],lk_education[],G$2,FALSE)</f>
        <v>4</v>
      </c>
      <c r="H790" t="str">
        <f>Rawdata[[#This Row],[Occupation]]</f>
        <v>Skilled Manual</v>
      </c>
      <c r="I790" t="str">
        <f>Rawdata[[#This Row],[Home Owner]]</f>
        <v>Yes</v>
      </c>
      <c r="J790">
        <f>Rawdata[[#This Row],[Cars]]</f>
        <v>1</v>
      </c>
      <c r="K790" t="str">
        <f>Rawdata[[#This Row],[Commute Distance]]</f>
        <v>0-1 Miles</v>
      </c>
      <c r="L790" t="str">
        <f>Rawdata[[#This Row],[Region]]</f>
        <v>North America</v>
      </c>
      <c r="M790">
        <f>Rawdata[[#This Row],[Age]]</f>
        <v>35</v>
      </c>
      <c r="N790" t="str">
        <f>VLOOKUP(tbl[[#This Row],[Age]],lk_age_brackets[],N$2,TRUE)</f>
        <v>31-40</v>
      </c>
      <c r="O790" t="str">
        <f>Rawdata[[#This Row],[Purchased Bike]]</f>
        <v>No</v>
      </c>
    </row>
    <row r="791" spans="1:15" x14ac:dyDescent="0.25">
      <c r="A791">
        <f>Rawdata[[#This Row],[ID]]</f>
        <v>28031</v>
      </c>
      <c r="B791" t="str">
        <f>IF(Rawdata[[#This Row],[Marital Status]]="M","Married","Single")</f>
        <v>Single</v>
      </c>
      <c r="C791" t="str">
        <f>IF(Rawdata[[#This Row],[Gender]]="M","Male","Female")</f>
        <v>Female</v>
      </c>
      <c r="D791" s="7">
        <f>Rawdata[[#This Row],[Income]]</f>
        <v>70000</v>
      </c>
      <c r="E791">
        <f>Rawdata[[#This Row],[Children]]</f>
        <v>2</v>
      </c>
      <c r="F791" t="str">
        <f>Rawdata[[#This Row],[Education]]</f>
        <v>Bachelors</v>
      </c>
      <c r="G791">
        <f>VLOOKUP(tbl[[#This Row],[Education]],lk_education[],G$2,FALSE)</f>
        <v>4</v>
      </c>
      <c r="H791" t="str">
        <f>Rawdata[[#This Row],[Occupation]]</f>
        <v>Management</v>
      </c>
      <c r="I791" t="str">
        <f>Rawdata[[#This Row],[Home Owner]]</f>
        <v>No</v>
      </c>
      <c r="J791">
        <f>Rawdata[[#This Row],[Cars]]</f>
        <v>1</v>
      </c>
      <c r="K791" t="str">
        <f>Rawdata[[#This Row],[Commute Distance]]</f>
        <v>2-5 Miles</v>
      </c>
      <c r="L791" t="str">
        <f>Rawdata[[#This Row],[Region]]</f>
        <v>North America</v>
      </c>
      <c r="M791">
        <f>Rawdata[[#This Row],[Age]]</f>
        <v>59</v>
      </c>
      <c r="N791" t="str">
        <f>VLOOKUP(tbl[[#This Row],[Age]],lk_age_brackets[],N$2,TRUE)</f>
        <v>51-60</v>
      </c>
      <c r="O791" t="str">
        <f>Rawdata[[#This Row],[Purchased Bike]]</f>
        <v>Yes</v>
      </c>
    </row>
    <row r="792" spans="1:15" x14ac:dyDescent="0.25">
      <c r="A792">
        <f>Rawdata[[#This Row],[ID]]</f>
        <v>26270</v>
      </c>
      <c r="B792" t="str">
        <f>IF(Rawdata[[#This Row],[Marital Status]]="M","Married","Single")</f>
        <v>Single</v>
      </c>
      <c r="C792" t="str">
        <f>IF(Rawdata[[#This Row],[Gender]]="M","Male","Female")</f>
        <v>Female</v>
      </c>
      <c r="D792" s="7">
        <f>Rawdata[[#This Row],[Income]]</f>
        <v>20000</v>
      </c>
      <c r="E792">
        <f>Rawdata[[#This Row],[Children]]</f>
        <v>2</v>
      </c>
      <c r="F792" t="str">
        <f>Rawdata[[#This Row],[Education]]</f>
        <v>Partial High School</v>
      </c>
      <c r="G792">
        <f>VLOOKUP(tbl[[#This Row],[Education]],lk_education[],G$2,FALSE)</f>
        <v>1</v>
      </c>
      <c r="H792" t="str">
        <f>Rawdata[[#This Row],[Occupation]]</f>
        <v>Clerical</v>
      </c>
      <c r="I792" t="str">
        <f>Rawdata[[#This Row],[Home Owner]]</f>
        <v>Yes</v>
      </c>
      <c r="J792">
        <f>Rawdata[[#This Row],[Cars]]</f>
        <v>2</v>
      </c>
      <c r="K792" t="str">
        <f>Rawdata[[#This Row],[Commute Distance]]</f>
        <v>1-2 Miles</v>
      </c>
      <c r="L792" t="str">
        <f>Rawdata[[#This Row],[Region]]</f>
        <v>North America</v>
      </c>
      <c r="M792">
        <f>Rawdata[[#This Row],[Age]]</f>
        <v>49</v>
      </c>
      <c r="N792" t="str">
        <f>VLOOKUP(tbl[[#This Row],[Age]],lk_age_brackets[],N$2,TRUE)</f>
        <v>41-50</v>
      </c>
      <c r="O792" t="str">
        <f>Rawdata[[#This Row],[Purchased Bike]]</f>
        <v>No</v>
      </c>
    </row>
    <row r="793" spans="1:15" x14ac:dyDescent="0.25">
      <c r="A793">
        <f>Rawdata[[#This Row],[ID]]</f>
        <v>22221</v>
      </c>
      <c r="B793" t="str">
        <f>IF(Rawdata[[#This Row],[Marital Status]]="M","Married","Single")</f>
        <v>Married</v>
      </c>
      <c r="C793" t="str">
        <f>IF(Rawdata[[#This Row],[Gender]]="M","Male","Female")</f>
        <v>Male</v>
      </c>
      <c r="D793" s="7">
        <f>Rawdata[[#This Row],[Income]]</f>
        <v>60000</v>
      </c>
      <c r="E793">
        <f>Rawdata[[#This Row],[Children]]</f>
        <v>2</v>
      </c>
      <c r="F793" t="str">
        <f>Rawdata[[#This Row],[Education]]</f>
        <v>High School</v>
      </c>
      <c r="G793">
        <f>VLOOKUP(tbl[[#This Row],[Education]],lk_education[],G$2,FALSE)</f>
        <v>2</v>
      </c>
      <c r="H793" t="str">
        <f>Rawdata[[#This Row],[Occupation]]</f>
        <v>Professional</v>
      </c>
      <c r="I793" t="str">
        <f>Rawdata[[#This Row],[Home Owner]]</f>
        <v>No</v>
      </c>
      <c r="J793">
        <f>Rawdata[[#This Row],[Cars]]</f>
        <v>2</v>
      </c>
      <c r="K793" t="str">
        <f>Rawdata[[#This Row],[Commute Distance]]</f>
        <v>1-2 Miles</v>
      </c>
      <c r="L793" t="str">
        <f>Rawdata[[#This Row],[Region]]</f>
        <v>North America</v>
      </c>
      <c r="M793">
        <f>Rawdata[[#This Row],[Age]]</f>
        <v>48</v>
      </c>
      <c r="N793" t="str">
        <f>VLOOKUP(tbl[[#This Row],[Age]],lk_age_brackets[],N$2,TRUE)</f>
        <v>41-50</v>
      </c>
      <c r="O793" t="str">
        <f>Rawdata[[#This Row],[Purchased Bike]]</f>
        <v>Yes</v>
      </c>
    </row>
    <row r="794" spans="1:15" x14ac:dyDescent="0.25">
      <c r="A794">
        <f>Rawdata[[#This Row],[ID]]</f>
        <v>28228</v>
      </c>
      <c r="B794" t="str">
        <f>IF(Rawdata[[#This Row],[Marital Status]]="M","Married","Single")</f>
        <v>Single</v>
      </c>
      <c r="C794" t="str">
        <f>IF(Rawdata[[#This Row],[Gender]]="M","Male","Female")</f>
        <v>Female</v>
      </c>
      <c r="D794" s="7">
        <f>Rawdata[[#This Row],[Income]]</f>
        <v>80000</v>
      </c>
      <c r="E794">
        <f>Rawdata[[#This Row],[Children]]</f>
        <v>2</v>
      </c>
      <c r="F794" t="str">
        <f>Rawdata[[#This Row],[Education]]</f>
        <v>Partial High School</v>
      </c>
      <c r="G794">
        <f>VLOOKUP(tbl[[#This Row],[Education]],lk_education[],G$2,FALSE)</f>
        <v>1</v>
      </c>
      <c r="H794" t="str">
        <f>Rawdata[[#This Row],[Occupation]]</f>
        <v>Skilled Manual</v>
      </c>
      <c r="I794" t="str">
        <f>Rawdata[[#This Row],[Home Owner]]</f>
        <v>No</v>
      </c>
      <c r="J794">
        <f>Rawdata[[#This Row],[Cars]]</f>
        <v>2</v>
      </c>
      <c r="K794" t="str">
        <f>Rawdata[[#This Row],[Commute Distance]]</f>
        <v>1-2 Miles</v>
      </c>
      <c r="L794" t="str">
        <f>Rawdata[[#This Row],[Region]]</f>
        <v>North America</v>
      </c>
      <c r="M794">
        <f>Rawdata[[#This Row],[Age]]</f>
        <v>50</v>
      </c>
      <c r="N794" t="str">
        <f>VLOOKUP(tbl[[#This Row],[Age]],lk_age_brackets[],N$2,TRUE)</f>
        <v>41-50</v>
      </c>
      <c r="O794" t="str">
        <f>Rawdata[[#This Row],[Purchased Bike]]</f>
        <v>No</v>
      </c>
    </row>
    <row r="795" spans="1:15" x14ac:dyDescent="0.25">
      <c r="A795">
        <f>Rawdata[[#This Row],[ID]]</f>
        <v>18363</v>
      </c>
      <c r="B795" t="str">
        <f>IF(Rawdata[[#This Row],[Marital Status]]="M","Married","Single")</f>
        <v>Married</v>
      </c>
      <c r="C795" t="str">
        <f>IF(Rawdata[[#This Row],[Gender]]="M","Male","Female")</f>
        <v>Male</v>
      </c>
      <c r="D795" s="7">
        <f>Rawdata[[#This Row],[Income]]</f>
        <v>40000</v>
      </c>
      <c r="E795">
        <f>Rawdata[[#This Row],[Children]]</f>
        <v>0</v>
      </c>
      <c r="F795" t="str">
        <f>Rawdata[[#This Row],[Education]]</f>
        <v>High School</v>
      </c>
      <c r="G795">
        <f>VLOOKUP(tbl[[#This Row],[Education]],lk_education[],G$2,FALSE)</f>
        <v>2</v>
      </c>
      <c r="H795" t="str">
        <f>Rawdata[[#This Row],[Occupation]]</f>
        <v>Skilled Manual</v>
      </c>
      <c r="I795" t="str">
        <f>Rawdata[[#This Row],[Home Owner]]</f>
        <v>Yes</v>
      </c>
      <c r="J795">
        <f>Rawdata[[#This Row],[Cars]]</f>
        <v>2</v>
      </c>
      <c r="K795" t="str">
        <f>Rawdata[[#This Row],[Commute Distance]]</f>
        <v>5-10 Miles</v>
      </c>
      <c r="L795" t="str">
        <f>Rawdata[[#This Row],[Region]]</f>
        <v>North America</v>
      </c>
      <c r="M795">
        <f>Rawdata[[#This Row],[Age]]</f>
        <v>28</v>
      </c>
      <c r="N795" t="str">
        <f>VLOOKUP(tbl[[#This Row],[Age]],lk_age_brackets[],N$2,TRUE)</f>
        <v>0-30</v>
      </c>
      <c r="O795" t="str">
        <f>Rawdata[[#This Row],[Purchased Bike]]</f>
        <v>Yes</v>
      </c>
    </row>
    <row r="796" spans="1:15" x14ac:dyDescent="0.25">
      <c r="A796">
        <f>Rawdata[[#This Row],[ID]]</f>
        <v>23256</v>
      </c>
      <c r="B796" t="str">
        <f>IF(Rawdata[[#This Row],[Marital Status]]="M","Married","Single")</f>
        <v>Single</v>
      </c>
      <c r="C796" t="str">
        <f>IF(Rawdata[[#This Row],[Gender]]="M","Male","Female")</f>
        <v>Male</v>
      </c>
      <c r="D796" s="7">
        <f>Rawdata[[#This Row],[Income]]</f>
        <v>30000</v>
      </c>
      <c r="E796">
        <f>Rawdata[[#This Row],[Children]]</f>
        <v>1</v>
      </c>
      <c r="F796" t="str">
        <f>Rawdata[[#This Row],[Education]]</f>
        <v>High School</v>
      </c>
      <c r="G796">
        <f>VLOOKUP(tbl[[#This Row],[Education]],lk_education[],G$2,FALSE)</f>
        <v>2</v>
      </c>
      <c r="H796" t="str">
        <f>Rawdata[[#This Row],[Occupation]]</f>
        <v>Clerical</v>
      </c>
      <c r="I796" t="str">
        <f>Rawdata[[#This Row],[Home Owner]]</f>
        <v>No</v>
      </c>
      <c r="J796">
        <f>Rawdata[[#This Row],[Cars]]</f>
        <v>1</v>
      </c>
      <c r="K796" t="str">
        <f>Rawdata[[#This Row],[Commute Distance]]</f>
        <v>5-10 Miles</v>
      </c>
      <c r="L796" t="str">
        <f>Rawdata[[#This Row],[Region]]</f>
        <v>North America</v>
      </c>
      <c r="M796">
        <f>Rawdata[[#This Row],[Age]]</f>
        <v>52</v>
      </c>
      <c r="N796" t="str">
        <f>VLOOKUP(tbl[[#This Row],[Age]],lk_age_brackets[],N$2,TRUE)</f>
        <v>51-60</v>
      </c>
      <c r="O796" t="str">
        <f>Rawdata[[#This Row],[Purchased Bike]]</f>
        <v>No</v>
      </c>
    </row>
    <row r="797" spans="1:15" x14ac:dyDescent="0.25">
      <c r="A797">
        <f>Rawdata[[#This Row],[ID]]</f>
        <v>12768</v>
      </c>
      <c r="B797" t="str">
        <f>IF(Rawdata[[#This Row],[Marital Status]]="M","Married","Single")</f>
        <v>Married</v>
      </c>
      <c r="C797" t="str">
        <f>IF(Rawdata[[#This Row],[Gender]]="M","Male","Female")</f>
        <v>Male</v>
      </c>
      <c r="D797" s="7">
        <f>Rawdata[[#This Row],[Income]]</f>
        <v>30000</v>
      </c>
      <c r="E797">
        <f>Rawdata[[#This Row],[Children]]</f>
        <v>1</v>
      </c>
      <c r="F797" t="str">
        <f>Rawdata[[#This Row],[Education]]</f>
        <v>High School</v>
      </c>
      <c r="G797">
        <f>VLOOKUP(tbl[[#This Row],[Education]],lk_education[],G$2,FALSE)</f>
        <v>2</v>
      </c>
      <c r="H797" t="str">
        <f>Rawdata[[#This Row],[Occupation]]</f>
        <v>Clerical</v>
      </c>
      <c r="I797" t="str">
        <f>Rawdata[[#This Row],[Home Owner]]</f>
        <v>Yes</v>
      </c>
      <c r="J797">
        <f>Rawdata[[#This Row],[Cars]]</f>
        <v>1</v>
      </c>
      <c r="K797" t="str">
        <f>Rawdata[[#This Row],[Commute Distance]]</f>
        <v>2-5 Miles</v>
      </c>
      <c r="L797" t="str">
        <f>Rawdata[[#This Row],[Region]]</f>
        <v>North America</v>
      </c>
      <c r="M797">
        <f>Rawdata[[#This Row],[Age]]</f>
        <v>52</v>
      </c>
      <c r="N797" t="str">
        <f>VLOOKUP(tbl[[#This Row],[Age]],lk_age_brackets[],N$2,TRUE)</f>
        <v>51-60</v>
      </c>
      <c r="O797" t="str">
        <f>Rawdata[[#This Row],[Purchased Bike]]</f>
        <v>Yes</v>
      </c>
    </row>
    <row r="798" spans="1:15" x14ac:dyDescent="0.25">
      <c r="A798">
        <f>Rawdata[[#This Row],[ID]]</f>
        <v>20361</v>
      </c>
      <c r="B798" t="str">
        <f>IF(Rawdata[[#This Row],[Marital Status]]="M","Married","Single")</f>
        <v>Married</v>
      </c>
      <c r="C798" t="str">
        <f>IF(Rawdata[[#This Row],[Gender]]="M","Male","Female")</f>
        <v>Male</v>
      </c>
      <c r="D798" s="7">
        <f>Rawdata[[#This Row],[Income]]</f>
        <v>50000</v>
      </c>
      <c r="E798">
        <f>Rawdata[[#This Row],[Children]]</f>
        <v>2</v>
      </c>
      <c r="F798" t="str">
        <f>Rawdata[[#This Row],[Education]]</f>
        <v>Graduate Degree</v>
      </c>
      <c r="G798">
        <f>VLOOKUP(tbl[[#This Row],[Education]],lk_education[],G$2,FALSE)</f>
        <v>5</v>
      </c>
      <c r="H798" t="str">
        <f>Rawdata[[#This Row],[Occupation]]</f>
        <v>Management</v>
      </c>
      <c r="I798" t="str">
        <f>Rawdata[[#This Row],[Home Owner]]</f>
        <v>Yes</v>
      </c>
      <c r="J798">
        <f>Rawdata[[#This Row],[Cars]]</f>
        <v>2</v>
      </c>
      <c r="K798" t="str">
        <f>Rawdata[[#This Row],[Commute Distance]]</f>
        <v>5-10 Miles</v>
      </c>
      <c r="L798" t="str">
        <f>Rawdata[[#This Row],[Region]]</f>
        <v>North America</v>
      </c>
      <c r="M798">
        <f>Rawdata[[#This Row],[Age]]</f>
        <v>69</v>
      </c>
      <c r="N798" t="str">
        <f>VLOOKUP(tbl[[#This Row],[Age]],lk_age_brackets[],N$2,TRUE)</f>
        <v>61+</v>
      </c>
      <c r="O798" t="str">
        <f>Rawdata[[#This Row],[Purchased Bike]]</f>
        <v>No</v>
      </c>
    </row>
    <row r="799" spans="1:15" x14ac:dyDescent="0.25">
      <c r="A799">
        <f>Rawdata[[#This Row],[ID]]</f>
        <v>21306</v>
      </c>
      <c r="B799" t="str">
        <f>IF(Rawdata[[#This Row],[Marital Status]]="M","Married","Single")</f>
        <v>Single</v>
      </c>
      <c r="C799" t="str">
        <f>IF(Rawdata[[#This Row],[Gender]]="M","Male","Female")</f>
        <v>Male</v>
      </c>
      <c r="D799" s="7">
        <f>Rawdata[[#This Row],[Income]]</f>
        <v>60000</v>
      </c>
      <c r="E799">
        <f>Rawdata[[#This Row],[Children]]</f>
        <v>2</v>
      </c>
      <c r="F799" t="str">
        <f>Rawdata[[#This Row],[Education]]</f>
        <v>High School</v>
      </c>
      <c r="G799">
        <f>VLOOKUP(tbl[[#This Row],[Education]],lk_education[],G$2,FALSE)</f>
        <v>2</v>
      </c>
      <c r="H799" t="str">
        <f>Rawdata[[#This Row],[Occupation]]</f>
        <v>Professional</v>
      </c>
      <c r="I799" t="str">
        <f>Rawdata[[#This Row],[Home Owner]]</f>
        <v>Yes</v>
      </c>
      <c r="J799">
        <f>Rawdata[[#This Row],[Cars]]</f>
        <v>2</v>
      </c>
      <c r="K799" t="str">
        <f>Rawdata[[#This Row],[Commute Distance]]</f>
        <v>5-10 Miles</v>
      </c>
      <c r="L799" t="str">
        <f>Rawdata[[#This Row],[Region]]</f>
        <v>North America</v>
      </c>
      <c r="M799">
        <f>Rawdata[[#This Row],[Age]]</f>
        <v>51</v>
      </c>
      <c r="N799" t="str">
        <f>VLOOKUP(tbl[[#This Row],[Age]],lk_age_brackets[],N$2,TRUE)</f>
        <v>51-60</v>
      </c>
      <c r="O799" t="str">
        <f>Rawdata[[#This Row],[Purchased Bike]]</f>
        <v>No</v>
      </c>
    </row>
    <row r="800" spans="1:15" x14ac:dyDescent="0.25">
      <c r="A800">
        <f>Rawdata[[#This Row],[ID]]</f>
        <v>13382</v>
      </c>
      <c r="B800" t="str">
        <f>IF(Rawdata[[#This Row],[Marital Status]]="M","Married","Single")</f>
        <v>Married</v>
      </c>
      <c r="C800" t="str">
        <f>IF(Rawdata[[#This Row],[Gender]]="M","Male","Female")</f>
        <v>Male</v>
      </c>
      <c r="D800" s="7">
        <f>Rawdata[[#This Row],[Income]]</f>
        <v>70000</v>
      </c>
      <c r="E800">
        <f>Rawdata[[#This Row],[Children]]</f>
        <v>5</v>
      </c>
      <c r="F800" t="str">
        <f>Rawdata[[#This Row],[Education]]</f>
        <v>Partial College</v>
      </c>
      <c r="G800">
        <f>VLOOKUP(tbl[[#This Row],[Education]],lk_education[],G$2,FALSE)</f>
        <v>3</v>
      </c>
      <c r="H800" t="str">
        <f>Rawdata[[#This Row],[Occupation]]</f>
        <v>Professional</v>
      </c>
      <c r="I800" t="str">
        <f>Rawdata[[#This Row],[Home Owner]]</f>
        <v>Yes</v>
      </c>
      <c r="J800">
        <f>Rawdata[[#This Row],[Cars]]</f>
        <v>2</v>
      </c>
      <c r="K800" t="str">
        <f>Rawdata[[#This Row],[Commute Distance]]</f>
        <v>1-2 Miles</v>
      </c>
      <c r="L800" t="str">
        <f>Rawdata[[#This Row],[Region]]</f>
        <v>North America</v>
      </c>
      <c r="M800">
        <f>Rawdata[[#This Row],[Age]]</f>
        <v>57</v>
      </c>
      <c r="N800" t="str">
        <f>VLOOKUP(tbl[[#This Row],[Age]],lk_age_brackets[],N$2,TRUE)</f>
        <v>51-60</v>
      </c>
      <c r="O800" t="str">
        <f>Rawdata[[#This Row],[Purchased Bike]]</f>
        <v>Yes</v>
      </c>
    </row>
    <row r="801" spans="1:15" x14ac:dyDescent="0.25">
      <c r="A801">
        <f>Rawdata[[#This Row],[ID]]</f>
        <v>20310</v>
      </c>
      <c r="B801" t="str">
        <f>IF(Rawdata[[#This Row],[Marital Status]]="M","Married","Single")</f>
        <v>Single</v>
      </c>
      <c r="C801" t="str">
        <f>IF(Rawdata[[#This Row],[Gender]]="M","Male","Female")</f>
        <v>Male</v>
      </c>
      <c r="D801" s="7">
        <f>Rawdata[[#This Row],[Income]]</f>
        <v>60000</v>
      </c>
      <c r="E801">
        <f>Rawdata[[#This Row],[Children]]</f>
        <v>0</v>
      </c>
      <c r="F801" t="str">
        <f>Rawdata[[#This Row],[Education]]</f>
        <v>Partial College</v>
      </c>
      <c r="G801">
        <f>VLOOKUP(tbl[[#This Row],[Education]],lk_education[],G$2,FALSE)</f>
        <v>3</v>
      </c>
      <c r="H801" t="str">
        <f>Rawdata[[#This Row],[Occupation]]</f>
        <v>Skilled Manual</v>
      </c>
      <c r="I801" t="str">
        <f>Rawdata[[#This Row],[Home Owner]]</f>
        <v>Yes</v>
      </c>
      <c r="J801">
        <f>Rawdata[[#This Row],[Cars]]</f>
        <v>1</v>
      </c>
      <c r="K801" t="str">
        <f>Rawdata[[#This Row],[Commute Distance]]</f>
        <v>5-10 Miles</v>
      </c>
      <c r="L801" t="str">
        <f>Rawdata[[#This Row],[Region]]</f>
        <v>North America</v>
      </c>
      <c r="M801">
        <f>Rawdata[[#This Row],[Age]]</f>
        <v>27</v>
      </c>
      <c r="N801" t="str">
        <f>VLOOKUP(tbl[[#This Row],[Age]],lk_age_brackets[],N$2,TRUE)</f>
        <v>0-30</v>
      </c>
      <c r="O801" t="str">
        <f>Rawdata[[#This Row],[Purchased Bike]]</f>
        <v>Yes</v>
      </c>
    </row>
    <row r="802" spans="1:15" x14ac:dyDescent="0.25">
      <c r="A802">
        <f>Rawdata[[#This Row],[ID]]</f>
        <v>22971</v>
      </c>
      <c r="B802" t="str">
        <f>IF(Rawdata[[#This Row],[Marital Status]]="M","Married","Single")</f>
        <v>Single</v>
      </c>
      <c r="C802" t="str">
        <f>IF(Rawdata[[#This Row],[Gender]]="M","Male","Female")</f>
        <v>Female</v>
      </c>
      <c r="D802" s="7">
        <f>Rawdata[[#This Row],[Income]]</f>
        <v>30000</v>
      </c>
      <c r="E802">
        <f>Rawdata[[#This Row],[Children]]</f>
        <v>0</v>
      </c>
      <c r="F802" t="str">
        <f>Rawdata[[#This Row],[Education]]</f>
        <v>High School</v>
      </c>
      <c r="G802">
        <f>VLOOKUP(tbl[[#This Row],[Education]],lk_education[],G$2,FALSE)</f>
        <v>2</v>
      </c>
      <c r="H802" t="str">
        <f>Rawdata[[#This Row],[Occupation]]</f>
        <v>Skilled Manual</v>
      </c>
      <c r="I802" t="str">
        <f>Rawdata[[#This Row],[Home Owner]]</f>
        <v>No</v>
      </c>
      <c r="J802">
        <f>Rawdata[[#This Row],[Cars]]</f>
        <v>2</v>
      </c>
      <c r="K802" t="str">
        <f>Rawdata[[#This Row],[Commute Distance]]</f>
        <v>0-1 Miles</v>
      </c>
      <c r="L802" t="str">
        <f>Rawdata[[#This Row],[Region]]</f>
        <v>North America</v>
      </c>
      <c r="M802">
        <f>Rawdata[[#This Row],[Age]]</f>
        <v>25</v>
      </c>
      <c r="N802" t="str">
        <f>VLOOKUP(tbl[[#This Row],[Age]],lk_age_brackets[],N$2,TRUE)</f>
        <v>0-30</v>
      </c>
      <c r="O802" t="str">
        <f>Rawdata[[#This Row],[Purchased Bike]]</f>
        <v>Yes</v>
      </c>
    </row>
    <row r="803" spans="1:15" x14ac:dyDescent="0.25">
      <c r="A803">
        <f>Rawdata[[#This Row],[ID]]</f>
        <v>15287</v>
      </c>
      <c r="B803" t="str">
        <f>IF(Rawdata[[#This Row],[Marital Status]]="M","Married","Single")</f>
        <v>Single</v>
      </c>
      <c r="C803" t="str">
        <f>IF(Rawdata[[#This Row],[Gender]]="M","Male","Female")</f>
        <v>Female</v>
      </c>
      <c r="D803" s="7">
        <f>Rawdata[[#This Row],[Income]]</f>
        <v>50000</v>
      </c>
      <c r="E803">
        <f>Rawdata[[#This Row],[Children]]</f>
        <v>1</v>
      </c>
      <c r="F803" t="str">
        <f>Rawdata[[#This Row],[Education]]</f>
        <v>Graduate Degree</v>
      </c>
      <c r="G803">
        <f>VLOOKUP(tbl[[#This Row],[Education]],lk_education[],G$2,FALSE)</f>
        <v>5</v>
      </c>
      <c r="H803" t="str">
        <f>Rawdata[[#This Row],[Occupation]]</f>
        <v>Skilled Manual</v>
      </c>
      <c r="I803" t="str">
        <f>Rawdata[[#This Row],[Home Owner]]</f>
        <v>Yes</v>
      </c>
      <c r="J803">
        <f>Rawdata[[#This Row],[Cars]]</f>
        <v>0</v>
      </c>
      <c r="K803" t="str">
        <f>Rawdata[[#This Row],[Commute Distance]]</f>
        <v>1-2 Miles</v>
      </c>
      <c r="L803" t="str">
        <f>Rawdata[[#This Row],[Region]]</f>
        <v>North America</v>
      </c>
      <c r="M803">
        <f>Rawdata[[#This Row],[Age]]</f>
        <v>33</v>
      </c>
      <c r="N803" t="str">
        <f>VLOOKUP(tbl[[#This Row],[Age]],lk_age_brackets[],N$2,TRUE)</f>
        <v>31-40</v>
      </c>
      <c r="O803" t="str">
        <f>Rawdata[[#This Row],[Purchased Bike]]</f>
        <v>Yes</v>
      </c>
    </row>
    <row r="804" spans="1:15" x14ac:dyDescent="0.25">
      <c r="A804">
        <f>Rawdata[[#This Row],[ID]]</f>
        <v>15532</v>
      </c>
      <c r="B804" t="str">
        <f>IF(Rawdata[[#This Row],[Marital Status]]="M","Married","Single")</f>
        <v>Single</v>
      </c>
      <c r="C804" t="str">
        <f>IF(Rawdata[[#This Row],[Gender]]="M","Male","Female")</f>
        <v>Male</v>
      </c>
      <c r="D804" s="7">
        <f>Rawdata[[#This Row],[Income]]</f>
        <v>60000</v>
      </c>
      <c r="E804">
        <f>Rawdata[[#This Row],[Children]]</f>
        <v>4</v>
      </c>
      <c r="F804" t="str">
        <f>Rawdata[[#This Row],[Education]]</f>
        <v>Bachelors</v>
      </c>
      <c r="G804">
        <f>VLOOKUP(tbl[[#This Row],[Education]],lk_education[],G$2,FALSE)</f>
        <v>4</v>
      </c>
      <c r="H804" t="str">
        <f>Rawdata[[#This Row],[Occupation]]</f>
        <v>Professional</v>
      </c>
      <c r="I804" t="str">
        <f>Rawdata[[#This Row],[Home Owner]]</f>
        <v>Yes</v>
      </c>
      <c r="J804">
        <f>Rawdata[[#This Row],[Cars]]</f>
        <v>2</v>
      </c>
      <c r="K804" t="str">
        <f>Rawdata[[#This Row],[Commute Distance]]</f>
        <v>2-5 Miles</v>
      </c>
      <c r="L804" t="str">
        <f>Rawdata[[#This Row],[Region]]</f>
        <v>North America</v>
      </c>
      <c r="M804">
        <f>Rawdata[[#This Row],[Age]]</f>
        <v>43</v>
      </c>
      <c r="N804" t="str">
        <f>VLOOKUP(tbl[[#This Row],[Age]],lk_age_brackets[],N$2,TRUE)</f>
        <v>41-50</v>
      </c>
      <c r="O804" t="str">
        <f>Rawdata[[#This Row],[Purchased Bike]]</f>
        <v>Yes</v>
      </c>
    </row>
    <row r="805" spans="1:15" x14ac:dyDescent="0.25">
      <c r="A805">
        <f>Rawdata[[#This Row],[ID]]</f>
        <v>11255</v>
      </c>
      <c r="B805" t="str">
        <f>IF(Rawdata[[#This Row],[Marital Status]]="M","Married","Single")</f>
        <v>Married</v>
      </c>
      <c r="C805" t="str">
        <f>IF(Rawdata[[#This Row],[Gender]]="M","Male","Female")</f>
        <v>Male</v>
      </c>
      <c r="D805" s="7">
        <f>Rawdata[[#This Row],[Income]]</f>
        <v>70000</v>
      </c>
      <c r="E805">
        <f>Rawdata[[#This Row],[Children]]</f>
        <v>4</v>
      </c>
      <c r="F805" t="str">
        <f>Rawdata[[#This Row],[Education]]</f>
        <v>Graduate Degree</v>
      </c>
      <c r="G805">
        <f>VLOOKUP(tbl[[#This Row],[Education]],lk_education[],G$2,FALSE)</f>
        <v>5</v>
      </c>
      <c r="H805" t="str">
        <f>Rawdata[[#This Row],[Occupation]]</f>
        <v>Management</v>
      </c>
      <c r="I805" t="str">
        <f>Rawdata[[#This Row],[Home Owner]]</f>
        <v>Yes</v>
      </c>
      <c r="J805">
        <f>Rawdata[[#This Row],[Cars]]</f>
        <v>2</v>
      </c>
      <c r="K805" t="str">
        <f>Rawdata[[#This Row],[Commute Distance]]</f>
        <v>5-10 Miles</v>
      </c>
      <c r="L805" t="str">
        <f>Rawdata[[#This Row],[Region]]</f>
        <v>North America</v>
      </c>
      <c r="M805">
        <f>Rawdata[[#This Row],[Age]]</f>
        <v>73</v>
      </c>
      <c r="N805" t="str">
        <f>VLOOKUP(tbl[[#This Row],[Age]],lk_age_brackets[],N$2,TRUE)</f>
        <v>61+</v>
      </c>
      <c r="O805" t="str">
        <f>Rawdata[[#This Row],[Purchased Bike]]</f>
        <v>No</v>
      </c>
    </row>
    <row r="806" spans="1:15" x14ac:dyDescent="0.25">
      <c r="A806">
        <f>Rawdata[[#This Row],[ID]]</f>
        <v>28090</v>
      </c>
      <c r="B806" t="str">
        <f>IF(Rawdata[[#This Row],[Marital Status]]="M","Married","Single")</f>
        <v>Married</v>
      </c>
      <c r="C806" t="str">
        <f>IF(Rawdata[[#This Row],[Gender]]="M","Male","Female")</f>
        <v>Male</v>
      </c>
      <c r="D806" s="7">
        <f>Rawdata[[#This Row],[Income]]</f>
        <v>40000</v>
      </c>
      <c r="E806">
        <f>Rawdata[[#This Row],[Children]]</f>
        <v>0</v>
      </c>
      <c r="F806" t="str">
        <f>Rawdata[[#This Row],[Education]]</f>
        <v>Partial College</v>
      </c>
      <c r="G806">
        <f>VLOOKUP(tbl[[#This Row],[Education]],lk_education[],G$2,FALSE)</f>
        <v>3</v>
      </c>
      <c r="H806" t="str">
        <f>Rawdata[[#This Row],[Occupation]]</f>
        <v>Skilled Manual</v>
      </c>
      <c r="I806" t="str">
        <f>Rawdata[[#This Row],[Home Owner]]</f>
        <v>Yes</v>
      </c>
      <c r="J806">
        <f>Rawdata[[#This Row],[Cars]]</f>
        <v>1</v>
      </c>
      <c r="K806" t="str">
        <f>Rawdata[[#This Row],[Commute Distance]]</f>
        <v>5-10 Miles</v>
      </c>
      <c r="L806" t="str">
        <f>Rawdata[[#This Row],[Region]]</f>
        <v>North America</v>
      </c>
      <c r="M806">
        <f>Rawdata[[#This Row],[Age]]</f>
        <v>27</v>
      </c>
      <c r="N806" t="str">
        <f>VLOOKUP(tbl[[#This Row],[Age]],lk_age_brackets[],N$2,TRUE)</f>
        <v>0-30</v>
      </c>
      <c r="O806" t="str">
        <f>Rawdata[[#This Row],[Purchased Bike]]</f>
        <v>No</v>
      </c>
    </row>
    <row r="807" spans="1:15" x14ac:dyDescent="0.25">
      <c r="A807">
        <f>Rawdata[[#This Row],[ID]]</f>
        <v>15255</v>
      </c>
      <c r="B807" t="str">
        <f>IF(Rawdata[[#This Row],[Marital Status]]="M","Married","Single")</f>
        <v>Married</v>
      </c>
      <c r="C807" t="str">
        <f>IF(Rawdata[[#This Row],[Gender]]="M","Male","Female")</f>
        <v>Male</v>
      </c>
      <c r="D807" s="7">
        <f>Rawdata[[#This Row],[Income]]</f>
        <v>40000</v>
      </c>
      <c r="E807">
        <f>Rawdata[[#This Row],[Children]]</f>
        <v>0</v>
      </c>
      <c r="F807" t="str">
        <f>Rawdata[[#This Row],[Education]]</f>
        <v>High School</v>
      </c>
      <c r="G807">
        <f>VLOOKUP(tbl[[#This Row],[Education]],lk_education[],G$2,FALSE)</f>
        <v>2</v>
      </c>
      <c r="H807" t="str">
        <f>Rawdata[[#This Row],[Occupation]]</f>
        <v>Skilled Manual</v>
      </c>
      <c r="I807" t="str">
        <f>Rawdata[[#This Row],[Home Owner]]</f>
        <v>Yes</v>
      </c>
      <c r="J807">
        <f>Rawdata[[#This Row],[Cars]]</f>
        <v>2</v>
      </c>
      <c r="K807" t="str">
        <f>Rawdata[[#This Row],[Commute Distance]]</f>
        <v>5-10 Miles</v>
      </c>
      <c r="L807" t="str">
        <f>Rawdata[[#This Row],[Region]]</f>
        <v>North America</v>
      </c>
      <c r="M807">
        <f>Rawdata[[#This Row],[Age]]</f>
        <v>28</v>
      </c>
      <c r="N807" t="str">
        <f>VLOOKUP(tbl[[#This Row],[Age]],lk_age_brackets[],N$2,TRUE)</f>
        <v>0-30</v>
      </c>
      <c r="O807" t="str">
        <f>Rawdata[[#This Row],[Purchased Bike]]</f>
        <v>Yes</v>
      </c>
    </row>
    <row r="808" spans="1:15" x14ac:dyDescent="0.25">
      <c r="A808">
        <f>Rawdata[[#This Row],[ID]]</f>
        <v>13154</v>
      </c>
      <c r="B808" t="str">
        <f>IF(Rawdata[[#This Row],[Marital Status]]="M","Married","Single")</f>
        <v>Married</v>
      </c>
      <c r="C808" t="str">
        <f>IF(Rawdata[[#This Row],[Gender]]="M","Male","Female")</f>
        <v>Male</v>
      </c>
      <c r="D808" s="7">
        <f>Rawdata[[#This Row],[Income]]</f>
        <v>40000</v>
      </c>
      <c r="E808">
        <f>Rawdata[[#This Row],[Children]]</f>
        <v>0</v>
      </c>
      <c r="F808" t="str">
        <f>Rawdata[[#This Row],[Education]]</f>
        <v>High School</v>
      </c>
      <c r="G808">
        <f>VLOOKUP(tbl[[#This Row],[Education]],lk_education[],G$2,FALSE)</f>
        <v>2</v>
      </c>
      <c r="H808" t="str">
        <f>Rawdata[[#This Row],[Occupation]]</f>
        <v>Skilled Manual</v>
      </c>
      <c r="I808" t="str">
        <f>Rawdata[[#This Row],[Home Owner]]</f>
        <v>No</v>
      </c>
      <c r="J808">
        <f>Rawdata[[#This Row],[Cars]]</f>
        <v>2</v>
      </c>
      <c r="K808" t="str">
        <f>Rawdata[[#This Row],[Commute Distance]]</f>
        <v>0-1 Miles</v>
      </c>
      <c r="L808" t="str">
        <f>Rawdata[[#This Row],[Region]]</f>
        <v>North America</v>
      </c>
      <c r="M808">
        <f>Rawdata[[#This Row],[Age]]</f>
        <v>27</v>
      </c>
      <c r="N808" t="str">
        <f>VLOOKUP(tbl[[#This Row],[Age]],lk_age_brackets[],N$2,TRUE)</f>
        <v>0-30</v>
      </c>
      <c r="O808" t="str">
        <f>Rawdata[[#This Row],[Purchased Bike]]</f>
        <v>Yes</v>
      </c>
    </row>
    <row r="809" spans="1:15" x14ac:dyDescent="0.25">
      <c r="A809">
        <f>Rawdata[[#This Row],[ID]]</f>
        <v>26778</v>
      </c>
      <c r="B809" t="str">
        <f>IF(Rawdata[[#This Row],[Marital Status]]="M","Married","Single")</f>
        <v>Single</v>
      </c>
      <c r="C809" t="str">
        <f>IF(Rawdata[[#This Row],[Gender]]="M","Male","Female")</f>
        <v>Female</v>
      </c>
      <c r="D809" s="7">
        <f>Rawdata[[#This Row],[Income]]</f>
        <v>40000</v>
      </c>
      <c r="E809">
        <f>Rawdata[[#This Row],[Children]]</f>
        <v>0</v>
      </c>
      <c r="F809" t="str">
        <f>Rawdata[[#This Row],[Education]]</f>
        <v>High School</v>
      </c>
      <c r="G809">
        <f>VLOOKUP(tbl[[#This Row],[Education]],lk_education[],G$2,FALSE)</f>
        <v>2</v>
      </c>
      <c r="H809" t="str">
        <f>Rawdata[[#This Row],[Occupation]]</f>
        <v>Skilled Manual</v>
      </c>
      <c r="I809" t="str">
        <f>Rawdata[[#This Row],[Home Owner]]</f>
        <v>Yes</v>
      </c>
      <c r="J809">
        <f>Rawdata[[#This Row],[Cars]]</f>
        <v>2</v>
      </c>
      <c r="K809" t="str">
        <f>Rawdata[[#This Row],[Commute Distance]]</f>
        <v>5-10 Miles</v>
      </c>
      <c r="L809" t="str">
        <f>Rawdata[[#This Row],[Region]]</f>
        <v>North America</v>
      </c>
      <c r="M809">
        <f>Rawdata[[#This Row],[Age]]</f>
        <v>31</v>
      </c>
      <c r="N809" t="str">
        <f>VLOOKUP(tbl[[#This Row],[Age]],lk_age_brackets[],N$2,TRUE)</f>
        <v>31-40</v>
      </c>
      <c r="O809" t="str">
        <f>Rawdata[[#This Row],[Purchased Bike]]</f>
        <v>No</v>
      </c>
    </row>
    <row r="810" spans="1:15" x14ac:dyDescent="0.25">
      <c r="A810">
        <f>Rawdata[[#This Row],[ID]]</f>
        <v>23248</v>
      </c>
      <c r="B810" t="str">
        <f>IF(Rawdata[[#This Row],[Marital Status]]="M","Married","Single")</f>
        <v>Married</v>
      </c>
      <c r="C810" t="str">
        <f>IF(Rawdata[[#This Row],[Gender]]="M","Male","Female")</f>
        <v>Female</v>
      </c>
      <c r="D810" s="7">
        <f>Rawdata[[#This Row],[Income]]</f>
        <v>10000</v>
      </c>
      <c r="E810">
        <f>Rawdata[[#This Row],[Children]]</f>
        <v>2</v>
      </c>
      <c r="F810" t="str">
        <f>Rawdata[[#This Row],[Education]]</f>
        <v>High School</v>
      </c>
      <c r="G810">
        <f>VLOOKUP(tbl[[#This Row],[Education]],lk_education[],G$2,FALSE)</f>
        <v>2</v>
      </c>
      <c r="H810" t="str">
        <f>Rawdata[[#This Row],[Occupation]]</f>
        <v>Manual</v>
      </c>
      <c r="I810" t="str">
        <f>Rawdata[[#This Row],[Home Owner]]</f>
        <v>Yes</v>
      </c>
      <c r="J810">
        <f>Rawdata[[#This Row],[Cars]]</f>
        <v>2</v>
      </c>
      <c r="K810" t="str">
        <f>Rawdata[[#This Row],[Commute Distance]]</f>
        <v>1-2 Miles</v>
      </c>
      <c r="L810" t="str">
        <f>Rawdata[[#This Row],[Region]]</f>
        <v>North America</v>
      </c>
      <c r="M810">
        <f>Rawdata[[#This Row],[Age]]</f>
        <v>53</v>
      </c>
      <c r="N810" t="str">
        <f>VLOOKUP(tbl[[#This Row],[Age]],lk_age_brackets[],N$2,TRUE)</f>
        <v>51-60</v>
      </c>
      <c r="O810" t="str">
        <f>Rawdata[[#This Row],[Purchased Bike]]</f>
        <v>No</v>
      </c>
    </row>
    <row r="811" spans="1:15" x14ac:dyDescent="0.25">
      <c r="A811">
        <f>Rawdata[[#This Row],[ID]]</f>
        <v>21417</v>
      </c>
      <c r="B811" t="str">
        <f>IF(Rawdata[[#This Row],[Marital Status]]="M","Married","Single")</f>
        <v>Single</v>
      </c>
      <c r="C811" t="str">
        <f>IF(Rawdata[[#This Row],[Gender]]="M","Male","Female")</f>
        <v>Female</v>
      </c>
      <c r="D811" s="7">
        <f>Rawdata[[#This Row],[Income]]</f>
        <v>60000</v>
      </c>
      <c r="E811">
        <f>Rawdata[[#This Row],[Children]]</f>
        <v>0</v>
      </c>
      <c r="F811" t="str">
        <f>Rawdata[[#This Row],[Education]]</f>
        <v>Partial College</v>
      </c>
      <c r="G811">
        <f>VLOOKUP(tbl[[#This Row],[Education]],lk_education[],G$2,FALSE)</f>
        <v>3</v>
      </c>
      <c r="H811" t="str">
        <f>Rawdata[[#This Row],[Occupation]]</f>
        <v>Professional</v>
      </c>
      <c r="I811" t="str">
        <f>Rawdata[[#This Row],[Home Owner]]</f>
        <v>No</v>
      </c>
      <c r="J811">
        <f>Rawdata[[#This Row],[Cars]]</f>
        <v>2</v>
      </c>
      <c r="K811" t="str">
        <f>Rawdata[[#This Row],[Commute Distance]]</f>
        <v>1-2 Miles</v>
      </c>
      <c r="L811" t="str">
        <f>Rawdata[[#This Row],[Region]]</f>
        <v>North America</v>
      </c>
      <c r="M811">
        <f>Rawdata[[#This Row],[Age]]</f>
        <v>32</v>
      </c>
      <c r="N811" t="str">
        <f>VLOOKUP(tbl[[#This Row],[Age]],lk_age_brackets[],N$2,TRUE)</f>
        <v>31-40</v>
      </c>
      <c r="O811" t="str">
        <f>Rawdata[[#This Row],[Purchased Bike]]</f>
        <v>Yes</v>
      </c>
    </row>
    <row r="812" spans="1:15" x14ac:dyDescent="0.25">
      <c r="A812">
        <f>Rawdata[[#This Row],[ID]]</f>
        <v>17668</v>
      </c>
      <c r="B812" t="str">
        <f>IF(Rawdata[[#This Row],[Marital Status]]="M","Married","Single")</f>
        <v>Single</v>
      </c>
      <c r="C812" t="str">
        <f>IF(Rawdata[[#This Row],[Gender]]="M","Male","Female")</f>
        <v>Male</v>
      </c>
      <c r="D812" s="7">
        <f>Rawdata[[#This Row],[Income]]</f>
        <v>30000</v>
      </c>
      <c r="E812">
        <f>Rawdata[[#This Row],[Children]]</f>
        <v>2</v>
      </c>
      <c r="F812" t="str">
        <f>Rawdata[[#This Row],[Education]]</f>
        <v>High School</v>
      </c>
      <c r="G812">
        <f>VLOOKUP(tbl[[#This Row],[Education]],lk_education[],G$2,FALSE)</f>
        <v>2</v>
      </c>
      <c r="H812" t="str">
        <f>Rawdata[[#This Row],[Occupation]]</f>
        <v>Skilled Manual</v>
      </c>
      <c r="I812" t="str">
        <f>Rawdata[[#This Row],[Home Owner]]</f>
        <v>Yes</v>
      </c>
      <c r="J812">
        <f>Rawdata[[#This Row],[Cars]]</f>
        <v>2</v>
      </c>
      <c r="K812" t="str">
        <f>Rawdata[[#This Row],[Commute Distance]]</f>
        <v>1-2 Miles</v>
      </c>
      <c r="L812" t="str">
        <f>Rawdata[[#This Row],[Region]]</f>
        <v>North America</v>
      </c>
      <c r="M812">
        <f>Rawdata[[#This Row],[Age]]</f>
        <v>50</v>
      </c>
      <c r="N812" t="str">
        <f>VLOOKUP(tbl[[#This Row],[Age]],lk_age_brackets[],N$2,TRUE)</f>
        <v>41-50</v>
      </c>
      <c r="O812" t="str">
        <f>Rawdata[[#This Row],[Purchased Bike]]</f>
        <v>Yes</v>
      </c>
    </row>
    <row r="813" spans="1:15" x14ac:dyDescent="0.25">
      <c r="A813">
        <f>Rawdata[[#This Row],[ID]]</f>
        <v>27994</v>
      </c>
      <c r="B813" t="str">
        <f>IF(Rawdata[[#This Row],[Marital Status]]="M","Married","Single")</f>
        <v>Married</v>
      </c>
      <c r="C813" t="str">
        <f>IF(Rawdata[[#This Row],[Gender]]="M","Male","Female")</f>
        <v>Female</v>
      </c>
      <c r="D813" s="7">
        <f>Rawdata[[#This Row],[Income]]</f>
        <v>40000</v>
      </c>
      <c r="E813">
        <f>Rawdata[[#This Row],[Children]]</f>
        <v>4</v>
      </c>
      <c r="F813" t="str">
        <f>Rawdata[[#This Row],[Education]]</f>
        <v>High School</v>
      </c>
      <c r="G813">
        <f>VLOOKUP(tbl[[#This Row],[Education]],lk_education[],G$2,FALSE)</f>
        <v>2</v>
      </c>
      <c r="H813" t="str">
        <f>Rawdata[[#This Row],[Occupation]]</f>
        <v>Professional</v>
      </c>
      <c r="I813" t="str">
        <f>Rawdata[[#This Row],[Home Owner]]</f>
        <v>Yes</v>
      </c>
      <c r="J813">
        <f>Rawdata[[#This Row],[Cars]]</f>
        <v>2</v>
      </c>
      <c r="K813" t="str">
        <f>Rawdata[[#This Row],[Commute Distance]]</f>
        <v>5-10 Miles</v>
      </c>
      <c r="L813" t="str">
        <f>Rawdata[[#This Row],[Region]]</f>
        <v>North America</v>
      </c>
      <c r="M813">
        <f>Rawdata[[#This Row],[Age]]</f>
        <v>69</v>
      </c>
      <c r="N813" t="str">
        <f>VLOOKUP(tbl[[#This Row],[Age]],lk_age_brackets[],N$2,TRUE)</f>
        <v>61+</v>
      </c>
      <c r="O813" t="str">
        <f>Rawdata[[#This Row],[Purchased Bike]]</f>
        <v>No</v>
      </c>
    </row>
    <row r="814" spans="1:15" x14ac:dyDescent="0.25">
      <c r="A814">
        <f>Rawdata[[#This Row],[ID]]</f>
        <v>20376</v>
      </c>
      <c r="B814" t="str">
        <f>IF(Rawdata[[#This Row],[Marital Status]]="M","Married","Single")</f>
        <v>Single</v>
      </c>
      <c r="C814" t="str">
        <f>IF(Rawdata[[#This Row],[Gender]]="M","Male","Female")</f>
        <v>Female</v>
      </c>
      <c r="D814" s="7">
        <f>Rawdata[[#This Row],[Income]]</f>
        <v>70000</v>
      </c>
      <c r="E814">
        <f>Rawdata[[#This Row],[Children]]</f>
        <v>3</v>
      </c>
      <c r="F814" t="str">
        <f>Rawdata[[#This Row],[Education]]</f>
        <v>Graduate Degree</v>
      </c>
      <c r="G814">
        <f>VLOOKUP(tbl[[#This Row],[Education]],lk_education[],G$2,FALSE)</f>
        <v>5</v>
      </c>
      <c r="H814" t="str">
        <f>Rawdata[[#This Row],[Occupation]]</f>
        <v>Management</v>
      </c>
      <c r="I814" t="str">
        <f>Rawdata[[#This Row],[Home Owner]]</f>
        <v>Yes</v>
      </c>
      <c r="J814">
        <f>Rawdata[[#This Row],[Cars]]</f>
        <v>2</v>
      </c>
      <c r="K814" t="str">
        <f>Rawdata[[#This Row],[Commute Distance]]</f>
        <v>5-10 Miles</v>
      </c>
      <c r="L814" t="str">
        <f>Rawdata[[#This Row],[Region]]</f>
        <v>North America</v>
      </c>
      <c r="M814">
        <f>Rawdata[[#This Row],[Age]]</f>
        <v>52</v>
      </c>
      <c r="N814" t="str">
        <f>VLOOKUP(tbl[[#This Row],[Age]],lk_age_brackets[],N$2,TRUE)</f>
        <v>51-60</v>
      </c>
      <c r="O814" t="str">
        <f>Rawdata[[#This Row],[Purchased Bike]]</f>
        <v>Yes</v>
      </c>
    </row>
    <row r="815" spans="1:15" x14ac:dyDescent="0.25">
      <c r="A815">
        <f>Rawdata[[#This Row],[ID]]</f>
        <v>25954</v>
      </c>
      <c r="B815" t="str">
        <f>IF(Rawdata[[#This Row],[Marital Status]]="M","Married","Single")</f>
        <v>Married</v>
      </c>
      <c r="C815" t="str">
        <f>IF(Rawdata[[#This Row],[Gender]]="M","Male","Female")</f>
        <v>Male</v>
      </c>
      <c r="D815" s="7">
        <f>Rawdata[[#This Row],[Income]]</f>
        <v>60000</v>
      </c>
      <c r="E815">
        <f>Rawdata[[#This Row],[Children]]</f>
        <v>0</v>
      </c>
      <c r="F815" t="str">
        <f>Rawdata[[#This Row],[Education]]</f>
        <v>Partial College</v>
      </c>
      <c r="G815">
        <f>VLOOKUP(tbl[[#This Row],[Education]],lk_education[],G$2,FALSE)</f>
        <v>3</v>
      </c>
      <c r="H815" t="str">
        <f>Rawdata[[#This Row],[Occupation]]</f>
        <v>Skilled Manual</v>
      </c>
      <c r="I815" t="str">
        <f>Rawdata[[#This Row],[Home Owner]]</f>
        <v>No</v>
      </c>
      <c r="J815">
        <f>Rawdata[[#This Row],[Cars]]</f>
        <v>2</v>
      </c>
      <c r="K815" t="str">
        <f>Rawdata[[#This Row],[Commute Distance]]</f>
        <v>1-2 Miles</v>
      </c>
      <c r="L815" t="str">
        <f>Rawdata[[#This Row],[Region]]</f>
        <v>North America</v>
      </c>
      <c r="M815">
        <f>Rawdata[[#This Row],[Age]]</f>
        <v>31</v>
      </c>
      <c r="N815" t="str">
        <f>VLOOKUP(tbl[[#This Row],[Age]],lk_age_brackets[],N$2,TRUE)</f>
        <v>31-40</v>
      </c>
      <c r="O815" t="str">
        <f>Rawdata[[#This Row],[Purchased Bike]]</f>
        <v>No</v>
      </c>
    </row>
    <row r="816" spans="1:15" x14ac:dyDescent="0.25">
      <c r="A816">
        <f>Rawdata[[#This Row],[ID]]</f>
        <v>15749</v>
      </c>
      <c r="B816" t="str">
        <f>IF(Rawdata[[#This Row],[Marital Status]]="M","Married","Single")</f>
        <v>Single</v>
      </c>
      <c r="C816" t="str">
        <f>IF(Rawdata[[#This Row],[Gender]]="M","Male","Female")</f>
        <v>Female</v>
      </c>
      <c r="D816" s="7">
        <f>Rawdata[[#This Row],[Income]]</f>
        <v>70000</v>
      </c>
      <c r="E816">
        <f>Rawdata[[#This Row],[Children]]</f>
        <v>4</v>
      </c>
      <c r="F816" t="str">
        <f>Rawdata[[#This Row],[Education]]</f>
        <v>Bachelors</v>
      </c>
      <c r="G816">
        <f>VLOOKUP(tbl[[#This Row],[Education]],lk_education[],G$2,FALSE)</f>
        <v>4</v>
      </c>
      <c r="H816" t="str">
        <f>Rawdata[[#This Row],[Occupation]]</f>
        <v>Management</v>
      </c>
      <c r="I816" t="str">
        <f>Rawdata[[#This Row],[Home Owner]]</f>
        <v>Yes</v>
      </c>
      <c r="J816">
        <f>Rawdata[[#This Row],[Cars]]</f>
        <v>2</v>
      </c>
      <c r="K816" t="str">
        <f>Rawdata[[#This Row],[Commute Distance]]</f>
        <v>10+ Miles</v>
      </c>
      <c r="L816" t="str">
        <f>Rawdata[[#This Row],[Region]]</f>
        <v>North America</v>
      </c>
      <c r="M816">
        <f>Rawdata[[#This Row],[Age]]</f>
        <v>61</v>
      </c>
      <c r="N816" t="str">
        <f>VLOOKUP(tbl[[#This Row],[Age]],lk_age_brackets[],N$2,TRUE)</f>
        <v>61+</v>
      </c>
      <c r="O816" t="str">
        <f>Rawdata[[#This Row],[Purchased Bike]]</f>
        <v>No</v>
      </c>
    </row>
    <row r="817" spans="1:15" x14ac:dyDescent="0.25">
      <c r="A817">
        <f>Rawdata[[#This Row],[ID]]</f>
        <v>25899</v>
      </c>
      <c r="B817" t="str">
        <f>IF(Rawdata[[#This Row],[Marital Status]]="M","Married","Single")</f>
        <v>Married</v>
      </c>
      <c r="C817" t="str">
        <f>IF(Rawdata[[#This Row],[Gender]]="M","Male","Female")</f>
        <v>Female</v>
      </c>
      <c r="D817" s="7">
        <f>Rawdata[[#This Row],[Income]]</f>
        <v>70000</v>
      </c>
      <c r="E817">
        <f>Rawdata[[#This Row],[Children]]</f>
        <v>2</v>
      </c>
      <c r="F817" t="str">
        <f>Rawdata[[#This Row],[Education]]</f>
        <v>High School</v>
      </c>
      <c r="G817">
        <f>VLOOKUP(tbl[[#This Row],[Education]],lk_education[],G$2,FALSE)</f>
        <v>2</v>
      </c>
      <c r="H817" t="str">
        <f>Rawdata[[#This Row],[Occupation]]</f>
        <v>Professional</v>
      </c>
      <c r="I817" t="str">
        <f>Rawdata[[#This Row],[Home Owner]]</f>
        <v>Yes</v>
      </c>
      <c r="J817">
        <f>Rawdata[[#This Row],[Cars]]</f>
        <v>2</v>
      </c>
      <c r="K817" t="str">
        <f>Rawdata[[#This Row],[Commute Distance]]</f>
        <v>10+ Miles</v>
      </c>
      <c r="L817" t="str">
        <f>Rawdata[[#This Row],[Region]]</f>
        <v>North America</v>
      </c>
      <c r="M817">
        <f>Rawdata[[#This Row],[Age]]</f>
        <v>53</v>
      </c>
      <c r="N817" t="str">
        <f>VLOOKUP(tbl[[#This Row],[Age]],lk_age_brackets[],N$2,TRUE)</f>
        <v>51-60</v>
      </c>
      <c r="O817" t="str">
        <f>Rawdata[[#This Row],[Purchased Bike]]</f>
        <v>No</v>
      </c>
    </row>
    <row r="818" spans="1:15" x14ac:dyDescent="0.25">
      <c r="A818">
        <f>Rawdata[[#This Row],[ID]]</f>
        <v>13351</v>
      </c>
      <c r="B818" t="str">
        <f>IF(Rawdata[[#This Row],[Marital Status]]="M","Married","Single")</f>
        <v>Single</v>
      </c>
      <c r="C818" t="str">
        <f>IF(Rawdata[[#This Row],[Gender]]="M","Male","Female")</f>
        <v>Female</v>
      </c>
      <c r="D818" s="7">
        <f>Rawdata[[#This Row],[Income]]</f>
        <v>70000</v>
      </c>
      <c r="E818">
        <f>Rawdata[[#This Row],[Children]]</f>
        <v>4</v>
      </c>
      <c r="F818" t="str">
        <f>Rawdata[[#This Row],[Education]]</f>
        <v>Bachelors</v>
      </c>
      <c r="G818">
        <f>VLOOKUP(tbl[[#This Row],[Education]],lk_education[],G$2,FALSE)</f>
        <v>4</v>
      </c>
      <c r="H818" t="str">
        <f>Rawdata[[#This Row],[Occupation]]</f>
        <v>Management</v>
      </c>
      <c r="I818" t="str">
        <f>Rawdata[[#This Row],[Home Owner]]</f>
        <v>Yes</v>
      </c>
      <c r="J818">
        <f>Rawdata[[#This Row],[Cars]]</f>
        <v>2</v>
      </c>
      <c r="K818" t="str">
        <f>Rawdata[[#This Row],[Commute Distance]]</f>
        <v>1-2 Miles</v>
      </c>
      <c r="L818" t="str">
        <f>Rawdata[[#This Row],[Region]]</f>
        <v>North America</v>
      </c>
      <c r="M818">
        <f>Rawdata[[#This Row],[Age]]</f>
        <v>62</v>
      </c>
      <c r="N818" t="str">
        <f>VLOOKUP(tbl[[#This Row],[Age]],lk_age_brackets[],N$2,TRUE)</f>
        <v>61+</v>
      </c>
      <c r="O818" t="str">
        <f>Rawdata[[#This Row],[Purchased Bike]]</f>
        <v>Yes</v>
      </c>
    </row>
    <row r="819" spans="1:15" x14ac:dyDescent="0.25">
      <c r="A819">
        <f>Rawdata[[#This Row],[ID]]</f>
        <v>23333</v>
      </c>
      <c r="B819" t="str">
        <f>IF(Rawdata[[#This Row],[Marital Status]]="M","Married","Single")</f>
        <v>Married</v>
      </c>
      <c r="C819" t="str">
        <f>IF(Rawdata[[#This Row],[Gender]]="M","Male","Female")</f>
        <v>Male</v>
      </c>
      <c r="D819" s="7">
        <f>Rawdata[[#This Row],[Income]]</f>
        <v>40000</v>
      </c>
      <c r="E819">
        <f>Rawdata[[#This Row],[Children]]</f>
        <v>0</v>
      </c>
      <c r="F819" t="str">
        <f>Rawdata[[#This Row],[Education]]</f>
        <v>Partial College</v>
      </c>
      <c r="G819">
        <f>VLOOKUP(tbl[[#This Row],[Education]],lk_education[],G$2,FALSE)</f>
        <v>3</v>
      </c>
      <c r="H819" t="str">
        <f>Rawdata[[#This Row],[Occupation]]</f>
        <v>Skilled Manual</v>
      </c>
      <c r="I819" t="str">
        <f>Rawdata[[#This Row],[Home Owner]]</f>
        <v>No</v>
      </c>
      <c r="J819">
        <f>Rawdata[[#This Row],[Cars]]</f>
        <v>2</v>
      </c>
      <c r="K819" t="str">
        <f>Rawdata[[#This Row],[Commute Distance]]</f>
        <v>1-2 Miles</v>
      </c>
      <c r="L819" t="str">
        <f>Rawdata[[#This Row],[Region]]</f>
        <v>North America</v>
      </c>
      <c r="M819">
        <f>Rawdata[[#This Row],[Age]]</f>
        <v>30</v>
      </c>
      <c r="N819" t="str">
        <f>VLOOKUP(tbl[[#This Row],[Age]],lk_age_brackets[],N$2,TRUE)</f>
        <v>0-30</v>
      </c>
      <c r="O819" t="str">
        <f>Rawdata[[#This Row],[Purchased Bike]]</f>
        <v>No</v>
      </c>
    </row>
    <row r="820" spans="1:15" x14ac:dyDescent="0.25">
      <c r="A820">
        <f>Rawdata[[#This Row],[ID]]</f>
        <v>21660</v>
      </c>
      <c r="B820" t="str">
        <f>IF(Rawdata[[#This Row],[Marital Status]]="M","Married","Single")</f>
        <v>Married</v>
      </c>
      <c r="C820" t="str">
        <f>IF(Rawdata[[#This Row],[Gender]]="M","Male","Female")</f>
        <v>Female</v>
      </c>
      <c r="D820" s="7">
        <f>Rawdata[[#This Row],[Income]]</f>
        <v>60000</v>
      </c>
      <c r="E820">
        <f>Rawdata[[#This Row],[Children]]</f>
        <v>3</v>
      </c>
      <c r="F820" t="str">
        <f>Rawdata[[#This Row],[Education]]</f>
        <v>Graduate Degree</v>
      </c>
      <c r="G820">
        <f>VLOOKUP(tbl[[#This Row],[Education]],lk_education[],G$2,FALSE)</f>
        <v>5</v>
      </c>
      <c r="H820" t="str">
        <f>Rawdata[[#This Row],[Occupation]]</f>
        <v>Professional</v>
      </c>
      <c r="I820" t="str">
        <f>Rawdata[[#This Row],[Home Owner]]</f>
        <v>Yes</v>
      </c>
      <c r="J820">
        <f>Rawdata[[#This Row],[Cars]]</f>
        <v>0</v>
      </c>
      <c r="K820" t="str">
        <f>Rawdata[[#This Row],[Commute Distance]]</f>
        <v>2-5 Miles</v>
      </c>
      <c r="L820" t="str">
        <f>Rawdata[[#This Row],[Region]]</f>
        <v>North America</v>
      </c>
      <c r="M820">
        <f>Rawdata[[#This Row],[Age]]</f>
        <v>43</v>
      </c>
      <c r="N820" t="str">
        <f>VLOOKUP(tbl[[#This Row],[Age]],lk_age_brackets[],N$2,TRUE)</f>
        <v>41-50</v>
      </c>
      <c r="O820" t="str">
        <f>Rawdata[[#This Row],[Purchased Bike]]</f>
        <v>Yes</v>
      </c>
    </row>
    <row r="821" spans="1:15" x14ac:dyDescent="0.25">
      <c r="A821">
        <f>Rawdata[[#This Row],[ID]]</f>
        <v>17012</v>
      </c>
      <c r="B821" t="str">
        <f>IF(Rawdata[[#This Row],[Marital Status]]="M","Married","Single")</f>
        <v>Married</v>
      </c>
      <c r="C821" t="str">
        <f>IF(Rawdata[[#This Row],[Gender]]="M","Male","Female")</f>
        <v>Female</v>
      </c>
      <c r="D821" s="7">
        <f>Rawdata[[#This Row],[Income]]</f>
        <v>60000</v>
      </c>
      <c r="E821">
        <f>Rawdata[[#This Row],[Children]]</f>
        <v>3</v>
      </c>
      <c r="F821" t="str">
        <f>Rawdata[[#This Row],[Education]]</f>
        <v>Graduate Degree</v>
      </c>
      <c r="G821">
        <f>VLOOKUP(tbl[[#This Row],[Education]],lk_education[],G$2,FALSE)</f>
        <v>5</v>
      </c>
      <c r="H821" t="str">
        <f>Rawdata[[#This Row],[Occupation]]</f>
        <v>Professional</v>
      </c>
      <c r="I821" t="str">
        <f>Rawdata[[#This Row],[Home Owner]]</f>
        <v>Yes</v>
      </c>
      <c r="J821">
        <f>Rawdata[[#This Row],[Cars]]</f>
        <v>0</v>
      </c>
      <c r="K821" t="str">
        <f>Rawdata[[#This Row],[Commute Distance]]</f>
        <v>2-5 Miles</v>
      </c>
      <c r="L821" t="str">
        <f>Rawdata[[#This Row],[Region]]</f>
        <v>North America</v>
      </c>
      <c r="M821">
        <f>Rawdata[[#This Row],[Age]]</f>
        <v>42</v>
      </c>
      <c r="N821" t="str">
        <f>VLOOKUP(tbl[[#This Row],[Age]],lk_age_brackets[],N$2,TRUE)</f>
        <v>41-50</v>
      </c>
      <c r="O821" t="str">
        <f>Rawdata[[#This Row],[Purchased Bike]]</f>
        <v>Yes</v>
      </c>
    </row>
    <row r="822" spans="1:15" x14ac:dyDescent="0.25">
      <c r="A822">
        <f>Rawdata[[#This Row],[ID]]</f>
        <v>24514</v>
      </c>
      <c r="B822" t="str">
        <f>IF(Rawdata[[#This Row],[Marital Status]]="M","Married","Single")</f>
        <v>Married</v>
      </c>
      <c r="C822" t="str">
        <f>IF(Rawdata[[#This Row],[Gender]]="M","Male","Female")</f>
        <v>Male</v>
      </c>
      <c r="D822" s="7">
        <f>Rawdata[[#This Row],[Income]]</f>
        <v>40000</v>
      </c>
      <c r="E822">
        <f>Rawdata[[#This Row],[Children]]</f>
        <v>0</v>
      </c>
      <c r="F822" t="str">
        <f>Rawdata[[#This Row],[Education]]</f>
        <v>Partial College</v>
      </c>
      <c r="G822">
        <f>VLOOKUP(tbl[[#This Row],[Education]],lk_education[],G$2,FALSE)</f>
        <v>3</v>
      </c>
      <c r="H822" t="str">
        <f>Rawdata[[#This Row],[Occupation]]</f>
        <v>Skilled Manual</v>
      </c>
      <c r="I822" t="str">
        <f>Rawdata[[#This Row],[Home Owner]]</f>
        <v>Yes</v>
      </c>
      <c r="J822">
        <f>Rawdata[[#This Row],[Cars]]</f>
        <v>1</v>
      </c>
      <c r="K822" t="str">
        <f>Rawdata[[#This Row],[Commute Distance]]</f>
        <v>5-10 Miles</v>
      </c>
      <c r="L822" t="str">
        <f>Rawdata[[#This Row],[Region]]</f>
        <v>North America</v>
      </c>
      <c r="M822">
        <f>Rawdata[[#This Row],[Age]]</f>
        <v>30</v>
      </c>
      <c r="N822" t="str">
        <f>VLOOKUP(tbl[[#This Row],[Age]],lk_age_brackets[],N$2,TRUE)</f>
        <v>0-30</v>
      </c>
      <c r="O822" t="str">
        <f>Rawdata[[#This Row],[Purchased Bike]]</f>
        <v>No</v>
      </c>
    </row>
    <row r="823" spans="1:15" x14ac:dyDescent="0.25">
      <c r="A823">
        <f>Rawdata[[#This Row],[ID]]</f>
        <v>27505</v>
      </c>
      <c r="B823" t="str">
        <f>IF(Rawdata[[#This Row],[Marital Status]]="M","Married","Single")</f>
        <v>Single</v>
      </c>
      <c r="C823" t="str">
        <f>IF(Rawdata[[#This Row],[Gender]]="M","Male","Female")</f>
        <v>Female</v>
      </c>
      <c r="D823" s="7">
        <f>Rawdata[[#This Row],[Income]]</f>
        <v>40000</v>
      </c>
      <c r="E823">
        <f>Rawdata[[#This Row],[Children]]</f>
        <v>0</v>
      </c>
      <c r="F823" t="str">
        <f>Rawdata[[#This Row],[Education]]</f>
        <v>High School</v>
      </c>
      <c r="G823">
        <f>VLOOKUP(tbl[[#This Row],[Education]],lk_education[],G$2,FALSE)</f>
        <v>2</v>
      </c>
      <c r="H823" t="str">
        <f>Rawdata[[#This Row],[Occupation]]</f>
        <v>Skilled Manual</v>
      </c>
      <c r="I823" t="str">
        <f>Rawdata[[#This Row],[Home Owner]]</f>
        <v>Yes</v>
      </c>
      <c r="J823">
        <f>Rawdata[[#This Row],[Cars]]</f>
        <v>2</v>
      </c>
      <c r="K823" t="str">
        <f>Rawdata[[#This Row],[Commute Distance]]</f>
        <v>5-10 Miles</v>
      </c>
      <c r="L823" t="str">
        <f>Rawdata[[#This Row],[Region]]</f>
        <v>North America</v>
      </c>
      <c r="M823">
        <f>Rawdata[[#This Row],[Age]]</f>
        <v>30</v>
      </c>
      <c r="N823" t="str">
        <f>VLOOKUP(tbl[[#This Row],[Age]],lk_age_brackets[],N$2,TRUE)</f>
        <v>0-30</v>
      </c>
      <c r="O823" t="str">
        <f>Rawdata[[#This Row],[Purchased Bike]]</f>
        <v>No</v>
      </c>
    </row>
    <row r="824" spans="1:15" x14ac:dyDescent="0.25">
      <c r="A824">
        <f>Rawdata[[#This Row],[ID]]</f>
        <v>29243</v>
      </c>
      <c r="B824" t="str">
        <f>IF(Rawdata[[#This Row],[Marital Status]]="M","Married","Single")</f>
        <v>Single</v>
      </c>
      <c r="C824" t="str">
        <f>IF(Rawdata[[#This Row],[Gender]]="M","Male","Female")</f>
        <v>Male</v>
      </c>
      <c r="D824" s="7">
        <f>Rawdata[[#This Row],[Income]]</f>
        <v>110000</v>
      </c>
      <c r="E824">
        <f>Rawdata[[#This Row],[Children]]</f>
        <v>1</v>
      </c>
      <c r="F824" t="str">
        <f>Rawdata[[#This Row],[Education]]</f>
        <v>Bachelors</v>
      </c>
      <c r="G824">
        <f>VLOOKUP(tbl[[#This Row],[Education]],lk_education[],G$2,FALSE)</f>
        <v>4</v>
      </c>
      <c r="H824" t="str">
        <f>Rawdata[[#This Row],[Occupation]]</f>
        <v>Management</v>
      </c>
      <c r="I824" t="str">
        <f>Rawdata[[#This Row],[Home Owner]]</f>
        <v>Yes</v>
      </c>
      <c r="J824">
        <f>Rawdata[[#This Row],[Cars]]</f>
        <v>1</v>
      </c>
      <c r="K824" t="str">
        <f>Rawdata[[#This Row],[Commute Distance]]</f>
        <v>5-10 Miles</v>
      </c>
      <c r="L824" t="str">
        <f>Rawdata[[#This Row],[Region]]</f>
        <v>North America</v>
      </c>
      <c r="M824">
        <f>Rawdata[[#This Row],[Age]]</f>
        <v>43</v>
      </c>
      <c r="N824" t="str">
        <f>VLOOKUP(tbl[[#This Row],[Age]],lk_age_brackets[],N$2,TRUE)</f>
        <v>41-50</v>
      </c>
      <c r="O824" t="str">
        <f>Rawdata[[#This Row],[Purchased Bike]]</f>
        <v>No</v>
      </c>
    </row>
    <row r="825" spans="1:15" x14ac:dyDescent="0.25">
      <c r="A825">
        <f>Rawdata[[#This Row],[ID]]</f>
        <v>26582</v>
      </c>
      <c r="B825" t="str">
        <f>IF(Rawdata[[#This Row],[Marital Status]]="M","Married","Single")</f>
        <v>Married</v>
      </c>
      <c r="C825" t="str">
        <f>IF(Rawdata[[#This Row],[Gender]]="M","Male","Female")</f>
        <v>Male</v>
      </c>
      <c r="D825" s="7">
        <f>Rawdata[[#This Row],[Income]]</f>
        <v>60000</v>
      </c>
      <c r="E825">
        <f>Rawdata[[#This Row],[Children]]</f>
        <v>0</v>
      </c>
      <c r="F825" t="str">
        <f>Rawdata[[#This Row],[Education]]</f>
        <v>Partial College</v>
      </c>
      <c r="G825">
        <f>VLOOKUP(tbl[[#This Row],[Education]],lk_education[],G$2,FALSE)</f>
        <v>3</v>
      </c>
      <c r="H825" t="str">
        <f>Rawdata[[#This Row],[Occupation]]</f>
        <v>Skilled Manual</v>
      </c>
      <c r="I825" t="str">
        <f>Rawdata[[#This Row],[Home Owner]]</f>
        <v>Yes</v>
      </c>
      <c r="J825">
        <f>Rawdata[[#This Row],[Cars]]</f>
        <v>2</v>
      </c>
      <c r="K825" t="str">
        <f>Rawdata[[#This Row],[Commute Distance]]</f>
        <v>5-10 Miles</v>
      </c>
      <c r="L825" t="str">
        <f>Rawdata[[#This Row],[Region]]</f>
        <v>North America</v>
      </c>
      <c r="M825">
        <f>Rawdata[[#This Row],[Age]]</f>
        <v>33</v>
      </c>
      <c r="N825" t="str">
        <f>VLOOKUP(tbl[[#This Row],[Age]],lk_age_brackets[],N$2,TRUE)</f>
        <v>31-40</v>
      </c>
      <c r="O825" t="str">
        <f>Rawdata[[#This Row],[Purchased Bike]]</f>
        <v>Yes</v>
      </c>
    </row>
    <row r="826" spans="1:15" x14ac:dyDescent="0.25">
      <c r="A826">
        <f>Rawdata[[#This Row],[ID]]</f>
        <v>14271</v>
      </c>
      <c r="B826" t="str">
        <f>IF(Rawdata[[#This Row],[Marital Status]]="M","Married","Single")</f>
        <v>Married</v>
      </c>
      <c r="C826" t="str">
        <f>IF(Rawdata[[#This Row],[Gender]]="M","Male","Female")</f>
        <v>Male</v>
      </c>
      <c r="D826" s="7">
        <f>Rawdata[[#This Row],[Income]]</f>
        <v>30000</v>
      </c>
      <c r="E826">
        <f>Rawdata[[#This Row],[Children]]</f>
        <v>0</v>
      </c>
      <c r="F826" t="str">
        <f>Rawdata[[#This Row],[Education]]</f>
        <v>High School</v>
      </c>
      <c r="G826">
        <f>VLOOKUP(tbl[[#This Row],[Education]],lk_education[],G$2,FALSE)</f>
        <v>2</v>
      </c>
      <c r="H826" t="str">
        <f>Rawdata[[#This Row],[Occupation]]</f>
        <v>Skilled Manual</v>
      </c>
      <c r="I826" t="str">
        <f>Rawdata[[#This Row],[Home Owner]]</f>
        <v>Yes</v>
      </c>
      <c r="J826">
        <f>Rawdata[[#This Row],[Cars]]</f>
        <v>2</v>
      </c>
      <c r="K826" t="str">
        <f>Rawdata[[#This Row],[Commute Distance]]</f>
        <v>5-10 Miles</v>
      </c>
      <c r="L826" t="str">
        <f>Rawdata[[#This Row],[Region]]</f>
        <v>North America</v>
      </c>
      <c r="M826">
        <f>Rawdata[[#This Row],[Age]]</f>
        <v>32</v>
      </c>
      <c r="N826" t="str">
        <f>VLOOKUP(tbl[[#This Row],[Age]],lk_age_brackets[],N$2,TRUE)</f>
        <v>31-40</v>
      </c>
      <c r="O826" t="str">
        <f>Rawdata[[#This Row],[Purchased Bike]]</f>
        <v>No</v>
      </c>
    </row>
    <row r="827" spans="1:15" x14ac:dyDescent="0.25">
      <c r="A827">
        <f>Rawdata[[#This Row],[ID]]</f>
        <v>23041</v>
      </c>
      <c r="B827" t="str">
        <f>IF(Rawdata[[#This Row],[Marital Status]]="M","Married","Single")</f>
        <v>Single</v>
      </c>
      <c r="C827" t="str">
        <f>IF(Rawdata[[#This Row],[Gender]]="M","Male","Female")</f>
        <v>Female</v>
      </c>
      <c r="D827" s="7">
        <f>Rawdata[[#This Row],[Income]]</f>
        <v>70000</v>
      </c>
      <c r="E827">
        <f>Rawdata[[#This Row],[Children]]</f>
        <v>4</v>
      </c>
      <c r="F827" t="str">
        <f>Rawdata[[#This Row],[Education]]</f>
        <v>High School</v>
      </c>
      <c r="G827">
        <f>VLOOKUP(tbl[[#This Row],[Education]],lk_education[],G$2,FALSE)</f>
        <v>2</v>
      </c>
      <c r="H827" t="str">
        <f>Rawdata[[#This Row],[Occupation]]</f>
        <v>Professional</v>
      </c>
      <c r="I827" t="str">
        <f>Rawdata[[#This Row],[Home Owner]]</f>
        <v>Yes</v>
      </c>
      <c r="J827">
        <f>Rawdata[[#This Row],[Cars]]</f>
        <v>0</v>
      </c>
      <c r="K827" t="str">
        <f>Rawdata[[#This Row],[Commute Distance]]</f>
        <v>5-10 Miles</v>
      </c>
      <c r="L827" t="str">
        <f>Rawdata[[#This Row],[Region]]</f>
        <v>North America</v>
      </c>
      <c r="M827">
        <f>Rawdata[[#This Row],[Age]]</f>
        <v>50</v>
      </c>
      <c r="N827" t="str">
        <f>VLOOKUP(tbl[[#This Row],[Age]],lk_age_brackets[],N$2,TRUE)</f>
        <v>41-50</v>
      </c>
      <c r="O827" t="str">
        <f>Rawdata[[#This Row],[Purchased Bike]]</f>
        <v>Yes</v>
      </c>
    </row>
    <row r="828" spans="1:15" x14ac:dyDescent="0.25">
      <c r="A828">
        <f>Rawdata[[#This Row],[ID]]</f>
        <v>29048</v>
      </c>
      <c r="B828" t="str">
        <f>IF(Rawdata[[#This Row],[Marital Status]]="M","Married","Single")</f>
        <v>Single</v>
      </c>
      <c r="C828" t="str">
        <f>IF(Rawdata[[#This Row],[Gender]]="M","Male","Female")</f>
        <v>Male</v>
      </c>
      <c r="D828" s="7">
        <f>Rawdata[[#This Row],[Income]]</f>
        <v>110000</v>
      </c>
      <c r="E828">
        <f>Rawdata[[#This Row],[Children]]</f>
        <v>2</v>
      </c>
      <c r="F828" t="str">
        <f>Rawdata[[#This Row],[Education]]</f>
        <v>Bachelors</v>
      </c>
      <c r="G828">
        <f>VLOOKUP(tbl[[#This Row],[Education]],lk_education[],G$2,FALSE)</f>
        <v>4</v>
      </c>
      <c r="H828" t="str">
        <f>Rawdata[[#This Row],[Occupation]]</f>
        <v>Management</v>
      </c>
      <c r="I828" t="str">
        <f>Rawdata[[#This Row],[Home Owner]]</f>
        <v>No</v>
      </c>
      <c r="J828">
        <f>Rawdata[[#This Row],[Cars]]</f>
        <v>3</v>
      </c>
      <c r="K828" t="str">
        <f>Rawdata[[#This Row],[Commute Distance]]</f>
        <v>0-1 Miles</v>
      </c>
      <c r="L828" t="str">
        <f>Rawdata[[#This Row],[Region]]</f>
        <v>North America</v>
      </c>
      <c r="M828">
        <f>Rawdata[[#This Row],[Age]]</f>
        <v>37</v>
      </c>
      <c r="N828" t="str">
        <f>VLOOKUP(tbl[[#This Row],[Age]],lk_age_brackets[],N$2,TRUE)</f>
        <v>31-40</v>
      </c>
      <c r="O828" t="str">
        <f>Rawdata[[#This Row],[Purchased Bike]]</f>
        <v>Yes</v>
      </c>
    </row>
    <row r="829" spans="1:15" x14ac:dyDescent="0.25">
      <c r="A829">
        <f>Rawdata[[#This Row],[ID]]</f>
        <v>24433</v>
      </c>
      <c r="B829" t="str">
        <f>IF(Rawdata[[#This Row],[Marital Status]]="M","Married","Single")</f>
        <v>Married</v>
      </c>
      <c r="C829" t="str">
        <f>IF(Rawdata[[#This Row],[Gender]]="M","Male","Female")</f>
        <v>Male</v>
      </c>
      <c r="D829" s="7">
        <f>Rawdata[[#This Row],[Income]]</f>
        <v>70000</v>
      </c>
      <c r="E829">
        <f>Rawdata[[#This Row],[Children]]</f>
        <v>3</v>
      </c>
      <c r="F829" t="str">
        <f>Rawdata[[#This Row],[Education]]</f>
        <v>High School</v>
      </c>
      <c r="G829">
        <f>VLOOKUP(tbl[[#This Row],[Education]],lk_education[],G$2,FALSE)</f>
        <v>2</v>
      </c>
      <c r="H829" t="str">
        <f>Rawdata[[#This Row],[Occupation]]</f>
        <v>Professional</v>
      </c>
      <c r="I829" t="str">
        <f>Rawdata[[#This Row],[Home Owner]]</f>
        <v>No</v>
      </c>
      <c r="J829">
        <f>Rawdata[[#This Row],[Cars]]</f>
        <v>1</v>
      </c>
      <c r="K829" t="str">
        <f>Rawdata[[#This Row],[Commute Distance]]</f>
        <v>1-2 Miles</v>
      </c>
      <c r="L829" t="str">
        <f>Rawdata[[#This Row],[Region]]</f>
        <v>North America</v>
      </c>
      <c r="M829">
        <f>Rawdata[[#This Row],[Age]]</f>
        <v>52</v>
      </c>
      <c r="N829" t="str">
        <f>VLOOKUP(tbl[[#This Row],[Age]],lk_age_brackets[],N$2,TRUE)</f>
        <v>51-60</v>
      </c>
      <c r="O829" t="str">
        <f>Rawdata[[#This Row],[Purchased Bike]]</f>
        <v>Yes</v>
      </c>
    </row>
    <row r="830" spans="1:15" x14ac:dyDescent="0.25">
      <c r="A830">
        <f>Rawdata[[#This Row],[ID]]</f>
        <v>15501</v>
      </c>
      <c r="B830" t="str">
        <f>IF(Rawdata[[#This Row],[Marital Status]]="M","Married","Single")</f>
        <v>Married</v>
      </c>
      <c r="C830" t="str">
        <f>IF(Rawdata[[#This Row],[Gender]]="M","Male","Female")</f>
        <v>Male</v>
      </c>
      <c r="D830" s="7">
        <f>Rawdata[[#This Row],[Income]]</f>
        <v>70000</v>
      </c>
      <c r="E830">
        <f>Rawdata[[#This Row],[Children]]</f>
        <v>4</v>
      </c>
      <c r="F830" t="str">
        <f>Rawdata[[#This Row],[Education]]</f>
        <v>Graduate Degree</v>
      </c>
      <c r="G830">
        <f>VLOOKUP(tbl[[#This Row],[Education]],lk_education[],G$2,FALSE)</f>
        <v>5</v>
      </c>
      <c r="H830" t="str">
        <f>Rawdata[[#This Row],[Occupation]]</f>
        <v>Professional</v>
      </c>
      <c r="I830" t="str">
        <f>Rawdata[[#This Row],[Home Owner]]</f>
        <v>Yes</v>
      </c>
      <c r="J830">
        <f>Rawdata[[#This Row],[Cars]]</f>
        <v>0</v>
      </c>
      <c r="K830" t="str">
        <f>Rawdata[[#This Row],[Commute Distance]]</f>
        <v>2-5 Miles</v>
      </c>
      <c r="L830" t="str">
        <f>Rawdata[[#This Row],[Region]]</f>
        <v>North America</v>
      </c>
      <c r="M830">
        <f>Rawdata[[#This Row],[Age]]</f>
        <v>36</v>
      </c>
      <c r="N830" t="str">
        <f>VLOOKUP(tbl[[#This Row],[Age]],lk_age_brackets[],N$2,TRUE)</f>
        <v>31-40</v>
      </c>
      <c r="O830" t="str">
        <f>Rawdata[[#This Row],[Purchased Bike]]</f>
        <v>Yes</v>
      </c>
    </row>
    <row r="831" spans="1:15" x14ac:dyDescent="0.25">
      <c r="A831">
        <f>Rawdata[[#This Row],[ID]]</f>
        <v>13911</v>
      </c>
      <c r="B831" t="str">
        <f>IF(Rawdata[[#This Row],[Marital Status]]="M","Married","Single")</f>
        <v>Single</v>
      </c>
      <c r="C831" t="str">
        <f>IF(Rawdata[[#This Row],[Gender]]="M","Male","Female")</f>
        <v>Female</v>
      </c>
      <c r="D831" s="7">
        <f>Rawdata[[#This Row],[Income]]</f>
        <v>80000</v>
      </c>
      <c r="E831">
        <f>Rawdata[[#This Row],[Children]]</f>
        <v>3</v>
      </c>
      <c r="F831" t="str">
        <f>Rawdata[[#This Row],[Education]]</f>
        <v>Bachelors</v>
      </c>
      <c r="G831">
        <f>VLOOKUP(tbl[[#This Row],[Education]],lk_education[],G$2,FALSE)</f>
        <v>4</v>
      </c>
      <c r="H831" t="str">
        <f>Rawdata[[#This Row],[Occupation]]</f>
        <v>Skilled Manual</v>
      </c>
      <c r="I831" t="str">
        <f>Rawdata[[#This Row],[Home Owner]]</f>
        <v>Yes</v>
      </c>
      <c r="J831">
        <f>Rawdata[[#This Row],[Cars]]</f>
        <v>2</v>
      </c>
      <c r="K831" t="str">
        <f>Rawdata[[#This Row],[Commute Distance]]</f>
        <v>2-5 Miles</v>
      </c>
      <c r="L831" t="str">
        <f>Rawdata[[#This Row],[Region]]</f>
        <v>North America</v>
      </c>
      <c r="M831">
        <f>Rawdata[[#This Row],[Age]]</f>
        <v>41</v>
      </c>
      <c r="N831" t="str">
        <f>VLOOKUP(tbl[[#This Row],[Age]],lk_age_brackets[],N$2,TRUE)</f>
        <v>41-50</v>
      </c>
      <c r="O831" t="str">
        <f>Rawdata[[#This Row],[Purchased Bike]]</f>
        <v>Yes</v>
      </c>
    </row>
    <row r="832" spans="1:15" x14ac:dyDescent="0.25">
      <c r="A832">
        <f>Rawdata[[#This Row],[ID]]</f>
        <v>20421</v>
      </c>
      <c r="B832" t="str">
        <f>IF(Rawdata[[#This Row],[Marital Status]]="M","Married","Single")</f>
        <v>Single</v>
      </c>
      <c r="C832" t="str">
        <f>IF(Rawdata[[#This Row],[Gender]]="M","Male","Female")</f>
        <v>Female</v>
      </c>
      <c r="D832" s="7">
        <f>Rawdata[[#This Row],[Income]]</f>
        <v>40000</v>
      </c>
      <c r="E832">
        <f>Rawdata[[#This Row],[Children]]</f>
        <v>0</v>
      </c>
      <c r="F832" t="str">
        <f>Rawdata[[#This Row],[Education]]</f>
        <v>Partial High School</v>
      </c>
      <c r="G832">
        <f>VLOOKUP(tbl[[#This Row],[Education]],lk_education[],G$2,FALSE)</f>
        <v>1</v>
      </c>
      <c r="H832" t="str">
        <f>Rawdata[[#This Row],[Occupation]]</f>
        <v>Clerical</v>
      </c>
      <c r="I832" t="str">
        <f>Rawdata[[#This Row],[Home Owner]]</f>
        <v>Yes</v>
      </c>
      <c r="J832">
        <f>Rawdata[[#This Row],[Cars]]</f>
        <v>2</v>
      </c>
      <c r="K832" t="str">
        <f>Rawdata[[#This Row],[Commute Distance]]</f>
        <v>5-10 Miles</v>
      </c>
      <c r="L832" t="str">
        <f>Rawdata[[#This Row],[Region]]</f>
        <v>North America</v>
      </c>
      <c r="M832">
        <f>Rawdata[[#This Row],[Age]]</f>
        <v>26</v>
      </c>
      <c r="N832" t="str">
        <f>VLOOKUP(tbl[[#This Row],[Age]],lk_age_brackets[],N$2,TRUE)</f>
        <v>0-30</v>
      </c>
      <c r="O832" t="str">
        <f>Rawdata[[#This Row],[Purchased Bike]]</f>
        <v>No</v>
      </c>
    </row>
    <row r="833" spans="1:15" x14ac:dyDescent="0.25">
      <c r="A833">
        <f>Rawdata[[#This Row],[ID]]</f>
        <v>16009</v>
      </c>
      <c r="B833" t="str">
        <f>IF(Rawdata[[#This Row],[Marital Status]]="M","Married","Single")</f>
        <v>Single</v>
      </c>
      <c r="C833" t="str">
        <f>IF(Rawdata[[#This Row],[Gender]]="M","Male","Female")</f>
        <v>Male</v>
      </c>
      <c r="D833" s="7">
        <f>Rawdata[[#This Row],[Income]]</f>
        <v>170000</v>
      </c>
      <c r="E833">
        <f>Rawdata[[#This Row],[Children]]</f>
        <v>1</v>
      </c>
      <c r="F833" t="str">
        <f>Rawdata[[#This Row],[Education]]</f>
        <v>Graduate Degree</v>
      </c>
      <c r="G833">
        <f>VLOOKUP(tbl[[#This Row],[Education]],lk_education[],G$2,FALSE)</f>
        <v>5</v>
      </c>
      <c r="H833" t="str">
        <f>Rawdata[[#This Row],[Occupation]]</f>
        <v>Management</v>
      </c>
      <c r="I833" t="str">
        <f>Rawdata[[#This Row],[Home Owner]]</f>
        <v>No</v>
      </c>
      <c r="J833">
        <f>Rawdata[[#This Row],[Cars]]</f>
        <v>4</v>
      </c>
      <c r="K833" t="str">
        <f>Rawdata[[#This Row],[Commute Distance]]</f>
        <v>0-1 Miles</v>
      </c>
      <c r="L833" t="str">
        <f>Rawdata[[#This Row],[Region]]</f>
        <v>North America</v>
      </c>
      <c r="M833">
        <f>Rawdata[[#This Row],[Age]]</f>
        <v>66</v>
      </c>
      <c r="N833" t="str">
        <f>VLOOKUP(tbl[[#This Row],[Age]],lk_age_brackets[],N$2,TRUE)</f>
        <v>61+</v>
      </c>
      <c r="O833" t="str">
        <f>Rawdata[[#This Row],[Purchased Bike]]</f>
        <v>No</v>
      </c>
    </row>
    <row r="834" spans="1:15" x14ac:dyDescent="0.25">
      <c r="A834">
        <f>Rawdata[[#This Row],[ID]]</f>
        <v>18411</v>
      </c>
      <c r="B834" t="str">
        <f>IF(Rawdata[[#This Row],[Marital Status]]="M","Married","Single")</f>
        <v>Married</v>
      </c>
      <c r="C834" t="str">
        <f>IF(Rawdata[[#This Row],[Gender]]="M","Male","Female")</f>
        <v>Male</v>
      </c>
      <c r="D834" s="7">
        <f>Rawdata[[#This Row],[Income]]</f>
        <v>60000</v>
      </c>
      <c r="E834">
        <f>Rawdata[[#This Row],[Children]]</f>
        <v>2</v>
      </c>
      <c r="F834" t="str">
        <f>Rawdata[[#This Row],[Education]]</f>
        <v>High School</v>
      </c>
      <c r="G834">
        <f>VLOOKUP(tbl[[#This Row],[Education]],lk_education[],G$2,FALSE)</f>
        <v>2</v>
      </c>
      <c r="H834" t="str">
        <f>Rawdata[[#This Row],[Occupation]]</f>
        <v>Professional</v>
      </c>
      <c r="I834" t="str">
        <f>Rawdata[[#This Row],[Home Owner]]</f>
        <v>No</v>
      </c>
      <c r="J834">
        <f>Rawdata[[#This Row],[Cars]]</f>
        <v>2</v>
      </c>
      <c r="K834" t="str">
        <f>Rawdata[[#This Row],[Commute Distance]]</f>
        <v>5-10 Miles</v>
      </c>
      <c r="L834" t="str">
        <f>Rawdata[[#This Row],[Region]]</f>
        <v>North America</v>
      </c>
      <c r="M834">
        <f>Rawdata[[#This Row],[Age]]</f>
        <v>51</v>
      </c>
      <c r="N834" t="str">
        <f>VLOOKUP(tbl[[#This Row],[Age]],lk_age_brackets[],N$2,TRUE)</f>
        <v>51-60</v>
      </c>
      <c r="O834" t="str">
        <f>Rawdata[[#This Row],[Purchased Bike]]</f>
        <v>No</v>
      </c>
    </row>
    <row r="835" spans="1:15" x14ac:dyDescent="0.25">
      <c r="A835">
        <f>Rawdata[[#This Row],[ID]]</f>
        <v>19163</v>
      </c>
      <c r="B835" t="str">
        <f>IF(Rawdata[[#This Row],[Marital Status]]="M","Married","Single")</f>
        <v>Married</v>
      </c>
      <c r="C835" t="str">
        <f>IF(Rawdata[[#This Row],[Gender]]="M","Male","Female")</f>
        <v>Female</v>
      </c>
      <c r="D835" s="7">
        <f>Rawdata[[#This Row],[Income]]</f>
        <v>70000</v>
      </c>
      <c r="E835">
        <f>Rawdata[[#This Row],[Children]]</f>
        <v>4</v>
      </c>
      <c r="F835" t="str">
        <f>Rawdata[[#This Row],[Education]]</f>
        <v>Bachelors</v>
      </c>
      <c r="G835">
        <f>VLOOKUP(tbl[[#This Row],[Education]],lk_education[],G$2,FALSE)</f>
        <v>4</v>
      </c>
      <c r="H835" t="str">
        <f>Rawdata[[#This Row],[Occupation]]</f>
        <v>Professional</v>
      </c>
      <c r="I835" t="str">
        <f>Rawdata[[#This Row],[Home Owner]]</f>
        <v>Yes</v>
      </c>
      <c r="J835">
        <f>Rawdata[[#This Row],[Cars]]</f>
        <v>2</v>
      </c>
      <c r="K835" t="str">
        <f>Rawdata[[#This Row],[Commute Distance]]</f>
        <v>0-1 Miles</v>
      </c>
      <c r="L835" t="str">
        <f>Rawdata[[#This Row],[Region]]</f>
        <v>North America</v>
      </c>
      <c r="M835">
        <f>Rawdata[[#This Row],[Age]]</f>
        <v>43</v>
      </c>
      <c r="N835" t="str">
        <f>VLOOKUP(tbl[[#This Row],[Age]],lk_age_brackets[],N$2,TRUE)</f>
        <v>41-50</v>
      </c>
      <c r="O835" t="str">
        <f>Rawdata[[#This Row],[Purchased Bike]]</f>
        <v>Yes</v>
      </c>
    </row>
    <row r="836" spans="1:15" x14ac:dyDescent="0.25">
      <c r="A836">
        <f>Rawdata[[#This Row],[ID]]</f>
        <v>18572</v>
      </c>
      <c r="B836" t="str">
        <f>IF(Rawdata[[#This Row],[Marital Status]]="M","Married","Single")</f>
        <v>Married</v>
      </c>
      <c r="C836" t="str">
        <f>IF(Rawdata[[#This Row],[Gender]]="M","Male","Female")</f>
        <v>Female</v>
      </c>
      <c r="D836" s="7">
        <f>Rawdata[[#This Row],[Income]]</f>
        <v>60000</v>
      </c>
      <c r="E836">
        <f>Rawdata[[#This Row],[Children]]</f>
        <v>0</v>
      </c>
      <c r="F836" t="str">
        <f>Rawdata[[#This Row],[Education]]</f>
        <v>Graduate Degree</v>
      </c>
      <c r="G836">
        <f>VLOOKUP(tbl[[#This Row],[Education]],lk_education[],G$2,FALSE)</f>
        <v>5</v>
      </c>
      <c r="H836" t="str">
        <f>Rawdata[[#This Row],[Occupation]]</f>
        <v>Professional</v>
      </c>
      <c r="I836" t="str">
        <f>Rawdata[[#This Row],[Home Owner]]</f>
        <v>Yes</v>
      </c>
      <c r="J836">
        <f>Rawdata[[#This Row],[Cars]]</f>
        <v>0</v>
      </c>
      <c r="K836" t="str">
        <f>Rawdata[[#This Row],[Commute Distance]]</f>
        <v>0-1 Miles</v>
      </c>
      <c r="L836" t="str">
        <f>Rawdata[[#This Row],[Region]]</f>
        <v>North America</v>
      </c>
      <c r="M836">
        <f>Rawdata[[#This Row],[Age]]</f>
        <v>39</v>
      </c>
      <c r="N836" t="str">
        <f>VLOOKUP(tbl[[#This Row],[Age]],lk_age_brackets[],N$2,TRUE)</f>
        <v>31-40</v>
      </c>
      <c r="O836" t="str">
        <f>Rawdata[[#This Row],[Purchased Bike]]</f>
        <v>No</v>
      </c>
    </row>
    <row r="837" spans="1:15" x14ac:dyDescent="0.25">
      <c r="A837">
        <f>Rawdata[[#This Row],[ID]]</f>
        <v>27540</v>
      </c>
      <c r="B837" t="str">
        <f>IF(Rawdata[[#This Row],[Marital Status]]="M","Married","Single")</f>
        <v>Single</v>
      </c>
      <c r="C837" t="str">
        <f>IF(Rawdata[[#This Row],[Gender]]="M","Male","Female")</f>
        <v>Female</v>
      </c>
      <c r="D837" s="7">
        <f>Rawdata[[#This Row],[Income]]</f>
        <v>70000</v>
      </c>
      <c r="E837">
        <f>Rawdata[[#This Row],[Children]]</f>
        <v>0</v>
      </c>
      <c r="F837" t="str">
        <f>Rawdata[[#This Row],[Education]]</f>
        <v>Bachelors</v>
      </c>
      <c r="G837">
        <f>VLOOKUP(tbl[[#This Row],[Education]],lk_education[],G$2,FALSE)</f>
        <v>4</v>
      </c>
      <c r="H837" t="str">
        <f>Rawdata[[#This Row],[Occupation]]</f>
        <v>Professional</v>
      </c>
      <c r="I837" t="str">
        <f>Rawdata[[#This Row],[Home Owner]]</f>
        <v>No</v>
      </c>
      <c r="J837">
        <f>Rawdata[[#This Row],[Cars]]</f>
        <v>1</v>
      </c>
      <c r="K837" t="str">
        <f>Rawdata[[#This Row],[Commute Distance]]</f>
        <v>0-1 Miles</v>
      </c>
      <c r="L837" t="str">
        <f>Rawdata[[#This Row],[Region]]</f>
        <v>North America</v>
      </c>
      <c r="M837">
        <f>Rawdata[[#This Row],[Age]]</f>
        <v>37</v>
      </c>
      <c r="N837" t="str">
        <f>VLOOKUP(tbl[[#This Row],[Age]],lk_age_brackets[],N$2,TRUE)</f>
        <v>31-40</v>
      </c>
      <c r="O837" t="str">
        <f>Rawdata[[#This Row],[Purchased Bike]]</f>
        <v>Yes</v>
      </c>
    </row>
    <row r="838" spans="1:15" x14ac:dyDescent="0.25">
      <c r="A838">
        <f>Rawdata[[#This Row],[ID]]</f>
        <v>19889</v>
      </c>
      <c r="B838" t="str">
        <f>IF(Rawdata[[#This Row],[Marital Status]]="M","Married","Single")</f>
        <v>Single</v>
      </c>
      <c r="C838" t="str">
        <f>IF(Rawdata[[#This Row],[Gender]]="M","Male","Female")</f>
        <v>Female</v>
      </c>
      <c r="D838" s="7">
        <f>Rawdata[[#This Row],[Income]]</f>
        <v>70000</v>
      </c>
      <c r="E838">
        <f>Rawdata[[#This Row],[Children]]</f>
        <v>2</v>
      </c>
      <c r="F838" t="str">
        <f>Rawdata[[#This Row],[Education]]</f>
        <v>Partial High School</v>
      </c>
      <c r="G838">
        <f>VLOOKUP(tbl[[#This Row],[Education]],lk_education[],G$2,FALSE)</f>
        <v>1</v>
      </c>
      <c r="H838" t="str">
        <f>Rawdata[[#This Row],[Occupation]]</f>
        <v>Skilled Manual</v>
      </c>
      <c r="I838" t="str">
        <f>Rawdata[[#This Row],[Home Owner]]</f>
        <v>No</v>
      </c>
      <c r="J838">
        <f>Rawdata[[#This Row],[Cars]]</f>
        <v>2</v>
      </c>
      <c r="K838" t="str">
        <f>Rawdata[[#This Row],[Commute Distance]]</f>
        <v>2-5 Miles</v>
      </c>
      <c r="L838" t="str">
        <f>Rawdata[[#This Row],[Region]]</f>
        <v>North America</v>
      </c>
      <c r="M838">
        <f>Rawdata[[#This Row],[Age]]</f>
        <v>54</v>
      </c>
      <c r="N838" t="str">
        <f>VLOOKUP(tbl[[#This Row],[Age]],lk_age_brackets[],N$2,TRUE)</f>
        <v>51-60</v>
      </c>
      <c r="O838" t="str">
        <f>Rawdata[[#This Row],[Purchased Bike]]</f>
        <v>Yes</v>
      </c>
    </row>
    <row r="839" spans="1:15" x14ac:dyDescent="0.25">
      <c r="A839">
        <f>Rawdata[[#This Row],[ID]]</f>
        <v>12922</v>
      </c>
      <c r="B839" t="str">
        <f>IF(Rawdata[[#This Row],[Marital Status]]="M","Married","Single")</f>
        <v>Single</v>
      </c>
      <c r="C839" t="str">
        <f>IF(Rawdata[[#This Row],[Gender]]="M","Male","Female")</f>
        <v>Female</v>
      </c>
      <c r="D839" s="7">
        <f>Rawdata[[#This Row],[Income]]</f>
        <v>60000</v>
      </c>
      <c r="E839">
        <f>Rawdata[[#This Row],[Children]]</f>
        <v>3</v>
      </c>
      <c r="F839" t="str">
        <f>Rawdata[[#This Row],[Education]]</f>
        <v>Bachelors</v>
      </c>
      <c r="G839">
        <f>VLOOKUP(tbl[[#This Row],[Education]],lk_education[],G$2,FALSE)</f>
        <v>4</v>
      </c>
      <c r="H839" t="str">
        <f>Rawdata[[#This Row],[Occupation]]</f>
        <v>Skilled Manual</v>
      </c>
      <c r="I839" t="str">
        <f>Rawdata[[#This Row],[Home Owner]]</f>
        <v>Yes</v>
      </c>
      <c r="J839">
        <f>Rawdata[[#This Row],[Cars]]</f>
        <v>0</v>
      </c>
      <c r="K839" t="str">
        <f>Rawdata[[#This Row],[Commute Distance]]</f>
        <v>2-5 Miles</v>
      </c>
      <c r="L839" t="str">
        <f>Rawdata[[#This Row],[Region]]</f>
        <v>North America</v>
      </c>
      <c r="M839">
        <f>Rawdata[[#This Row],[Age]]</f>
        <v>40</v>
      </c>
      <c r="N839" t="str">
        <f>VLOOKUP(tbl[[#This Row],[Age]],lk_age_brackets[],N$2,TRUE)</f>
        <v>31-40</v>
      </c>
      <c r="O839" t="str">
        <f>Rawdata[[#This Row],[Purchased Bike]]</f>
        <v>Yes</v>
      </c>
    </row>
    <row r="840" spans="1:15" x14ac:dyDescent="0.25">
      <c r="A840">
        <f>Rawdata[[#This Row],[ID]]</f>
        <v>18891</v>
      </c>
      <c r="B840" t="str">
        <f>IF(Rawdata[[#This Row],[Marital Status]]="M","Married","Single")</f>
        <v>Married</v>
      </c>
      <c r="C840" t="str">
        <f>IF(Rawdata[[#This Row],[Gender]]="M","Male","Female")</f>
        <v>Female</v>
      </c>
      <c r="D840" s="7">
        <f>Rawdata[[#This Row],[Income]]</f>
        <v>40000</v>
      </c>
      <c r="E840">
        <f>Rawdata[[#This Row],[Children]]</f>
        <v>0</v>
      </c>
      <c r="F840" t="str">
        <f>Rawdata[[#This Row],[Education]]</f>
        <v>Partial College</v>
      </c>
      <c r="G840">
        <f>VLOOKUP(tbl[[#This Row],[Education]],lk_education[],G$2,FALSE)</f>
        <v>3</v>
      </c>
      <c r="H840" t="str">
        <f>Rawdata[[#This Row],[Occupation]]</f>
        <v>Skilled Manual</v>
      </c>
      <c r="I840" t="str">
        <f>Rawdata[[#This Row],[Home Owner]]</f>
        <v>Yes</v>
      </c>
      <c r="J840">
        <f>Rawdata[[#This Row],[Cars]]</f>
        <v>2</v>
      </c>
      <c r="K840" t="str">
        <f>Rawdata[[#This Row],[Commute Distance]]</f>
        <v>5-10 Miles</v>
      </c>
      <c r="L840" t="str">
        <f>Rawdata[[#This Row],[Region]]</f>
        <v>North America</v>
      </c>
      <c r="M840">
        <f>Rawdata[[#This Row],[Age]]</f>
        <v>28</v>
      </c>
      <c r="N840" t="str">
        <f>VLOOKUP(tbl[[#This Row],[Age]],lk_age_brackets[],N$2,TRUE)</f>
        <v>0-30</v>
      </c>
      <c r="O840" t="str">
        <f>Rawdata[[#This Row],[Purchased Bike]]</f>
        <v>No</v>
      </c>
    </row>
    <row r="841" spans="1:15" x14ac:dyDescent="0.25">
      <c r="A841">
        <f>Rawdata[[#This Row],[ID]]</f>
        <v>16773</v>
      </c>
      <c r="B841" t="str">
        <f>IF(Rawdata[[#This Row],[Marital Status]]="M","Married","Single")</f>
        <v>Married</v>
      </c>
      <c r="C841" t="str">
        <f>IF(Rawdata[[#This Row],[Gender]]="M","Male","Female")</f>
        <v>Male</v>
      </c>
      <c r="D841" s="7">
        <f>Rawdata[[#This Row],[Income]]</f>
        <v>60000</v>
      </c>
      <c r="E841">
        <f>Rawdata[[#This Row],[Children]]</f>
        <v>1</v>
      </c>
      <c r="F841" t="str">
        <f>Rawdata[[#This Row],[Education]]</f>
        <v>Graduate Degree</v>
      </c>
      <c r="G841">
        <f>VLOOKUP(tbl[[#This Row],[Education]],lk_education[],G$2,FALSE)</f>
        <v>5</v>
      </c>
      <c r="H841" t="str">
        <f>Rawdata[[#This Row],[Occupation]]</f>
        <v>Skilled Manual</v>
      </c>
      <c r="I841" t="str">
        <f>Rawdata[[#This Row],[Home Owner]]</f>
        <v>Yes</v>
      </c>
      <c r="J841">
        <f>Rawdata[[#This Row],[Cars]]</f>
        <v>0</v>
      </c>
      <c r="K841" t="str">
        <f>Rawdata[[#This Row],[Commute Distance]]</f>
        <v>0-1 Miles</v>
      </c>
      <c r="L841" t="str">
        <f>Rawdata[[#This Row],[Region]]</f>
        <v>North America</v>
      </c>
      <c r="M841">
        <f>Rawdata[[#This Row],[Age]]</f>
        <v>33</v>
      </c>
      <c r="N841" t="str">
        <f>VLOOKUP(tbl[[#This Row],[Age]],lk_age_brackets[],N$2,TRUE)</f>
        <v>31-40</v>
      </c>
      <c r="O841" t="str">
        <f>Rawdata[[#This Row],[Purchased Bike]]</f>
        <v>No</v>
      </c>
    </row>
    <row r="842" spans="1:15" x14ac:dyDescent="0.25">
      <c r="A842">
        <f>Rawdata[[#This Row],[ID]]</f>
        <v>19143</v>
      </c>
      <c r="B842" t="str">
        <f>IF(Rawdata[[#This Row],[Marital Status]]="M","Married","Single")</f>
        <v>Single</v>
      </c>
      <c r="C842" t="str">
        <f>IF(Rawdata[[#This Row],[Gender]]="M","Male","Female")</f>
        <v>Female</v>
      </c>
      <c r="D842" s="7">
        <f>Rawdata[[#This Row],[Income]]</f>
        <v>80000</v>
      </c>
      <c r="E842">
        <f>Rawdata[[#This Row],[Children]]</f>
        <v>3</v>
      </c>
      <c r="F842" t="str">
        <f>Rawdata[[#This Row],[Education]]</f>
        <v>Bachelors</v>
      </c>
      <c r="G842">
        <f>VLOOKUP(tbl[[#This Row],[Education]],lk_education[],G$2,FALSE)</f>
        <v>4</v>
      </c>
      <c r="H842" t="str">
        <f>Rawdata[[#This Row],[Occupation]]</f>
        <v>Skilled Manual</v>
      </c>
      <c r="I842" t="str">
        <f>Rawdata[[#This Row],[Home Owner]]</f>
        <v>Yes</v>
      </c>
      <c r="J842">
        <f>Rawdata[[#This Row],[Cars]]</f>
        <v>2</v>
      </c>
      <c r="K842" t="str">
        <f>Rawdata[[#This Row],[Commute Distance]]</f>
        <v>2-5 Miles</v>
      </c>
      <c r="L842" t="str">
        <f>Rawdata[[#This Row],[Region]]</f>
        <v>North America</v>
      </c>
      <c r="M842">
        <f>Rawdata[[#This Row],[Age]]</f>
        <v>41</v>
      </c>
      <c r="N842" t="str">
        <f>VLOOKUP(tbl[[#This Row],[Age]],lk_age_brackets[],N$2,TRUE)</f>
        <v>41-50</v>
      </c>
      <c r="O842" t="str">
        <f>Rawdata[[#This Row],[Purchased Bike]]</f>
        <v>Yes</v>
      </c>
    </row>
    <row r="843" spans="1:15" x14ac:dyDescent="0.25">
      <c r="A843">
        <f>Rawdata[[#This Row],[ID]]</f>
        <v>23882</v>
      </c>
      <c r="B843" t="str">
        <f>IF(Rawdata[[#This Row],[Marital Status]]="M","Married","Single")</f>
        <v>Single</v>
      </c>
      <c r="C843" t="str">
        <f>IF(Rawdata[[#This Row],[Gender]]="M","Male","Female")</f>
        <v>Female</v>
      </c>
      <c r="D843" s="7">
        <f>Rawdata[[#This Row],[Income]]</f>
        <v>80000</v>
      </c>
      <c r="E843">
        <f>Rawdata[[#This Row],[Children]]</f>
        <v>3</v>
      </c>
      <c r="F843" t="str">
        <f>Rawdata[[#This Row],[Education]]</f>
        <v>Graduate Degree</v>
      </c>
      <c r="G843">
        <f>VLOOKUP(tbl[[#This Row],[Education]],lk_education[],G$2,FALSE)</f>
        <v>5</v>
      </c>
      <c r="H843" t="str">
        <f>Rawdata[[#This Row],[Occupation]]</f>
        <v>Professional</v>
      </c>
      <c r="I843" t="str">
        <f>Rawdata[[#This Row],[Home Owner]]</f>
        <v>Yes</v>
      </c>
      <c r="J843">
        <f>Rawdata[[#This Row],[Cars]]</f>
        <v>0</v>
      </c>
      <c r="K843" t="str">
        <f>Rawdata[[#This Row],[Commute Distance]]</f>
        <v>0-1 Miles</v>
      </c>
      <c r="L843" t="str">
        <f>Rawdata[[#This Row],[Region]]</f>
        <v>North America</v>
      </c>
      <c r="M843">
        <f>Rawdata[[#This Row],[Age]]</f>
        <v>37</v>
      </c>
      <c r="N843" t="str">
        <f>VLOOKUP(tbl[[#This Row],[Age]],lk_age_brackets[],N$2,TRUE)</f>
        <v>31-40</v>
      </c>
      <c r="O843" t="str">
        <f>Rawdata[[#This Row],[Purchased Bike]]</f>
        <v>Yes</v>
      </c>
    </row>
    <row r="844" spans="1:15" x14ac:dyDescent="0.25">
      <c r="A844">
        <f>Rawdata[[#This Row],[ID]]</f>
        <v>11233</v>
      </c>
      <c r="B844" t="str">
        <f>IF(Rawdata[[#This Row],[Marital Status]]="M","Married","Single")</f>
        <v>Married</v>
      </c>
      <c r="C844" t="str">
        <f>IF(Rawdata[[#This Row],[Gender]]="M","Male","Female")</f>
        <v>Male</v>
      </c>
      <c r="D844" s="7">
        <f>Rawdata[[#This Row],[Income]]</f>
        <v>70000</v>
      </c>
      <c r="E844">
        <f>Rawdata[[#This Row],[Children]]</f>
        <v>4</v>
      </c>
      <c r="F844" t="str">
        <f>Rawdata[[#This Row],[Education]]</f>
        <v>Partial College</v>
      </c>
      <c r="G844">
        <f>VLOOKUP(tbl[[#This Row],[Education]],lk_education[],G$2,FALSE)</f>
        <v>3</v>
      </c>
      <c r="H844" t="str">
        <f>Rawdata[[#This Row],[Occupation]]</f>
        <v>Professional</v>
      </c>
      <c r="I844" t="str">
        <f>Rawdata[[#This Row],[Home Owner]]</f>
        <v>Yes</v>
      </c>
      <c r="J844">
        <f>Rawdata[[#This Row],[Cars]]</f>
        <v>2</v>
      </c>
      <c r="K844" t="str">
        <f>Rawdata[[#This Row],[Commute Distance]]</f>
        <v>10+ Miles</v>
      </c>
      <c r="L844" t="str">
        <f>Rawdata[[#This Row],[Region]]</f>
        <v>North America</v>
      </c>
      <c r="M844">
        <f>Rawdata[[#This Row],[Age]]</f>
        <v>53</v>
      </c>
      <c r="N844" t="str">
        <f>VLOOKUP(tbl[[#This Row],[Age]],lk_age_brackets[],N$2,TRUE)</f>
        <v>51-60</v>
      </c>
      <c r="O844" t="str">
        <f>Rawdata[[#This Row],[Purchased Bike]]</f>
        <v>No</v>
      </c>
    </row>
    <row r="845" spans="1:15" x14ac:dyDescent="0.25">
      <c r="A845">
        <f>Rawdata[[#This Row],[ID]]</f>
        <v>12056</v>
      </c>
      <c r="B845" t="str">
        <f>IF(Rawdata[[#This Row],[Marital Status]]="M","Married","Single")</f>
        <v>Married</v>
      </c>
      <c r="C845" t="str">
        <f>IF(Rawdata[[#This Row],[Gender]]="M","Male","Female")</f>
        <v>Male</v>
      </c>
      <c r="D845" s="7">
        <f>Rawdata[[#This Row],[Income]]</f>
        <v>120000</v>
      </c>
      <c r="E845">
        <f>Rawdata[[#This Row],[Children]]</f>
        <v>2</v>
      </c>
      <c r="F845" t="str">
        <f>Rawdata[[#This Row],[Education]]</f>
        <v>Graduate Degree</v>
      </c>
      <c r="G845">
        <f>VLOOKUP(tbl[[#This Row],[Education]],lk_education[],G$2,FALSE)</f>
        <v>5</v>
      </c>
      <c r="H845" t="str">
        <f>Rawdata[[#This Row],[Occupation]]</f>
        <v>Management</v>
      </c>
      <c r="I845" t="str">
        <f>Rawdata[[#This Row],[Home Owner]]</f>
        <v>Yes</v>
      </c>
      <c r="J845">
        <f>Rawdata[[#This Row],[Cars]]</f>
        <v>3</v>
      </c>
      <c r="K845" t="str">
        <f>Rawdata[[#This Row],[Commute Distance]]</f>
        <v>5-10 Miles</v>
      </c>
      <c r="L845" t="str">
        <f>Rawdata[[#This Row],[Region]]</f>
        <v>North America</v>
      </c>
      <c r="M845">
        <f>Rawdata[[#This Row],[Age]]</f>
        <v>64</v>
      </c>
      <c r="N845" t="str">
        <f>VLOOKUP(tbl[[#This Row],[Age]],lk_age_brackets[],N$2,TRUE)</f>
        <v>61+</v>
      </c>
      <c r="O845" t="str">
        <f>Rawdata[[#This Row],[Purchased Bike]]</f>
        <v>No</v>
      </c>
    </row>
    <row r="846" spans="1:15" x14ac:dyDescent="0.25">
      <c r="A846">
        <f>Rawdata[[#This Row],[ID]]</f>
        <v>15555</v>
      </c>
      <c r="B846" t="str">
        <f>IF(Rawdata[[#This Row],[Marital Status]]="M","Married","Single")</f>
        <v>Married</v>
      </c>
      <c r="C846" t="str">
        <f>IF(Rawdata[[#This Row],[Gender]]="M","Male","Female")</f>
        <v>Female</v>
      </c>
      <c r="D846" s="7">
        <f>Rawdata[[#This Row],[Income]]</f>
        <v>60000</v>
      </c>
      <c r="E846">
        <f>Rawdata[[#This Row],[Children]]</f>
        <v>1</v>
      </c>
      <c r="F846" t="str">
        <f>Rawdata[[#This Row],[Education]]</f>
        <v>Partial College</v>
      </c>
      <c r="G846">
        <f>VLOOKUP(tbl[[#This Row],[Education]],lk_education[],G$2,FALSE)</f>
        <v>3</v>
      </c>
      <c r="H846" t="str">
        <f>Rawdata[[#This Row],[Occupation]]</f>
        <v>Skilled Manual</v>
      </c>
      <c r="I846" t="str">
        <f>Rawdata[[#This Row],[Home Owner]]</f>
        <v>Yes</v>
      </c>
      <c r="J846">
        <f>Rawdata[[#This Row],[Cars]]</f>
        <v>1</v>
      </c>
      <c r="K846" t="str">
        <f>Rawdata[[#This Row],[Commute Distance]]</f>
        <v>2-5 Miles</v>
      </c>
      <c r="L846" t="str">
        <f>Rawdata[[#This Row],[Region]]</f>
        <v>North America</v>
      </c>
      <c r="M846">
        <f>Rawdata[[#This Row],[Age]]</f>
        <v>45</v>
      </c>
      <c r="N846" t="str">
        <f>VLOOKUP(tbl[[#This Row],[Age]],lk_age_brackets[],N$2,TRUE)</f>
        <v>41-50</v>
      </c>
      <c r="O846" t="str">
        <f>Rawdata[[#This Row],[Purchased Bike]]</f>
        <v>Yes</v>
      </c>
    </row>
    <row r="847" spans="1:15" x14ac:dyDescent="0.25">
      <c r="A847">
        <f>Rawdata[[#This Row],[ID]]</f>
        <v>18423</v>
      </c>
      <c r="B847" t="str">
        <f>IF(Rawdata[[#This Row],[Marital Status]]="M","Married","Single")</f>
        <v>Single</v>
      </c>
      <c r="C847" t="str">
        <f>IF(Rawdata[[#This Row],[Gender]]="M","Male","Female")</f>
        <v>Male</v>
      </c>
      <c r="D847" s="7">
        <f>Rawdata[[#This Row],[Income]]</f>
        <v>80000</v>
      </c>
      <c r="E847">
        <f>Rawdata[[#This Row],[Children]]</f>
        <v>2</v>
      </c>
      <c r="F847" t="str">
        <f>Rawdata[[#This Row],[Education]]</f>
        <v>Partial High School</v>
      </c>
      <c r="G847">
        <f>VLOOKUP(tbl[[#This Row],[Education]],lk_education[],G$2,FALSE)</f>
        <v>1</v>
      </c>
      <c r="H847" t="str">
        <f>Rawdata[[#This Row],[Occupation]]</f>
        <v>Skilled Manual</v>
      </c>
      <c r="I847" t="str">
        <f>Rawdata[[#This Row],[Home Owner]]</f>
        <v>No</v>
      </c>
      <c r="J847">
        <f>Rawdata[[#This Row],[Cars]]</f>
        <v>2</v>
      </c>
      <c r="K847" t="str">
        <f>Rawdata[[#This Row],[Commute Distance]]</f>
        <v>1-2 Miles</v>
      </c>
      <c r="L847" t="str">
        <f>Rawdata[[#This Row],[Region]]</f>
        <v>North America</v>
      </c>
      <c r="M847">
        <f>Rawdata[[#This Row],[Age]]</f>
        <v>52</v>
      </c>
      <c r="N847" t="str">
        <f>VLOOKUP(tbl[[#This Row],[Age]],lk_age_brackets[],N$2,TRUE)</f>
        <v>51-60</v>
      </c>
      <c r="O847" t="str">
        <f>Rawdata[[#This Row],[Purchased Bike]]</f>
        <v>No</v>
      </c>
    </row>
    <row r="848" spans="1:15" x14ac:dyDescent="0.25">
      <c r="A848">
        <f>Rawdata[[#This Row],[ID]]</f>
        <v>22743</v>
      </c>
      <c r="B848" t="str">
        <f>IF(Rawdata[[#This Row],[Marital Status]]="M","Married","Single")</f>
        <v>Married</v>
      </c>
      <c r="C848" t="str">
        <f>IF(Rawdata[[#This Row],[Gender]]="M","Male","Female")</f>
        <v>Female</v>
      </c>
      <c r="D848" s="7">
        <f>Rawdata[[#This Row],[Income]]</f>
        <v>40000</v>
      </c>
      <c r="E848">
        <f>Rawdata[[#This Row],[Children]]</f>
        <v>5</v>
      </c>
      <c r="F848" t="str">
        <f>Rawdata[[#This Row],[Education]]</f>
        <v>High School</v>
      </c>
      <c r="G848">
        <f>VLOOKUP(tbl[[#This Row],[Education]],lk_education[],G$2,FALSE)</f>
        <v>2</v>
      </c>
      <c r="H848" t="str">
        <f>Rawdata[[#This Row],[Occupation]]</f>
        <v>Professional</v>
      </c>
      <c r="I848" t="str">
        <f>Rawdata[[#This Row],[Home Owner]]</f>
        <v>Yes</v>
      </c>
      <c r="J848">
        <f>Rawdata[[#This Row],[Cars]]</f>
        <v>2</v>
      </c>
      <c r="K848" t="str">
        <f>Rawdata[[#This Row],[Commute Distance]]</f>
        <v>10+ Miles</v>
      </c>
      <c r="L848" t="str">
        <f>Rawdata[[#This Row],[Region]]</f>
        <v>North America</v>
      </c>
      <c r="M848">
        <f>Rawdata[[#This Row],[Age]]</f>
        <v>60</v>
      </c>
      <c r="N848" t="str">
        <f>VLOOKUP(tbl[[#This Row],[Age]],lk_age_brackets[],N$2,TRUE)</f>
        <v>51-60</v>
      </c>
      <c r="O848" t="str">
        <f>Rawdata[[#This Row],[Purchased Bike]]</f>
        <v>No</v>
      </c>
    </row>
    <row r="849" spans="1:15" x14ac:dyDescent="0.25">
      <c r="A849">
        <f>Rawdata[[#This Row],[ID]]</f>
        <v>25343</v>
      </c>
      <c r="B849" t="str">
        <f>IF(Rawdata[[#This Row],[Marital Status]]="M","Married","Single")</f>
        <v>Single</v>
      </c>
      <c r="C849" t="str">
        <f>IF(Rawdata[[#This Row],[Gender]]="M","Male","Female")</f>
        <v>Female</v>
      </c>
      <c r="D849" s="7">
        <f>Rawdata[[#This Row],[Income]]</f>
        <v>20000</v>
      </c>
      <c r="E849">
        <f>Rawdata[[#This Row],[Children]]</f>
        <v>3</v>
      </c>
      <c r="F849" t="str">
        <f>Rawdata[[#This Row],[Education]]</f>
        <v>Partial High School</v>
      </c>
      <c r="G849">
        <f>VLOOKUP(tbl[[#This Row],[Education]],lk_education[],G$2,FALSE)</f>
        <v>1</v>
      </c>
      <c r="H849" t="str">
        <f>Rawdata[[#This Row],[Occupation]]</f>
        <v>Clerical</v>
      </c>
      <c r="I849" t="str">
        <f>Rawdata[[#This Row],[Home Owner]]</f>
        <v>Yes</v>
      </c>
      <c r="J849">
        <f>Rawdata[[#This Row],[Cars]]</f>
        <v>2</v>
      </c>
      <c r="K849" t="str">
        <f>Rawdata[[#This Row],[Commute Distance]]</f>
        <v>1-2 Miles</v>
      </c>
      <c r="L849" t="str">
        <f>Rawdata[[#This Row],[Region]]</f>
        <v>North America</v>
      </c>
      <c r="M849">
        <f>Rawdata[[#This Row],[Age]]</f>
        <v>50</v>
      </c>
      <c r="N849" t="str">
        <f>VLOOKUP(tbl[[#This Row],[Age]],lk_age_brackets[],N$2,TRUE)</f>
        <v>41-50</v>
      </c>
      <c r="O849" t="str">
        <f>Rawdata[[#This Row],[Purchased Bike]]</f>
        <v>No</v>
      </c>
    </row>
    <row r="850" spans="1:15" x14ac:dyDescent="0.25">
      <c r="A850">
        <f>Rawdata[[#This Row],[ID]]</f>
        <v>13390</v>
      </c>
      <c r="B850" t="str">
        <f>IF(Rawdata[[#This Row],[Marital Status]]="M","Married","Single")</f>
        <v>Married</v>
      </c>
      <c r="C850" t="str">
        <f>IF(Rawdata[[#This Row],[Gender]]="M","Male","Female")</f>
        <v>Female</v>
      </c>
      <c r="D850" s="7">
        <f>Rawdata[[#This Row],[Income]]</f>
        <v>70000</v>
      </c>
      <c r="E850">
        <f>Rawdata[[#This Row],[Children]]</f>
        <v>4</v>
      </c>
      <c r="F850" t="str">
        <f>Rawdata[[#This Row],[Education]]</f>
        <v>Partial College</v>
      </c>
      <c r="G850">
        <f>VLOOKUP(tbl[[#This Row],[Education]],lk_education[],G$2,FALSE)</f>
        <v>3</v>
      </c>
      <c r="H850" t="str">
        <f>Rawdata[[#This Row],[Occupation]]</f>
        <v>Professional</v>
      </c>
      <c r="I850" t="str">
        <f>Rawdata[[#This Row],[Home Owner]]</f>
        <v>No</v>
      </c>
      <c r="J850">
        <f>Rawdata[[#This Row],[Cars]]</f>
        <v>1</v>
      </c>
      <c r="K850" t="str">
        <f>Rawdata[[#This Row],[Commute Distance]]</f>
        <v>1-2 Miles</v>
      </c>
      <c r="L850" t="str">
        <f>Rawdata[[#This Row],[Region]]</f>
        <v>North America</v>
      </c>
      <c r="M850">
        <f>Rawdata[[#This Row],[Age]]</f>
        <v>56</v>
      </c>
      <c r="N850" t="str">
        <f>VLOOKUP(tbl[[#This Row],[Age]],lk_age_brackets[],N$2,TRUE)</f>
        <v>51-60</v>
      </c>
      <c r="O850" t="str">
        <f>Rawdata[[#This Row],[Purchased Bike]]</f>
        <v>No</v>
      </c>
    </row>
    <row r="851" spans="1:15" x14ac:dyDescent="0.25">
      <c r="A851">
        <f>Rawdata[[#This Row],[ID]]</f>
        <v>17482</v>
      </c>
      <c r="B851" t="str">
        <f>IF(Rawdata[[#This Row],[Marital Status]]="M","Married","Single")</f>
        <v>Single</v>
      </c>
      <c r="C851" t="str">
        <f>IF(Rawdata[[#This Row],[Gender]]="M","Male","Female")</f>
        <v>Female</v>
      </c>
      <c r="D851" s="7">
        <f>Rawdata[[#This Row],[Income]]</f>
        <v>40000</v>
      </c>
      <c r="E851">
        <f>Rawdata[[#This Row],[Children]]</f>
        <v>0</v>
      </c>
      <c r="F851" t="str">
        <f>Rawdata[[#This Row],[Education]]</f>
        <v>Partial High School</v>
      </c>
      <c r="G851">
        <f>VLOOKUP(tbl[[#This Row],[Education]],lk_education[],G$2,FALSE)</f>
        <v>1</v>
      </c>
      <c r="H851" t="str">
        <f>Rawdata[[#This Row],[Occupation]]</f>
        <v>Clerical</v>
      </c>
      <c r="I851" t="str">
        <f>Rawdata[[#This Row],[Home Owner]]</f>
        <v>Yes</v>
      </c>
      <c r="J851">
        <f>Rawdata[[#This Row],[Cars]]</f>
        <v>2</v>
      </c>
      <c r="K851" t="str">
        <f>Rawdata[[#This Row],[Commute Distance]]</f>
        <v>5-10 Miles</v>
      </c>
      <c r="L851" t="str">
        <f>Rawdata[[#This Row],[Region]]</f>
        <v>North America</v>
      </c>
      <c r="M851">
        <f>Rawdata[[#This Row],[Age]]</f>
        <v>29</v>
      </c>
      <c r="N851" t="str">
        <f>VLOOKUP(tbl[[#This Row],[Age]],lk_age_brackets[],N$2,TRUE)</f>
        <v>0-30</v>
      </c>
      <c r="O851" t="str">
        <f>Rawdata[[#This Row],[Purchased Bike]]</f>
        <v>No</v>
      </c>
    </row>
    <row r="852" spans="1:15" x14ac:dyDescent="0.25">
      <c r="A852">
        <f>Rawdata[[#This Row],[ID]]</f>
        <v>13176</v>
      </c>
      <c r="B852" t="str">
        <f>IF(Rawdata[[#This Row],[Marital Status]]="M","Married","Single")</f>
        <v>Single</v>
      </c>
      <c r="C852" t="str">
        <f>IF(Rawdata[[#This Row],[Gender]]="M","Male","Female")</f>
        <v>Male</v>
      </c>
      <c r="D852" s="7">
        <f>Rawdata[[#This Row],[Income]]</f>
        <v>130000</v>
      </c>
      <c r="E852">
        <f>Rawdata[[#This Row],[Children]]</f>
        <v>0</v>
      </c>
      <c r="F852" t="str">
        <f>Rawdata[[#This Row],[Education]]</f>
        <v>Graduate Degree</v>
      </c>
      <c r="G852">
        <f>VLOOKUP(tbl[[#This Row],[Education]],lk_education[],G$2,FALSE)</f>
        <v>5</v>
      </c>
      <c r="H852" t="str">
        <f>Rawdata[[#This Row],[Occupation]]</f>
        <v>Management</v>
      </c>
      <c r="I852" t="str">
        <f>Rawdata[[#This Row],[Home Owner]]</f>
        <v>No</v>
      </c>
      <c r="J852">
        <f>Rawdata[[#This Row],[Cars]]</f>
        <v>2</v>
      </c>
      <c r="K852" t="str">
        <f>Rawdata[[#This Row],[Commute Distance]]</f>
        <v>0-1 Miles</v>
      </c>
      <c r="L852" t="str">
        <f>Rawdata[[#This Row],[Region]]</f>
        <v>North America</v>
      </c>
      <c r="M852">
        <f>Rawdata[[#This Row],[Age]]</f>
        <v>38</v>
      </c>
      <c r="N852" t="str">
        <f>VLOOKUP(tbl[[#This Row],[Age]],lk_age_brackets[],N$2,TRUE)</f>
        <v>31-40</v>
      </c>
      <c r="O852" t="str">
        <f>Rawdata[[#This Row],[Purchased Bike]]</f>
        <v>Yes</v>
      </c>
    </row>
    <row r="853" spans="1:15" x14ac:dyDescent="0.25">
      <c r="A853">
        <f>Rawdata[[#This Row],[ID]]</f>
        <v>20504</v>
      </c>
      <c r="B853" t="str">
        <f>IF(Rawdata[[#This Row],[Marital Status]]="M","Married","Single")</f>
        <v>Married</v>
      </c>
      <c r="C853" t="str">
        <f>IF(Rawdata[[#This Row],[Gender]]="M","Male","Female")</f>
        <v>Female</v>
      </c>
      <c r="D853" s="7">
        <f>Rawdata[[#This Row],[Income]]</f>
        <v>40000</v>
      </c>
      <c r="E853">
        <f>Rawdata[[#This Row],[Children]]</f>
        <v>5</v>
      </c>
      <c r="F853" t="str">
        <f>Rawdata[[#This Row],[Education]]</f>
        <v>High School</v>
      </c>
      <c r="G853">
        <f>VLOOKUP(tbl[[#This Row],[Education]],lk_education[],G$2,FALSE)</f>
        <v>2</v>
      </c>
      <c r="H853" t="str">
        <f>Rawdata[[#This Row],[Occupation]]</f>
        <v>Professional</v>
      </c>
      <c r="I853" t="str">
        <f>Rawdata[[#This Row],[Home Owner]]</f>
        <v>No</v>
      </c>
      <c r="J853">
        <f>Rawdata[[#This Row],[Cars]]</f>
        <v>2</v>
      </c>
      <c r="K853" t="str">
        <f>Rawdata[[#This Row],[Commute Distance]]</f>
        <v>2-5 Miles</v>
      </c>
      <c r="L853" t="str">
        <f>Rawdata[[#This Row],[Region]]</f>
        <v>North America</v>
      </c>
      <c r="M853">
        <f>Rawdata[[#This Row],[Age]]</f>
        <v>60</v>
      </c>
      <c r="N853" t="str">
        <f>VLOOKUP(tbl[[#This Row],[Age]],lk_age_brackets[],N$2,TRUE)</f>
        <v>51-60</v>
      </c>
      <c r="O853" t="str">
        <f>Rawdata[[#This Row],[Purchased Bike]]</f>
        <v>No</v>
      </c>
    </row>
    <row r="854" spans="1:15" x14ac:dyDescent="0.25">
      <c r="A854">
        <f>Rawdata[[#This Row],[ID]]</f>
        <v>12205</v>
      </c>
      <c r="B854" t="str">
        <f>IF(Rawdata[[#This Row],[Marital Status]]="M","Married","Single")</f>
        <v>Single</v>
      </c>
      <c r="C854" t="str">
        <f>IF(Rawdata[[#This Row],[Gender]]="M","Male","Female")</f>
        <v>Female</v>
      </c>
      <c r="D854" s="7">
        <f>Rawdata[[#This Row],[Income]]</f>
        <v>130000</v>
      </c>
      <c r="E854">
        <f>Rawdata[[#This Row],[Children]]</f>
        <v>2</v>
      </c>
      <c r="F854" t="str">
        <f>Rawdata[[#This Row],[Education]]</f>
        <v>Bachelors</v>
      </c>
      <c r="G854">
        <f>VLOOKUP(tbl[[#This Row],[Education]],lk_education[],G$2,FALSE)</f>
        <v>4</v>
      </c>
      <c r="H854" t="str">
        <f>Rawdata[[#This Row],[Occupation]]</f>
        <v>Management</v>
      </c>
      <c r="I854" t="str">
        <f>Rawdata[[#This Row],[Home Owner]]</f>
        <v>No</v>
      </c>
      <c r="J854">
        <f>Rawdata[[#This Row],[Cars]]</f>
        <v>4</v>
      </c>
      <c r="K854" t="str">
        <f>Rawdata[[#This Row],[Commute Distance]]</f>
        <v>0-1 Miles</v>
      </c>
      <c r="L854" t="str">
        <f>Rawdata[[#This Row],[Region]]</f>
        <v>North America</v>
      </c>
      <c r="M854">
        <f>Rawdata[[#This Row],[Age]]</f>
        <v>67</v>
      </c>
      <c r="N854" t="str">
        <f>VLOOKUP(tbl[[#This Row],[Age]],lk_age_brackets[],N$2,TRUE)</f>
        <v>61+</v>
      </c>
      <c r="O854" t="str">
        <f>Rawdata[[#This Row],[Purchased Bike]]</f>
        <v>No</v>
      </c>
    </row>
    <row r="855" spans="1:15" x14ac:dyDescent="0.25">
      <c r="A855">
        <f>Rawdata[[#This Row],[ID]]</f>
        <v>16751</v>
      </c>
      <c r="B855" t="str">
        <f>IF(Rawdata[[#This Row],[Marital Status]]="M","Married","Single")</f>
        <v>Married</v>
      </c>
      <c r="C855" t="str">
        <f>IF(Rawdata[[#This Row],[Gender]]="M","Male","Female")</f>
        <v>Male</v>
      </c>
      <c r="D855" s="7">
        <f>Rawdata[[#This Row],[Income]]</f>
        <v>60000</v>
      </c>
      <c r="E855">
        <f>Rawdata[[#This Row],[Children]]</f>
        <v>0</v>
      </c>
      <c r="F855" t="str">
        <f>Rawdata[[#This Row],[Education]]</f>
        <v>Partial College</v>
      </c>
      <c r="G855">
        <f>VLOOKUP(tbl[[#This Row],[Education]],lk_education[],G$2,FALSE)</f>
        <v>3</v>
      </c>
      <c r="H855" t="str">
        <f>Rawdata[[#This Row],[Occupation]]</f>
        <v>Skilled Manual</v>
      </c>
      <c r="I855" t="str">
        <f>Rawdata[[#This Row],[Home Owner]]</f>
        <v>Yes</v>
      </c>
      <c r="J855">
        <f>Rawdata[[#This Row],[Cars]]</f>
        <v>1</v>
      </c>
      <c r="K855" t="str">
        <f>Rawdata[[#This Row],[Commute Distance]]</f>
        <v>5-10 Miles</v>
      </c>
      <c r="L855" t="str">
        <f>Rawdata[[#This Row],[Region]]</f>
        <v>North America</v>
      </c>
      <c r="M855">
        <f>Rawdata[[#This Row],[Age]]</f>
        <v>32</v>
      </c>
      <c r="N855" t="str">
        <f>VLOOKUP(tbl[[#This Row],[Age]],lk_age_brackets[],N$2,TRUE)</f>
        <v>31-40</v>
      </c>
      <c r="O855" t="str">
        <f>Rawdata[[#This Row],[Purchased Bike]]</f>
        <v>Yes</v>
      </c>
    </row>
    <row r="856" spans="1:15" x14ac:dyDescent="0.25">
      <c r="A856">
        <f>Rawdata[[#This Row],[ID]]</f>
        <v>21613</v>
      </c>
      <c r="B856" t="str">
        <f>IF(Rawdata[[#This Row],[Marital Status]]="M","Married","Single")</f>
        <v>Single</v>
      </c>
      <c r="C856" t="str">
        <f>IF(Rawdata[[#This Row],[Gender]]="M","Male","Female")</f>
        <v>Male</v>
      </c>
      <c r="D856" s="7">
        <f>Rawdata[[#This Row],[Income]]</f>
        <v>50000</v>
      </c>
      <c r="E856">
        <f>Rawdata[[#This Row],[Children]]</f>
        <v>2</v>
      </c>
      <c r="F856" t="str">
        <f>Rawdata[[#This Row],[Education]]</f>
        <v>Bachelors</v>
      </c>
      <c r="G856">
        <f>VLOOKUP(tbl[[#This Row],[Education]],lk_education[],G$2,FALSE)</f>
        <v>4</v>
      </c>
      <c r="H856" t="str">
        <f>Rawdata[[#This Row],[Occupation]]</f>
        <v>Skilled Manual</v>
      </c>
      <c r="I856" t="str">
        <f>Rawdata[[#This Row],[Home Owner]]</f>
        <v>No</v>
      </c>
      <c r="J856">
        <f>Rawdata[[#This Row],[Cars]]</f>
        <v>1</v>
      </c>
      <c r="K856" t="str">
        <f>Rawdata[[#This Row],[Commute Distance]]</f>
        <v>0-1 Miles</v>
      </c>
      <c r="L856" t="str">
        <f>Rawdata[[#This Row],[Region]]</f>
        <v>North America</v>
      </c>
      <c r="M856">
        <f>Rawdata[[#This Row],[Age]]</f>
        <v>39</v>
      </c>
      <c r="N856" t="str">
        <f>VLOOKUP(tbl[[#This Row],[Age]],lk_age_brackets[],N$2,TRUE)</f>
        <v>31-40</v>
      </c>
      <c r="O856" t="str">
        <f>Rawdata[[#This Row],[Purchased Bike]]</f>
        <v>Yes</v>
      </c>
    </row>
    <row r="857" spans="1:15" x14ac:dyDescent="0.25">
      <c r="A857">
        <f>Rawdata[[#This Row],[ID]]</f>
        <v>24801</v>
      </c>
      <c r="B857" t="str">
        <f>IF(Rawdata[[#This Row],[Marital Status]]="M","Married","Single")</f>
        <v>Single</v>
      </c>
      <c r="C857" t="str">
        <f>IF(Rawdata[[#This Row],[Gender]]="M","Male","Female")</f>
        <v>Male</v>
      </c>
      <c r="D857" s="7">
        <f>Rawdata[[#This Row],[Income]]</f>
        <v>60000</v>
      </c>
      <c r="E857">
        <f>Rawdata[[#This Row],[Children]]</f>
        <v>1</v>
      </c>
      <c r="F857" t="str">
        <f>Rawdata[[#This Row],[Education]]</f>
        <v>Graduate Degree</v>
      </c>
      <c r="G857">
        <f>VLOOKUP(tbl[[#This Row],[Education]],lk_education[],G$2,FALSE)</f>
        <v>5</v>
      </c>
      <c r="H857" t="str">
        <f>Rawdata[[#This Row],[Occupation]]</f>
        <v>Professional</v>
      </c>
      <c r="I857" t="str">
        <f>Rawdata[[#This Row],[Home Owner]]</f>
        <v>Yes</v>
      </c>
      <c r="J857">
        <f>Rawdata[[#This Row],[Cars]]</f>
        <v>0</v>
      </c>
      <c r="K857" t="str">
        <f>Rawdata[[#This Row],[Commute Distance]]</f>
        <v>2-5 Miles</v>
      </c>
      <c r="L857" t="str">
        <f>Rawdata[[#This Row],[Region]]</f>
        <v>North America</v>
      </c>
      <c r="M857">
        <f>Rawdata[[#This Row],[Age]]</f>
        <v>35</v>
      </c>
      <c r="N857" t="str">
        <f>VLOOKUP(tbl[[#This Row],[Age]],lk_age_brackets[],N$2,TRUE)</f>
        <v>31-40</v>
      </c>
      <c r="O857" t="str">
        <f>Rawdata[[#This Row],[Purchased Bike]]</f>
        <v>Yes</v>
      </c>
    </row>
    <row r="858" spans="1:15" x14ac:dyDescent="0.25">
      <c r="A858">
        <f>Rawdata[[#This Row],[ID]]</f>
        <v>17519</v>
      </c>
      <c r="B858" t="str">
        <f>IF(Rawdata[[#This Row],[Marital Status]]="M","Married","Single")</f>
        <v>Married</v>
      </c>
      <c r="C858" t="str">
        <f>IF(Rawdata[[#This Row],[Gender]]="M","Male","Female")</f>
        <v>Female</v>
      </c>
      <c r="D858" s="7">
        <f>Rawdata[[#This Row],[Income]]</f>
        <v>60000</v>
      </c>
      <c r="E858">
        <f>Rawdata[[#This Row],[Children]]</f>
        <v>0</v>
      </c>
      <c r="F858" t="str">
        <f>Rawdata[[#This Row],[Education]]</f>
        <v>Partial College</v>
      </c>
      <c r="G858">
        <f>VLOOKUP(tbl[[#This Row],[Education]],lk_education[],G$2,FALSE)</f>
        <v>3</v>
      </c>
      <c r="H858" t="str">
        <f>Rawdata[[#This Row],[Occupation]]</f>
        <v>Professional</v>
      </c>
      <c r="I858" t="str">
        <f>Rawdata[[#This Row],[Home Owner]]</f>
        <v>Yes</v>
      </c>
      <c r="J858">
        <f>Rawdata[[#This Row],[Cars]]</f>
        <v>2</v>
      </c>
      <c r="K858" t="str">
        <f>Rawdata[[#This Row],[Commute Distance]]</f>
        <v>5-10 Miles</v>
      </c>
      <c r="L858" t="str">
        <f>Rawdata[[#This Row],[Region]]</f>
        <v>North America</v>
      </c>
      <c r="M858">
        <f>Rawdata[[#This Row],[Age]]</f>
        <v>32</v>
      </c>
      <c r="N858" t="str">
        <f>VLOOKUP(tbl[[#This Row],[Age]],lk_age_brackets[],N$2,TRUE)</f>
        <v>31-40</v>
      </c>
      <c r="O858" t="str">
        <f>Rawdata[[#This Row],[Purchased Bike]]</f>
        <v>No</v>
      </c>
    </row>
    <row r="859" spans="1:15" x14ac:dyDescent="0.25">
      <c r="A859">
        <f>Rawdata[[#This Row],[ID]]</f>
        <v>18347</v>
      </c>
      <c r="B859" t="str">
        <f>IF(Rawdata[[#This Row],[Marital Status]]="M","Married","Single")</f>
        <v>Single</v>
      </c>
      <c r="C859" t="str">
        <f>IF(Rawdata[[#This Row],[Gender]]="M","Male","Female")</f>
        <v>Female</v>
      </c>
      <c r="D859" s="7">
        <f>Rawdata[[#This Row],[Income]]</f>
        <v>30000</v>
      </c>
      <c r="E859">
        <f>Rawdata[[#This Row],[Children]]</f>
        <v>0</v>
      </c>
      <c r="F859" t="str">
        <f>Rawdata[[#This Row],[Education]]</f>
        <v>Partial College</v>
      </c>
      <c r="G859">
        <f>VLOOKUP(tbl[[#This Row],[Education]],lk_education[],G$2,FALSE)</f>
        <v>3</v>
      </c>
      <c r="H859" t="str">
        <f>Rawdata[[#This Row],[Occupation]]</f>
        <v>Skilled Manual</v>
      </c>
      <c r="I859" t="str">
        <f>Rawdata[[#This Row],[Home Owner]]</f>
        <v>No</v>
      </c>
      <c r="J859">
        <f>Rawdata[[#This Row],[Cars]]</f>
        <v>1</v>
      </c>
      <c r="K859" t="str">
        <f>Rawdata[[#This Row],[Commute Distance]]</f>
        <v>1-2 Miles</v>
      </c>
      <c r="L859" t="str">
        <f>Rawdata[[#This Row],[Region]]</f>
        <v>North America</v>
      </c>
      <c r="M859">
        <f>Rawdata[[#This Row],[Age]]</f>
        <v>31</v>
      </c>
      <c r="N859" t="str">
        <f>VLOOKUP(tbl[[#This Row],[Age]],lk_age_brackets[],N$2,TRUE)</f>
        <v>31-40</v>
      </c>
      <c r="O859" t="str">
        <f>Rawdata[[#This Row],[Purchased Bike]]</f>
        <v>No</v>
      </c>
    </row>
    <row r="860" spans="1:15" x14ac:dyDescent="0.25">
      <c r="A860">
        <f>Rawdata[[#This Row],[ID]]</f>
        <v>29052</v>
      </c>
      <c r="B860" t="str">
        <f>IF(Rawdata[[#This Row],[Marital Status]]="M","Married","Single")</f>
        <v>Single</v>
      </c>
      <c r="C860" t="str">
        <f>IF(Rawdata[[#This Row],[Gender]]="M","Male","Female")</f>
        <v>Male</v>
      </c>
      <c r="D860" s="7">
        <f>Rawdata[[#This Row],[Income]]</f>
        <v>40000</v>
      </c>
      <c r="E860">
        <f>Rawdata[[#This Row],[Children]]</f>
        <v>0</v>
      </c>
      <c r="F860" t="str">
        <f>Rawdata[[#This Row],[Education]]</f>
        <v>Partial College</v>
      </c>
      <c r="G860">
        <f>VLOOKUP(tbl[[#This Row],[Education]],lk_education[],G$2,FALSE)</f>
        <v>3</v>
      </c>
      <c r="H860" t="str">
        <f>Rawdata[[#This Row],[Occupation]]</f>
        <v>Skilled Manual</v>
      </c>
      <c r="I860" t="str">
        <f>Rawdata[[#This Row],[Home Owner]]</f>
        <v>Yes</v>
      </c>
      <c r="J860">
        <f>Rawdata[[#This Row],[Cars]]</f>
        <v>1</v>
      </c>
      <c r="K860" t="str">
        <f>Rawdata[[#This Row],[Commute Distance]]</f>
        <v>5-10 Miles</v>
      </c>
      <c r="L860" t="str">
        <f>Rawdata[[#This Row],[Region]]</f>
        <v>North America</v>
      </c>
      <c r="M860">
        <f>Rawdata[[#This Row],[Age]]</f>
        <v>27</v>
      </c>
      <c r="N860" t="str">
        <f>VLOOKUP(tbl[[#This Row],[Age]],lk_age_brackets[],N$2,TRUE)</f>
        <v>0-30</v>
      </c>
      <c r="O860" t="str">
        <f>Rawdata[[#This Row],[Purchased Bike]]</f>
        <v>No</v>
      </c>
    </row>
    <row r="861" spans="1:15" x14ac:dyDescent="0.25">
      <c r="A861">
        <f>Rawdata[[#This Row],[ID]]</f>
        <v>11745</v>
      </c>
      <c r="B861" t="str">
        <f>IF(Rawdata[[#This Row],[Marital Status]]="M","Married","Single")</f>
        <v>Married</v>
      </c>
      <c r="C861" t="str">
        <f>IF(Rawdata[[#This Row],[Gender]]="M","Male","Female")</f>
        <v>Female</v>
      </c>
      <c r="D861" s="7">
        <f>Rawdata[[#This Row],[Income]]</f>
        <v>60000</v>
      </c>
      <c r="E861">
        <f>Rawdata[[#This Row],[Children]]</f>
        <v>1</v>
      </c>
      <c r="F861" t="str">
        <f>Rawdata[[#This Row],[Education]]</f>
        <v>Bachelors</v>
      </c>
      <c r="G861">
        <f>VLOOKUP(tbl[[#This Row],[Education]],lk_education[],G$2,FALSE)</f>
        <v>4</v>
      </c>
      <c r="H861" t="str">
        <f>Rawdata[[#This Row],[Occupation]]</f>
        <v>Professional</v>
      </c>
      <c r="I861" t="str">
        <f>Rawdata[[#This Row],[Home Owner]]</f>
        <v>Yes</v>
      </c>
      <c r="J861">
        <f>Rawdata[[#This Row],[Cars]]</f>
        <v>1</v>
      </c>
      <c r="K861" t="str">
        <f>Rawdata[[#This Row],[Commute Distance]]</f>
        <v>0-1 Miles</v>
      </c>
      <c r="L861" t="str">
        <f>Rawdata[[#This Row],[Region]]</f>
        <v>North America</v>
      </c>
      <c r="M861">
        <f>Rawdata[[#This Row],[Age]]</f>
        <v>47</v>
      </c>
      <c r="N861" t="str">
        <f>VLOOKUP(tbl[[#This Row],[Age]],lk_age_brackets[],N$2,TRUE)</f>
        <v>41-50</v>
      </c>
      <c r="O861" t="str">
        <f>Rawdata[[#This Row],[Purchased Bike]]</f>
        <v>Yes</v>
      </c>
    </row>
    <row r="862" spans="1:15" x14ac:dyDescent="0.25">
      <c r="A862">
        <f>Rawdata[[#This Row],[ID]]</f>
        <v>19147</v>
      </c>
      <c r="B862" t="str">
        <f>IF(Rawdata[[#This Row],[Marital Status]]="M","Married","Single")</f>
        <v>Married</v>
      </c>
      <c r="C862" t="str">
        <f>IF(Rawdata[[#This Row],[Gender]]="M","Male","Female")</f>
        <v>Male</v>
      </c>
      <c r="D862" s="7">
        <f>Rawdata[[#This Row],[Income]]</f>
        <v>40000</v>
      </c>
      <c r="E862">
        <f>Rawdata[[#This Row],[Children]]</f>
        <v>0</v>
      </c>
      <c r="F862" t="str">
        <f>Rawdata[[#This Row],[Education]]</f>
        <v>Bachelors</v>
      </c>
      <c r="G862">
        <f>VLOOKUP(tbl[[#This Row],[Education]],lk_education[],G$2,FALSE)</f>
        <v>4</v>
      </c>
      <c r="H862" t="str">
        <f>Rawdata[[#This Row],[Occupation]]</f>
        <v>Professional</v>
      </c>
      <c r="I862" t="str">
        <f>Rawdata[[#This Row],[Home Owner]]</f>
        <v>No</v>
      </c>
      <c r="J862">
        <f>Rawdata[[#This Row],[Cars]]</f>
        <v>1</v>
      </c>
      <c r="K862" t="str">
        <f>Rawdata[[#This Row],[Commute Distance]]</f>
        <v>0-1 Miles</v>
      </c>
      <c r="L862" t="str">
        <f>Rawdata[[#This Row],[Region]]</f>
        <v>North America</v>
      </c>
      <c r="M862">
        <f>Rawdata[[#This Row],[Age]]</f>
        <v>42</v>
      </c>
      <c r="N862" t="str">
        <f>VLOOKUP(tbl[[#This Row],[Age]],lk_age_brackets[],N$2,TRUE)</f>
        <v>41-50</v>
      </c>
      <c r="O862" t="str">
        <f>Rawdata[[#This Row],[Purchased Bike]]</f>
        <v>No</v>
      </c>
    </row>
    <row r="863" spans="1:15" x14ac:dyDescent="0.25">
      <c r="A863">
        <f>Rawdata[[#This Row],[ID]]</f>
        <v>19217</v>
      </c>
      <c r="B863" t="str">
        <f>IF(Rawdata[[#This Row],[Marital Status]]="M","Married","Single")</f>
        <v>Married</v>
      </c>
      <c r="C863" t="str">
        <f>IF(Rawdata[[#This Row],[Gender]]="M","Male","Female")</f>
        <v>Male</v>
      </c>
      <c r="D863" s="7">
        <f>Rawdata[[#This Row],[Income]]</f>
        <v>30000</v>
      </c>
      <c r="E863">
        <f>Rawdata[[#This Row],[Children]]</f>
        <v>2</v>
      </c>
      <c r="F863" t="str">
        <f>Rawdata[[#This Row],[Education]]</f>
        <v>High School</v>
      </c>
      <c r="G863">
        <f>VLOOKUP(tbl[[#This Row],[Education]],lk_education[],G$2,FALSE)</f>
        <v>2</v>
      </c>
      <c r="H863" t="str">
        <f>Rawdata[[#This Row],[Occupation]]</f>
        <v>Skilled Manual</v>
      </c>
      <c r="I863" t="str">
        <f>Rawdata[[#This Row],[Home Owner]]</f>
        <v>Yes</v>
      </c>
      <c r="J863">
        <f>Rawdata[[#This Row],[Cars]]</f>
        <v>2</v>
      </c>
      <c r="K863" t="str">
        <f>Rawdata[[#This Row],[Commute Distance]]</f>
        <v>1-2 Miles</v>
      </c>
      <c r="L863" t="str">
        <f>Rawdata[[#This Row],[Region]]</f>
        <v>North America</v>
      </c>
      <c r="M863">
        <f>Rawdata[[#This Row],[Age]]</f>
        <v>49</v>
      </c>
      <c r="N863" t="str">
        <f>VLOOKUP(tbl[[#This Row],[Age]],lk_age_brackets[],N$2,TRUE)</f>
        <v>41-50</v>
      </c>
      <c r="O863" t="str">
        <f>Rawdata[[#This Row],[Purchased Bike]]</f>
        <v>No</v>
      </c>
    </row>
    <row r="864" spans="1:15" x14ac:dyDescent="0.25">
      <c r="A864">
        <f>Rawdata[[#This Row],[ID]]</f>
        <v>15839</v>
      </c>
      <c r="B864" t="str">
        <f>IF(Rawdata[[#This Row],[Marital Status]]="M","Married","Single")</f>
        <v>Single</v>
      </c>
      <c r="C864" t="str">
        <f>IF(Rawdata[[#This Row],[Gender]]="M","Male","Female")</f>
        <v>Male</v>
      </c>
      <c r="D864" s="7">
        <f>Rawdata[[#This Row],[Income]]</f>
        <v>30000</v>
      </c>
      <c r="E864">
        <f>Rawdata[[#This Row],[Children]]</f>
        <v>0</v>
      </c>
      <c r="F864" t="str">
        <f>Rawdata[[#This Row],[Education]]</f>
        <v>Partial College</v>
      </c>
      <c r="G864">
        <f>VLOOKUP(tbl[[#This Row],[Education]],lk_education[],G$2,FALSE)</f>
        <v>3</v>
      </c>
      <c r="H864" t="str">
        <f>Rawdata[[#This Row],[Occupation]]</f>
        <v>Skilled Manual</v>
      </c>
      <c r="I864" t="str">
        <f>Rawdata[[#This Row],[Home Owner]]</f>
        <v>Yes</v>
      </c>
      <c r="J864">
        <f>Rawdata[[#This Row],[Cars]]</f>
        <v>1</v>
      </c>
      <c r="K864" t="str">
        <f>Rawdata[[#This Row],[Commute Distance]]</f>
        <v>5-10 Miles</v>
      </c>
      <c r="L864" t="str">
        <f>Rawdata[[#This Row],[Region]]</f>
        <v>North America</v>
      </c>
      <c r="M864">
        <f>Rawdata[[#This Row],[Age]]</f>
        <v>32</v>
      </c>
      <c r="N864" t="str">
        <f>VLOOKUP(tbl[[#This Row],[Age]],lk_age_brackets[],N$2,TRUE)</f>
        <v>31-40</v>
      </c>
      <c r="O864" t="str">
        <f>Rawdata[[#This Row],[Purchased Bike]]</f>
        <v>No</v>
      </c>
    </row>
    <row r="865" spans="1:15" x14ac:dyDescent="0.25">
      <c r="A865">
        <f>Rawdata[[#This Row],[ID]]</f>
        <v>13714</v>
      </c>
      <c r="B865" t="str">
        <f>IF(Rawdata[[#This Row],[Marital Status]]="M","Married","Single")</f>
        <v>Married</v>
      </c>
      <c r="C865" t="str">
        <f>IF(Rawdata[[#This Row],[Gender]]="M","Male","Female")</f>
        <v>Female</v>
      </c>
      <c r="D865" s="7">
        <f>Rawdata[[#This Row],[Income]]</f>
        <v>20000</v>
      </c>
      <c r="E865">
        <f>Rawdata[[#This Row],[Children]]</f>
        <v>2</v>
      </c>
      <c r="F865" t="str">
        <f>Rawdata[[#This Row],[Education]]</f>
        <v>High School</v>
      </c>
      <c r="G865">
        <f>VLOOKUP(tbl[[#This Row],[Education]],lk_education[],G$2,FALSE)</f>
        <v>2</v>
      </c>
      <c r="H865" t="str">
        <f>Rawdata[[#This Row],[Occupation]]</f>
        <v>Manual</v>
      </c>
      <c r="I865" t="str">
        <f>Rawdata[[#This Row],[Home Owner]]</f>
        <v>No</v>
      </c>
      <c r="J865">
        <f>Rawdata[[#This Row],[Cars]]</f>
        <v>2</v>
      </c>
      <c r="K865" t="str">
        <f>Rawdata[[#This Row],[Commute Distance]]</f>
        <v>1-2 Miles</v>
      </c>
      <c r="L865" t="str">
        <f>Rawdata[[#This Row],[Region]]</f>
        <v>North America</v>
      </c>
      <c r="M865">
        <f>Rawdata[[#This Row],[Age]]</f>
        <v>53</v>
      </c>
      <c r="N865" t="str">
        <f>VLOOKUP(tbl[[#This Row],[Age]],lk_age_brackets[],N$2,TRUE)</f>
        <v>51-60</v>
      </c>
      <c r="O865" t="str">
        <f>Rawdata[[#This Row],[Purchased Bike]]</f>
        <v>Yes</v>
      </c>
    </row>
    <row r="866" spans="1:15" x14ac:dyDescent="0.25">
      <c r="A866">
        <f>Rawdata[[#This Row],[ID]]</f>
        <v>22330</v>
      </c>
      <c r="B866" t="str">
        <f>IF(Rawdata[[#This Row],[Marital Status]]="M","Married","Single")</f>
        <v>Married</v>
      </c>
      <c r="C866" t="str">
        <f>IF(Rawdata[[#This Row],[Gender]]="M","Male","Female")</f>
        <v>Male</v>
      </c>
      <c r="D866" s="7">
        <f>Rawdata[[#This Row],[Income]]</f>
        <v>50000</v>
      </c>
      <c r="E866">
        <f>Rawdata[[#This Row],[Children]]</f>
        <v>0</v>
      </c>
      <c r="F866" t="str">
        <f>Rawdata[[#This Row],[Education]]</f>
        <v>Graduate Degree</v>
      </c>
      <c r="G866">
        <f>VLOOKUP(tbl[[#This Row],[Education]],lk_education[],G$2,FALSE)</f>
        <v>5</v>
      </c>
      <c r="H866" t="str">
        <f>Rawdata[[#This Row],[Occupation]]</f>
        <v>Skilled Manual</v>
      </c>
      <c r="I866" t="str">
        <f>Rawdata[[#This Row],[Home Owner]]</f>
        <v>Yes</v>
      </c>
      <c r="J866">
        <f>Rawdata[[#This Row],[Cars]]</f>
        <v>0</v>
      </c>
      <c r="K866" t="str">
        <f>Rawdata[[#This Row],[Commute Distance]]</f>
        <v>1-2 Miles</v>
      </c>
      <c r="L866" t="str">
        <f>Rawdata[[#This Row],[Region]]</f>
        <v>North America</v>
      </c>
      <c r="M866">
        <f>Rawdata[[#This Row],[Age]]</f>
        <v>32</v>
      </c>
      <c r="N866" t="str">
        <f>VLOOKUP(tbl[[#This Row],[Age]],lk_age_brackets[],N$2,TRUE)</f>
        <v>31-40</v>
      </c>
      <c r="O866" t="str">
        <f>Rawdata[[#This Row],[Purchased Bike]]</f>
        <v>Yes</v>
      </c>
    </row>
    <row r="867" spans="1:15" x14ac:dyDescent="0.25">
      <c r="A867">
        <f>Rawdata[[#This Row],[ID]]</f>
        <v>18783</v>
      </c>
      <c r="B867" t="str">
        <f>IF(Rawdata[[#This Row],[Marital Status]]="M","Married","Single")</f>
        <v>Single</v>
      </c>
      <c r="C867" t="str">
        <f>IF(Rawdata[[#This Row],[Gender]]="M","Male","Female")</f>
        <v>Male</v>
      </c>
      <c r="D867" s="7">
        <f>Rawdata[[#This Row],[Income]]</f>
        <v>80000</v>
      </c>
      <c r="E867">
        <f>Rawdata[[#This Row],[Children]]</f>
        <v>0</v>
      </c>
      <c r="F867" t="str">
        <f>Rawdata[[#This Row],[Education]]</f>
        <v>Bachelors</v>
      </c>
      <c r="G867">
        <f>VLOOKUP(tbl[[#This Row],[Education]],lk_education[],G$2,FALSE)</f>
        <v>4</v>
      </c>
      <c r="H867" t="str">
        <f>Rawdata[[#This Row],[Occupation]]</f>
        <v>Management</v>
      </c>
      <c r="I867" t="str">
        <f>Rawdata[[#This Row],[Home Owner]]</f>
        <v>No</v>
      </c>
      <c r="J867">
        <f>Rawdata[[#This Row],[Cars]]</f>
        <v>1</v>
      </c>
      <c r="K867" t="str">
        <f>Rawdata[[#This Row],[Commute Distance]]</f>
        <v>0-1 Miles</v>
      </c>
      <c r="L867" t="str">
        <f>Rawdata[[#This Row],[Region]]</f>
        <v>North America</v>
      </c>
      <c r="M867">
        <f>Rawdata[[#This Row],[Age]]</f>
        <v>38</v>
      </c>
      <c r="N867" t="str">
        <f>VLOOKUP(tbl[[#This Row],[Age]],lk_age_brackets[],N$2,TRUE)</f>
        <v>31-40</v>
      </c>
      <c r="O867" t="str">
        <f>Rawdata[[#This Row],[Purchased Bike]]</f>
        <v>Yes</v>
      </c>
    </row>
    <row r="868" spans="1:15" x14ac:dyDescent="0.25">
      <c r="A868">
        <f>Rawdata[[#This Row],[ID]]</f>
        <v>25041</v>
      </c>
      <c r="B868" t="str">
        <f>IF(Rawdata[[#This Row],[Marital Status]]="M","Married","Single")</f>
        <v>Single</v>
      </c>
      <c r="C868" t="str">
        <f>IF(Rawdata[[#This Row],[Gender]]="M","Male","Female")</f>
        <v>Male</v>
      </c>
      <c r="D868" s="7">
        <f>Rawdata[[#This Row],[Income]]</f>
        <v>40000</v>
      </c>
      <c r="E868">
        <f>Rawdata[[#This Row],[Children]]</f>
        <v>0</v>
      </c>
      <c r="F868" t="str">
        <f>Rawdata[[#This Row],[Education]]</f>
        <v>High School</v>
      </c>
      <c r="G868">
        <f>VLOOKUP(tbl[[#This Row],[Education]],lk_education[],G$2,FALSE)</f>
        <v>2</v>
      </c>
      <c r="H868" t="str">
        <f>Rawdata[[#This Row],[Occupation]]</f>
        <v>Skilled Manual</v>
      </c>
      <c r="I868" t="str">
        <f>Rawdata[[#This Row],[Home Owner]]</f>
        <v>Yes</v>
      </c>
      <c r="J868">
        <f>Rawdata[[#This Row],[Cars]]</f>
        <v>2</v>
      </c>
      <c r="K868" t="str">
        <f>Rawdata[[#This Row],[Commute Distance]]</f>
        <v>5-10 Miles</v>
      </c>
      <c r="L868" t="str">
        <f>Rawdata[[#This Row],[Region]]</f>
        <v>North America</v>
      </c>
      <c r="M868">
        <f>Rawdata[[#This Row],[Age]]</f>
        <v>31</v>
      </c>
      <c r="N868" t="str">
        <f>VLOOKUP(tbl[[#This Row],[Age]],lk_age_brackets[],N$2,TRUE)</f>
        <v>31-40</v>
      </c>
      <c r="O868" t="str">
        <f>Rawdata[[#This Row],[Purchased Bike]]</f>
        <v>No</v>
      </c>
    </row>
    <row r="869" spans="1:15" x14ac:dyDescent="0.25">
      <c r="A869">
        <f>Rawdata[[#This Row],[ID]]</f>
        <v>22046</v>
      </c>
      <c r="B869" t="str">
        <f>IF(Rawdata[[#This Row],[Marital Status]]="M","Married","Single")</f>
        <v>Single</v>
      </c>
      <c r="C869" t="str">
        <f>IF(Rawdata[[#This Row],[Gender]]="M","Male","Female")</f>
        <v>Female</v>
      </c>
      <c r="D869" s="7">
        <f>Rawdata[[#This Row],[Income]]</f>
        <v>80000</v>
      </c>
      <c r="E869">
        <f>Rawdata[[#This Row],[Children]]</f>
        <v>0</v>
      </c>
      <c r="F869" t="str">
        <f>Rawdata[[#This Row],[Education]]</f>
        <v>Bachelors</v>
      </c>
      <c r="G869">
        <f>VLOOKUP(tbl[[#This Row],[Education]],lk_education[],G$2,FALSE)</f>
        <v>4</v>
      </c>
      <c r="H869" t="str">
        <f>Rawdata[[#This Row],[Occupation]]</f>
        <v>Management</v>
      </c>
      <c r="I869" t="str">
        <f>Rawdata[[#This Row],[Home Owner]]</f>
        <v>No</v>
      </c>
      <c r="J869">
        <f>Rawdata[[#This Row],[Cars]]</f>
        <v>1</v>
      </c>
      <c r="K869" t="str">
        <f>Rawdata[[#This Row],[Commute Distance]]</f>
        <v>0-1 Miles</v>
      </c>
      <c r="L869" t="str">
        <f>Rawdata[[#This Row],[Region]]</f>
        <v>North America</v>
      </c>
      <c r="M869">
        <f>Rawdata[[#This Row],[Age]]</f>
        <v>38</v>
      </c>
      <c r="N869" t="str">
        <f>VLOOKUP(tbl[[#This Row],[Age]],lk_age_brackets[],N$2,TRUE)</f>
        <v>31-40</v>
      </c>
      <c r="O869" t="str">
        <f>Rawdata[[#This Row],[Purchased Bike]]</f>
        <v>Yes</v>
      </c>
    </row>
    <row r="870" spans="1:15" x14ac:dyDescent="0.25">
      <c r="A870">
        <f>Rawdata[[#This Row],[ID]]</f>
        <v>28052</v>
      </c>
      <c r="B870" t="str">
        <f>IF(Rawdata[[#This Row],[Marital Status]]="M","Married","Single")</f>
        <v>Married</v>
      </c>
      <c r="C870" t="str">
        <f>IF(Rawdata[[#This Row],[Gender]]="M","Male","Female")</f>
        <v>Male</v>
      </c>
      <c r="D870" s="7">
        <f>Rawdata[[#This Row],[Income]]</f>
        <v>60000</v>
      </c>
      <c r="E870">
        <f>Rawdata[[#This Row],[Children]]</f>
        <v>2</v>
      </c>
      <c r="F870" t="str">
        <f>Rawdata[[#This Row],[Education]]</f>
        <v>High School</v>
      </c>
      <c r="G870">
        <f>VLOOKUP(tbl[[#This Row],[Education]],lk_education[],G$2,FALSE)</f>
        <v>2</v>
      </c>
      <c r="H870" t="str">
        <f>Rawdata[[#This Row],[Occupation]]</f>
        <v>Professional</v>
      </c>
      <c r="I870" t="str">
        <f>Rawdata[[#This Row],[Home Owner]]</f>
        <v>Yes</v>
      </c>
      <c r="J870">
        <f>Rawdata[[#This Row],[Cars]]</f>
        <v>2</v>
      </c>
      <c r="K870" t="str">
        <f>Rawdata[[#This Row],[Commute Distance]]</f>
        <v>10+ Miles</v>
      </c>
      <c r="L870" t="str">
        <f>Rawdata[[#This Row],[Region]]</f>
        <v>North America</v>
      </c>
      <c r="M870">
        <f>Rawdata[[#This Row],[Age]]</f>
        <v>55</v>
      </c>
      <c r="N870" t="str">
        <f>VLOOKUP(tbl[[#This Row],[Age]],lk_age_brackets[],N$2,TRUE)</f>
        <v>51-60</v>
      </c>
      <c r="O870" t="str">
        <f>Rawdata[[#This Row],[Purchased Bike]]</f>
        <v>No</v>
      </c>
    </row>
    <row r="871" spans="1:15" x14ac:dyDescent="0.25">
      <c r="A871">
        <f>Rawdata[[#This Row],[ID]]</f>
        <v>26693</v>
      </c>
      <c r="B871" t="str">
        <f>IF(Rawdata[[#This Row],[Marital Status]]="M","Married","Single")</f>
        <v>Married</v>
      </c>
      <c r="C871" t="str">
        <f>IF(Rawdata[[#This Row],[Gender]]="M","Male","Female")</f>
        <v>Male</v>
      </c>
      <c r="D871" s="7">
        <f>Rawdata[[#This Row],[Income]]</f>
        <v>70000</v>
      </c>
      <c r="E871">
        <f>Rawdata[[#This Row],[Children]]</f>
        <v>3</v>
      </c>
      <c r="F871" t="str">
        <f>Rawdata[[#This Row],[Education]]</f>
        <v>Partial College</v>
      </c>
      <c r="G871">
        <f>VLOOKUP(tbl[[#This Row],[Education]],lk_education[],G$2,FALSE)</f>
        <v>3</v>
      </c>
      <c r="H871" t="str">
        <f>Rawdata[[#This Row],[Occupation]]</f>
        <v>Professional</v>
      </c>
      <c r="I871" t="str">
        <f>Rawdata[[#This Row],[Home Owner]]</f>
        <v>Yes</v>
      </c>
      <c r="J871">
        <f>Rawdata[[#This Row],[Cars]]</f>
        <v>1</v>
      </c>
      <c r="K871" t="str">
        <f>Rawdata[[#This Row],[Commute Distance]]</f>
        <v>5-10 Miles</v>
      </c>
      <c r="L871" t="str">
        <f>Rawdata[[#This Row],[Region]]</f>
        <v>North America</v>
      </c>
      <c r="M871">
        <f>Rawdata[[#This Row],[Age]]</f>
        <v>49</v>
      </c>
      <c r="N871" t="str">
        <f>VLOOKUP(tbl[[#This Row],[Age]],lk_age_brackets[],N$2,TRUE)</f>
        <v>41-50</v>
      </c>
      <c r="O871" t="str">
        <f>Rawdata[[#This Row],[Purchased Bike]]</f>
        <v>No</v>
      </c>
    </row>
    <row r="872" spans="1:15" x14ac:dyDescent="0.25">
      <c r="A872">
        <f>Rawdata[[#This Row],[ID]]</f>
        <v>24955</v>
      </c>
      <c r="B872" t="str">
        <f>IF(Rawdata[[#This Row],[Marital Status]]="M","Married","Single")</f>
        <v>Single</v>
      </c>
      <c r="C872" t="str">
        <f>IF(Rawdata[[#This Row],[Gender]]="M","Male","Female")</f>
        <v>Male</v>
      </c>
      <c r="D872" s="7">
        <f>Rawdata[[#This Row],[Income]]</f>
        <v>30000</v>
      </c>
      <c r="E872">
        <f>Rawdata[[#This Row],[Children]]</f>
        <v>5</v>
      </c>
      <c r="F872" t="str">
        <f>Rawdata[[#This Row],[Education]]</f>
        <v>Partial High School</v>
      </c>
      <c r="G872">
        <f>VLOOKUP(tbl[[#This Row],[Education]],lk_education[],G$2,FALSE)</f>
        <v>1</v>
      </c>
      <c r="H872" t="str">
        <f>Rawdata[[#This Row],[Occupation]]</f>
        <v>Skilled Manual</v>
      </c>
      <c r="I872" t="str">
        <f>Rawdata[[#This Row],[Home Owner]]</f>
        <v>Yes</v>
      </c>
      <c r="J872">
        <f>Rawdata[[#This Row],[Cars]]</f>
        <v>3</v>
      </c>
      <c r="K872" t="str">
        <f>Rawdata[[#This Row],[Commute Distance]]</f>
        <v>10+ Miles</v>
      </c>
      <c r="L872" t="str">
        <f>Rawdata[[#This Row],[Region]]</f>
        <v>North America</v>
      </c>
      <c r="M872">
        <f>Rawdata[[#This Row],[Age]]</f>
        <v>60</v>
      </c>
      <c r="N872" t="str">
        <f>VLOOKUP(tbl[[#This Row],[Age]],lk_age_brackets[],N$2,TRUE)</f>
        <v>51-60</v>
      </c>
      <c r="O872" t="str">
        <f>Rawdata[[#This Row],[Purchased Bike]]</f>
        <v>Yes</v>
      </c>
    </row>
    <row r="873" spans="1:15" x14ac:dyDescent="0.25">
      <c r="A873">
        <f>Rawdata[[#This Row],[ID]]</f>
        <v>26065</v>
      </c>
      <c r="B873" t="str">
        <f>IF(Rawdata[[#This Row],[Marital Status]]="M","Married","Single")</f>
        <v>Single</v>
      </c>
      <c r="C873" t="str">
        <f>IF(Rawdata[[#This Row],[Gender]]="M","Male","Female")</f>
        <v>Female</v>
      </c>
      <c r="D873" s="7">
        <f>Rawdata[[#This Row],[Income]]</f>
        <v>110000</v>
      </c>
      <c r="E873">
        <f>Rawdata[[#This Row],[Children]]</f>
        <v>3</v>
      </c>
      <c r="F873" t="str">
        <f>Rawdata[[#This Row],[Education]]</f>
        <v>Bachelors</v>
      </c>
      <c r="G873">
        <f>VLOOKUP(tbl[[#This Row],[Education]],lk_education[],G$2,FALSE)</f>
        <v>4</v>
      </c>
      <c r="H873" t="str">
        <f>Rawdata[[#This Row],[Occupation]]</f>
        <v>Management</v>
      </c>
      <c r="I873" t="str">
        <f>Rawdata[[#This Row],[Home Owner]]</f>
        <v>No</v>
      </c>
      <c r="J873">
        <f>Rawdata[[#This Row],[Cars]]</f>
        <v>4</v>
      </c>
      <c r="K873" t="str">
        <f>Rawdata[[#This Row],[Commute Distance]]</f>
        <v>1-2 Miles</v>
      </c>
      <c r="L873" t="str">
        <f>Rawdata[[#This Row],[Region]]</f>
        <v>North America</v>
      </c>
      <c r="M873">
        <f>Rawdata[[#This Row],[Age]]</f>
        <v>42</v>
      </c>
      <c r="N873" t="str">
        <f>VLOOKUP(tbl[[#This Row],[Age]],lk_age_brackets[],N$2,TRUE)</f>
        <v>41-50</v>
      </c>
      <c r="O873" t="str">
        <f>Rawdata[[#This Row],[Purchased Bike]]</f>
        <v>No</v>
      </c>
    </row>
    <row r="874" spans="1:15" x14ac:dyDescent="0.25">
      <c r="A874">
        <f>Rawdata[[#This Row],[ID]]</f>
        <v>13942</v>
      </c>
      <c r="B874" t="str">
        <f>IF(Rawdata[[#This Row],[Marital Status]]="M","Married","Single")</f>
        <v>Married</v>
      </c>
      <c r="C874" t="str">
        <f>IF(Rawdata[[#This Row],[Gender]]="M","Male","Female")</f>
        <v>Male</v>
      </c>
      <c r="D874" s="7">
        <f>Rawdata[[#This Row],[Income]]</f>
        <v>60000</v>
      </c>
      <c r="E874">
        <f>Rawdata[[#This Row],[Children]]</f>
        <v>1</v>
      </c>
      <c r="F874" t="str">
        <f>Rawdata[[#This Row],[Education]]</f>
        <v>Partial College</v>
      </c>
      <c r="G874">
        <f>VLOOKUP(tbl[[#This Row],[Education]],lk_education[],G$2,FALSE)</f>
        <v>3</v>
      </c>
      <c r="H874" t="str">
        <f>Rawdata[[#This Row],[Occupation]]</f>
        <v>Skilled Manual</v>
      </c>
      <c r="I874" t="str">
        <f>Rawdata[[#This Row],[Home Owner]]</f>
        <v>Yes</v>
      </c>
      <c r="J874">
        <f>Rawdata[[#This Row],[Cars]]</f>
        <v>1</v>
      </c>
      <c r="K874" t="str">
        <f>Rawdata[[#This Row],[Commute Distance]]</f>
        <v>0-1 Miles</v>
      </c>
      <c r="L874" t="str">
        <f>Rawdata[[#This Row],[Region]]</f>
        <v>North America</v>
      </c>
      <c r="M874">
        <f>Rawdata[[#This Row],[Age]]</f>
        <v>46</v>
      </c>
      <c r="N874" t="str">
        <f>VLOOKUP(tbl[[#This Row],[Age]],lk_age_brackets[],N$2,TRUE)</f>
        <v>41-50</v>
      </c>
      <c r="O874" t="str">
        <f>Rawdata[[#This Row],[Purchased Bike]]</f>
        <v>No</v>
      </c>
    </row>
    <row r="875" spans="1:15" x14ac:dyDescent="0.25">
      <c r="A875">
        <f>Rawdata[[#This Row],[ID]]</f>
        <v>11219</v>
      </c>
      <c r="B875" t="str">
        <f>IF(Rawdata[[#This Row],[Marital Status]]="M","Married","Single")</f>
        <v>Married</v>
      </c>
      <c r="C875" t="str">
        <f>IF(Rawdata[[#This Row],[Gender]]="M","Male","Female")</f>
        <v>Male</v>
      </c>
      <c r="D875" s="7">
        <f>Rawdata[[#This Row],[Income]]</f>
        <v>60000</v>
      </c>
      <c r="E875">
        <f>Rawdata[[#This Row],[Children]]</f>
        <v>2</v>
      </c>
      <c r="F875" t="str">
        <f>Rawdata[[#This Row],[Education]]</f>
        <v>High School</v>
      </c>
      <c r="G875">
        <f>VLOOKUP(tbl[[#This Row],[Education]],lk_education[],G$2,FALSE)</f>
        <v>2</v>
      </c>
      <c r="H875" t="str">
        <f>Rawdata[[#This Row],[Occupation]]</f>
        <v>Professional</v>
      </c>
      <c r="I875" t="str">
        <f>Rawdata[[#This Row],[Home Owner]]</f>
        <v>Yes</v>
      </c>
      <c r="J875">
        <f>Rawdata[[#This Row],[Cars]]</f>
        <v>2</v>
      </c>
      <c r="K875" t="str">
        <f>Rawdata[[#This Row],[Commute Distance]]</f>
        <v>10+ Miles</v>
      </c>
      <c r="L875" t="str">
        <f>Rawdata[[#This Row],[Region]]</f>
        <v>North America</v>
      </c>
      <c r="M875">
        <f>Rawdata[[#This Row],[Age]]</f>
        <v>55</v>
      </c>
      <c r="N875" t="str">
        <f>VLOOKUP(tbl[[#This Row],[Age]],lk_age_brackets[],N$2,TRUE)</f>
        <v>51-60</v>
      </c>
      <c r="O875" t="str">
        <f>Rawdata[[#This Row],[Purchased Bike]]</f>
        <v>No</v>
      </c>
    </row>
    <row r="876" spans="1:15" x14ac:dyDescent="0.25">
      <c r="A876">
        <f>Rawdata[[#This Row],[ID]]</f>
        <v>22118</v>
      </c>
      <c r="B876" t="str">
        <f>IF(Rawdata[[#This Row],[Marital Status]]="M","Married","Single")</f>
        <v>Single</v>
      </c>
      <c r="C876" t="str">
        <f>IF(Rawdata[[#This Row],[Gender]]="M","Male","Female")</f>
        <v>Female</v>
      </c>
      <c r="D876" s="7">
        <f>Rawdata[[#This Row],[Income]]</f>
        <v>70000</v>
      </c>
      <c r="E876">
        <f>Rawdata[[#This Row],[Children]]</f>
        <v>3</v>
      </c>
      <c r="F876" t="str">
        <f>Rawdata[[#This Row],[Education]]</f>
        <v>Graduate Degree</v>
      </c>
      <c r="G876">
        <f>VLOOKUP(tbl[[#This Row],[Education]],lk_education[],G$2,FALSE)</f>
        <v>5</v>
      </c>
      <c r="H876" t="str">
        <f>Rawdata[[#This Row],[Occupation]]</f>
        <v>Management</v>
      </c>
      <c r="I876" t="str">
        <f>Rawdata[[#This Row],[Home Owner]]</f>
        <v>Yes</v>
      </c>
      <c r="J876">
        <f>Rawdata[[#This Row],[Cars]]</f>
        <v>2</v>
      </c>
      <c r="K876" t="str">
        <f>Rawdata[[#This Row],[Commute Distance]]</f>
        <v>5-10 Miles</v>
      </c>
      <c r="L876" t="str">
        <f>Rawdata[[#This Row],[Region]]</f>
        <v>North America</v>
      </c>
      <c r="M876">
        <f>Rawdata[[#This Row],[Age]]</f>
        <v>53</v>
      </c>
      <c r="N876" t="str">
        <f>VLOOKUP(tbl[[#This Row],[Age]],lk_age_brackets[],N$2,TRUE)</f>
        <v>51-60</v>
      </c>
      <c r="O876" t="str">
        <f>Rawdata[[#This Row],[Purchased Bike]]</f>
        <v>Yes</v>
      </c>
    </row>
    <row r="877" spans="1:15" x14ac:dyDescent="0.25">
      <c r="A877">
        <f>Rawdata[[#This Row],[ID]]</f>
        <v>23197</v>
      </c>
      <c r="B877" t="str">
        <f>IF(Rawdata[[#This Row],[Marital Status]]="M","Married","Single")</f>
        <v>Married</v>
      </c>
      <c r="C877" t="str">
        <f>IF(Rawdata[[#This Row],[Gender]]="M","Male","Female")</f>
        <v>Male</v>
      </c>
      <c r="D877" s="7">
        <f>Rawdata[[#This Row],[Income]]</f>
        <v>50000</v>
      </c>
      <c r="E877">
        <f>Rawdata[[#This Row],[Children]]</f>
        <v>3</v>
      </c>
      <c r="F877" t="str">
        <f>Rawdata[[#This Row],[Education]]</f>
        <v>Bachelors</v>
      </c>
      <c r="G877">
        <f>VLOOKUP(tbl[[#This Row],[Education]],lk_education[],G$2,FALSE)</f>
        <v>4</v>
      </c>
      <c r="H877" t="str">
        <f>Rawdata[[#This Row],[Occupation]]</f>
        <v>Skilled Manual</v>
      </c>
      <c r="I877" t="str">
        <f>Rawdata[[#This Row],[Home Owner]]</f>
        <v>Yes</v>
      </c>
      <c r="J877">
        <f>Rawdata[[#This Row],[Cars]]</f>
        <v>2</v>
      </c>
      <c r="K877" t="str">
        <f>Rawdata[[#This Row],[Commute Distance]]</f>
        <v>2-5 Miles</v>
      </c>
      <c r="L877" t="str">
        <f>Rawdata[[#This Row],[Region]]</f>
        <v>North America</v>
      </c>
      <c r="M877">
        <f>Rawdata[[#This Row],[Age]]</f>
        <v>40</v>
      </c>
      <c r="N877" t="str">
        <f>VLOOKUP(tbl[[#This Row],[Age]],lk_age_brackets[],N$2,TRUE)</f>
        <v>31-40</v>
      </c>
      <c r="O877" t="str">
        <f>Rawdata[[#This Row],[Purchased Bike]]</f>
        <v>No</v>
      </c>
    </row>
    <row r="878" spans="1:15" x14ac:dyDescent="0.25">
      <c r="A878">
        <f>Rawdata[[#This Row],[ID]]</f>
        <v>14883</v>
      </c>
      <c r="B878" t="str">
        <f>IF(Rawdata[[#This Row],[Marital Status]]="M","Married","Single")</f>
        <v>Married</v>
      </c>
      <c r="C878" t="str">
        <f>IF(Rawdata[[#This Row],[Gender]]="M","Male","Female")</f>
        <v>Female</v>
      </c>
      <c r="D878" s="7">
        <f>Rawdata[[#This Row],[Income]]</f>
        <v>30000</v>
      </c>
      <c r="E878">
        <f>Rawdata[[#This Row],[Children]]</f>
        <v>1</v>
      </c>
      <c r="F878" t="str">
        <f>Rawdata[[#This Row],[Education]]</f>
        <v>Bachelors</v>
      </c>
      <c r="G878">
        <f>VLOOKUP(tbl[[#This Row],[Education]],lk_education[],G$2,FALSE)</f>
        <v>4</v>
      </c>
      <c r="H878" t="str">
        <f>Rawdata[[#This Row],[Occupation]]</f>
        <v>Skilled Manual</v>
      </c>
      <c r="I878" t="str">
        <f>Rawdata[[#This Row],[Home Owner]]</f>
        <v>Yes</v>
      </c>
      <c r="J878">
        <f>Rawdata[[#This Row],[Cars]]</f>
        <v>1</v>
      </c>
      <c r="K878" t="str">
        <f>Rawdata[[#This Row],[Commute Distance]]</f>
        <v>5-10 Miles</v>
      </c>
      <c r="L878" t="str">
        <f>Rawdata[[#This Row],[Region]]</f>
        <v>North America</v>
      </c>
      <c r="M878">
        <f>Rawdata[[#This Row],[Age]]</f>
        <v>53</v>
      </c>
      <c r="N878" t="str">
        <f>VLOOKUP(tbl[[#This Row],[Age]],lk_age_brackets[],N$2,TRUE)</f>
        <v>51-60</v>
      </c>
      <c r="O878" t="str">
        <f>Rawdata[[#This Row],[Purchased Bike]]</f>
        <v>Yes</v>
      </c>
    </row>
    <row r="879" spans="1:15" x14ac:dyDescent="0.25">
      <c r="A879">
        <f>Rawdata[[#This Row],[ID]]</f>
        <v>27279</v>
      </c>
      <c r="B879" t="str">
        <f>IF(Rawdata[[#This Row],[Marital Status]]="M","Married","Single")</f>
        <v>Single</v>
      </c>
      <c r="C879" t="str">
        <f>IF(Rawdata[[#This Row],[Gender]]="M","Male","Female")</f>
        <v>Female</v>
      </c>
      <c r="D879" s="7">
        <f>Rawdata[[#This Row],[Income]]</f>
        <v>70000</v>
      </c>
      <c r="E879">
        <f>Rawdata[[#This Row],[Children]]</f>
        <v>2</v>
      </c>
      <c r="F879" t="str">
        <f>Rawdata[[#This Row],[Education]]</f>
        <v>Bachelors</v>
      </c>
      <c r="G879">
        <f>VLOOKUP(tbl[[#This Row],[Education]],lk_education[],G$2,FALSE)</f>
        <v>4</v>
      </c>
      <c r="H879" t="str">
        <f>Rawdata[[#This Row],[Occupation]]</f>
        <v>Skilled Manual</v>
      </c>
      <c r="I879" t="str">
        <f>Rawdata[[#This Row],[Home Owner]]</f>
        <v>Yes</v>
      </c>
      <c r="J879">
        <f>Rawdata[[#This Row],[Cars]]</f>
        <v>0</v>
      </c>
      <c r="K879" t="str">
        <f>Rawdata[[#This Row],[Commute Distance]]</f>
        <v>2-5 Miles</v>
      </c>
      <c r="L879" t="str">
        <f>Rawdata[[#This Row],[Region]]</f>
        <v>North America</v>
      </c>
      <c r="M879">
        <f>Rawdata[[#This Row],[Age]]</f>
        <v>38</v>
      </c>
      <c r="N879" t="str">
        <f>VLOOKUP(tbl[[#This Row],[Age]],lk_age_brackets[],N$2,TRUE)</f>
        <v>31-40</v>
      </c>
      <c r="O879" t="str">
        <f>Rawdata[[#This Row],[Purchased Bike]]</f>
        <v>Yes</v>
      </c>
    </row>
    <row r="880" spans="1:15" x14ac:dyDescent="0.25">
      <c r="A880">
        <f>Rawdata[[#This Row],[ID]]</f>
        <v>18322</v>
      </c>
      <c r="B880" t="str">
        <f>IF(Rawdata[[#This Row],[Marital Status]]="M","Married","Single")</f>
        <v>Single</v>
      </c>
      <c r="C880" t="str">
        <f>IF(Rawdata[[#This Row],[Gender]]="M","Male","Female")</f>
        <v>Male</v>
      </c>
      <c r="D880" s="7">
        <f>Rawdata[[#This Row],[Income]]</f>
        <v>30000</v>
      </c>
      <c r="E880">
        <f>Rawdata[[#This Row],[Children]]</f>
        <v>0</v>
      </c>
      <c r="F880" t="str">
        <f>Rawdata[[#This Row],[Education]]</f>
        <v>Partial High School</v>
      </c>
      <c r="G880">
        <f>VLOOKUP(tbl[[#This Row],[Education]],lk_education[],G$2,FALSE)</f>
        <v>1</v>
      </c>
      <c r="H880" t="str">
        <f>Rawdata[[#This Row],[Occupation]]</f>
        <v>Clerical</v>
      </c>
      <c r="I880" t="str">
        <f>Rawdata[[#This Row],[Home Owner]]</f>
        <v>No</v>
      </c>
      <c r="J880">
        <f>Rawdata[[#This Row],[Cars]]</f>
        <v>2</v>
      </c>
      <c r="K880" t="str">
        <f>Rawdata[[#This Row],[Commute Distance]]</f>
        <v>0-1 Miles</v>
      </c>
      <c r="L880" t="str">
        <f>Rawdata[[#This Row],[Region]]</f>
        <v>North America</v>
      </c>
      <c r="M880">
        <f>Rawdata[[#This Row],[Age]]</f>
        <v>26</v>
      </c>
      <c r="N880" t="str">
        <f>VLOOKUP(tbl[[#This Row],[Age]],lk_age_brackets[],N$2,TRUE)</f>
        <v>0-30</v>
      </c>
      <c r="O880" t="str">
        <f>Rawdata[[#This Row],[Purchased Bike]]</f>
        <v>No</v>
      </c>
    </row>
    <row r="881" spans="1:15" x14ac:dyDescent="0.25">
      <c r="A881">
        <f>Rawdata[[#This Row],[ID]]</f>
        <v>15879</v>
      </c>
      <c r="B881" t="str">
        <f>IF(Rawdata[[#This Row],[Marital Status]]="M","Married","Single")</f>
        <v>Married</v>
      </c>
      <c r="C881" t="str">
        <f>IF(Rawdata[[#This Row],[Gender]]="M","Male","Female")</f>
        <v>Male</v>
      </c>
      <c r="D881" s="7">
        <f>Rawdata[[#This Row],[Income]]</f>
        <v>70000</v>
      </c>
      <c r="E881">
        <f>Rawdata[[#This Row],[Children]]</f>
        <v>5</v>
      </c>
      <c r="F881" t="str">
        <f>Rawdata[[#This Row],[Education]]</f>
        <v>Bachelors</v>
      </c>
      <c r="G881">
        <f>VLOOKUP(tbl[[#This Row],[Education]],lk_education[],G$2,FALSE)</f>
        <v>4</v>
      </c>
      <c r="H881" t="str">
        <f>Rawdata[[#This Row],[Occupation]]</f>
        <v>Management</v>
      </c>
      <c r="I881" t="str">
        <f>Rawdata[[#This Row],[Home Owner]]</f>
        <v>Yes</v>
      </c>
      <c r="J881">
        <f>Rawdata[[#This Row],[Cars]]</f>
        <v>2</v>
      </c>
      <c r="K881" t="str">
        <f>Rawdata[[#This Row],[Commute Distance]]</f>
        <v>2-5 Miles</v>
      </c>
      <c r="L881" t="str">
        <f>Rawdata[[#This Row],[Region]]</f>
        <v>North America</v>
      </c>
      <c r="M881">
        <f>Rawdata[[#This Row],[Age]]</f>
        <v>61</v>
      </c>
      <c r="N881" t="str">
        <f>VLOOKUP(tbl[[#This Row],[Age]],lk_age_brackets[],N$2,TRUE)</f>
        <v>61+</v>
      </c>
      <c r="O881" t="str">
        <f>Rawdata[[#This Row],[Purchased Bike]]</f>
        <v>No</v>
      </c>
    </row>
    <row r="882" spans="1:15" x14ac:dyDescent="0.25">
      <c r="A882">
        <f>Rawdata[[#This Row],[ID]]</f>
        <v>28278</v>
      </c>
      <c r="B882" t="str">
        <f>IF(Rawdata[[#This Row],[Marital Status]]="M","Married","Single")</f>
        <v>Married</v>
      </c>
      <c r="C882" t="str">
        <f>IF(Rawdata[[#This Row],[Gender]]="M","Male","Female")</f>
        <v>Male</v>
      </c>
      <c r="D882" s="7">
        <f>Rawdata[[#This Row],[Income]]</f>
        <v>50000</v>
      </c>
      <c r="E882">
        <f>Rawdata[[#This Row],[Children]]</f>
        <v>2</v>
      </c>
      <c r="F882" t="str">
        <f>Rawdata[[#This Row],[Education]]</f>
        <v>Graduate Degree</v>
      </c>
      <c r="G882">
        <f>VLOOKUP(tbl[[#This Row],[Education]],lk_education[],G$2,FALSE)</f>
        <v>5</v>
      </c>
      <c r="H882" t="str">
        <f>Rawdata[[#This Row],[Occupation]]</f>
        <v>Management</v>
      </c>
      <c r="I882" t="str">
        <f>Rawdata[[#This Row],[Home Owner]]</f>
        <v>Yes</v>
      </c>
      <c r="J882">
        <f>Rawdata[[#This Row],[Cars]]</f>
        <v>2</v>
      </c>
      <c r="K882" t="str">
        <f>Rawdata[[#This Row],[Commute Distance]]</f>
        <v>5-10 Miles</v>
      </c>
      <c r="L882" t="str">
        <f>Rawdata[[#This Row],[Region]]</f>
        <v>North America</v>
      </c>
      <c r="M882">
        <f>Rawdata[[#This Row],[Age]]</f>
        <v>71</v>
      </c>
      <c r="N882" t="str">
        <f>VLOOKUP(tbl[[#This Row],[Age]],lk_age_brackets[],N$2,TRUE)</f>
        <v>61+</v>
      </c>
      <c r="O882" t="str">
        <f>Rawdata[[#This Row],[Purchased Bike]]</f>
        <v>No</v>
      </c>
    </row>
    <row r="883" spans="1:15" x14ac:dyDescent="0.25">
      <c r="A883">
        <f>Rawdata[[#This Row],[ID]]</f>
        <v>24416</v>
      </c>
      <c r="B883" t="str">
        <f>IF(Rawdata[[#This Row],[Marital Status]]="M","Married","Single")</f>
        <v>Married</v>
      </c>
      <c r="C883" t="str">
        <f>IF(Rawdata[[#This Row],[Gender]]="M","Male","Female")</f>
        <v>Male</v>
      </c>
      <c r="D883" s="7">
        <f>Rawdata[[#This Row],[Income]]</f>
        <v>90000</v>
      </c>
      <c r="E883">
        <f>Rawdata[[#This Row],[Children]]</f>
        <v>4</v>
      </c>
      <c r="F883" t="str">
        <f>Rawdata[[#This Row],[Education]]</f>
        <v>High School</v>
      </c>
      <c r="G883">
        <f>VLOOKUP(tbl[[#This Row],[Education]],lk_education[],G$2,FALSE)</f>
        <v>2</v>
      </c>
      <c r="H883" t="str">
        <f>Rawdata[[#This Row],[Occupation]]</f>
        <v>Professional</v>
      </c>
      <c r="I883" t="str">
        <f>Rawdata[[#This Row],[Home Owner]]</f>
        <v>Yes</v>
      </c>
      <c r="J883">
        <f>Rawdata[[#This Row],[Cars]]</f>
        <v>2</v>
      </c>
      <c r="K883" t="str">
        <f>Rawdata[[#This Row],[Commute Distance]]</f>
        <v>1-2 Miles</v>
      </c>
      <c r="L883" t="str">
        <f>Rawdata[[#This Row],[Region]]</f>
        <v>North America</v>
      </c>
      <c r="M883">
        <f>Rawdata[[#This Row],[Age]]</f>
        <v>45</v>
      </c>
      <c r="N883" t="str">
        <f>VLOOKUP(tbl[[#This Row],[Age]],lk_age_brackets[],N$2,TRUE)</f>
        <v>41-50</v>
      </c>
      <c r="O883" t="str">
        <f>Rawdata[[#This Row],[Purchased Bike]]</f>
        <v>No</v>
      </c>
    </row>
    <row r="884" spans="1:15" x14ac:dyDescent="0.25">
      <c r="A884">
        <f>Rawdata[[#This Row],[ID]]</f>
        <v>28066</v>
      </c>
      <c r="B884" t="str">
        <f>IF(Rawdata[[#This Row],[Marital Status]]="M","Married","Single")</f>
        <v>Married</v>
      </c>
      <c r="C884" t="str">
        <f>IF(Rawdata[[#This Row],[Gender]]="M","Male","Female")</f>
        <v>Male</v>
      </c>
      <c r="D884" s="7">
        <f>Rawdata[[#This Row],[Income]]</f>
        <v>80000</v>
      </c>
      <c r="E884">
        <f>Rawdata[[#This Row],[Children]]</f>
        <v>2</v>
      </c>
      <c r="F884" t="str">
        <f>Rawdata[[#This Row],[Education]]</f>
        <v>Graduate Degree</v>
      </c>
      <c r="G884">
        <f>VLOOKUP(tbl[[#This Row],[Education]],lk_education[],G$2,FALSE)</f>
        <v>5</v>
      </c>
      <c r="H884" t="str">
        <f>Rawdata[[#This Row],[Occupation]]</f>
        <v>Professional</v>
      </c>
      <c r="I884" t="str">
        <f>Rawdata[[#This Row],[Home Owner]]</f>
        <v>Yes</v>
      </c>
      <c r="J884">
        <f>Rawdata[[#This Row],[Cars]]</f>
        <v>0</v>
      </c>
      <c r="K884" t="str">
        <f>Rawdata[[#This Row],[Commute Distance]]</f>
        <v>0-1 Miles</v>
      </c>
      <c r="L884" t="str">
        <f>Rawdata[[#This Row],[Region]]</f>
        <v>North America</v>
      </c>
      <c r="M884">
        <f>Rawdata[[#This Row],[Age]]</f>
        <v>37</v>
      </c>
      <c r="N884" t="str">
        <f>VLOOKUP(tbl[[#This Row],[Age]],lk_age_brackets[],N$2,TRUE)</f>
        <v>31-40</v>
      </c>
      <c r="O884" t="str">
        <f>Rawdata[[#This Row],[Purchased Bike]]</f>
        <v>Yes</v>
      </c>
    </row>
    <row r="885" spans="1:15" x14ac:dyDescent="0.25">
      <c r="A885">
        <f>Rawdata[[#This Row],[ID]]</f>
        <v>11275</v>
      </c>
      <c r="B885" t="str">
        <f>IF(Rawdata[[#This Row],[Marital Status]]="M","Married","Single")</f>
        <v>Married</v>
      </c>
      <c r="C885" t="str">
        <f>IF(Rawdata[[#This Row],[Gender]]="M","Male","Female")</f>
        <v>Female</v>
      </c>
      <c r="D885" s="7">
        <f>Rawdata[[#This Row],[Income]]</f>
        <v>80000</v>
      </c>
      <c r="E885">
        <f>Rawdata[[#This Row],[Children]]</f>
        <v>4</v>
      </c>
      <c r="F885" t="str">
        <f>Rawdata[[#This Row],[Education]]</f>
        <v>Graduate Degree</v>
      </c>
      <c r="G885">
        <f>VLOOKUP(tbl[[#This Row],[Education]],lk_education[],G$2,FALSE)</f>
        <v>5</v>
      </c>
      <c r="H885" t="str">
        <f>Rawdata[[#This Row],[Occupation]]</f>
        <v>Management</v>
      </c>
      <c r="I885" t="str">
        <f>Rawdata[[#This Row],[Home Owner]]</f>
        <v>Yes</v>
      </c>
      <c r="J885">
        <f>Rawdata[[#This Row],[Cars]]</f>
        <v>2</v>
      </c>
      <c r="K885" t="str">
        <f>Rawdata[[#This Row],[Commute Distance]]</f>
        <v>0-1 Miles</v>
      </c>
      <c r="L885" t="str">
        <f>Rawdata[[#This Row],[Region]]</f>
        <v>North America</v>
      </c>
      <c r="M885">
        <f>Rawdata[[#This Row],[Age]]</f>
        <v>72</v>
      </c>
      <c r="N885" t="str">
        <f>VLOOKUP(tbl[[#This Row],[Age]],lk_age_brackets[],N$2,TRUE)</f>
        <v>61+</v>
      </c>
      <c r="O885" t="str">
        <f>Rawdata[[#This Row],[Purchased Bike]]</f>
        <v>Yes</v>
      </c>
    </row>
    <row r="886" spans="1:15" x14ac:dyDescent="0.25">
      <c r="A886">
        <f>Rawdata[[#This Row],[ID]]</f>
        <v>14872</v>
      </c>
      <c r="B886" t="str">
        <f>IF(Rawdata[[#This Row],[Marital Status]]="M","Married","Single")</f>
        <v>Married</v>
      </c>
      <c r="C886" t="str">
        <f>IF(Rawdata[[#This Row],[Gender]]="M","Male","Female")</f>
        <v>Male</v>
      </c>
      <c r="D886" s="7">
        <f>Rawdata[[#This Row],[Income]]</f>
        <v>30000</v>
      </c>
      <c r="E886">
        <f>Rawdata[[#This Row],[Children]]</f>
        <v>0</v>
      </c>
      <c r="F886" t="str">
        <f>Rawdata[[#This Row],[Education]]</f>
        <v>Graduate Degree</v>
      </c>
      <c r="G886">
        <f>VLOOKUP(tbl[[#This Row],[Education]],lk_education[],G$2,FALSE)</f>
        <v>5</v>
      </c>
      <c r="H886" t="str">
        <f>Rawdata[[#This Row],[Occupation]]</f>
        <v>Skilled Manual</v>
      </c>
      <c r="I886" t="str">
        <f>Rawdata[[#This Row],[Home Owner]]</f>
        <v>Yes</v>
      </c>
      <c r="J886">
        <f>Rawdata[[#This Row],[Cars]]</f>
        <v>0</v>
      </c>
      <c r="K886" t="str">
        <f>Rawdata[[#This Row],[Commute Distance]]</f>
        <v>0-1 Miles</v>
      </c>
      <c r="L886" t="str">
        <f>Rawdata[[#This Row],[Region]]</f>
        <v>North America</v>
      </c>
      <c r="M886">
        <f>Rawdata[[#This Row],[Age]]</f>
        <v>32</v>
      </c>
      <c r="N886" t="str">
        <f>VLOOKUP(tbl[[#This Row],[Age]],lk_age_brackets[],N$2,TRUE)</f>
        <v>31-40</v>
      </c>
      <c r="O886" t="str">
        <f>Rawdata[[#This Row],[Purchased Bike]]</f>
        <v>No</v>
      </c>
    </row>
    <row r="887" spans="1:15" x14ac:dyDescent="0.25">
      <c r="A887">
        <f>Rawdata[[#This Row],[ID]]</f>
        <v>16151</v>
      </c>
      <c r="B887" t="str">
        <f>IF(Rawdata[[#This Row],[Marital Status]]="M","Married","Single")</f>
        <v>Married</v>
      </c>
      <c r="C887" t="str">
        <f>IF(Rawdata[[#This Row],[Gender]]="M","Male","Female")</f>
        <v>Female</v>
      </c>
      <c r="D887" s="7">
        <f>Rawdata[[#This Row],[Income]]</f>
        <v>60000</v>
      </c>
      <c r="E887">
        <f>Rawdata[[#This Row],[Children]]</f>
        <v>1</v>
      </c>
      <c r="F887" t="str">
        <f>Rawdata[[#This Row],[Education]]</f>
        <v>Bachelors</v>
      </c>
      <c r="G887">
        <f>VLOOKUP(tbl[[#This Row],[Education]],lk_education[],G$2,FALSE)</f>
        <v>4</v>
      </c>
      <c r="H887" t="str">
        <f>Rawdata[[#This Row],[Occupation]]</f>
        <v>Professional</v>
      </c>
      <c r="I887" t="str">
        <f>Rawdata[[#This Row],[Home Owner]]</f>
        <v>Yes</v>
      </c>
      <c r="J887">
        <f>Rawdata[[#This Row],[Cars]]</f>
        <v>1</v>
      </c>
      <c r="K887" t="str">
        <f>Rawdata[[#This Row],[Commute Distance]]</f>
        <v>2-5 Miles</v>
      </c>
      <c r="L887" t="str">
        <f>Rawdata[[#This Row],[Region]]</f>
        <v>North America</v>
      </c>
      <c r="M887">
        <f>Rawdata[[#This Row],[Age]]</f>
        <v>48</v>
      </c>
      <c r="N887" t="str">
        <f>VLOOKUP(tbl[[#This Row],[Age]],lk_age_brackets[],N$2,TRUE)</f>
        <v>41-50</v>
      </c>
      <c r="O887" t="str">
        <f>Rawdata[[#This Row],[Purchased Bike]]</f>
        <v>Yes</v>
      </c>
    </row>
    <row r="888" spans="1:15" x14ac:dyDescent="0.25">
      <c r="A888">
        <f>Rawdata[[#This Row],[ID]]</f>
        <v>19731</v>
      </c>
      <c r="B888" t="str">
        <f>IF(Rawdata[[#This Row],[Marital Status]]="M","Married","Single")</f>
        <v>Married</v>
      </c>
      <c r="C888" t="str">
        <f>IF(Rawdata[[#This Row],[Gender]]="M","Male","Female")</f>
        <v>Male</v>
      </c>
      <c r="D888" s="7">
        <f>Rawdata[[#This Row],[Income]]</f>
        <v>80000</v>
      </c>
      <c r="E888">
        <f>Rawdata[[#This Row],[Children]]</f>
        <v>4</v>
      </c>
      <c r="F888" t="str">
        <f>Rawdata[[#This Row],[Education]]</f>
        <v>Graduate Degree</v>
      </c>
      <c r="G888">
        <f>VLOOKUP(tbl[[#This Row],[Education]],lk_education[],G$2,FALSE)</f>
        <v>5</v>
      </c>
      <c r="H888" t="str">
        <f>Rawdata[[#This Row],[Occupation]]</f>
        <v>Management</v>
      </c>
      <c r="I888" t="str">
        <f>Rawdata[[#This Row],[Home Owner]]</f>
        <v>Yes</v>
      </c>
      <c r="J888">
        <f>Rawdata[[#This Row],[Cars]]</f>
        <v>2</v>
      </c>
      <c r="K888" t="str">
        <f>Rawdata[[#This Row],[Commute Distance]]</f>
        <v>5-10 Miles</v>
      </c>
      <c r="L888" t="str">
        <f>Rawdata[[#This Row],[Region]]</f>
        <v>North America</v>
      </c>
      <c r="M888">
        <f>Rawdata[[#This Row],[Age]]</f>
        <v>68</v>
      </c>
      <c r="N888" t="str">
        <f>VLOOKUP(tbl[[#This Row],[Age]],lk_age_brackets[],N$2,TRUE)</f>
        <v>61+</v>
      </c>
      <c r="O888" t="str">
        <f>Rawdata[[#This Row],[Purchased Bike]]</f>
        <v>No</v>
      </c>
    </row>
    <row r="889" spans="1:15" x14ac:dyDescent="0.25">
      <c r="A889">
        <f>Rawdata[[#This Row],[ID]]</f>
        <v>23801</v>
      </c>
      <c r="B889" t="str">
        <f>IF(Rawdata[[#This Row],[Marital Status]]="M","Married","Single")</f>
        <v>Married</v>
      </c>
      <c r="C889" t="str">
        <f>IF(Rawdata[[#This Row],[Gender]]="M","Male","Female")</f>
        <v>Female</v>
      </c>
      <c r="D889" s="7">
        <f>Rawdata[[#This Row],[Income]]</f>
        <v>20000</v>
      </c>
      <c r="E889">
        <f>Rawdata[[#This Row],[Children]]</f>
        <v>2</v>
      </c>
      <c r="F889" t="str">
        <f>Rawdata[[#This Row],[Education]]</f>
        <v>Partial High School</v>
      </c>
      <c r="G889">
        <f>VLOOKUP(tbl[[#This Row],[Education]],lk_education[],G$2,FALSE)</f>
        <v>1</v>
      </c>
      <c r="H889" t="str">
        <f>Rawdata[[#This Row],[Occupation]]</f>
        <v>Clerical</v>
      </c>
      <c r="I889" t="str">
        <f>Rawdata[[#This Row],[Home Owner]]</f>
        <v>Yes</v>
      </c>
      <c r="J889">
        <f>Rawdata[[#This Row],[Cars]]</f>
        <v>2</v>
      </c>
      <c r="K889" t="str">
        <f>Rawdata[[#This Row],[Commute Distance]]</f>
        <v>0-1 Miles</v>
      </c>
      <c r="L889" t="str">
        <f>Rawdata[[#This Row],[Region]]</f>
        <v>North America</v>
      </c>
      <c r="M889">
        <f>Rawdata[[#This Row],[Age]]</f>
        <v>49</v>
      </c>
      <c r="N889" t="str">
        <f>VLOOKUP(tbl[[#This Row],[Age]],lk_age_brackets[],N$2,TRUE)</f>
        <v>41-50</v>
      </c>
      <c r="O889" t="str">
        <f>Rawdata[[#This Row],[Purchased Bike]]</f>
        <v>No</v>
      </c>
    </row>
    <row r="890" spans="1:15" x14ac:dyDescent="0.25">
      <c r="A890">
        <f>Rawdata[[#This Row],[ID]]</f>
        <v>11807</v>
      </c>
      <c r="B890" t="str">
        <f>IF(Rawdata[[#This Row],[Marital Status]]="M","Married","Single")</f>
        <v>Married</v>
      </c>
      <c r="C890" t="str">
        <f>IF(Rawdata[[#This Row],[Gender]]="M","Male","Female")</f>
        <v>Male</v>
      </c>
      <c r="D890" s="7">
        <f>Rawdata[[#This Row],[Income]]</f>
        <v>70000</v>
      </c>
      <c r="E890">
        <f>Rawdata[[#This Row],[Children]]</f>
        <v>3</v>
      </c>
      <c r="F890" t="str">
        <f>Rawdata[[#This Row],[Education]]</f>
        <v>Graduate Degree</v>
      </c>
      <c r="G890">
        <f>VLOOKUP(tbl[[#This Row],[Education]],lk_education[],G$2,FALSE)</f>
        <v>5</v>
      </c>
      <c r="H890" t="str">
        <f>Rawdata[[#This Row],[Occupation]]</f>
        <v>Professional</v>
      </c>
      <c r="I890" t="str">
        <f>Rawdata[[#This Row],[Home Owner]]</f>
        <v>Yes</v>
      </c>
      <c r="J890">
        <f>Rawdata[[#This Row],[Cars]]</f>
        <v>0</v>
      </c>
      <c r="K890" t="str">
        <f>Rawdata[[#This Row],[Commute Distance]]</f>
        <v>2-5 Miles</v>
      </c>
      <c r="L890" t="str">
        <f>Rawdata[[#This Row],[Region]]</f>
        <v>North America</v>
      </c>
      <c r="M890">
        <f>Rawdata[[#This Row],[Age]]</f>
        <v>34</v>
      </c>
      <c r="N890" t="str">
        <f>VLOOKUP(tbl[[#This Row],[Age]],lk_age_brackets[],N$2,TRUE)</f>
        <v>31-40</v>
      </c>
      <c r="O890" t="str">
        <f>Rawdata[[#This Row],[Purchased Bike]]</f>
        <v>No</v>
      </c>
    </row>
    <row r="891" spans="1:15" x14ac:dyDescent="0.25">
      <c r="A891">
        <f>Rawdata[[#This Row],[ID]]</f>
        <v>11622</v>
      </c>
      <c r="B891" t="str">
        <f>IF(Rawdata[[#This Row],[Marital Status]]="M","Married","Single")</f>
        <v>Married</v>
      </c>
      <c r="C891" t="str">
        <f>IF(Rawdata[[#This Row],[Gender]]="M","Male","Female")</f>
        <v>Male</v>
      </c>
      <c r="D891" s="7">
        <f>Rawdata[[#This Row],[Income]]</f>
        <v>50000</v>
      </c>
      <c r="E891">
        <f>Rawdata[[#This Row],[Children]]</f>
        <v>0</v>
      </c>
      <c r="F891" t="str">
        <f>Rawdata[[#This Row],[Education]]</f>
        <v>Graduate Degree</v>
      </c>
      <c r="G891">
        <f>VLOOKUP(tbl[[#This Row],[Education]],lk_education[],G$2,FALSE)</f>
        <v>5</v>
      </c>
      <c r="H891" t="str">
        <f>Rawdata[[#This Row],[Occupation]]</f>
        <v>Skilled Manual</v>
      </c>
      <c r="I891" t="str">
        <f>Rawdata[[#This Row],[Home Owner]]</f>
        <v>Yes</v>
      </c>
      <c r="J891">
        <f>Rawdata[[#This Row],[Cars]]</f>
        <v>0</v>
      </c>
      <c r="K891" t="str">
        <f>Rawdata[[#This Row],[Commute Distance]]</f>
        <v>0-1 Miles</v>
      </c>
      <c r="L891" t="str">
        <f>Rawdata[[#This Row],[Region]]</f>
        <v>North America</v>
      </c>
      <c r="M891">
        <f>Rawdata[[#This Row],[Age]]</f>
        <v>32</v>
      </c>
      <c r="N891" t="str">
        <f>VLOOKUP(tbl[[#This Row],[Age]],lk_age_brackets[],N$2,TRUE)</f>
        <v>31-40</v>
      </c>
      <c r="O891" t="str">
        <f>Rawdata[[#This Row],[Purchased Bike]]</f>
        <v>No</v>
      </c>
    </row>
    <row r="892" spans="1:15" x14ac:dyDescent="0.25">
      <c r="A892">
        <f>Rawdata[[#This Row],[ID]]</f>
        <v>26597</v>
      </c>
      <c r="B892" t="str">
        <f>IF(Rawdata[[#This Row],[Marital Status]]="M","Married","Single")</f>
        <v>Single</v>
      </c>
      <c r="C892" t="str">
        <f>IF(Rawdata[[#This Row],[Gender]]="M","Male","Female")</f>
        <v>Female</v>
      </c>
      <c r="D892" s="7">
        <f>Rawdata[[#This Row],[Income]]</f>
        <v>60000</v>
      </c>
      <c r="E892">
        <f>Rawdata[[#This Row],[Children]]</f>
        <v>4</v>
      </c>
      <c r="F892" t="str">
        <f>Rawdata[[#This Row],[Education]]</f>
        <v>Bachelors</v>
      </c>
      <c r="G892">
        <f>VLOOKUP(tbl[[#This Row],[Education]],lk_education[],G$2,FALSE)</f>
        <v>4</v>
      </c>
      <c r="H892" t="str">
        <f>Rawdata[[#This Row],[Occupation]]</f>
        <v>Skilled Manual</v>
      </c>
      <c r="I892" t="str">
        <f>Rawdata[[#This Row],[Home Owner]]</f>
        <v>No</v>
      </c>
      <c r="J892">
        <f>Rawdata[[#This Row],[Cars]]</f>
        <v>2</v>
      </c>
      <c r="K892" t="str">
        <f>Rawdata[[#This Row],[Commute Distance]]</f>
        <v>0-1 Miles</v>
      </c>
      <c r="L892" t="str">
        <f>Rawdata[[#This Row],[Region]]</f>
        <v>North America</v>
      </c>
      <c r="M892">
        <f>Rawdata[[#This Row],[Age]]</f>
        <v>42</v>
      </c>
      <c r="N892" t="str">
        <f>VLOOKUP(tbl[[#This Row],[Age]],lk_age_brackets[],N$2,TRUE)</f>
        <v>41-50</v>
      </c>
      <c r="O892" t="str">
        <f>Rawdata[[#This Row],[Purchased Bike]]</f>
        <v>No</v>
      </c>
    </row>
    <row r="893" spans="1:15" x14ac:dyDescent="0.25">
      <c r="A893">
        <f>Rawdata[[#This Row],[ID]]</f>
        <v>27074</v>
      </c>
      <c r="B893" t="str">
        <f>IF(Rawdata[[#This Row],[Marital Status]]="M","Married","Single")</f>
        <v>Married</v>
      </c>
      <c r="C893" t="str">
        <f>IF(Rawdata[[#This Row],[Gender]]="M","Male","Female")</f>
        <v>Female</v>
      </c>
      <c r="D893" s="7">
        <f>Rawdata[[#This Row],[Income]]</f>
        <v>70000</v>
      </c>
      <c r="E893">
        <f>Rawdata[[#This Row],[Children]]</f>
        <v>1</v>
      </c>
      <c r="F893" t="str">
        <f>Rawdata[[#This Row],[Education]]</f>
        <v>Graduate Degree</v>
      </c>
      <c r="G893">
        <f>VLOOKUP(tbl[[#This Row],[Education]],lk_education[],G$2,FALSE)</f>
        <v>5</v>
      </c>
      <c r="H893" t="str">
        <f>Rawdata[[#This Row],[Occupation]]</f>
        <v>Skilled Manual</v>
      </c>
      <c r="I893" t="str">
        <f>Rawdata[[#This Row],[Home Owner]]</f>
        <v>Yes</v>
      </c>
      <c r="J893">
        <f>Rawdata[[#This Row],[Cars]]</f>
        <v>0</v>
      </c>
      <c r="K893" t="str">
        <f>Rawdata[[#This Row],[Commute Distance]]</f>
        <v>0-1 Miles</v>
      </c>
      <c r="L893" t="str">
        <f>Rawdata[[#This Row],[Region]]</f>
        <v>North America</v>
      </c>
      <c r="M893">
        <f>Rawdata[[#This Row],[Age]]</f>
        <v>35</v>
      </c>
      <c r="N893" t="str">
        <f>VLOOKUP(tbl[[#This Row],[Age]],lk_age_brackets[],N$2,TRUE)</f>
        <v>31-40</v>
      </c>
      <c r="O893" t="str">
        <f>Rawdata[[#This Row],[Purchased Bike]]</f>
        <v>Yes</v>
      </c>
    </row>
    <row r="894" spans="1:15" x14ac:dyDescent="0.25">
      <c r="A894">
        <f>Rawdata[[#This Row],[ID]]</f>
        <v>19228</v>
      </c>
      <c r="B894" t="str">
        <f>IF(Rawdata[[#This Row],[Marital Status]]="M","Married","Single")</f>
        <v>Married</v>
      </c>
      <c r="C894" t="str">
        <f>IF(Rawdata[[#This Row],[Gender]]="M","Male","Female")</f>
        <v>Female</v>
      </c>
      <c r="D894" s="7">
        <f>Rawdata[[#This Row],[Income]]</f>
        <v>40000</v>
      </c>
      <c r="E894">
        <f>Rawdata[[#This Row],[Children]]</f>
        <v>2</v>
      </c>
      <c r="F894" t="str">
        <f>Rawdata[[#This Row],[Education]]</f>
        <v>Partial College</v>
      </c>
      <c r="G894">
        <f>VLOOKUP(tbl[[#This Row],[Education]],lk_education[],G$2,FALSE)</f>
        <v>3</v>
      </c>
      <c r="H894" t="str">
        <f>Rawdata[[#This Row],[Occupation]]</f>
        <v>Clerical</v>
      </c>
      <c r="I894" t="str">
        <f>Rawdata[[#This Row],[Home Owner]]</f>
        <v>Yes</v>
      </c>
      <c r="J894">
        <f>Rawdata[[#This Row],[Cars]]</f>
        <v>1</v>
      </c>
      <c r="K894" t="str">
        <f>Rawdata[[#This Row],[Commute Distance]]</f>
        <v>0-1 Miles</v>
      </c>
      <c r="L894" t="str">
        <f>Rawdata[[#This Row],[Region]]</f>
        <v>North America</v>
      </c>
      <c r="M894">
        <f>Rawdata[[#This Row],[Age]]</f>
        <v>48</v>
      </c>
      <c r="N894" t="str">
        <f>VLOOKUP(tbl[[#This Row],[Age]],lk_age_brackets[],N$2,TRUE)</f>
        <v>41-50</v>
      </c>
      <c r="O894" t="str">
        <f>Rawdata[[#This Row],[Purchased Bike]]</f>
        <v>No</v>
      </c>
    </row>
    <row r="895" spans="1:15" x14ac:dyDescent="0.25">
      <c r="A895">
        <f>Rawdata[[#This Row],[ID]]</f>
        <v>13415</v>
      </c>
      <c r="B895" t="str">
        <f>IF(Rawdata[[#This Row],[Marital Status]]="M","Married","Single")</f>
        <v>Single</v>
      </c>
      <c r="C895" t="str">
        <f>IF(Rawdata[[#This Row],[Gender]]="M","Male","Female")</f>
        <v>Male</v>
      </c>
      <c r="D895" s="7">
        <f>Rawdata[[#This Row],[Income]]</f>
        <v>100000</v>
      </c>
      <c r="E895">
        <f>Rawdata[[#This Row],[Children]]</f>
        <v>1</v>
      </c>
      <c r="F895" t="str">
        <f>Rawdata[[#This Row],[Education]]</f>
        <v>Graduate Degree</v>
      </c>
      <c r="G895">
        <f>VLOOKUP(tbl[[#This Row],[Education]],lk_education[],G$2,FALSE)</f>
        <v>5</v>
      </c>
      <c r="H895" t="str">
        <f>Rawdata[[#This Row],[Occupation]]</f>
        <v>Management</v>
      </c>
      <c r="I895" t="str">
        <f>Rawdata[[#This Row],[Home Owner]]</f>
        <v>Yes</v>
      </c>
      <c r="J895">
        <f>Rawdata[[#This Row],[Cars]]</f>
        <v>3</v>
      </c>
      <c r="K895" t="str">
        <f>Rawdata[[#This Row],[Commute Distance]]</f>
        <v>2-5 Miles</v>
      </c>
      <c r="L895" t="str">
        <f>Rawdata[[#This Row],[Region]]</f>
        <v>North America</v>
      </c>
      <c r="M895">
        <f>Rawdata[[#This Row],[Age]]</f>
        <v>73</v>
      </c>
      <c r="N895" t="str">
        <f>VLOOKUP(tbl[[#This Row],[Age]],lk_age_brackets[],N$2,TRUE)</f>
        <v>61+</v>
      </c>
      <c r="O895" t="str">
        <f>Rawdata[[#This Row],[Purchased Bike]]</f>
        <v>Yes</v>
      </c>
    </row>
    <row r="896" spans="1:15" x14ac:dyDescent="0.25">
      <c r="A896">
        <f>Rawdata[[#This Row],[ID]]</f>
        <v>17000</v>
      </c>
      <c r="B896" t="str">
        <f>IF(Rawdata[[#This Row],[Marital Status]]="M","Married","Single")</f>
        <v>Single</v>
      </c>
      <c r="C896" t="str">
        <f>IF(Rawdata[[#This Row],[Gender]]="M","Male","Female")</f>
        <v>Female</v>
      </c>
      <c r="D896" s="7">
        <f>Rawdata[[#This Row],[Income]]</f>
        <v>70000</v>
      </c>
      <c r="E896">
        <f>Rawdata[[#This Row],[Children]]</f>
        <v>4</v>
      </c>
      <c r="F896" t="str">
        <f>Rawdata[[#This Row],[Education]]</f>
        <v>Bachelors</v>
      </c>
      <c r="G896">
        <f>VLOOKUP(tbl[[#This Row],[Education]],lk_education[],G$2,FALSE)</f>
        <v>4</v>
      </c>
      <c r="H896" t="str">
        <f>Rawdata[[#This Row],[Occupation]]</f>
        <v>Skilled Manual</v>
      </c>
      <c r="I896" t="str">
        <f>Rawdata[[#This Row],[Home Owner]]</f>
        <v>Yes</v>
      </c>
      <c r="J896">
        <f>Rawdata[[#This Row],[Cars]]</f>
        <v>2</v>
      </c>
      <c r="K896" t="str">
        <f>Rawdata[[#This Row],[Commute Distance]]</f>
        <v>2-5 Miles</v>
      </c>
      <c r="L896" t="str">
        <f>Rawdata[[#This Row],[Region]]</f>
        <v>North America</v>
      </c>
      <c r="M896">
        <f>Rawdata[[#This Row],[Age]]</f>
        <v>43</v>
      </c>
      <c r="N896" t="str">
        <f>VLOOKUP(tbl[[#This Row],[Age]],lk_age_brackets[],N$2,TRUE)</f>
        <v>41-50</v>
      </c>
      <c r="O896" t="str">
        <f>Rawdata[[#This Row],[Purchased Bike]]</f>
        <v>Yes</v>
      </c>
    </row>
    <row r="897" spans="1:15" x14ac:dyDescent="0.25">
      <c r="A897">
        <f>Rawdata[[#This Row],[ID]]</f>
        <v>14569</v>
      </c>
      <c r="B897" t="str">
        <f>IF(Rawdata[[#This Row],[Marital Status]]="M","Married","Single")</f>
        <v>Married</v>
      </c>
      <c r="C897" t="str">
        <f>IF(Rawdata[[#This Row],[Gender]]="M","Male","Female")</f>
        <v>Male</v>
      </c>
      <c r="D897" s="7">
        <f>Rawdata[[#This Row],[Income]]</f>
        <v>60000</v>
      </c>
      <c r="E897">
        <f>Rawdata[[#This Row],[Children]]</f>
        <v>1</v>
      </c>
      <c r="F897" t="str">
        <f>Rawdata[[#This Row],[Education]]</f>
        <v>Graduate Degree</v>
      </c>
      <c r="G897">
        <f>VLOOKUP(tbl[[#This Row],[Education]],lk_education[],G$2,FALSE)</f>
        <v>5</v>
      </c>
      <c r="H897" t="str">
        <f>Rawdata[[#This Row],[Occupation]]</f>
        <v>Professional</v>
      </c>
      <c r="I897" t="str">
        <f>Rawdata[[#This Row],[Home Owner]]</f>
        <v>Yes</v>
      </c>
      <c r="J897">
        <f>Rawdata[[#This Row],[Cars]]</f>
        <v>0</v>
      </c>
      <c r="K897" t="str">
        <f>Rawdata[[#This Row],[Commute Distance]]</f>
        <v>0-1 Miles</v>
      </c>
      <c r="L897" t="str">
        <f>Rawdata[[#This Row],[Region]]</f>
        <v>North America</v>
      </c>
      <c r="M897">
        <f>Rawdata[[#This Row],[Age]]</f>
        <v>35</v>
      </c>
      <c r="N897" t="str">
        <f>VLOOKUP(tbl[[#This Row],[Age]],lk_age_brackets[],N$2,TRUE)</f>
        <v>31-40</v>
      </c>
      <c r="O897" t="str">
        <f>Rawdata[[#This Row],[Purchased Bike]]</f>
        <v>No</v>
      </c>
    </row>
    <row r="898" spans="1:15" x14ac:dyDescent="0.25">
      <c r="A898">
        <f>Rawdata[[#This Row],[ID]]</f>
        <v>13873</v>
      </c>
      <c r="B898" t="str">
        <f>IF(Rawdata[[#This Row],[Marital Status]]="M","Married","Single")</f>
        <v>Married</v>
      </c>
      <c r="C898" t="str">
        <f>IF(Rawdata[[#This Row],[Gender]]="M","Male","Female")</f>
        <v>Male</v>
      </c>
      <c r="D898" s="7">
        <f>Rawdata[[#This Row],[Income]]</f>
        <v>70000</v>
      </c>
      <c r="E898">
        <f>Rawdata[[#This Row],[Children]]</f>
        <v>3</v>
      </c>
      <c r="F898" t="str">
        <f>Rawdata[[#This Row],[Education]]</f>
        <v>Graduate Degree</v>
      </c>
      <c r="G898">
        <f>VLOOKUP(tbl[[#This Row],[Education]],lk_education[],G$2,FALSE)</f>
        <v>5</v>
      </c>
      <c r="H898" t="str">
        <f>Rawdata[[#This Row],[Occupation]]</f>
        <v>Professional</v>
      </c>
      <c r="I898" t="str">
        <f>Rawdata[[#This Row],[Home Owner]]</f>
        <v>Yes</v>
      </c>
      <c r="J898">
        <f>Rawdata[[#This Row],[Cars]]</f>
        <v>0</v>
      </c>
      <c r="K898" t="str">
        <f>Rawdata[[#This Row],[Commute Distance]]</f>
        <v>0-1 Miles</v>
      </c>
      <c r="L898" t="str">
        <f>Rawdata[[#This Row],[Region]]</f>
        <v>North America</v>
      </c>
      <c r="M898">
        <f>Rawdata[[#This Row],[Age]]</f>
        <v>35</v>
      </c>
      <c r="N898" t="str">
        <f>VLOOKUP(tbl[[#This Row],[Age]],lk_age_brackets[],N$2,TRUE)</f>
        <v>31-40</v>
      </c>
      <c r="O898" t="str">
        <f>Rawdata[[#This Row],[Purchased Bike]]</f>
        <v>Yes</v>
      </c>
    </row>
    <row r="899" spans="1:15" x14ac:dyDescent="0.25">
      <c r="A899">
        <f>Rawdata[[#This Row],[ID]]</f>
        <v>20401</v>
      </c>
      <c r="B899" t="str">
        <f>IF(Rawdata[[#This Row],[Marital Status]]="M","Married","Single")</f>
        <v>Married</v>
      </c>
      <c r="C899" t="str">
        <f>IF(Rawdata[[#This Row],[Gender]]="M","Male","Female")</f>
        <v>Female</v>
      </c>
      <c r="D899" s="7">
        <f>Rawdata[[#This Row],[Income]]</f>
        <v>50000</v>
      </c>
      <c r="E899">
        <f>Rawdata[[#This Row],[Children]]</f>
        <v>4</v>
      </c>
      <c r="F899" t="str">
        <f>Rawdata[[#This Row],[Education]]</f>
        <v>Bachelors</v>
      </c>
      <c r="G899">
        <f>VLOOKUP(tbl[[#This Row],[Education]],lk_education[],G$2,FALSE)</f>
        <v>4</v>
      </c>
      <c r="H899" t="str">
        <f>Rawdata[[#This Row],[Occupation]]</f>
        <v>Management</v>
      </c>
      <c r="I899" t="str">
        <f>Rawdata[[#This Row],[Home Owner]]</f>
        <v>Yes</v>
      </c>
      <c r="J899">
        <f>Rawdata[[#This Row],[Cars]]</f>
        <v>2</v>
      </c>
      <c r="K899" t="str">
        <f>Rawdata[[#This Row],[Commute Distance]]</f>
        <v>1-2 Miles</v>
      </c>
      <c r="L899" t="str">
        <f>Rawdata[[#This Row],[Region]]</f>
        <v>North America</v>
      </c>
      <c r="M899">
        <f>Rawdata[[#This Row],[Age]]</f>
        <v>64</v>
      </c>
      <c r="N899" t="str">
        <f>VLOOKUP(tbl[[#This Row],[Age]],lk_age_brackets[],N$2,TRUE)</f>
        <v>61+</v>
      </c>
      <c r="O899" t="str">
        <f>Rawdata[[#This Row],[Purchased Bike]]</f>
        <v>Yes</v>
      </c>
    </row>
    <row r="900" spans="1:15" x14ac:dyDescent="0.25">
      <c r="A900">
        <f>Rawdata[[#This Row],[ID]]</f>
        <v>21583</v>
      </c>
      <c r="B900" t="str">
        <f>IF(Rawdata[[#This Row],[Marital Status]]="M","Married","Single")</f>
        <v>Married</v>
      </c>
      <c r="C900" t="str">
        <f>IF(Rawdata[[#This Row],[Gender]]="M","Male","Female")</f>
        <v>Female</v>
      </c>
      <c r="D900" s="7">
        <f>Rawdata[[#This Row],[Income]]</f>
        <v>50000</v>
      </c>
      <c r="E900">
        <f>Rawdata[[#This Row],[Children]]</f>
        <v>1</v>
      </c>
      <c r="F900" t="str">
        <f>Rawdata[[#This Row],[Education]]</f>
        <v>Bachelors</v>
      </c>
      <c r="G900">
        <f>VLOOKUP(tbl[[#This Row],[Education]],lk_education[],G$2,FALSE)</f>
        <v>4</v>
      </c>
      <c r="H900" t="str">
        <f>Rawdata[[#This Row],[Occupation]]</f>
        <v>Skilled Manual</v>
      </c>
      <c r="I900" t="str">
        <f>Rawdata[[#This Row],[Home Owner]]</f>
        <v>Yes</v>
      </c>
      <c r="J900">
        <f>Rawdata[[#This Row],[Cars]]</f>
        <v>0</v>
      </c>
      <c r="K900" t="str">
        <f>Rawdata[[#This Row],[Commute Distance]]</f>
        <v>0-1 Miles</v>
      </c>
      <c r="L900" t="str">
        <f>Rawdata[[#This Row],[Region]]</f>
        <v>North America</v>
      </c>
      <c r="M900">
        <f>Rawdata[[#This Row],[Age]]</f>
        <v>34</v>
      </c>
      <c r="N900" t="str">
        <f>VLOOKUP(tbl[[#This Row],[Age]],lk_age_brackets[],N$2,TRUE)</f>
        <v>31-40</v>
      </c>
      <c r="O900" t="str">
        <f>Rawdata[[#This Row],[Purchased Bike]]</f>
        <v>Yes</v>
      </c>
    </row>
    <row r="901" spans="1:15" x14ac:dyDescent="0.25">
      <c r="A901">
        <f>Rawdata[[#This Row],[ID]]</f>
        <v>12029</v>
      </c>
      <c r="B901" t="str">
        <f>IF(Rawdata[[#This Row],[Marital Status]]="M","Married","Single")</f>
        <v>Married</v>
      </c>
      <c r="C901" t="str">
        <f>IF(Rawdata[[#This Row],[Gender]]="M","Male","Female")</f>
        <v>Male</v>
      </c>
      <c r="D901" s="7">
        <f>Rawdata[[#This Row],[Income]]</f>
        <v>30000</v>
      </c>
      <c r="E901">
        <f>Rawdata[[#This Row],[Children]]</f>
        <v>0</v>
      </c>
      <c r="F901" t="str">
        <f>Rawdata[[#This Row],[Education]]</f>
        <v>Partial High School</v>
      </c>
      <c r="G901">
        <f>VLOOKUP(tbl[[#This Row],[Education]],lk_education[],G$2,FALSE)</f>
        <v>1</v>
      </c>
      <c r="H901" t="str">
        <f>Rawdata[[#This Row],[Occupation]]</f>
        <v>Clerical</v>
      </c>
      <c r="I901" t="str">
        <f>Rawdata[[#This Row],[Home Owner]]</f>
        <v>No</v>
      </c>
      <c r="J901">
        <f>Rawdata[[#This Row],[Cars]]</f>
        <v>2</v>
      </c>
      <c r="K901" t="str">
        <f>Rawdata[[#This Row],[Commute Distance]]</f>
        <v>0-1 Miles</v>
      </c>
      <c r="L901" t="str">
        <f>Rawdata[[#This Row],[Region]]</f>
        <v>North America</v>
      </c>
      <c r="M901">
        <f>Rawdata[[#This Row],[Age]]</f>
        <v>28</v>
      </c>
      <c r="N901" t="str">
        <f>VLOOKUP(tbl[[#This Row],[Age]],lk_age_brackets[],N$2,TRUE)</f>
        <v>0-30</v>
      </c>
      <c r="O901" t="str">
        <f>Rawdata[[#This Row],[Purchased Bike]]</f>
        <v>No</v>
      </c>
    </row>
    <row r="902" spans="1:15" x14ac:dyDescent="0.25">
      <c r="A902">
        <f>Rawdata[[#This Row],[ID]]</f>
        <v>18066</v>
      </c>
      <c r="B902" t="str">
        <f>IF(Rawdata[[#This Row],[Marital Status]]="M","Married","Single")</f>
        <v>Single</v>
      </c>
      <c r="C902" t="str">
        <f>IF(Rawdata[[#This Row],[Gender]]="M","Male","Female")</f>
        <v>Male</v>
      </c>
      <c r="D902" s="7">
        <f>Rawdata[[#This Row],[Income]]</f>
        <v>70000</v>
      </c>
      <c r="E902">
        <f>Rawdata[[#This Row],[Children]]</f>
        <v>5</v>
      </c>
      <c r="F902" t="str">
        <f>Rawdata[[#This Row],[Education]]</f>
        <v>Bachelors</v>
      </c>
      <c r="G902">
        <f>VLOOKUP(tbl[[#This Row],[Education]],lk_education[],G$2,FALSE)</f>
        <v>4</v>
      </c>
      <c r="H902" t="str">
        <f>Rawdata[[#This Row],[Occupation]]</f>
        <v>Management</v>
      </c>
      <c r="I902" t="str">
        <f>Rawdata[[#This Row],[Home Owner]]</f>
        <v>Yes</v>
      </c>
      <c r="J902">
        <f>Rawdata[[#This Row],[Cars]]</f>
        <v>3</v>
      </c>
      <c r="K902" t="str">
        <f>Rawdata[[#This Row],[Commute Distance]]</f>
        <v>10+ Miles</v>
      </c>
      <c r="L902" t="str">
        <f>Rawdata[[#This Row],[Region]]</f>
        <v>North America</v>
      </c>
      <c r="M902">
        <f>Rawdata[[#This Row],[Age]]</f>
        <v>60</v>
      </c>
      <c r="N902" t="str">
        <f>VLOOKUP(tbl[[#This Row],[Age]],lk_age_brackets[],N$2,TRUE)</f>
        <v>51-60</v>
      </c>
      <c r="O902" t="str">
        <f>Rawdata[[#This Row],[Purchased Bike]]</f>
        <v>Yes</v>
      </c>
    </row>
    <row r="903" spans="1:15" x14ac:dyDescent="0.25">
      <c r="A903">
        <f>Rawdata[[#This Row],[ID]]</f>
        <v>28192</v>
      </c>
      <c r="B903" t="str">
        <f>IF(Rawdata[[#This Row],[Marital Status]]="M","Married","Single")</f>
        <v>Married</v>
      </c>
      <c r="C903" t="str">
        <f>IF(Rawdata[[#This Row],[Gender]]="M","Male","Female")</f>
        <v>Female</v>
      </c>
      <c r="D903" s="7">
        <f>Rawdata[[#This Row],[Income]]</f>
        <v>70000</v>
      </c>
      <c r="E903">
        <f>Rawdata[[#This Row],[Children]]</f>
        <v>5</v>
      </c>
      <c r="F903" t="str">
        <f>Rawdata[[#This Row],[Education]]</f>
        <v>Graduate Degree</v>
      </c>
      <c r="G903">
        <f>VLOOKUP(tbl[[#This Row],[Education]],lk_education[],G$2,FALSE)</f>
        <v>5</v>
      </c>
      <c r="H903" t="str">
        <f>Rawdata[[#This Row],[Occupation]]</f>
        <v>Professional</v>
      </c>
      <c r="I903" t="str">
        <f>Rawdata[[#This Row],[Home Owner]]</f>
        <v>Yes</v>
      </c>
      <c r="J903">
        <f>Rawdata[[#This Row],[Cars]]</f>
        <v>3</v>
      </c>
      <c r="K903" t="str">
        <f>Rawdata[[#This Row],[Commute Distance]]</f>
        <v>10+ Miles</v>
      </c>
      <c r="L903" t="str">
        <f>Rawdata[[#This Row],[Region]]</f>
        <v>North America</v>
      </c>
      <c r="M903">
        <f>Rawdata[[#This Row],[Age]]</f>
        <v>46</v>
      </c>
      <c r="N903" t="str">
        <f>VLOOKUP(tbl[[#This Row],[Age]],lk_age_brackets[],N$2,TRUE)</f>
        <v>41-50</v>
      </c>
      <c r="O903" t="str">
        <f>Rawdata[[#This Row],[Purchased Bike]]</f>
        <v>No</v>
      </c>
    </row>
    <row r="904" spans="1:15" x14ac:dyDescent="0.25">
      <c r="A904">
        <f>Rawdata[[#This Row],[ID]]</f>
        <v>16122</v>
      </c>
      <c r="B904" t="str">
        <f>IF(Rawdata[[#This Row],[Marital Status]]="M","Married","Single")</f>
        <v>Married</v>
      </c>
      <c r="C904" t="str">
        <f>IF(Rawdata[[#This Row],[Gender]]="M","Male","Female")</f>
        <v>Male</v>
      </c>
      <c r="D904" s="7">
        <f>Rawdata[[#This Row],[Income]]</f>
        <v>40000</v>
      </c>
      <c r="E904">
        <f>Rawdata[[#This Row],[Children]]</f>
        <v>4</v>
      </c>
      <c r="F904" t="str">
        <f>Rawdata[[#This Row],[Education]]</f>
        <v>High School</v>
      </c>
      <c r="G904">
        <f>VLOOKUP(tbl[[#This Row],[Education]],lk_education[],G$2,FALSE)</f>
        <v>2</v>
      </c>
      <c r="H904" t="str">
        <f>Rawdata[[#This Row],[Occupation]]</f>
        <v>Skilled Manual</v>
      </c>
      <c r="I904" t="str">
        <f>Rawdata[[#This Row],[Home Owner]]</f>
        <v>Yes</v>
      </c>
      <c r="J904">
        <f>Rawdata[[#This Row],[Cars]]</f>
        <v>2</v>
      </c>
      <c r="K904" t="str">
        <f>Rawdata[[#This Row],[Commute Distance]]</f>
        <v>0-1 Miles</v>
      </c>
      <c r="L904" t="str">
        <f>Rawdata[[#This Row],[Region]]</f>
        <v>North America</v>
      </c>
      <c r="M904">
        <f>Rawdata[[#This Row],[Age]]</f>
        <v>44</v>
      </c>
      <c r="N904" t="str">
        <f>VLOOKUP(tbl[[#This Row],[Age]],lk_age_brackets[],N$2,TRUE)</f>
        <v>41-50</v>
      </c>
      <c r="O904" t="str">
        <f>Rawdata[[#This Row],[Purchased Bike]]</f>
        <v>Yes</v>
      </c>
    </row>
    <row r="905" spans="1:15" x14ac:dyDescent="0.25">
      <c r="A905">
        <f>Rawdata[[#This Row],[ID]]</f>
        <v>18607</v>
      </c>
      <c r="B905" t="str">
        <f>IF(Rawdata[[#This Row],[Marital Status]]="M","Married","Single")</f>
        <v>Single</v>
      </c>
      <c r="C905" t="str">
        <f>IF(Rawdata[[#This Row],[Gender]]="M","Male","Female")</f>
        <v>Female</v>
      </c>
      <c r="D905" s="7">
        <f>Rawdata[[#This Row],[Income]]</f>
        <v>60000</v>
      </c>
      <c r="E905">
        <f>Rawdata[[#This Row],[Children]]</f>
        <v>4</v>
      </c>
      <c r="F905" t="str">
        <f>Rawdata[[#This Row],[Education]]</f>
        <v>Bachelors</v>
      </c>
      <c r="G905">
        <f>VLOOKUP(tbl[[#This Row],[Education]],lk_education[],G$2,FALSE)</f>
        <v>4</v>
      </c>
      <c r="H905" t="str">
        <f>Rawdata[[#This Row],[Occupation]]</f>
        <v>Skilled Manual</v>
      </c>
      <c r="I905" t="str">
        <f>Rawdata[[#This Row],[Home Owner]]</f>
        <v>Yes</v>
      </c>
      <c r="J905">
        <f>Rawdata[[#This Row],[Cars]]</f>
        <v>2</v>
      </c>
      <c r="K905" t="str">
        <f>Rawdata[[#This Row],[Commute Distance]]</f>
        <v>2-5 Miles</v>
      </c>
      <c r="L905" t="str">
        <f>Rawdata[[#This Row],[Region]]</f>
        <v>North America</v>
      </c>
      <c r="M905">
        <f>Rawdata[[#This Row],[Age]]</f>
        <v>42</v>
      </c>
      <c r="N905" t="str">
        <f>VLOOKUP(tbl[[#This Row],[Age]],lk_age_brackets[],N$2,TRUE)</f>
        <v>41-50</v>
      </c>
      <c r="O905" t="str">
        <f>Rawdata[[#This Row],[Purchased Bike]]</f>
        <v>Yes</v>
      </c>
    </row>
    <row r="906" spans="1:15" x14ac:dyDescent="0.25">
      <c r="A906">
        <f>Rawdata[[#This Row],[ID]]</f>
        <v>28858</v>
      </c>
      <c r="B906" t="str">
        <f>IF(Rawdata[[#This Row],[Marital Status]]="M","Married","Single")</f>
        <v>Single</v>
      </c>
      <c r="C906" t="str">
        <f>IF(Rawdata[[#This Row],[Gender]]="M","Male","Female")</f>
        <v>Male</v>
      </c>
      <c r="D906" s="7">
        <f>Rawdata[[#This Row],[Income]]</f>
        <v>80000</v>
      </c>
      <c r="E906">
        <f>Rawdata[[#This Row],[Children]]</f>
        <v>3</v>
      </c>
      <c r="F906" t="str">
        <f>Rawdata[[#This Row],[Education]]</f>
        <v>Bachelors</v>
      </c>
      <c r="G906">
        <f>VLOOKUP(tbl[[#This Row],[Education]],lk_education[],G$2,FALSE)</f>
        <v>4</v>
      </c>
      <c r="H906" t="str">
        <f>Rawdata[[#This Row],[Occupation]]</f>
        <v>Skilled Manual</v>
      </c>
      <c r="I906" t="str">
        <f>Rawdata[[#This Row],[Home Owner]]</f>
        <v>Yes</v>
      </c>
      <c r="J906">
        <f>Rawdata[[#This Row],[Cars]]</f>
        <v>0</v>
      </c>
      <c r="K906" t="str">
        <f>Rawdata[[#This Row],[Commute Distance]]</f>
        <v>2-5 Miles</v>
      </c>
      <c r="L906" t="str">
        <f>Rawdata[[#This Row],[Region]]</f>
        <v>North America</v>
      </c>
      <c r="M906">
        <f>Rawdata[[#This Row],[Age]]</f>
        <v>40</v>
      </c>
      <c r="N906" t="str">
        <f>VLOOKUP(tbl[[#This Row],[Age]],lk_age_brackets[],N$2,TRUE)</f>
        <v>31-40</v>
      </c>
      <c r="O906" t="str">
        <f>Rawdata[[#This Row],[Purchased Bike]]</f>
        <v>No</v>
      </c>
    </row>
    <row r="907" spans="1:15" x14ac:dyDescent="0.25">
      <c r="A907">
        <f>Rawdata[[#This Row],[ID]]</f>
        <v>14432</v>
      </c>
      <c r="B907" t="str">
        <f>IF(Rawdata[[#This Row],[Marital Status]]="M","Married","Single")</f>
        <v>Single</v>
      </c>
      <c r="C907" t="str">
        <f>IF(Rawdata[[#This Row],[Gender]]="M","Male","Female")</f>
        <v>Male</v>
      </c>
      <c r="D907" s="7">
        <f>Rawdata[[#This Row],[Income]]</f>
        <v>90000</v>
      </c>
      <c r="E907">
        <f>Rawdata[[#This Row],[Children]]</f>
        <v>4</v>
      </c>
      <c r="F907" t="str">
        <f>Rawdata[[#This Row],[Education]]</f>
        <v>Graduate Degree</v>
      </c>
      <c r="G907">
        <f>VLOOKUP(tbl[[#This Row],[Education]],lk_education[],G$2,FALSE)</f>
        <v>5</v>
      </c>
      <c r="H907" t="str">
        <f>Rawdata[[#This Row],[Occupation]]</f>
        <v>Management</v>
      </c>
      <c r="I907" t="str">
        <f>Rawdata[[#This Row],[Home Owner]]</f>
        <v>Yes</v>
      </c>
      <c r="J907">
        <f>Rawdata[[#This Row],[Cars]]</f>
        <v>1</v>
      </c>
      <c r="K907" t="str">
        <f>Rawdata[[#This Row],[Commute Distance]]</f>
        <v>5-10 Miles</v>
      </c>
      <c r="L907" t="str">
        <f>Rawdata[[#This Row],[Region]]</f>
        <v>North America</v>
      </c>
      <c r="M907">
        <f>Rawdata[[#This Row],[Age]]</f>
        <v>73</v>
      </c>
      <c r="N907" t="str">
        <f>VLOOKUP(tbl[[#This Row],[Age]],lk_age_brackets[],N$2,TRUE)</f>
        <v>61+</v>
      </c>
      <c r="O907" t="str">
        <f>Rawdata[[#This Row],[Purchased Bike]]</f>
        <v>No</v>
      </c>
    </row>
    <row r="908" spans="1:15" x14ac:dyDescent="0.25">
      <c r="A908">
        <f>Rawdata[[#This Row],[ID]]</f>
        <v>26305</v>
      </c>
      <c r="B908" t="str">
        <f>IF(Rawdata[[#This Row],[Marital Status]]="M","Married","Single")</f>
        <v>Single</v>
      </c>
      <c r="C908" t="str">
        <f>IF(Rawdata[[#This Row],[Gender]]="M","Male","Female")</f>
        <v>Female</v>
      </c>
      <c r="D908" s="7">
        <f>Rawdata[[#This Row],[Income]]</f>
        <v>60000</v>
      </c>
      <c r="E908">
        <f>Rawdata[[#This Row],[Children]]</f>
        <v>2</v>
      </c>
      <c r="F908" t="str">
        <f>Rawdata[[#This Row],[Education]]</f>
        <v>Bachelors</v>
      </c>
      <c r="G908">
        <f>VLOOKUP(tbl[[#This Row],[Education]],lk_education[],G$2,FALSE)</f>
        <v>4</v>
      </c>
      <c r="H908" t="str">
        <f>Rawdata[[#This Row],[Occupation]]</f>
        <v>Skilled Manual</v>
      </c>
      <c r="I908" t="str">
        <f>Rawdata[[#This Row],[Home Owner]]</f>
        <v>No</v>
      </c>
      <c r="J908">
        <f>Rawdata[[#This Row],[Cars]]</f>
        <v>0</v>
      </c>
      <c r="K908" t="str">
        <f>Rawdata[[#This Row],[Commute Distance]]</f>
        <v>0-1 Miles</v>
      </c>
      <c r="L908" t="str">
        <f>Rawdata[[#This Row],[Region]]</f>
        <v>North America</v>
      </c>
      <c r="M908">
        <f>Rawdata[[#This Row],[Age]]</f>
        <v>36</v>
      </c>
      <c r="N908" t="str">
        <f>VLOOKUP(tbl[[#This Row],[Age]],lk_age_brackets[],N$2,TRUE)</f>
        <v>31-40</v>
      </c>
      <c r="O908" t="str">
        <f>Rawdata[[#This Row],[Purchased Bike]]</f>
        <v>Yes</v>
      </c>
    </row>
    <row r="909" spans="1:15" x14ac:dyDescent="0.25">
      <c r="A909">
        <f>Rawdata[[#This Row],[ID]]</f>
        <v>22050</v>
      </c>
      <c r="B909" t="str">
        <f>IF(Rawdata[[#This Row],[Marital Status]]="M","Married","Single")</f>
        <v>Single</v>
      </c>
      <c r="C909" t="str">
        <f>IF(Rawdata[[#This Row],[Gender]]="M","Male","Female")</f>
        <v>Male</v>
      </c>
      <c r="D909" s="7">
        <f>Rawdata[[#This Row],[Income]]</f>
        <v>90000</v>
      </c>
      <c r="E909">
        <f>Rawdata[[#This Row],[Children]]</f>
        <v>4</v>
      </c>
      <c r="F909" t="str">
        <f>Rawdata[[#This Row],[Education]]</f>
        <v>Bachelors</v>
      </c>
      <c r="G909">
        <f>VLOOKUP(tbl[[#This Row],[Education]],lk_education[],G$2,FALSE)</f>
        <v>4</v>
      </c>
      <c r="H909" t="str">
        <f>Rawdata[[#This Row],[Occupation]]</f>
        <v>Management</v>
      </c>
      <c r="I909" t="str">
        <f>Rawdata[[#This Row],[Home Owner]]</f>
        <v>Yes</v>
      </c>
      <c r="J909">
        <f>Rawdata[[#This Row],[Cars]]</f>
        <v>1</v>
      </c>
      <c r="K909" t="str">
        <f>Rawdata[[#This Row],[Commute Distance]]</f>
        <v>1-2 Miles</v>
      </c>
      <c r="L909" t="str">
        <f>Rawdata[[#This Row],[Region]]</f>
        <v>North America</v>
      </c>
      <c r="M909">
        <f>Rawdata[[#This Row],[Age]]</f>
        <v>38</v>
      </c>
      <c r="N909" t="str">
        <f>VLOOKUP(tbl[[#This Row],[Age]],lk_age_brackets[],N$2,TRUE)</f>
        <v>31-40</v>
      </c>
      <c r="O909" t="str">
        <f>Rawdata[[#This Row],[Purchased Bike]]</f>
        <v>Yes</v>
      </c>
    </row>
    <row r="910" spans="1:15" x14ac:dyDescent="0.25">
      <c r="A910">
        <f>Rawdata[[#This Row],[ID]]</f>
        <v>25394</v>
      </c>
      <c r="B910" t="str">
        <f>IF(Rawdata[[#This Row],[Marital Status]]="M","Married","Single")</f>
        <v>Married</v>
      </c>
      <c r="C910" t="str">
        <f>IF(Rawdata[[#This Row],[Gender]]="M","Male","Female")</f>
        <v>Male</v>
      </c>
      <c r="D910" s="7">
        <f>Rawdata[[#This Row],[Income]]</f>
        <v>60000</v>
      </c>
      <c r="E910">
        <f>Rawdata[[#This Row],[Children]]</f>
        <v>1</v>
      </c>
      <c r="F910" t="str">
        <f>Rawdata[[#This Row],[Education]]</f>
        <v>Graduate Degree</v>
      </c>
      <c r="G910">
        <f>VLOOKUP(tbl[[#This Row],[Education]],lk_education[],G$2,FALSE)</f>
        <v>5</v>
      </c>
      <c r="H910" t="str">
        <f>Rawdata[[#This Row],[Occupation]]</f>
        <v>Professional</v>
      </c>
      <c r="I910" t="str">
        <f>Rawdata[[#This Row],[Home Owner]]</f>
        <v>Yes</v>
      </c>
      <c r="J910">
        <f>Rawdata[[#This Row],[Cars]]</f>
        <v>0</v>
      </c>
      <c r="K910" t="str">
        <f>Rawdata[[#This Row],[Commute Distance]]</f>
        <v>2-5 Miles</v>
      </c>
      <c r="L910" t="str">
        <f>Rawdata[[#This Row],[Region]]</f>
        <v>North America</v>
      </c>
      <c r="M910">
        <f>Rawdata[[#This Row],[Age]]</f>
        <v>34</v>
      </c>
      <c r="N910" t="str">
        <f>VLOOKUP(tbl[[#This Row],[Age]],lk_age_brackets[],N$2,TRUE)</f>
        <v>31-40</v>
      </c>
      <c r="O910" t="str">
        <f>Rawdata[[#This Row],[Purchased Bike]]</f>
        <v>Yes</v>
      </c>
    </row>
    <row r="911" spans="1:15" x14ac:dyDescent="0.25">
      <c r="A911">
        <f>Rawdata[[#This Row],[ID]]</f>
        <v>19747</v>
      </c>
      <c r="B911" t="str">
        <f>IF(Rawdata[[#This Row],[Marital Status]]="M","Married","Single")</f>
        <v>Married</v>
      </c>
      <c r="C911" t="str">
        <f>IF(Rawdata[[#This Row],[Gender]]="M","Male","Female")</f>
        <v>Male</v>
      </c>
      <c r="D911" s="7">
        <f>Rawdata[[#This Row],[Income]]</f>
        <v>50000</v>
      </c>
      <c r="E911">
        <f>Rawdata[[#This Row],[Children]]</f>
        <v>4</v>
      </c>
      <c r="F911" t="str">
        <f>Rawdata[[#This Row],[Education]]</f>
        <v>Bachelors</v>
      </c>
      <c r="G911">
        <f>VLOOKUP(tbl[[#This Row],[Education]],lk_education[],G$2,FALSE)</f>
        <v>4</v>
      </c>
      <c r="H911" t="str">
        <f>Rawdata[[#This Row],[Occupation]]</f>
        <v>Management</v>
      </c>
      <c r="I911" t="str">
        <f>Rawdata[[#This Row],[Home Owner]]</f>
        <v>Yes</v>
      </c>
      <c r="J911">
        <f>Rawdata[[#This Row],[Cars]]</f>
        <v>2</v>
      </c>
      <c r="K911" t="str">
        <f>Rawdata[[#This Row],[Commute Distance]]</f>
        <v>10+ Miles</v>
      </c>
      <c r="L911" t="str">
        <f>Rawdata[[#This Row],[Region]]</f>
        <v>North America</v>
      </c>
      <c r="M911">
        <f>Rawdata[[#This Row],[Age]]</f>
        <v>63</v>
      </c>
      <c r="N911" t="str">
        <f>VLOOKUP(tbl[[#This Row],[Age]],lk_age_brackets[],N$2,TRUE)</f>
        <v>61+</v>
      </c>
      <c r="O911" t="str">
        <f>Rawdata[[#This Row],[Purchased Bike]]</f>
        <v>No</v>
      </c>
    </row>
    <row r="912" spans="1:15" x14ac:dyDescent="0.25">
      <c r="A912">
        <f>Rawdata[[#This Row],[ID]]</f>
        <v>23195</v>
      </c>
      <c r="B912" t="str">
        <f>IF(Rawdata[[#This Row],[Marital Status]]="M","Married","Single")</f>
        <v>Single</v>
      </c>
      <c r="C912" t="str">
        <f>IF(Rawdata[[#This Row],[Gender]]="M","Male","Female")</f>
        <v>Male</v>
      </c>
      <c r="D912" s="7">
        <f>Rawdata[[#This Row],[Income]]</f>
        <v>50000</v>
      </c>
      <c r="E912">
        <f>Rawdata[[#This Row],[Children]]</f>
        <v>3</v>
      </c>
      <c r="F912" t="str">
        <f>Rawdata[[#This Row],[Education]]</f>
        <v>Bachelors</v>
      </c>
      <c r="G912">
        <f>VLOOKUP(tbl[[#This Row],[Education]],lk_education[],G$2,FALSE)</f>
        <v>4</v>
      </c>
      <c r="H912" t="str">
        <f>Rawdata[[#This Row],[Occupation]]</f>
        <v>Skilled Manual</v>
      </c>
      <c r="I912" t="str">
        <f>Rawdata[[#This Row],[Home Owner]]</f>
        <v>Yes</v>
      </c>
      <c r="J912">
        <f>Rawdata[[#This Row],[Cars]]</f>
        <v>2</v>
      </c>
      <c r="K912" t="str">
        <f>Rawdata[[#This Row],[Commute Distance]]</f>
        <v>2-5 Miles</v>
      </c>
      <c r="L912" t="str">
        <f>Rawdata[[#This Row],[Region]]</f>
        <v>North America</v>
      </c>
      <c r="M912">
        <f>Rawdata[[#This Row],[Age]]</f>
        <v>41</v>
      </c>
      <c r="N912" t="str">
        <f>VLOOKUP(tbl[[#This Row],[Age]],lk_age_brackets[],N$2,TRUE)</f>
        <v>41-50</v>
      </c>
      <c r="O912" t="str">
        <f>Rawdata[[#This Row],[Purchased Bike]]</f>
        <v>Yes</v>
      </c>
    </row>
    <row r="913" spans="1:15" x14ac:dyDescent="0.25">
      <c r="A913">
        <f>Rawdata[[#This Row],[ID]]</f>
        <v>21695</v>
      </c>
      <c r="B913" t="str">
        <f>IF(Rawdata[[#This Row],[Marital Status]]="M","Married","Single")</f>
        <v>Married</v>
      </c>
      <c r="C913" t="str">
        <f>IF(Rawdata[[#This Row],[Gender]]="M","Male","Female")</f>
        <v>Male</v>
      </c>
      <c r="D913" s="7">
        <f>Rawdata[[#This Row],[Income]]</f>
        <v>60000</v>
      </c>
      <c r="E913">
        <f>Rawdata[[#This Row],[Children]]</f>
        <v>0</v>
      </c>
      <c r="F913" t="str">
        <f>Rawdata[[#This Row],[Education]]</f>
        <v>Graduate Degree</v>
      </c>
      <c r="G913">
        <f>VLOOKUP(tbl[[#This Row],[Education]],lk_education[],G$2,FALSE)</f>
        <v>5</v>
      </c>
      <c r="H913" t="str">
        <f>Rawdata[[#This Row],[Occupation]]</f>
        <v>Skilled Manual</v>
      </c>
      <c r="I913" t="str">
        <f>Rawdata[[#This Row],[Home Owner]]</f>
        <v>Yes</v>
      </c>
      <c r="J913">
        <f>Rawdata[[#This Row],[Cars]]</f>
        <v>0</v>
      </c>
      <c r="K913" t="str">
        <f>Rawdata[[#This Row],[Commute Distance]]</f>
        <v>1-2 Miles</v>
      </c>
      <c r="L913" t="str">
        <f>Rawdata[[#This Row],[Region]]</f>
        <v>North America</v>
      </c>
      <c r="M913">
        <f>Rawdata[[#This Row],[Age]]</f>
        <v>39</v>
      </c>
      <c r="N913" t="str">
        <f>VLOOKUP(tbl[[#This Row],[Age]],lk_age_brackets[],N$2,TRUE)</f>
        <v>31-40</v>
      </c>
      <c r="O913" t="str">
        <f>Rawdata[[#This Row],[Purchased Bike]]</f>
        <v>Yes</v>
      </c>
    </row>
    <row r="914" spans="1:15" x14ac:dyDescent="0.25">
      <c r="A914">
        <f>Rawdata[[#This Row],[ID]]</f>
        <v>13934</v>
      </c>
      <c r="B914" t="str">
        <f>IF(Rawdata[[#This Row],[Marital Status]]="M","Married","Single")</f>
        <v>Married</v>
      </c>
      <c r="C914" t="str">
        <f>IF(Rawdata[[#This Row],[Gender]]="M","Male","Female")</f>
        <v>Male</v>
      </c>
      <c r="D914" s="7">
        <f>Rawdata[[#This Row],[Income]]</f>
        <v>40000</v>
      </c>
      <c r="E914">
        <f>Rawdata[[#This Row],[Children]]</f>
        <v>4</v>
      </c>
      <c r="F914" t="str">
        <f>Rawdata[[#This Row],[Education]]</f>
        <v>High School</v>
      </c>
      <c r="G914">
        <f>VLOOKUP(tbl[[#This Row],[Education]],lk_education[],G$2,FALSE)</f>
        <v>2</v>
      </c>
      <c r="H914" t="str">
        <f>Rawdata[[#This Row],[Occupation]]</f>
        <v>Skilled Manual</v>
      </c>
      <c r="I914" t="str">
        <f>Rawdata[[#This Row],[Home Owner]]</f>
        <v>Yes</v>
      </c>
      <c r="J914">
        <f>Rawdata[[#This Row],[Cars]]</f>
        <v>2</v>
      </c>
      <c r="K914" t="str">
        <f>Rawdata[[#This Row],[Commute Distance]]</f>
        <v>2-5 Miles</v>
      </c>
      <c r="L914" t="str">
        <f>Rawdata[[#This Row],[Region]]</f>
        <v>North America</v>
      </c>
      <c r="M914">
        <f>Rawdata[[#This Row],[Age]]</f>
        <v>46</v>
      </c>
      <c r="N914" t="str">
        <f>VLOOKUP(tbl[[#This Row],[Age]],lk_age_brackets[],N$2,TRUE)</f>
        <v>41-50</v>
      </c>
      <c r="O914" t="str">
        <f>Rawdata[[#This Row],[Purchased Bike]]</f>
        <v>No</v>
      </c>
    </row>
    <row r="915" spans="1:15" x14ac:dyDescent="0.25">
      <c r="A915">
        <f>Rawdata[[#This Row],[ID]]</f>
        <v>13337</v>
      </c>
      <c r="B915" t="str">
        <f>IF(Rawdata[[#This Row],[Marital Status]]="M","Married","Single")</f>
        <v>Married</v>
      </c>
      <c r="C915" t="str">
        <f>IF(Rawdata[[#This Row],[Gender]]="M","Male","Female")</f>
        <v>Female</v>
      </c>
      <c r="D915" s="7">
        <f>Rawdata[[#This Row],[Income]]</f>
        <v>80000</v>
      </c>
      <c r="E915">
        <f>Rawdata[[#This Row],[Children]]</f>
        <v>5</v>
      </c>
      <c r="F915" t="str">
        <f>Rawdata[[#This Row],[Education]]</f>
        <v>Bachelors</v>
      </c>
      <c r="G915">
        <f>VLOOKUP(tbl[[#This Row],[Education]],lk_education[],G$2,FALSE)</f>
        <v>4</v>
      </c>
      <c r="H915" t="str">
        <f>Rawdata[[#This Row],[Occupation]]</f>
        <v>Management</v>
      </c>
      <c r="I915" t="str">
        <f>Rawdata[[#This Row],[Home Owner]]</f>
        <v>Yes</v>
      </c>
      <c r="J915">
        <f>Rawdata[[#This Row],[Cars]]</f>
        <v>2</v>
      </c>
      <c r="K915" t="str">
        <f>Rawdata[[#This Row],[Commute Distance]]</f>
        <v>5-10 Miles</v>
      </c>
      <c r="L915" t="str">
        <f>Rawdata[[#This Row],[Region]]</f>
        <v>North America</v>
      </c>
      <c r="M915">
        <f>Rawdata[[#This Row],[Age]]</f>
        <v>64</v>
      </c>
      <c r="N915" t="str">
        <f>VLOOKUP(tbl[[#This Row],[Age]],lk_age_brackets[],N$2,TRUE)</f>
        <v>61+</v>
      </c>
      <c r="O915" t="str">
        <f>Rawdata[[#This Row],[Purchased Bike]]</f>
        <v>No</v>
      </c>
    </row>
    <row r="916" spans="1:15" x14ac:dyDescent="0.25">
      <c r="A916">
        <f>Rawdata[[#This Row],[ID]]</f>
        <v>27190</v>
      </c>
      <c r="B916" t="str">
        <f>IF(Rawdata[[#This Row],[Marital Status]]="M","Married","Single")</f>
        <v>Married</v>
      </c>
      <c r="C916" t="str">
        <f>IF(Rawdata[[#This Row],[Gender]]="M","Male","Female")</f>
        <v>Female</v>
      </c>
      <c r="D916" s="7">
        <f>Rawdata[[#This Row],[Income]]</f>
        <v>40000</v>
      </c>
      <c r="E916">
        <f>Rawdata[[#This Row],[Children]]</f>
        <v>3</v>
      </c>
      <c r="F916" t="str">
        <f>Rawdata[[#This Row],[Education]]</f>
        <v>Partial College</v>
      </c>
      <c r="G916">
        <f>VLOOKUP(tbl[[#This Row],[Education]],lk_education[],G$2,FALSE)</f>
        <v>3</v>
      </c>
      <c r="H916" t="str">
        <f>Rawdata[[#This Row],[Occupation]]</f>
        <v>Clerical</v>
      </c>
      <c r="I916" t="str">
        <f>Rawdata[[#This Row],[Home Owner]]</f>
        <v>Yes</v>
      </c>
      <c r="J916">
        <f>Rawdata[[#This Row],[Cars]]</f>
        <v>1</v>
      </c>
      <c r="K916" t="str">
        <f>Rawdata[[#This Row],[Commute Distance]]</f>
        <v>1-2 Miles</v>
      </c>
      <c r="L916" t="str">
        <f>Rawdata[[#This Row],[Region]]</f>
        <v>North America</v>
      </c>
      <c r="M916">
        <f>Rawdata[[#This Row],[Age]]</f>
        <v>32</v>
      </c>
      <c r="N916" t="str">
        <f>VLOOKUP(tbl[[#This Row],[Age]],lk_age_brackets[],N$2,TRUE)</f>
        <v>31-40</v>
      </c>
      <c r="O916" t="str">
        <f>Rawdata[[#This Row],[Purchased Bike]]</f>
        <v>No</v>
      </c>
    </row>
    <row r="917" spans="1:15" x14ac:dyDescent="0.25">
      <c r="A917">
        <f>Rawdata[[#This Row],[ID]]</f>
        <v>28657</v>
      </c>
      <c r="B917" t="str">
        <f>IF(Rawdata[[#This Row],[Marital Status]]="M","Married","Single")</f>
        <v>Single</v>
      </c>
      <c r="C917" t="str">
        <f>IF(Rawdata[[#This Row],[Gender]]="M","Male","Female")</f>
        <v>Male</v>
      </c>
      <c r="D917" s="7">
        <f>Rawdata[[#This Row],[Income]]</f>
        <v>60000</v>
      </c>
      <c r="E917">
        <f>Rawdata[[#This Row],[Children]]</f>
        <v>2</v>
      </c>
      <c r="F917" t="str">
        <f>Rawdata[[#This Row],[Education]]</f>
        <v>Bachelors</v>
      </c>
      <c r="G917">
        <f>VLOOKUP(tbl[[#This Row],[Education]],lk_education[],G$2,FALSE)</f>
        <v>4</v>
      </c>
      <c r="H917" t="str">
        <f>Rawdata[[#This Row],[Occupation]]</f>
        <v>Skilled Manual</v>
      </c>
      <c r="I917" t="str">
        <f>Rawdata[[#This Row],[Home Owner]]</f>
        <v>Yes</v>
      </c>
      <c r="J917">
        <f>Rawdata[[#This Row],[Cars]]</f>
        <v>0</v>
      </c>
      <c r="K917" t="str">
        <f>Rawdata[[#This Row],[Commute Distance]]</f>
        <v>2-5 Miles</v>
      </c>
      <c r="L917" t="str">
        <f>Rawdata[[#This Row],[Region]]</f>
        <v>North America</v>
      </c>
      <c r="M917">
        <f>Rawdata[[#This Row],[Age]]</f>
        <v>36</v>
      </c>
      <c r="N917" t="str">
        <f>VLOOKUP(tbl[[#This Row],[Age]],lk_age_brackets[],N$2,TRUE)</f>
        <v>31-40</v>
      </c>
      <c r="O917" t="str">
        <f>Rawdata[[#This Row],[Purchased Bike]]</f>
        <v>Yes</v>
      </c>
    </row>
    <row r="918" spans="1:15" x14ac:dyDescent="0.25">
      <c r="A918">
        <f>Rawdata[[#This Row],[ID]]</f>
        <v>21713</v>
      </c>
      <c r="B918" t="str">
        <f>IF(Rawdata[[#This Row],[Marital Status]]="M","Married","Single")</f>
        <v>Single</v>
      </c>
      <c r="C918" t="str">
        <f>IF(Rawdata[[#This Row],[Gender]]="M","Male","Female")</f>
        <v>Male</v>
      </c>
      <c r="D918" s="7">
        <f>Rawdata[[#This Row],[Income]]</f>
        <v>80000</v>
      </c>
      <c r="E918">
        <f>Rawdata[[#This Row],[Children]]</f>
        <v>5</v>
      </c>
      <c r="F918" t="str">
        <f>Rawdata[[#This Row],[Education]]</f>
        <v>Graduate Degree</v>
      </c>
      <c r="G918">
        <f>VLOOKUP(tbl[[#This Row],[Education]],lk_education[],G$2,FALSE)</f>
        <v>5</v>
      </c>
      <c r="H918" t="str">
        <f>Rawdata[[#This Row],[Occupation]]</f>
        <v>Skilled Manual</v>
      </c>
      <c r="I918" t="str">
        <f>Rawdata[[#This Row],[Home Owner]]</f>
        <v>No</v>
      </c>
      <c r="J918">
        <f>Rawdata[[#This Row],[Cars]]</f>
        <v>0</v>
      </c>
      <c r="K918" t="str">
        <f>Rawdata[[#This Row],[Commute Distance]]</f>
        <v>0-1 Miles</v>
      </c>
      <c r="L918" t="str">
        <f>Rawdata[[#This Row],[Region]]</f>
        <v>North America</v>
      </c>
      <c r="M918">
        <f>Rawdata[[#This Row],[Age]]</f>
        <v>47</v>
      </c>
      <c r="N918" t="str">
        <f>VLOOKUP(tbl[[#This Row],[Age]],lk_age_brackets[],N$2,TRUE)</f>
        <v>41-50</v>
      </c>
      <c r="O918" t="str">
        <f>Rawdata[[#This Row],[Purchased Bike]]</f>
        <v>No</v>
      </c>
    </row>
    <row r="919" spans="1:15" x14ac:dyDescent="0.25">
      <c r="A919">
        <f>Rawdata[[#This Row],[ID]]</f>
        <v>21752</v>
      </c>
      <c r="B919" t="str">
        <f>IF(Rawdata[[#This Row],[Marital Status]]="M","Married","Single")</f>
        <v>Married</v>
      </c>
      <c r="C919" t="str">
        <f>IF(Rawdata[[#This Row],[Gender]]="M","Male","Female")</f>
        <v>Male</v>
      </c>
      <c r="D919" s="7">
        <f>Rawdata[[#This Row],[Income]]</f>
        <v>60000</v>
      </c>
      <c r="E919">
        <f>Rawdata[[#This Row],[Children]]</f>
        <v>3</v>
      </c>
      <c r="F919" t="str">
        <f>Rawdata[[#This Row],[Education]]</f>
        <v>Graduate Degree</v>
      </c>
      <c r="G919">
        <f>VLOOKUP(tbl[[#This Row],[Education]],lk_education[],G$2,FALSE)</f>
        <v>5</v>
      </c>
      <c r="H919" t="str">
        <f>Rawdata[[#This Row],[Occupation]]</f>
        <v>Management</v>
      </c>
      <c r="I919" t="str">
        <f>Rawdata[[#This Row],[Home Owner]]</f>
        <v>Yes</v>
      </c>
      <c r="J919">
        <f>Rawdata[[#This Row],[Cars]]</f>
        <v>2</v>
      </c>
      <c r="K919" t="str">
        <f>Rawdata[[#This Row],[Commute Distance]]</f>
        <v>10+ Miles</v>
      </c>
      <c r="L919" t="str">
        <f>Rawdata[[#This Row],[Region]]</f>
        <v>North America</v>
      </c>
      <c r="M919">
        <f>Rawdata[[#This Row],[Age]]</f>
        <v>64</v>
      </c>
      <c r="N919" t="str">
        <f>VLOOKUP(tbl[[#This Row],[Age]],lk_age_brackets[],N$2,TRUE)</f>
        <v>61+</v>
      </c>
      <c r="O919" t="str">
        <f>Rawdata[[#This Row],[Purchased Bike]]</f>
        <v>No</v>
      </c>
    </row>
    <row r="920" spans="1:15" x14ac:dyDescent="0.25">
      <c r="A920">
        <f>Rawdata[[#This Row],[ID]]</f>
        <v>27273</v>
      </c>
      <c r="B920" t="str">
        <f>IF(Rawdata[[#This Row],[Marital Status]]="M","Married","Single")</f>
        <v>Single</v>
      </c>
      <c r="C920" t="str">
        <f>IF(Rawdata[[#This Row],[Gender]]="M","Male","Female")</f>
        <v>Male</v>
      </c>
      <c r="D920" s="7">
        <f>Rawdata[[#This Row],[Income]]</f>
        <v>70000</v>
      </c>
      <c r="E920">
        <f>Rawdata[[#This Row],[Children]]</f>
        <v>3</v>
      </c>
      <c r="F920" t="str">
        <f>Rawdata[[#This Row],[Education]]</f>
        <v>Graduate Degree</v>
      </c>
      <c r="G920">
        <f>VLOOKUP(tbl[[#This Row],[Education]],lk_education[],G$2,FALSE)</f>
        <v>5</v>
      </c>
      <c r="H920" t="str">
        <f>Rawdata[[#This Row],[Occupation]]</f>
        <v>Professional</v>
      </c>
      <c r="I920" t="str">
        <f>Rawdata[[#This Row],[Home Owner]]</f>
        <v>No</v>
      </c>
      <c r="J920">
        <f>Rawdata[[#This Row],[Cars]]</f>
        <v>0</v>
      </c>
      <c r="K920" t="str">
        <f>Rawdata[[#This Row],[Commute Distance]]</f>
        <v>0-1 Miles</v>
      </c>
      <c r="L920" t="str">
        <f>Rawdata[[#This Row],[Region]]</f>
        <v>North America</v>
      </c>
      <c r="M920">
        <f>Rawdata[[#This Row],[Age]]</f>
        <v>35</v>
      </c>
      <c r="N920" t="str">
        <f>VLOOKUP(tbl[[#This Row],[Age]],lk_age_brackets[],N$2,TRUE)</f>
        <v>31-40</v>
      </c>
      <c r="O920" t="str">
        <f>Rawdata[[#This Row],[Purchased Bike]]</f>
        <v>Yes</v>
      </c>
    </row>
    <row r="921" spans="1:15" x14ac:dyDescent="0.25">
      <c r="A921">
        <f>Rawdata[[#This Row],[ID]]</f>
        <v>22719</v>
      </c>
      <c r="B921" t="str">
        <f>IF(Rawdata[[#This Row],[Marital Status]]="M","Married","Single")</f>
        <v>Single</v>
      </c>
      <c r="C921" t="str">
        <f>IF(Rawdata[[#This Row],[Gender]]="M","Male","Female")</f>
        <v>Male</v>
      </c>
      <c r="D921" s="7">
        <f>Rawdata[[#This Row],[Income]]</f>
        <v>110000</v>
      </c>
      <c r="E921">
        <f>Rawdata[[#This Row],[Children]]</f>
        <v>3</v>
      </c>
      <c r="F921" t="str">
        <f>Rawdata[[#This Row],[Education]]</f>
        <v>Bachelors</v>
      </c>
      <c r="G921">
        <f>VLOOKUP(tbl[[#This Row],[Education]],lk_education[],G$2,FALSE)</f>
        <v>4</v>
      </c>
      <c r="H921" t="str">
        <f>Rawdata[[#This Row],[Occupation]]</f>
        <v>Management</v>
      </c>
      <c r="I921" t="str">
        <f>Rawdata[[#This Row],[Home Owner]]</f>
        <v>Yes</v>
      </c>
      <c r="J921">
        <f>Rawdata[[#This Row],[Cars]]</f>
        <v>4</v>
      </c>
      <c r="K921" t="str">
        <f>Rawdata[[#This Row],[Commute Distance]]</f>
        <v>2-5 Miles</v>
      </c>
      <c r="L921" t="str">
        <f>Rawdata[[#This Row],[Region]]</f>
        <v>North America</v>
      </c>
      <c r="M921">
        <f>Rawdata[[#This Row],[Age]]</f>
        <v>40</v>
      </c>
      <c r="N921" t="str">
        <f>VLOOKUP(tbl[[#This Row],[Age]],lk_age_brackets[],N$2,TRUE)</f>
        <v>31-40</v>
      </c>
      <c r="O921" t="str">
        <f>Rawdata[[#This Row],[Purchased Bike]]</f>
        <v>Yes</v>
      </c>
    </row>
    <row r="922" spans="1:15" x14ac:dyDescent="0.25">
      <c r="A922">
        <f>Rawdata[[#This Row],[ID]]</f>
        <v>22042</v>
      </c>
      <c r="B922" t="str">
        <f>IF(Rawdata[[#This Row],[Marital Status]]="M","Married","Single")</f>
        <v>Married</v>
      </c>
      <c r="C922" t="str">
        <f>IF(Rawdata[[#This Row],[Gender]]="M","Male","Female")</f>
        <v>Female</v>
      </c>
      <c r="D922" s="7">
        <f>Rawdata[[#This Row],[Income]]</f>
        <v>70000</v>
      </c>
      <c r="E922">
        <f>Rawdata[[#This Row],[Children]]</f>
        <v>0</v>
      </c>
      <c r="F922" t="str">
        <f>Rawdata[[#This Row],[Education]]</f>
        <v>Partial College</v>
      </c>
      <c r="G922">
        <f>VLOOKUP(tbl[[#This Row],[Education]],lk_education[],G$2,FALSE)</f>
        <v>3</v>
      </c>
      <c r="H922" t="str">
        <f>Rawdata[[#This Row],[Occupation]]</f>
        <v>Skilled Manual</v>
      </c>
      <c r="I922" t="str">
        <f>Rawdata[[#This Row],[Home Owner]]</f>
        <v>Yes</v>
      </c>
      <c r="J922">
        <f>Rawdata[[#This Row],[Cars]]</f>
        <v>2</v>
      </c>
      <c r="K922" t="str">
        <f>Rawdata[[#This Row],[Commute Distance]]</f>
        <v>5-10 Miles</v>
      </c>
      <c r="L922" t="str">
        <f>Rawdata[[#This Row],[Region]]</f>
        <v>North America</v>
      </c>
      <c r="M922">
        <f>Rawdata[[#This Row],[Age]]</f>
        <v>34</v>
      </c>
      <c r="N922" t="str">
        <f>VLOOKUP(tbl[[#This Row],[Age]],lk_age_brackets[],N$2,TRUE)</f>
        <v>31-40</v>
      </c>
      <c r="O922" t="str">
        <f>Rawdata[[#This Row],[Purchased Bike]]</f>
        <v>Yes</v>
      </c>
    </row>
    <row r="923" spans="1:15" x14ac:dyDescent="0.25">
      <c r="A923">
        <f>Rawdata[[#This Row],[ID]]</f>
        <v>21451</v>
      </c>
      <c r="B923" t="str">
        <f>IF(Rawdata[[#This Row],[Marital Status]]="M","Married","Single")</f>
        <v>Married</v>
      </c>
      <c r="C923" t="str">
        <f>IF(Rawdata[[#This Row],[Gender]]="M","Male","Female")</f>
        <v>Female</v>
      </c>
      <c r="D923" s="7">
        <f>Rawdata[[#This Row],[Income]]</f>
        <v>40000</v>
      </c>
      <c r="E923">
        <f>Rawdata[[#This Row],[Children]]</f>
        <v>4</v>
      </c>
      <c r="F923" t="str">
        <f>Rawdata[[#This Row],[Education]]</f>
        <v>High School</v>
      </c>
      <c r="G923">
        <f>VLOOKUP(tbl[[#This Row],[Education]],lk_education[],G$2,FALSE)</f>
        <v>2</v>
      </c>
      <c r="H923" t="str">
        <f>Rawdata[[#This Row],[Occupation]]</f>
        <v>Professional</v>
      </c>
      <c r="I923" t="str">
        <f>Rawdata[[#This Row],[Home Owner]]</f>
        <v>Yes</v>
      </c>
      <c r="J923">
        <f>Rawdata[[#This Row],[Cars]]</f>
        <v>2</v>
      </c>
      <c r="K923" t="str">
        <f>Rawdata[[#This Row],[Commute Distance]]</f>
        <v>10+ Miles</v>
      </c>
      <c r="L923" t="str">
        <f>Rawdata[[#This Row],[Region]]</f>
        <v>North America</v>
      </c>
      <c r="M923">
        <f>Rawdata[[#This Row],[Age]]</f>
        <v>61</v>
      </c>
      <c r="N923" t="str">
        <f>VLOOKUP(tbl[[#This Row],[Age]],lk_age_brackets[],N$2,TRUE)</f>
        <v>61+</v>
      </c>
      <c r="O923" t="str">
        <f>Rawdata[[#This Row],[Purchased Bike]]</f>
        <v>No</v>
      </c>
    </row>
    <row r="924" spans="1:15" x14ac:dyDescent="0.25">
      <c r="A924">
        <f>Rawdata[[#This Row],[ID]]</f>
        <v>20754</v>
      </c>
      <c r="B924" t="str">
        <f>IF(Rawdata[[#This Row],[Marital Status]]="M","Married","Single")</f>
        <v>Married</v>
      </c>
      <c r="C924" t="str">
        <f>IF(Rawdata[[#This Row],[Gender]]="M","Male","Female")</f>
        <v>Male</v>
      </c>
      <c r="D924" s="7">
        <f>Rawdata[[#This Row],[Income]]</f>
        <v>30000</v>
      </c>
      <c r="E924">
        <f>Rawdata[[#This Row],[Children]]</f>
        <v>2</v>
      </c>
      <c r="F924" t="str">
        <f>Rawdata[[#This Row],[Education]]</f>
        <v>High School</v>
      </c>
      <c r="G924">
        <f>VLOOKUP(tbl[[#This Row],[Education]],lk_education[],G$2,FALSE)</f>
        <v>2</v>
      </c>
      <c r="H924" t="str">
        <f>Rawdata[[#This Row],[Occupation]]</f>
        <v>Skilled Manual</v>
      </c>
      <c r="I924" t="str">
        <f>Rawdata[[#This Row],[Home Owner]]</f>
        <v>Yes</v>
      </c>
      <c r="J924">
        <f>Rawdata[[#This Row],[Cars]]</f>
        <v>2</v>
      </c>
      <c r="K924" t="str">
        <f>Rawdata[[#This Row],[Commute Distance]]</f>
        <v>1-2 Miles</v>
      </c>
      <c r="L924" t="str">
        <f>Rawdata[[#This Row],[Region]]</f>
        <v>North America</v>
      </c>
      <c r="M924">
        <f>Rawdata[[#This Row],[Age]]</f>
        <v>51</v>
      </c>
      <c r="N924" t="str">
        <f>VLOOKUP(tbl[[#This Row],[Age]],lk_age_brackets[],N$2,TRUE)</f>
        <v>51-60</v>
      </c>
      <c r="O924" t="str">
        <f>Rawdata[[#This Row],[Purchased Bike]]</f>
        <v>No</v>
      </c>
    </row>
    <row r="925" spans="1:15" x14ac:dyDescent="0.25">
      <c r="A925">
        <f>Rawdata[[#This Row],[ID]]</f>
        <v>12153</v>
      </c>
      <c r="B925" t="str">
        <f>IF(Rawdata[[#This Row],[Marital Status]]="M","Married","Single")</f>
        <v>Single</v>
      </c>
      <c r="C925" t="str">
        <f>IF(Rawdata[[#This Row],[Gender]]="M","Male","Female")</f>
        <v>Female</v>
      </c>
      <c r="D925" s="7">
        <f>Rawdata[[#This Row],[Income]]</f>
        <v>70000</v>
      </c>
      <c r="E925">
        <f>Rawdata[[#This Row],[Children]]</f>
        <v>3</v>
      </c>
      <c r="F925" t="str">
        <f>Rawdata[[#This Row],[Education]]</f>
        <v>Partial College</v>
      </c>
      <c r="G925">
        <f>VLOOKUP(tbl[[#This Row],[Education]],lk_education[],G$2,FALSE)</f>
        <v>3</v>
      </c>
      <c r="H925" t="str">
        <f>Rawdata[[#This Row],[Occupation]]</f>
        <v>Professional</v>
      </c>
      <c r="I925" t="str">
        <f>Rawdata[[#This Row],[Home Owner]]</f>
        <v>Yes</v>
      </c>
      <c r="J925">
        <f>Rawdata[[#This Row],[Cars]]</f>
        <v>1</v>
      </c>
      <c r="K925" t="str">
        <f>Rawdata[[#This Row],[Commute Distance]]</f>
        <v>5-10 Miles</v>
      </c>
      <c r="L925" t="str">
        <f>Rawdata[[#This Row],[Region]]</f>
        <v>North America</v>
      </c>
      <c r="M925">
        <f>Rawdata[[#This Row],[Age]]</f>
        <v>49</v>
      </c>
      <c r="N925" t="str">
        <f>VLOOKUP(tbl[[#This Row],[Age]],lk_age_brackets[],N$2,TRUE)</f>
        <v>41-50</v>
      </c>
      <c r="O925" t="str">
        <f>Rawdata[[#This Row],[Purchased Bike]]</f>
        <v>Yes</v>
      </c>
    </row>
    <row r="926" spans="1:15" x14ac:dyDescent="0.25">
      <c r="A926">
        <f>Rawdata[[#This Row],[ID]]</f>
        <v>16895</v>
      </c>
      <c r="B926" t="str">
        <f>IF(Rawdata[[#This Row],[Marital Status]]="M","Married","Single")</f>
        <v>Married</v>
      </c>
      <c r="C926" t="str">
        <f>IF(Rawdata[[#This Row],[Gender]]="M","Male","Female")</f>
        <v>Female</v>
      </c>
      <c r="D926" s="7">
        <f>Rawdata[[#This Row],[Income]]</f>
        <v>40000</v>
      </c>
      <c r="E926">
        <f>Rawdata[[#This Row],[Children]]</f>
        <v>3</v>
      </c>
      <c r="F926" t="str">
        <f>Rawdata[[#This Row],[Education]]</f>
        <v>Partial College</v>
      </c>
      <c r="G926">
        <f>VLOOKUP(tbl[[#This Row],[Education]],lk_education[],G$2,FALSE)</f>
        <v>3</v>
      </c>
      <c r="H926" t="str">
        <f>Rawdata[[#This Row],[Occupation]]</f>
        <v>Professional</v>
      </c>
      <c r="I926" t="str">
        <f>Rawdata[[#This Row],[Home Owner]]</f>
        <v>No</v>
      </c>
      <c r="J926">
        <f>Rawdata[[#This Row],[Cars]]</f>
        <v>2</v>
      </c>
      <c r="K926" t="str">
        <f>Rawdata[[#This Row],[Commute Distance]]</f>
        <v>1-2 Miles</v>
      </c>
      <c r="L926" t="str">
        <f>Rawdata[[#This Row],[Region]]</f>
        <v>North America</v>
      </c>
      <c r="M926">
        <f>Rawdata[[#This Row],[Age]]</f>
        <v>54</v>
      </c>
      <c r="N926" t="str">
        <f>VLOOKUP(tbl[[#This Row],[Age]],lk_age_brackets[],N$2,TRUE)</f>
        <v>51-60</v>
      </c>
      <c r="O926" t="str">
        <f>Rawdata[[#This Row],[Purchased Bike]]</f>
        <v>Yes</v>
      </c>
    </row>
    <row r="927" spans="1:15" x14ac:dyDescent="0.25">
      <c r="A927">
        <f>Rawdata[[#This Row],[ID]]</f>
        <v>26728</v>
      </c>
      <c r="B927" t="str">
        <f>IF(Rawdata[[#This Row],[Marital Status]]="M","Married","Single")</f>
        <v>Single</v>
      </c>
      <c r="C927" t="str">
        <f>IF(Rawdata[[#This Row],[Gender]]="M","Male","Female")</f>
        <v>Male</v>
      </c>
      <c r="D927" s="7">
        <f>Rawdata[[#This Row],[Income]]</f>
        <v>70000</v>
      </c>
      <c r="E927">
        <f>Rawdata[[#This Row],[Children]]</f>
        <v>3</v>
      </c>
      <c r="F927" t="str">
        <f>Rawdata[[#This Row],[Education]]</f>
        <v>Graduate Degree</v>
      </c>
      <c r="G927">
        <f>VLOOKUP(tbl[[#This Row],[Education]],lk_education[],G$2,FALSE)</f>
        <v>5</v>
      </c>
      <c r="H927" t="str">
        <f>Rawdata[[#This Row],[Occupation]]</f>
        <v>Management</v>
      </c>
      <c r="I927" t="str">
        <f>Rawdata[[#This Row],[Home Owner]]</f>
        <v>No</v>
      </c>
      <c r="J927">
        <f>Rawdata[[#This Row],[Cars]]</f>
        <v>2</v>
      </c>
      <c r="K927" t="str">
        <f>Rawdata[[#This Row],[Commute Distance]]</f>
        <v>1-2 Miles</v>
      </c>
      <c r="L927" t="str">
        <f>Rawdata[[#This Row],[Region]]</f>
        <v>North America</v>
      </c>
      <c r="M927">
        <f>Rawdata[[#This Row],[Age]]</f>
        <v>53</v>
      </c>
      <c r="N927" t="str">
        <f>VLOOKUP(tbl[[#This Row],[Age]],lk_age_brackets[],N$2,TRUE)</f>
        <v>51-60</v>
      </c>
      <c r="O927" t="str">
        <f>Rawdata[[#This Row],[Purchased Bike]]</f>
        <v>Yes</v>
      </c>
    </row>
    <row r="928" spans="1:15" x14ac:dyDescent="0.25">
      <c r="A928">
        <f>Rawdata[[#This Row],[ID]]</f>
        <v>11090</v>
      </c>
      <c r="B928" t="str">
        <f>IF(Rawdata[[#This Row],[Marital Status]]="M","Married","Single")</f>
        <v>Single</v>
      </c>
      <c r="C928" t="str">
        <f>IF(Rawdata[[#This Row],[Gender]]="M","Male","Female")</f>
        <v>Male</v>
      </c>
      <c r="D928" s="7">
        <f>Rawdata[[#This Row],[Income]]</f>
        <v>90000</v>
      </c>
      <c r="E928">
        <f>Rawdata[[#This Row],[Children]]</f>
        <v>2</v>
      </c>
      <c r="F928" t="str">
        <f>Rawdata[[#This Row],[Education]]</f>
        <v>Partial College</v>
      </c>
      <c r="G928">
        <f>VLOOKUP(tbl[[#This Row],[Education]],lk_education[],G$2,FALSE)</f>
        <v>3</v>
      </c>
      <c r="H928" t="str">
        <f>Rawdata[[#This Row],[Occupation]]</f>
        <v>Professional</v>
      </c>
      <c r="I928" t="str">
        <f>Rawdata[[#This Row],[Home Owner]]</f>
        <v>Yes</v>
      </c>
      <c r="J928">
        <f>Rawdata[[#This Row],[Cars]]</f>
        <v>1</v>
      </c>
      <c r="K928" t="str">
        <f>Rawdata[[#This Row],[Commute Distance]]</f>
        <v>2-5 Miles</v>
      </c>
      <c r="L928" t="str">
        <f>Rawdata[[#This Row],[Region]]</f>
        <v>North America</v>
      </c>
      <c r="M928">
        <f>Rawdata[[#This Row],[Age]]</f>
        <v>48</v>
      </c>
      <c r="N928" t="str">
        <f>VLOOKUP(tbl[[#This Row],[Age]],lk_age_brackets[],N$2,TRUE)</f>
        <v>41-50</v>
      </c>
      <c r="O928" t="str">
        <f>Rawdata[[#This Row],[Purchased Bike]]</f>
        <v>Yes</v>
      </c>
    </row>
    <row r="929" spans="1:15" x14ac:dyDescent="0.25">
      <c r="A929">
        <f>Rawdata[[#This Row],[ID]]</f>
        <v>15862</v>
      </c>
      <c r="B929" t="str">
        <f>IF(Rawdata[[#This Row],[Marital Status]]="M","Married","Single")</f>
        <v>Single</v>
      </c>
      <c r="C929" t="str">
        <f>IF(Rawdata[[#This Row],[Gender]]="M","Male","Female")</f>
        <v>Female</v>
      </c>
      <c r="D929" s="7">
        <f>Rawdata[[#This Row],[Income]]</f>
        <v>50000</v>
      </c>
      <c r="E929">
        <f>Rawdata[[#This Row],[Children]]</f>
        <v>0</v>
      </c>
      <c r="F929" t="str">
        <f>Rawdata[[#This Row],[Education]]</f>
        <v>Graduate Degree</v>
      </c>
      <c r="G929">
        <f>VLOOKUP(tbl[[#This Row],[Education]],lk_education[],G$2,FALSE)</f>
        <v>5</v>
      </c>
      <c r="H929" t="str">
        <f>Rawdata[[#This Row],[Occupation]]</f>
        <v>Skilled Manual</v>
      </c>
      <c r="I929" t="str">
        <f>Rawdata[[#This Row],[Home Owner]]</f>
        <v>Yes</v>
      </c>
      <c r="J929">
        <f>Rawdata[[#This Row],[Cars]]</f>
        <v>0</v>
      </c>
      <c r="K929" t="str">
        <f>Rawdata[[#This Row],[Commute Distance]]</f>
        <v>1-2 Miles</v>
      </c>
      <c r="L929" t="str">
        <f>Rawdata[[#This Row],[Region]]</f>
        <v>North America</v>
      </c>
      <c r="M929">
        <f>Rawdata[[#This Row],[Age]]</f>
        <v>33</v>
      </c>
      <c r="N929" t="str">
        <f>VLOOKUP(tbl[[#This Row],[Age]],lk_age_brackets[],N$2,TRUE)</f>
        <v>31-40</v>
      </c>
      <c r="O929" t="str">
        <f>Rawdata[[#This Row],[Purchased Bike]]</f>
        <v>Yes</v>
      </c>
    </row>
    <row r="930" spans="1:15" x14ac:dyDescent="0.25">
      <c r="A930">
        <f>Rawdata[[#This Row],[ID]]</f>
        <v>26495</v>
      </c>
      <c r="B930" t="str">
        <f>IF(Rawdata[[#This Row],[Marital Status]]="M","Married","Single")</f>
        <v>Single</v>
      </c>
      <c r="C930" t="str">
        <f>IF(Rawdata[[#This Row],[Gender]]="M","Male","Female")</f>
        <v>Female</v>
      </c>
      <c r="D930" s="7">
        <f>Rawdata[[#This Row],[Income]]</f>
        <v>40000</v>
      </c>
      <c r="E930">
        <f>Rawdata[[#This Row],[Children]]</f>
        <v>2</v>
      </c>
      <c r="F930" t="str">
        <f>Rawdata[[#This Row],[Education]]</f>
        <v>High School</v>
      </c>
      <c r="G930">
        <f>VLOOKUP(tbl[[#This Row],[Education]],lk_education[],G$2,FALSE)</f>
        <v>2</v>
      </c>
      <c r="H930" t="str">
        <f>Rawdata[[#This Row],[Occupation]]</f>
        <v>Professional</v>
      </c>
      <c r="I930" t="str">
        <f>Rawdata[[#This Row],[Home Owner]]</f>
        <v>Yes</v>
      </c>
      <c r="J930">
        <f>Rawdata[[#This Row],[Cars]]</f>
        <v>2</v>
      </c>
      <c r="K930" t="str">
        <f>Rawdata[[#This Row],[Commute Distance]]</f>
        <v>10+ Miles</v>
      </c>
      <c r="L930" t="str">
        <f>Rawdata[[#This Row],[Region]]</f>
        <v>North America</v>
      </c>
      <c r="M930">
        <f>Rawdata[[#This Row],[Age]]</f>
        <v>57</v>
      </c>
      <c r="N930" t="str">
        <f>VLOOKUP(tbl[[#This Row],[Age]],lk_age_brackets[],N$2,TRUE)</f>
        <v>51-60</v>
      </c>
      <c r="O930" t="str">
        <f>Rawdata[[#This Row],[Purchased Bike]]</f>
        <v>No</v>
      </c>
    </row>
    <row r="931" spans="1:15" x14ac:dyDescent="0.25">
      <c r="A931">
        <f>Rawdata[[#This Row],[ID]]</f>
        <v>11823</v>
      </c>
      <c r="B931" t="str">
        <f>IF(Rawdata[[#This Row],[Marital Status]]="M","Married","Single")</f>
        <v>Married</v>
      </c>
      <c r="C931" t="str">
        <f>IF(Rawdata[[#This Row],[Gender]]="M","Male","Female")</f>
        <v>Female</v>
      </c>
      <c r="D931" s="7">
        <f>Rawdata[[#This Row],[Income]]</f>
        <v>70000</v>
      </c>
      <c r="E931">
        <f>Rawdata[[#This Row],[Children]]</f>
        <v>0</v>
      </c>
      <c r="F931" t="str">
        <f>Rawdata[[#This Row],[Education]]</f>
        <v>Graduate Degree</v>
      </c>
      <c r="G931">
        <f>VLOOKUP(tbl[[#This Row],[Education]],lk_education[],G$2,FALSE)</f>
        <v>5</v>
      </c>
      <c r="H931" t="str">
        <f>Rawdata[[#This Row],[Occupation]]</f>
        <v>Professional</v>
      </c>
      <c r="I931" t="str">
        <f>Rawdata[[#This Row],[Home Owner]]</f>
        <v>Yes</v>
      </c>
      <c r="J931">
        <f>Rawdata[[#This Row],[Cars]]</f>
        <v>0</v>
      </c>
      <c r="K931" t="str">
        <f>Rawdata[[#This Row],[Commute Distance]]</f>
        <v>2-5 Miles</v>
      </c>
      <c r="L931" t="str">
        <f>Rawdata[[#This Row],[Region]]</f>
        <v>North America</v>
      </c>
      <c r="M931">
        <f>Rawdata[[#This Row],[Age]]</f>
        <v>39</v>
      </c>
      <c r="N931" t="str">
        <f>VLOOKUP(tbl[[#This Row],[Age]],lk_age_brackets[],N$2,TRUE)</f>
        <v>31-40</v>
      </c>
      <c r="O931" t="str">
        <f>Rawdata[[#This Row],[Purchased Bike]]</f>
        <v>No</v>
      </c>
    </row>
    <row r="932" spans="1:15" x14ac:dyDescent="0.25">
      <c r="A932">
        <f>Rawdata[[#This Row],[ID]]</f>
        <v>23449</v>
      </c>
      <c r="B932" t="str">
        <f>IF(Rawdata[[#This Row],[Marital Status]]="M","Married","Single")</f>
        <v>Married</v>
      </c>
      <c r="C932" t="str">
        <f>IF(Rawdata[[#This Row],[Gender]]="M","Male","Female")</f>
        <v>Male</v>
      </c>
      <c r="D932" s="7">
        <f>Rawdata[[#This Row],[Income]]</f>
        <v>60000</v>
      </c>
      <c r="E932">
        <f>Rawdata[[#This Row],[Children]]</f>
        <v>2</v>
      </c>
      <c r="F932" t="str">
        <f>Rawdata[[#This Row],[Education]]</f>
        <v>High School</v>
      </c>
      <c r="G932">
        <f>VLOOKUP(tbl[[#This Row],[Education]],lk_education[],G$2,FALSE)</f>
        <v>2</v>
      </c>
      <c r="H932" t="str">
        <f>Rawdata[[#This Row],[Occupation]]</f>
        <v>Professional</v>
      </c>
      <c r="I932" t="str">
        <f>Rawdata[[#This Row],[Home Owner]]</f>
        <v>Yes</v>
      </c>
      <c r="J932">
        <f>Rawdata[[#This Row],[Cars]]</f>
        <v>2</v>
      </c>
      <c r="K932" t="str">
        <f>Rawdata[[#This Row],[Commute Distance]]</f>
        <v>5-10 Miles</v>
      </c>
      <c r="L932" t="str">
        <f>Rawdata[[#This Row],[Region]]</f>
        <v>North America</v>
      </c>
      <c r="M932">
        <f>Rawdata[[#This Row],[Age]]</f>
        <v>48</v>
      </c>
      <c r="N932" t="str">
        <f>VLOOKUP(tbl[[#This Row],[Age]],lk_age_brackets[],N$2,TRUE)</f>
        <v>41-50</v>
      </c>
      <c r="O932" t="str">
        <f>Rawdata[[#This Row],[Purchased Bike]]</f>
        <v>No</v>
      </c>
    </row>
    <row r="933" spans="1:15" x14ac:dyDescent="0.25">
      <c r="A933">
        <f>Rawdata[[#This Row],[ID]]</f>
        <v>23459</v>
      </c>
      <c r="B933" t="str">
        <f>IF(Rawdata[[#This Row],[Marital Status]]="M","Married","Single")</f>
        <v>Married</v>
      </c>
      <c r="C933" t="str">
        <f>IF(Rawdata[[#This Row],[Gender]]="M","Male","Female")</f>
        <v>Male</v>
      </c>
      <c r="D933" s="7">
        <f>Rawdata[[#This Row],[Income]]</f>
        <v>60000</v>
      </c>
      <c r="E933">
        <f>Rawdata[[#This Row],[Children]]</f>
        <v>2</v>
      </c>
      <c r="F933" t="str">
        <f>Rawdata[[#This Row],[Education]]</f>
        <v>High School</v>
      </c>
      <c r="G933">
        <f>VLOOKUP(tbl[[#This Row],[Education]],lk_education[],G$2,FALSE)</f>
        <v>2</v>
      </c>
      <c r="H933" t="str">
        <f>Rawdata[[#This Row],[Occupation]]</f>
        <v>Professional</v>
      </c>
      <c r="I933" t="str">
        <f>Rawdata[[#This Row],[Home Owner]]</f>
        <v>Yes</v>
      </c>
      <c r="J933">
        <f>Rawdata[[#This Row],[Cars]]</f>
        <v>2</v>
      </c>
      <c r="K933" t="str">
        <f>Rawdata[[#This Row],[Commute Distance]]</f>
        <v>5-10 Miles</v>
      </c>
      <c r="L933" t="str">
        <f>Rawdata[[#This Row],[Region]]</f>
        <v>North America</v>
      </c>
      <c r="M933">
        <f>Rawdata[[#This Row],[Age]]</f>
        <v>50</v>
      </c>
      <c r="N933" t="str">
        <f>VLOOKUP(tbl[[#This Row],[Age]],lk_age_brackets[],N$2,TRUE)</f>
        <v>41-50</v>
      </c>
      <c r="O933" t="str">
        <f>Rawdata[[#This Row],[Purchased Bike]]</f>
        <v>No</v>
      </c>
    </row>
    <row r="934" spans="1:15" x14ac:dyDescent="0.25">
      <c r="A934">
        <f>Rawdata[[#This Row],[ID]]</f>
        <v>19543</v>
      </c>
      <c r="B934" t="str">
        <f>IF(Rawdata[[#This Row],[Marital Status]]="M","Married","Single")</f>
        <v>Married</v>
      </c>
      <c r="C934" t="str">
        <f>IF(Rawdata[[#This Row],[Gender]]="M","Male","Female")</f>
        <v>Male</v>
      </c>
      <c r="D934" s="7">
        <f>Rawdata[[#This Row],[Income]]</f>
        <v>70000</v>
      </c>
      <c r="E934">
        <f>Rawdata[[#This Row],[Children]]</f>
        <v>5</v>
      </c>
      <c r="F934" t="str">
        <f>Rawdata[[#This Row],[Education]]</f>
        <v>Graduate Degree</v>
      </c>
      <c r="G934">
        <f>VLOOKUP(tbl[[#This Row],[Education]],lk_education[],G$2,FALSE)</f>
        <v>5</v>
      </c>
      <c r="H934" t="str">
        <f>Rawdata[[#This Row],[Occupation]]</f>
        <v>Professional</v>
      </c>
      <c r="I934" t="str">
        <f>Rawdata[[#This Row],[Home Owner]]</f>
        <v>No</v>
      </c>
      <c r="J934">
        <f>Rawdata[[#This Row],[Cars]]</f>
        <v>3</v>
      </c>
      <c r="K934" t="str">
        <f>Rawdata[[#This Row],[Commute Distance]]</f>
        <v>10+ Miles</v>
      </c>
      <c r="L934" t="str">
        <f>Rawdata[[#This Row],[Region]]</f>
        <v>North America</v>
      </c>
      <c r="M934">
        <f>Rawdata[[#This Row],[Age]]</f>
        <v>47</v>
      </c>
      <c r="N934" t="str">
        <f>VLOOKUP(tbl[[#This Row],[Age]],lk_age_brackets[],N$2,TRUE)</f>
        <v>41-50</v>
      </c>
      <c r="O934" t="str">
        <f>Rawdata[[#This Row],[Purchased Bike]]</f>
        <v>No</v>
      </c>
    </row>
    <row r="935" spans="1:15" x14ac:dyDescent="0.25">
      <c r="A935">
        <f>Rawdata[[#This Row],[ID]]</f>
        <v>14914</v>
      </c>
      <c r="B935" t="str">
        <f>IF(Rawdata[[#This Row],[Marital Status]]="M","Married","Single")</f>
        <v>Married</v>
      </c>
      <c r="C935" t="str">
        <f>IF(Rawdata[[#This Row],[Gender]]="M","Male","Female")</f>
        <v>Female</v>
      </c>
      <c r="D935" s="7">
        <f>Rawdata[[#This Row],[Income]]</f>
        <v>40000</v>
      </c>
      <c r="E935">
        <f>Rawdata[[#This Row],[Children]]</f>
        <v>1</v>
      </c>
      <c r="F935" t="str">
        <f>Rawdata[[#This Row],[Education]]</f>
        <v>Partial College</v>
      </c>
      <c r="G935">
        <f>VLOOKUP(tbl[[#This Row],[Education]],lk_education[],G$2,FALSE)</f>
        <v>3</v>
      </c>
      <c r="H935" t="str">
        <f>Rawdata[[#This Row],[Occupation]]</f>
        <v>Clerical</v>
      </c>
      <c r="I935" t="str">
        <f>Rawdata[[#This Row],[Home Owner]]</f>
        <v>Yes</v>
      </c>
      <c r="J935">
        <f>Rawdata[[#This Row],[Cars]]</f>
        <v>1</v>
      </c>
      <c r="K935" t="str">
        <f>Rawdata[[#This Row],[Commute Distance]]</f>
        <v>1-2 Miles</v>
      </c>
      <c r="L935" t="str">
        <f>Rawdata[[#This Row],[Region]]</f>
        <v>North America</v>
      </c>
      <c r="M935">
        <f>Rawdata[[#This Row],[Age]]</f>
        <v>49</v>
      </c>
      <c r="N935" t="str">
        <f>VLOOKUP(tbl[[#This Row],[Age]],lk_age_brackets[],N$2,TRUE)</f>
        <v>41-50</v>
      </c>
      <c r="O935" t="str">
        <f>Rawdata[[#This Row],[Purchased Bike]]</f>
        <v>Yes</v>
      </c>
    </row>
    <row r="936" spans="1:15" x14ac:dyDescent="0.25">
      <c r="A936">
        <f>Rawdata[[#This Row],[ID]]</f>
        <v>12033</v>
      </c>
      <c r="B936" t="str">
        <f>IF(Rawdata[[#This Row],[Marital Status]]="M","Married","Single")</f>
        <v>Single</v>
      </c>
      <c r="C936" t="str">
        <f>IF(Rawdata[[#This Row],[Gender]]="M","Male","Female")</f>
        <v>Female</v>
      </c>
      <c r="D936" s="7">
        <f>Rawdata[[#This Row],[Income]]</f>
        <v>40000</v>
      </c>
      <c r="E936">
        <f>Rawdata[[#This Row],[Children]]</f>
        <v>0</v>
      </c>
      <c r="F936" t="str">
        <f>Rawdata[[#This Row],[Education]]</f>
        <v>High School</v>
      </c>
      <c r="G936">
        <f>VLOOKUP(tbl[[#This Row],[Education]],lk_education[],G$2,FALSE)</f>
        <v>2</v>
      </c>
      <c r="H936" t="str">
        <f>Rawdata[[#This Row],[Occupation]]</f>
        <v>Skilled Manual</v>
      </c>
      <c r="I936" t="str">
        <f>Rawdata[[#This Row],[Home Owner]]</f>
        <v>No</v>
      </c>
      <c r="J936">
        <f>Rawdata[[#This Row],[Cars]]</f>
        <v>2</v>
      </c>
      <c r="K936" t="str">
        <f>Rawdata[[#This Row],[Commute Distance]]</f>
        <v>0-1 Miles</v>
      </c>
      <c r="L936" t="str">
        <f>Rawdata[[#This Row],[Region]]</f>
        <v>North America</v>
      </c>
      <c r="M936">
        <f>Rawdata[[#This Row],[Age]]</f>
        <v>27</v>
      </c>
      <c r="N936" t="str">
        <f>VLOOKUP(tbl[[#This Row],[Age]],lk_age_brackets[],N$2,TRUE)</f>
        <v>0-30</v>
      </c>
      <c r="O936" t="str">
        <f>Rawdata[[#This Row],[Purchased Bike]]</f>
        <v>Yes</v>
      </c>
    </row>
    <row r="937" spans="1:15" x14ac:dyDescent="0.25">
      <c r="A937">
        <f>Rawdata[[#This Row],[ID]]</f>
        <v>11941</v>
      </c>
      <c r="B937" t="str">
        <f>IF(Rawdata[[#This Row],[Marital Status]]="M","Married","Single")</f>
        <v>Single</v>
      </c>
      <c r="C937" t="str">
        <f>IF(Rawdata[[#This Row],[Gender]]="M","Male","Female")</f>
        <v>Male</v>
      </c>
      <c r="D937" s="7">
        <f>Rawdata[[#This Row],[Income]]</f>
        <v>60000</v>
      </c>
      <c r="E937">
        <f>Rawdata[[#This Row],[Children]]</f>
        <v>0</v>
      </c>
      <c r="F937" t="str">
        <f>Rawdata[[#This Row],[Education]]</f>
        <v>Partial College</v>
      </c>
      <c r="G937">
        <f>VLOOKUP(tbl[[#This Row],[Education]],lk_education[],G$2,FALSE)</f>
        <v>3</v>
      </c>
      <c r="H937" t="str">
        <f>Rawdata[[#This Row],[Occupation]]</f>
        <v>Skilled Manual</v>
      </c>
      <c r="I937" t="str">
        <f>Rawdata[[#This Row],[Home Owner]]</f>
        <v>Yes</v>
      </c>
      <c r="J937">
        <f>Rawdata[[#This Row],[Cars]]</f>
        <v>0</v>
      </c>
      <c r="K937" t="str">
        <f>Rawdata[[#This Row],[Commute Distance]]</f>
        <v>5-10 Miles</v>
      </c>
      <c r="L937" t="str">
        <f>Rawdata[[#This Row],[Region]]</f>
        <v>North America</v>
      </c>
      <c r="M937">
        <f>Rawdata[[#This Row],[Age]]</f>
        <v>29</v>
      </c>
      <c r="N937" t="str">
        <f>VLOOKUP(tbl[[#This Row],[Age]],lk_age_brackets[],N$2,TRUE)</f>
        <v>0-30</v>
      </c>
      <c r="O937" t="str">
        <f>Rawdata[[#This Row],[Purchased Bike]]</f>
        <v>No</v>
      </c>
    </row>
    <row r="938" spans="1:15" x14ac:dyDescent="0.25">
      <c r="A938">
        <f>Rawdata[[#This Row],[ID]]</f>
        <v>14389</v>
      </c>
      <c r="B938" t="str">
        <f>IF(Rawdata[[#This Row],[Marital Status]]="M","Married","Single")</f>
        <v>Married</v>
      </c>
      <c r="C938" t="str">
        <f>IF(Rawdata[[#This Row],[Gender]]="M","Male","Female")</f>
        <v>Male</v>
      </c>
      <c r="D938" s="7">
        <f>Rawdata[[#This Row],[Income]]</f>
        <v>60000</v>
      </c>
      <c r="E938">
        <f>Rawdata[[#This Row],[Children]]</f>
        <v>2</v>
      </c>
      <c r="F938" t="str">
        <f>Rawdata[[#This Row],[Education]]</f>
        <v>Bachelors</v>
      </c>
      <c r="G938">
        <f>VLOOKUP(tbl[[#This Row],[Education]],lk_education[],G$2,FALSE)</f>
        <v>4</v>
      </c>
      <c r="H938" t="str">
        <f>Rawdata[[#This Row],[Occupation]]</f>
        <v>Management</v>
      </c>
      <c r="I938" t="str">
        <f>Rawdata[[#This Row],[Home Owner]]</f>
        <v>Yes</v>
      </c>
      <c r="J938">
        <f>Rawdata[[#This Row],[Cars]]</f>
        <v>0</v>
      </c>
      <c r="K938" t="str">
        <f>Rawdata[[#This Row],[Commute Distance]]</f>
        <v>2-5 Miles</v>
      </c>
      <c r="L938" t="str">
        <f>Rawdata[[#This Row],[Region]]</f>
        <v>North America</v>
      </c>
      <c r="M938">
        <f>Rawdata[[#This Row],[Age]]</f>
        <v>59</v>
      </c>
      <c r="N938" t="str">
        <f>VLOOKUP(tbl[[#This Row],[Age]],lk_age_brackets[],N$2,TRUE)</f>
        <v>51-60</v>
      </c>
      <c r="O938" t="str">
        <f>Rawdata[[#This Row],[Purchased Bike]]</f>
        <v>No</v>
      </c>
    </row>
    <row r="939" spans="1:15" x14ac:dyDescent="0.25">
      <c r="A939">
        <f>Rawdata[[#This Row],[ID]]</f>
        <v>18050</v>
      </c>
      <c r="B939" t="str">
        <f>IF(Rawdata[[#This Row],[Marital Status]]="M","Married","Single")</f>
        <v>Married</v>
      </c>
      <c r="C939" t="str">
        <f>IF(Rawdata[[#This Row],[Gender]]="M","Male","Female")</f>
        <v>Female</v>
      </c>
      <c r="D939" s="7">
        <f>Rawdata[[#This Row],[Income]]</f>
        <v>60000</v>
      </c>
      <c r="E939">
        <f>Rawdata[[#This Row],[Children]]</f>
        <v>1</v>
      </c>
      <c r="F939" t="str">
        <f>Rawdata[[#This Row],[Education]]</f>
        <v>Partial College</v>
      </c>
      <c r="G939">
        <f>VLOOKUP(tbl[[#This Row],[Education]],lk_education[],G$2,FALSE)</f>
        <v>3</v>
      </c>
      <c r="H939" t="str">
        <f>Rawdata[[#This Row],[Occupation]]</f>
        <v>Skilled Manual</v>
      </c>
      <c r="I939" t="str">
        <f>Rawdata[[#This Row],[Home Owner]]</f>
        <v>Yes</v>
      </c>
      <c r="J939">
        <f>Rawdata[[#This Row],[Cars]]</f>
        <v>1</v>
      </c>
      <c r="K939" t="str">
        <f>Rawdata[[#This Row],[Commute Distance]]</f>
        <v>0-1 Miles</v>
      </c>
      <c r="L939" t="str">
        <f>Rawdata[[#This Row],[Region]]</f>
        <v>North America</v>
      </c>
      <c r="M939">
        <f>Rawdata[[#This Row],[Age]]</f>
        <v>45</v>
      </c>
      <c r="N939" t="str">
        <f>VLOOKUP(tbl[[#This Row],[Age]],lk_age_brackets[],N$2,TRUE)</f>
        <v>41-50</v>
      </c>
      <c r="O939" t="str">
        <f>Rawdata[[#This Row],[Purchased Bike]]</f>
        <v>Yes</v>
      </c>
    </row>
    <row r="940" spans="1:15" x14ac:dyDescent="0.25">
      <c r="A940">
        <f>Rawdata[[#This Row],[ID]]</f>
        <v>19856</v>
      </c>
      <c r="B940" t="str">
        <f>IF(Rawdata[[#This Row],[Marital Status]]="M","Married","Single")</f>
        <v>Married</v>
      </c>
      <c r="C940" t="str">
        <f>IF(Rawdata[[#This Row],[Gender]]="M","Male","Female")</f>
        <v>Female</v>
      </c>
      <c r="D940" s="7">
        <f>Rawdata[[#This Row],[Income]]</f>
        <v>60000</v>
      </c>
      <c r="E940">
        <f>Rawdata[[#This Row],[Children]]</f>
        <v>4</v>
      </c>
      <c r="F940" t="str">
        <f>Rawdata[[#This Row],[Education]]</f>
        <v>Bachelors</v>
      </c>
      <c r="G940">
        <f>VLOOKUP(tbl[[#This Row],[Education]],lk_education[],G$2,FALSE)</f>
        <v>4</v>
      </c>
      <c r="H940" t="str">
        <f>Rawdata[[#This Row],[Occupation]]</f>
        <v>Management</v>
      </c>
      <c r="I940" t="str">
        <f>Rawdata[[#This Row],[Home Owner]]</f>
        <v>Yes</v>
      </c>
      <c r="J940">
        <f>Rawdata[[#This Row],[Cars]]</f>
        <v>2</v>
      </c>
      <c r="K940" t="str">
        <f>Rawdata[[#This Row],[Commute Distance]]</f>
        <v>2-5 Miles</v>
      </c>
      <c r="L940" t="str">
        <f>Rawdata[[#This Row],[Region]]</f>
        <v>North America</v>
      </c>
      <c r="M940">
        <f>Rawdata[[#This Row],[Age]]</f>
        <v>60</v>
      </c>
      <c r="N940" t="str">
        <f>VLOOKUP(tbl[[#This Row],[Age]],lk_age_brackets[],N$2,TRUE)</f>
        <v>51-60</v>
      </c>
      <c r="O940" t="str">
        <f>Rawdata[[#This Row],[Purchased Bike]]</f>
        <v>No</v>
      </c>
    </row>
    <row r="941" spans="1:15" x14ac:dyDescent="0.25">
      <c r="A941">
        <f>Rawdata[[#This Row],[ID]]</f>
        <v>11663</v>
      </c>
      <c r="B941" t="str">
        <f>IF(Rawdata[[#This Row],[Marital Status]]="M","Married","Single")</f>
        <v>Married</v>
      </c>
      <c r="C941" t="str">
        <f>IF(Rawdata[[#This Row],[Gender]]="M","Male","Female")</f>
        <v>Male</v>
      </c>
      <c r="D941" s="7">
        <f>Rawdata[[#This Row],[Income]]</f>
        <v>70000</v>
      </c>
      <c r="E941">
        <f>Rawdata[[#This Row],[Children]]</f>
        <v>4</v>
      </c>
      <c r="F941" t="str">
        <f>Rawdata[[#This Row],[Education]]</f>
        <v>Graduate Degree</v>
      </c>
      <c r="G941">
        <f>VLOOKUP(tbl[[#This Row],[Education]],lk_education[],G$2,FALSE)</f>
        <v>5</v>
      </c>
      <c r="H941" t="str">
        <f>Rawdata[[#This Row],[Occupation]]</f>
        <v>Professional</v>
      </c>
      <c r="I941" t="str">
        <f>Rawdata[[#This Row],[Home Owner]]</f>
        <v>Yes</v>
      </c>
      <c r="J941">
        <f>Rawdata[[#This Row],[Cars]]</f>
        <v>0</v>
      </c>
      <c r="K941" t="str">
        <f>Rawdata[[#This Row],[Commute Distance]]</f>
        <v>0-1 Miles</v>
      </c>
      <c r="L941" t="str">
        <f>Rawdata[[#This Row],[Region]]</f>
        <v>North America</v>
      </c>
      <c r="M941">
        <f>Rawdata[[#This Row],[Age]]</f>
        <v>36</v>
      </c>
      <c r="N941" t="str">
        <f>VLOOKUP(tbl[[#This Row],[Age]],lk_age_brackets[],N$2,TRUE)</f>
        <v>31-40</v>
      </c>
      <c r="O941" t="str">
        <f>Rawdata[[#This Row],[Purchased Bike]]</f>
        <v>Yes</v>
      </c>
    </row>
    <row r="942" spans="1:15" x14ac:dyDescent="0.25">
      <c r="A942">
        <f>Rawdata[[#This Row],[ID]]</f>
        <v>27740</v>
      </c>
      <c r="B942" t="str">
        <f>IF(Rawdata[[#This Row],[Marital Status]]="M","Married","Single")</f>
        <v>Married</v>
      </c>
      <c r="C942" t="str">
        <f>IF(Rawdata[[#This Row],[Gender]]="M","Male","Female")</f>
        <v>Female</v>
      </c>
      <c r="D942" s="7">
        <f>Rawdata[[#This Row],[Income]]</f>
        <v>40000</v>
      </c>
      <c r="E942">
        <f>Rawdata[[#This Row],[Children]]</f>
        <v>0</v>
      </c>
      <c r="F942" t="str">
        <f>Rawdata[[#This Row],[Education]]</f>
        <v>High School</v>
      </c>
      <c r="G942">
        <f>VLOOKUP(tbl[[#This Row],[Education]],lk_education[],G$2,FALSE)</f>
        <v>2</v>
      </c>
      <c r="H942" t="str">
        <f>Rawdata[[#This Row],[Occupation]]</f>
        <v>Skilled Manual</v>
      </c>
      <c r="I942" t="str">
        <f>Rawdata[[#This Row],[Home Owner]]</f>
        <v>Yes</v>
      </c>
      <c r="J942">
        <f>Rawdata[[#This Row],[Cars]]</f>
        <v>2</v>
      </c>
      <c r="K942" t="str">
        <f>Rawdata[[#This Row],[Commute Distance]]</f>
        <v>5-10 Miles</v>
      </c>
      <c r="L942" t="str">
        <f>Rawdata[[#This Row],[Region]]</f>
        <v>North America</v>
      </c>
      <c r="M942">
        <f>Rawdata[[#This Row],[Age]]</f>
        <v>27</v>
      </c>
      <c r="N942" t="str">
        <f>VLOOKUP(tbl[[#This Row],[Age]],lk_age_brackets[],N$2,TRUE)</f>
        <v>0-30</v>
      </c>
      <c r="O942" t="str">
        <f>Rawdata[[#This Row],[Purchased Bike]]</f>
        <v>No</v>
      </c>
    </row>
    <row r="943" spans="1:15" x14ac:dyDescent="0.25">
      <c r="A943">
        <f>Rawdata[[#This Row],[ID]]</f>
        <v>23455</v>
      </c>
      <c r="B943" t="str">
        <f>IF(Rawdata[[#This Row],[Marital Status]]="M","Married","Single")</f>
        <v>Single</v>
      </c>
      <c r="C943" t="str">
        <f>IF(Rawdata[[#This Row],[Gender]]="M","Male","Female")</f>
        <v>Male</v>
      </c>
      <c r="D943" s="7">
        <f>Rawdata[[#This Row],[Income]]</f>
        <v>80000</v>
      </c>
      <c r="E943">
        <f>Rawdata[[#This Row],[Children]]</f>
        <v>2</v>
      </c>
      <c r="F943" t="str">
        <f>Rawdata[[#This Row],[Education]]</f>
        <v>Partial High School</v>
      </c>
      <c r="G943">
        <f>VLOOKUP(tbl[[#This Row],[Education]],lk_education[],G$2,FALSE)</f>
        <v>1</v>
      </c>
      <c r="H943" t="str">
        <f>Rawdata[[#This Row],[Occupation]]</f>
        <v>Skilled Manual</v>
      </c>
      <c r="I943" t="str">
        <f>Rawdata[[#This Row],[Home Owner]]</f>
        <v>No</v>
      </c>
      <c r="J943">
        <f>Rawdata[[#This Row],[Cars]]</f>
        <v>2</v>
      </c>
      <c r="K943" t="str">
        <f>Rawdata[[#This Row],[Commute Distance]]</f>
        <v>1-2 Miles</v>
      </c>
      <c r="L943" t="str">
        <f>Rawdata[[#This Row],[Region]]</f>
        <v>North America</v>
      </c>
      <c r="M943">
        <f>Rawdata[[#This Row],[Age]]</f>
        <v>50</v>
      </c>
      <c r="N943" t="str">
        <f>VLOOKUP(tbl[[#This Row],[Age]],lk_age_brackets[],N$2,TRUE)</f>
        <v>41-50</v>
      </c>
      <c r="O943" t="str">
        <f>Rawdata[[#This Row],[Purchased Bike]]</f>
        <v>No</v>
      </c>
    </row>
    <row r="944" spans="1:15" x14ac:dyDescent="0.25">
      <c r="A944">
        <f>Rawdata[[#This Row],[ID]]</f>
        <v>15292</v>
      </c>
      <c r="B944" t="str">
        <f>IF(Rawdata[[#This Row],[Marital Status]]="M","Married","Single")</f>
        <v>Single</v>
      </c>
      <c r="C944" t="str">
        <f>IF(Rawdata[[#This Row],[Gender]]="M","Male","Female")</f>
        <v>Female</v>
      </c>
      <c r="D944" s="7">
        <f>Rawdata[[#This Row],[Income]]</f>
        <v>60000</v>
      </c>
      <c r="E944">
        <f>Rawdata[[#This Row],[Children]]</f>
        <v>1</v>
      </c>
      <c r="F944" t="str">
        <f>Rawdata[[#This Row],[Education]]</f>
        <v>Graduate Degree</v>
      </c>
      <c r="G944">
        <f>VLOOKUP(tbl[[#This Row],[Education]],lk_education[],G$2,FALSE)</f>
        <v>5</v>
      </c>
      <c r="H944" t="str">
        <f>Rawdata[[#This Row],[Occupation]]</f>
        <v>Skilled Manual</v>
      </c>
      <c r="I944" t="str">
        <f>Rawdata[[#This Row],[Home Owner]]</f>
        <v>Yes</v>
      </c>
      <c r="J944">
        <f>Rawdata[[#This Row],[Cars]]</f>
        <v>0</v>
      </c>
      <c r="K944" t="str">
        <f>Rawdata[[#This Row],[Commute Distance]]</f>
        <v>1-2 Miles</v>
      </c>
      <c r="L944" t="str">
        <f>Rawdata[[#This Row],[Region]]</f>
        <v>North America</v>
      </c>
      <c r="M944">
        <f>Rawdata[[#This Row],[Age]]</f>
        <v>35</v>
      </c>
      <c r="N944" t="str">
        <f>VLOOKUP(tbl[[#This Row],[Age]],lk_age_brackets[],N$2,TRUE)</f>
        <v>31-40</v>
      </c>
      <c r="O944" t="str">
        <f>Rawdata[[#This Row],[Purchased Bike]]</f>
        <v>No</v>
      </c>
    </row>
    <row r="945" spans="1:15" x14ac:dyDescent="0.25">
      <c r="A945">
        <f>Rawdata[[#This Row],[ID]]</f>
        <v>21587</v>
      </c>
      <c r="B945" t="str">
        <f>IF(Rawdata[[#This Row],[Marital Status]]="M","Married","Single")</f>
        <v>Married</v>
      </c>
      <c r="C945" t="str">
        <f>IF(Rawdata[[#This Row],[Gender]]="M","Male","Female")</f>
        <v>Female</v>
      </c>
      <c r="D945" s="7">
        <f>Rawdata[[#This Row],[Income]]</f>
        <v>60000</v>
      </c>
      <c r="E945">
        <f>Rawdata[[#This Row],[Children]]</f>
        <v>1</v>
      </c>
      <c r="F945" t="str">
        <f>Rawdata[[#This Row],[Education]]</f>
        <v>Graduate Degree</v>
      </c>
      <c r="G945">
        <f>VLOOKUP(tbl[[#This Row],[Education]],lk_education[],G$2,FALSE)</f>
        <v>5</v>
      </c>
      <c r="H945" t="str">
        <f>Rawdata[[#This Row],[Occupation]]</f>
        <v>Skilled Manual</v>
      </c>
      <c r="I945" t="str">
        <f>Rawdata[[#This Row],[Home Owner]]</f>
        <v>Yes</v>
      </c>
      <c r="J945">
        <f>Rawdata[[#This Row],[Cars]]</f>
        <v>0</v>
      </c>
      <c r="K945" t="str">
        <f>Rawdata[[#This Row],[Commute Distance]]</f>
        <v>2-5 Miles</v>
      </c>
      <c r="L945" t="str">
        <f>Rawdata[[#This Row],[Region]]</f>
        <v>North America</v>
      </c>
      <c r="M945">
        <f>Rawdata[[#This Row],[Age]]</f>
        <v>34</v>
      </c>
      <c r="N945" t="str">
        <f>VLOOKUP(tbl[[#This Row],[Age]],lk_age_brackets[],N$2,TRUE)</f>
        <v>31-40</v>
      </c>
      <c r="O945" t="str">
        <f>Rawdata[[#This Row],[Purchased Bike]]</f>
        <v>Yes</v>
      </c>
    </row>
    <row r="946" spans="1:15" x14ac:dyDescent="0.25">
      <c r="A946">
        <f>Rawdata[[#This Row],[ID]]</f>
        <v>23513</v>
      </c>
      <c r="B946" t="str">
        <f>IF(Rawdata[[#This Row],[Marital Status]]="M","Married","Single")</f>
        <v>Married</v>
      </c>
      <c r="C946" t="str">
        <f>IF(Rawdata[[#This Row],[Gender]]="M","Male","Female")</f>
        <v>Female</v>
      </c>
      <c r="D946" s="7">
        <f>Rawdata[[#This Row],[Income]]</f>
        <v>40000</v>
      </c>
      <c r="E946">
        <f>Rawdata[[#This Row],[Children]]</f>
        <v>3</v>
      </c>
      <c r="F946" t="str">
        <f>Rawdata[[#This Row],[Education]]</f>
        <v>Partial College</v>
      </c>
      <c r="G946">
        <f>VLOOKUP(tbl[[#This Row],[Education]],lk_education[],G$2,FALSE)</f>
        <v>3</v>
      </c>
      <c r="H946" t="str">
        <f>Rawdata[[#This Row],[Occupation]]</f>
        <v>Professional</v>
      </c>
      <c r="I946" t="str">
        <f>Rawdata[[#This Row],[Home Owner]]</f>
        <v>Yes</v>
      </c>
      <c r="J946">
        <f>Rawdata[[#This Row],[Cars]]</f>
        <v>2</v>
      </c>
      <c r="K946" t="str">
        <f>Rawdata[[#This Row],[Commute Distance]]</f>
        <v>5-10 Miles</v>
      </c>
      <c r="L946" t="str">
        <f>Rawdata[[#This Row],[Region]]</f>
        <v>North America</v>
      </c>
      <c r="M946">
        <f>Rawdata[[#This Row],[Age]]</f>
        <v>54</v>
      </c>
      <c r="N946" t="str">
        <f>VLOOKUP(tbl[[#This Row],[Age]],lk_age_brackets[],N$2,TRUE)</f>
        <v>51-60</v>
      </c>
      <c r="O946" t="str">
        <f>Rawdata[[#This Row],[Purchased Bike]]</f>
        <v>No</v>
      </c>
    </row>
    <row r="947" spans="1:15" x14ac:dyDescent="0.25">
      <c r="A947">
        <f>Rawdata[[#This Row],[ID]]</f>
        <v>24322</v>
      </c>
      <c r="B947" t="str">
        <f>IF(Rawdata[[#This Row],[Marital Status]]="M","Married","Single")</f>
        <v>Married</v>
      </c>
      <c r="C947" t="str">
        <f>IF(Rawdata[[#This Row],[Gender]]="M","Male","Female")</f>
        <v>Female</v>
      </c>
      <c r="D947" s="7">
        <f>Rawdata[[#This Row],[Income]]</f>
        <v>60000</v>
      </c>
      <c r="E947">
        <f>Rawdata[[#This Row],[Children]]</f>
        <v>4</v>
      </c>
      <c r="F947" t="str">
        <f>Rawdata[[#This Row],[Education]]</f>
        <v>Bachelors</v>
      </c>
      <c r="G947">
        <f>VLOOKUP(tbl[[#This Row],[Education]],lk_education[],G$2,FALSE)</f>
        <v>4</v>
      </c>
      <c r="H947" t="str">
        <f>Rawdata[[#This Row],[Occupation]]</f>
        <v>Skilled Manual</v>
      </c>
      <c r="I947" t="str">
        <f>Rawdata[[#This Row],[Home Owner]]</f>
        <v>No</v>
      </c>
      <c r="J947">
        <f>Rawdata[[#This Row],[Cars]]</f>
        <v>2</v>
      </c>
      <c r="K947" t="str">
        <f>Rawdata[[#This Row],[Commute Distance]]</f>
        <v>0-1 Miles</v>
      </c>
      <c r="L947" t="str">
        <f>Rawdata[[#This Row],[Region]]</f>
        <v>North America</v>
      </c>
      <c r="M947">
        <f>Rawdata[[#This Row],[Age]]</f>
        <v>42</v>
      </c>
      <c r="N947" t="str">
        <f>VLOOKUP(tbl[[#This Row],[Age]],lk_age_brackets[],N$2,TRUE)</f>
        <v>41-50</v>
      </c>
      <c r="O947" t="str">
        <f>Rawdata[[#This Row],[Purchased Bike]]</f>
        <v>No</v>
      </c>
    </row>
    <row r="948" spans="1:15" x14ac:dyDescent="0.25">
      <c r="A948">
        <f>Rawdata[[#This Row],[ID]]</f>
        <v>26298</v>
      </c>
      <c r="B948" t="str">
        <f>IF(Rawdata[[#This Row],[Marital Status]]="M","Married","Single")</f>
        <v>Married</v>
      </c>
      <c r="C948" t="str">
        <f>IF(Rawdata[[#This Row],[Gender]]="M","Male","Female")</f>
        <v>Female</v>
      </c>
      <c r="D948" s="7">
        <f>Rawdata[[#This Row],[Income]]</f>
        <v>50000</v>
      </c>
      <c r="E948">
        <f>Rawdata[[#This Row],[Children]]</f>
        <v>1</v>
      </c>
      <c r="F948" t="str">
        <f>Rawdata[[#This Row],[Education]]</f>
        <v>Bachelors</v>
      </c>
      <c r="G948">
        <f>VLOOKUP(tbl[[#This Row],[Education]],lk_education[],G$2,FALSE)</f>
        <v>4</v>
      </c>
      <c r="H948" t="str">
        <f>Rawdata[[#This Row],[Occupation]]</f>
        <v>Skilled Manual</v>
      </c>
      <c r="I948" t="str">
        <f>Rawdata[[#This Row],[Home Owner]]</f>
        <v>Yes</v>
      </c>
      <c r="J948">
        <f>Rawdata[[#This Row],[Cars]]</f>
        <v>0</v>
      </c>
      <c r="K948" t="str">
        <f>Rawdata[[#This Row],[Commute Distance]]</f>
        <v>2-5 Miles</v>
      </c>
      <c r="L948" t="str">
        <f>Rawdata[[#This Row],[Region]]</f>
        <v>North America</v>
      </c>
      <c r="M948">
        <f>Rawdata[[#This Row],[Age]]</f>
        <v>34</v>
      </c>
      <c r="N948" t="str">
        <f>VLOOKUP(tbl[[#This Row],[Age]],lk_age_brackets[],N$2,TRUE)</f>
        <v>31-40</v>
      </c>
      <c r="O948" t="str">
        <f>Rawdata[[#This Row],[Purchased Bike]]</f>
        <v>Yes</v>
      </c>
    </row>
    <row r="949" spans="1:15" x14ac:dyDescent="0.25">
      <c r="A949">
        <f>Rawdata[[#This Row],[ID]]</f>
        <v>25419</v>
      </c>
      <c r="B949" t="str">
        <f>IF(Rawdata[[#This Row],[Marital Status]]="M","Married","Single")</f>
        <v>Single</v>
      </c>
      <c r="C949" t="str">
        <f>IF(Rawdata[[#This Row],[Gender]]="M","Male","Female")</f>
        <v>Male</v>
      </c>
      <c r="D949" s="7">
        <f>Rawdata[[#This Row],[Income]]</f>
        <v>50000</v>
      </c>
      <c r="E949">
        <f>Rawdata[[#This Row],[Children]]</f>
        <v>2</v>
      </c>
      <c r="F949" t="str">
        <f>Rawdata[[#This Row],[Education]]</f>
        <v>Bachelors</v>
      </c>
      <c r="G949">
        <f>VLOOKUP(tbl[[#This Row],[Education]],lk_education[],G$2,FALSE)</f>
        <v>4</v>
      </c>
      <c r="H949" t="str">
        <f>Rawdata[[#This Row],[Occupation]]</f>
        <v>Skilled Manual</v>
      </c>
      <c r="I949" t="str">
        <f>Rawdata[[#This Row],[Home Owner]]</f>
        <v>No</v>
      </c>
      <c r="J949">
        <f>Rawdata[[#This Row],[Cars]]</f>
        <v>1</v>
      </c>
      <c r="K949" t="str">
        <f>Rawdata[[#This Row],[Commute Distance]]</f>
        <v>0-1 Miles</v>
      </c>
      <c r="L949" t="str">
        <f>Rawdata[[#This Row],[Region]]</f>
        <v>North America</v>
      </c>
      <c r="M949">
        <f>Rawdata[[#This Row],[Age]]</f>
        <v>38</v>
      </c>
      <c r="N949" t="str">
        <f>VLOOKUP(tbl[[#This Row],[Age]],lk_age_brackets[],N$2,TRUE)</f>
        <v>31-40</v>
      </c>
      <c r="O949" t="str">
        <f>Rawdata[[#This Row],[Purchased Bike]]</f>
        <v>Yes</v>
      </c>
    </row>
    <row r="950" spans="1:15" x14ac:dyDescent="0.25">
      <c r="A950">
        <f>Rawdata[[#This Row],[ID]]</f>
        <v>13343</v>
      </c>
      <c r="B950" t="str">
        <f>IF(Rawdata[[#This Row],[Marital Status]]="M","Married","Single")</f>
        <v>Married</v>
      </c>
      <c r="C950" t="str">
        <f>IF(Rawdata[[#This Row],[Gender]]="M","Male","Female")</f>
        <v>Female</v>
      </c>
      <c r="D950" s="7">
        <f>Rawdata[[#This Row],[Income]]</f>
        <v>90000</v>
      </c>
      <c r="E950">
        <f>Rawdata[[#This Row],[Children]]</f>
        <v>5</v>
      </c>
      <c r="F950" t="str">
        <f>Rawdata[[#This Row],[Education]]</f>
        <v>Bachelors</v>
      </c>
      <c r="G950">
        <f>VLOOKUP(tbl[[#This Row],[Education]],lk_education[],G$2,FALSE)</f>
        <v>4</v>
      </c>
      <c r="H950" t="str">
        <f>Rawdata[[#This Row],[Occupation]]</f>
        <v>Management</v>
      </c>
      <c r="I950" t="str">
        <f>Rawdata[[#This Row],[Home Owner]]</f>
        <v>Yes</v>
      </c>
      <c r="J950">
        <f>Rawdata[[#This Row],[Cars]]</f>
        <v>2</v>
      </c>
      <c r="K950" t="str">
        <f>Rawdata[[#This Row],[Commute Distance]]</f>
        <v>1-2 Miles</v>
      </c>
      <c r="L950" t="str">
        <f>Rawdata[[#This Row],[Region]]</f>
        <v>North America</v>
      </c>
      <c r="M950">
        <f>Rawdata[[#This Row],[Age]]</f>
        <v>63</v>
      </c>
      <c r="N950" t="str">
        <f>VLOOKUP(tbl[[#This Row],[Age]],lk_age_brackets[],N$2,TRUE)</f>
        <v>61+</v>
      </c>
      <c r="O950" t="str">
        <f>Rawdata[[#This Row],[Purchased Bike]]</f>
        <v>Yes</v>
      </c>
    </row>
    <row r="951" spans="1:15" x14ac:dyDescent="0.25">
      <c r="A951">
        <f>Rawdata[[#This Row],[ID]]</f>
        <v>11303</v>
      </c>
      <c r="B951" t="str">
        <f>IF(Rawdata[[#This Row],[Marital Status]]="M","Married","Single")</f>
        <v>Single</v>
      </c>
      <c r="C951" t="str">
        <f>IF(Rawdata[[#This Row],[Gender]]="M","Male","Female")</f>
        <v>Female</v>
      </c>
      <c r="D951" s="7">
        <f>Rawdata[[#This Row],[Income]]</f>
        <v>90000</v>
      </c>
      <c r="E951">
        <f>Rawdata[[#This Row],[Children]]</f>
        <v>4</v>
      </c>
      <c r="F951" t="str">
        <f>Rawdata[[#This Row],[Education]]</f>
        <v>High School</v>
      </c>
      <c r="G951">
        <f>VLOOKUP(tbl[[#This Row],[Education]],lk_education[],G$2,FALSE)</f>
        <v>2</v>
      </c>
      <c r="H951" t="str">
        <f>Rawdata[[#This Row],[Occupation]]</f>
        <v>Professional</v>
      </c>
      <c r="I951" t="str">
        <f>Rawdata[[#This Row],[Home Owner]]</f>
        <v>No</v>
      </c>
      <c r="J951">
        <f>Rawdata[[#This Row],[Cars]]</f>
        <v>3</v>
      </c>
      <c r="K951" t="str">
        <f>Rawdata[[#This Row],[Commute Distance]]</f>
        <v>1-2 Miles</v>
      </c>
      <c r="L951" t="str">
        <f>Rawdata[[#This Row],[Region]]</f>
        <v>North America</v>
      </c>
      <c r="M951">
        <f>Rawdata[[#This Row],[Age]]</f>
        <v>45</v>
      </c>
      <c r="N951" t="str">
        <f>VLOOKUP(tbl[[#This Row],[Age]],lk_age_brackets[],N$2,TRUE)</f>
        <v>41-50</v>
      </c>
      <c r="O951" t="str">
        <f>Rawdata[[#This Row],[Purchased Bike]]</f>
        <v>Yes</v>
      </c>
    </row>
    <row r="952" spans="1:15" x14ac:dyDescent="0.25">
      <c r="A952">
        <f>Rawdata[[#This Row],[ID]]</f>
        <v>21693</v>
      </c>
      <c r="B952" t="str">
        <f>IF(Rawdata[[#This Row],[Marital Status]]="M","Married","Single")</f>
        <v>Single</v>
      </c>
      <c r="C952" t="str">
        <f>IF(Rawdata[[#This Row],[Gender]]="M","Male","Female")</f>
        <v>Female</v>
      </c>
      <c r="D952" s="7">
        <f>Rawdata[[#This Row],[Income]]</f>
        <v>60000</v>
      </c>
      <c r="E952">
        <f>Rawdata[[#This Row],[Children]]</f>
        <v>0</v>
      </c>
      <c r="F952" t="str">
        <f>Rawdata[[#This Row],[Education]]</f>
        <v>Graduate Degree</v>
      </c>
      <c r="G952">
        <f>VLOOKUP(tbl[[#This Row],[Education]],lk_education[],G$2,FALSE)</f>
        <v>5</v>
      </c>
      <c r="H952" t="str">
        <f>Rawdata[[#This Row],[Occupation]]</f>
        <v>Skilled Manual</v>
      </c>
      <c r="I952" t="str">
        <f>Rawdata[[#This Row],[Home Owner]]</f>
        <v>No</v>
      </c>
      <c r="J952">
        <f>Rawdata[[#This Row],[Cars]]</f>
        <v>0</v>
      </c>
      <c r="K952" t="str">
        <f>Rawdata[[#This Row],[Commute Distance]]</f>
        <v>0-1 Miles</v>
      </c>
      <c r="L952" t="str">
        <f>Rawdata[[#This Row],[Region]]</f>
        <v>North America</v>
      </c>
      <c r="M952">
        <f>Rawdata[[#This Row],[Age]]</f>
        <v>40</v>
      </c>
      <c r="N952" t="str">
        <f>VLOOKUP(tbl[[#This Row],[Age]],lk_age_brackets[],N$2,TRUE)</f>
        <v>31-40</v>
      </c>
      <c r="O952" t="str">
        <f>Rawdata[[#This Row],[Purchased Bike]]</f>
        <v>No</v>
      </c>
    </row>
    <row r="953" spans="1:15" x14ac:dyDescent="0.25">
      <c r="A953">
        <f>Rawdata[[#This Row],[ID]]</f>
        <v>28056</v>
      </c>
      <c r="B953" t="str">
        <f>IF(Rawdata[[#This Row],[Marital Status]]="M","Married","Single")</f>
        <v>Married</v>
      </c>
      <c r="C953" t="str">
        <f>IF(Rawdata[[#This Row],[Gender]]="M","Male","Female")</f>
        <v>Male</v>
      </c>
      <c r="D953" s="7">
        <f>Rawdata[[#This Row],[Income]]</f>
        <v>70000</v>
      </c>
      <c r="E953">
        <f>Rawdata[[#This Row],[Children]]</f>
        <v>2</v>
      </c>
      <c r="F953" t="str">
        <f>Rawdata[[#This Row],[Education]]</f>
        <v>Partial High School</v>
      </c>
      <c r="G953">
        <f>VLOOKUP(tbl[[#This Row],[Education]],lk_education[],G$2,FALSE)</f>
        <v>1</v>
      </c>
      <c r="H953" t="str">
        <f>Rawdata[[#This Row],[Occupation]]</f>
        <v>Skilled Manual</v>
      </c>
      <c r="I953" t="str">
        <f>Rawdata[[#This Row],[Home Owner]]</f>
        <v>Yes</v>
      </c>
      <c r="J953">
        <f>Rawdata[[#This Row],[Cars]]</f>
        <v>2</v>
      </c>
      <c r="K953" t="str">
        <f>Rawdata[[#This Row],[Commute Distance]]</f>
        <v>10+ Miles</v>
      </c>
      <c r="L953" t="str">
        <f>Rawdata[[#This Row],[Region]]</f>
        <v>North America</v>
      </c>
      <c r="M953">
        <f>Rawdata[[#This Row],[Age]]</f>
        <v>53</v>
      </c>
      <c r="N953" t="str">
        <f>VLOOKUP(tbl[[#This Row],[Age]],lk_age_brackets[],N$2,TRUE)</f>
        <v>51-60</v>
      </c>
      <c r="O953" t="str">
        <f>Rawdata[[#This Row],[Purchased Bike]]</f>
        <v>No</v>
      </c>
    </row>
    <row r="954" spans="1:15" x14ac:dyDescent="0.25">
      <c r="A954">
        <f>Rawdata[[#This Row],[ID]]</f>
        <v>11788</v>
      </c>
      <c r="B954" t="str">
        <f>IF(Rawdata[[#This Row],[Marital Status]]="M","Married","Single")</f>
        <v>Single</v>
      </c>
      <c r="C954" t="str">
        <f>IF(Rawdata[[#This Row],[Gender]]="M","Male","Female")</f>
        <v>Female</v>
      </c>
      <c r="D954" s="7">
        <f>Rawdata[[#This Row],[Income]]</f>
        <v>70000</v>
      </c>
      <c r="E954">
        <f>Rawdata[[#This Row],[Children]]</f>
        <v>1</v>
      </c>
      <c r="F954" t="str">
        <f>Rawdata[[#This Row],[Education]]</f>
        <v>Graduate Degree</v>
      </c>
      <c r="G954">
        <f>VLOOKUP(tbl[[#This Row],[Education]],lk_education[],G$2,FALSE)</f>
        <v>5</v>
      </c>
      <c r="H954" t="str">
        <f>Rawdata[[#This Row],[Occupation]]</f>
        <v>Professional</v>
      </c>
      <c r="I954" t="str">
        <f>Rawdata[[#This Row],[Home Owner]]</f>
        <v>Yes</v>
      </c>
      <c r="J954">
        <f>Rawdata[[#This Row],[Cars]]</f>
        <v>0</v>
      </c>
      <c r="K954" t="str">
        <f>Rawdata[[#This Row],[Commute Distance]]</f>
        <v>2-5 Miles</v>
      </c>
      <c r="L954" t="str">
        <f>Rawdata[[#This Row],[Region]]</f>
        <v>North America</v>
      </c>
      <c r="M954">
        <f>Rawdata[[#This Row],[Age]]</f>
        <v>34</v>
      </c>
      <c r="N954" t="str">
        <f>VLOOKUP(tbl[[#This Row],[Age]],lk_age_brackets[],N$2,TRUE)</f>
        <v>31-40</v>
      </c>
      <c r="O954" t="str">
        <f>Rawdata[[#This Row],[Purchased Bike]]</f>
        <v>No</v>
      </c>
    </row>
    <row r="955" spans="1:15" x14ac:dyDescent="0.25">
      <c r="A955">
        <f>Rawdata[[#This Row],[ID]]</f>
        <v>22296</v>
      </c>
      <c r="B955" t="str">
        <f>IF(Rawdata[[#This Row],[Marital Status]]="M","Married","Single")</f>
        <v>Married</v>
      </c>
      <c r="C955" t="str">
        <f>IF(Rawdata[[#This Row],[Gender]]="M","Male","Female")</f>
        <v>Male</v>
      </c>
      <c r="D955" s="7">
        <f>Rawdata[[#This Row],[Income]]</f>
        <v>70000</v>
      </c>
      <c r="E955">
        <f>Rawdata[[#This Row],[Children]]</f>
        <v>0</v>
      </c>
      <c r="F955" t="str">
        <f>Rawdata[[#This Row],[Education]]</f>
        <v>Bachelors</v>
      </c>
      <c r="G955">
        <f>VLOOKUP(tbl[[#This Row],[Education]],lk_education[],G$2,FALSE)</f>
        <v>4</v>
      </c>
      <c r="H955" t="str">
        <f>Rawdata[[#This Row],[Occupation]]</f>
        <v>Professional</v>
      </c>
      <c r="I955" t="str">
        <f>Rawdata[[#This Row],[Home Owner]]</f>
        <v>No</v>
      </c>
      <c r="J955">
        <f>Rawdata[[#This Row],[Cars]]</f>
        <v>1</v>
      </c>
      <c r="K955" t="str">
        <f>Rawdata[[#This Row],[Commute Distance]]</f>
        <v>0-1 Miles</v>
      </c>
      <c r="L955" t="str">
        <f>Rawdata[[#This Row],[Region]]</f>
        <v>North America</v>
      </c>
      <c r="M955">
        <f>Rawdata[[#This Row],[Age]]</f>
        <v>38</v>
      </c>
      <c r="N955" t="str">
        <f>VLOOKUP(tbl[[#This Row],[Age]],lk_age_brackets[],N$2,TRUE)</f>
        <v>31-40</v>
      </c>
      <c r="O955" t="str">
        <f>Rawdata[[#This Row],[Purchased Bike]]</f>
        <v>No</v>
      </c>
    </row>
    <row r="956" spans="1:15" x14ac:dyDescent="0.25">
      <c r="A956">
        <f>Rawdata[[#This Row],[ID]]</f>
        <v>15319</v>
      </c>
      <c r="B956" t="str">
        <f>IF(Rawdata[[#This Row],[Marital Status]]="M","Married","Single")</f>
        <v>Married</v>
      </c>
      <c r="C956" t="str">
        <f>IF(Rawdata[[#This Row],[Gender]]="M","Male","Female")</f>
        <v>Female</v>
      </c>
      <c r="D956" s="7">
        <f>Rawdata[[#This Row],[Income]]</f>
        <v>70000</v>
      </c>
      <c r="E956">
        <f>Rawdata[[#This Row],[Children]]</f>
        <v>4</v>
      </c>
      <c r="F956" t="str">
        <f>Rawdata[[#This Row],[Education]]</f>
        <v>Bachelors</v>
      </c>
      <c r="G956">
        <f>VLOOKUP(tbl[[#This Row],[Education]],lk_education[],G$2,FALSE)</f>
        <v>4</v>
      </c>
      <c r="H956" t="str">
        <f>Rawdata[[#This Row],[Occupation]]</f>
        <v>Management</v>
      </c>
      <c r="I956" t="str">
        <f>Rawdata[[#This Row],[Home Owner]]</f>
        <v>No</v>
      </c>
      <c r="J956">
        <f>Rawdata[[#This Row],[Cars]]</f>
        <v>1</v>
      </c>
      <c r="K956" t="str">
        <f>Rawdata[[#This Row],[Commute Distance]]</f>
        <v>1-2 Miles</v>
      </c>
      <c r="L956" t="str">
        <f>Rawdata[[#This Row],[Region]]</f>
        <v>North America</v>
      </c>
      <c r="M956">
        <f>Rawdata[[#This Row],[Age]]</f>
        <v>59</v>
      </c>
      <c r="N956" t="str">
        <f>VLOOKUP(tbl[[#This Row],[Age]],lk_age_brackets[],N$2,TRUE)</f>
        <v>51-60</v>
      </c>
      <c r="O956" t="str">
        <f>Rawdata[[#This Row],[Purchased Bike]]</f>
        <v>No</v>
      </c>
    </row>
    <row r="957" spans="1:15" x14ac:dyDescent="0.25">
      <c r="A957">
        <f>Rawdata[[#This Row],[ID]]</f>
        <v>17654</v>
      </c>
      <c r="B957" t="str">
        <f>IF(Rawdata[[#This Row],[Marital Status]]="M","Married","Single")</f>
        <v>Single</v>
      </c>
      <c r="C957" t="str">
        <f>IF(Rawdata[[#This Row],[Gender]]="M","Male","Female")</f>
        <v>Female</v>
      </c>
      <c r="D957" s="7">
        <f>Rawdata[[#This Row],[Income]]</f>
        <v>40000</v>
      </c>
      <c r="E957">
        <f>Rawdata[[#This Row],[Children]]</f>
        <v>3</v>
      </c>
      <c r="F957" t="str">
        <f>Rawdata[[#This Row],[Education]]</f>
        <v>Partial College</v>
      </c>
      <c r="G957">
        <f>VLOOKUP(tbl[[#This Row],[Education]],lk_education[],G$2,FALSE)</f>
        <v>3</v>
      </c>
      <c r="H957" t="str">
        <f>Rawdata[[#This Row],[Occupation]]</f>
        <v>Clerical</v>
      </c>
      <c r="I957" t="str">
        <f>Rawdata[[#This Row],[Home Owner]]</f>
        <v>Yes</v>
      </c>
      <c r="J957">
        <f>Rawdata[[#This Row],[Cars]]</f>
        <v>1</v>
      </c>
      <c r="K957" t="str">
        <f>Rawdata[[#This Row],[Commute Distance]]</f>
        <v>1-2 Miles</v>
      </c>
      <c r="L957" t="str">
        <f>Rawdata[[#This Row],[Region]]</f>
        <v>North America</v>
      </c>
      <c r="M957">
        <f>Rawdata[[#This Row],[Age]]</f>
        <v>30</v>
      </c>
      <c r="N957" t="str">
        <f>VLOOKUP(tbl[[#This Row],[Age]],lk_age_brackets[],N$2,TRUE)</f>
        <v>0-30</v>
      </c>
      <c r="O957" t="str">
        <f>Rawdata[[#This Row],[Purchased Bike]]</f>
        <v>Yes</v>
      </c>
    </row>
    <row r="958" spans="1:15" x14ac:dyDescent="0.25">
      <c r="A958">
        <f>Rawdata[[#This Row],[ID]]</f>
        <v>14662</v>
      </c>
      <c r="B958" t="str">
        <f>IF(Rawdata[[#This Row],[Marital Status]]="M","Married","Single")</f>
        <v>Married</v>
      </c>
      <c r="C958" t="str">
        <f>IF(Rawdata[[#This Row],[Gender]]="M","Male","Female")</f>
        <v>Male</v>
      </c>
      <c r="D958" s="7">
        <f>Rawdata[[#This Row],[Income]]</f>
        <v>60000</v>
      </c>
      <c r="E958">
        <f>Rawdata[[#This Row],[Children]]</f>
        <v>1</v>
      </c>
      <c r="F958" t="str">
        <f>Rawdata[[#This Row],[Education]]</f>
        <v>Bachelors</v>
      </c>
      <c r="G958">
        <f>VLOOKUP(tbl[[#This Row],[Education]],lk_education[],G$2,FALSE)</f>
        <v>4</v>
      </c>
      <c r="H958" t="str">
        <f>Rawdata[[#This Row],[Occupation]]</f>
        <v>Professional</v>
      </c>
      <c r="I958" t="str">
        <f>Rawdata[[#This Row],[Home Owner]]</f>
        <v>Yes</v>
      </c>
      <c r="J958">
        <f>Rawdata[[#This Row],[Cars]]</f>
        <v>1</v>
      </c>
      <c r="K958" t="str">
        <f>Rawdata[[#This Row],[Commute Distance]]</f>
        <v>0-1 Miles</v>
      </c>
      <c r="L958" t="str">
        <f>Rawdata[[#This Row],[Region]]</f>
        <v>North America</v>
      </c>
      <c r="M958">
        <f>Rawdata[[#This Row],[Age]]</f>
        <v>48</v>
      </c>
      <c r="N958" t="str">
        <f>VLOOKUP(tbl[[#This Row],[Age]],lk_age_brackets[],N$2,TRUE)</f>
        <v>41-50</v>
      </c>
      <c r="O958" t="str">
        <f>Rawdata[[#This Row],[Purchased Bike]]</f>
        <v>Yes</v>
      </c>
    </row>
    <row r="959" spans="1:15" x14ac:dyDescent="0.25">
      <c r="A959">
        <f>Rawdata[[#This Row],[ID]]</f>
        <v>17541</v>
      </c>
      <c r="B959" t="str">
        <f>IF(Rawdata[[#This Row],[Marital Status]]="M","Married","Single")</f>
        <v>Married</v>
      </c>
      <c r="C959" t="str">
        <f>IF(Rawdata[[#This Row],[Gender]]="M","Male","Female")</f>
        <v>Female</v>
      </c>
      <c r="D959" s="7">
        <f>Rawdata[[#This Row],[Income]]</f>
        <v>40000</v>
      </c>
      <c r="E959">
        <f>Rawdata[[#This Row],[Children]]</f>
        <v>4</v>
      </c>
      <c r="F959" t="str">
        <f>Rawdata[[#This Row],[Education]]</f>
        <v>High School</v>
      </c>
      <c r="G959">
        <f>VLOOKUP(tbl[[#This Row],[Education]],lk_education[],G$2,FALSE)</f>
        <v>2</v>
      </c>
      <c r="H959" t="str">
        <f>Rawdata[[#This Row],[Occupation]]</f>
        <v>Skilled Manual</v>
      </c>
      <c r="I959" t="str">
        <f>Rawdata[[#This Row],[Home Owner]]</f>
        <v>Yes</v>
      </c>
      <c r="J959">
        <f>Rawdata[[#This Row],[Cars]]</f>
        <v>2</v>
      </c>
      <c r="K959" t="str">
        <f>Rawdata[[#This Row],[Commute Distance]]</f>
        <v>2-5 Miles</v>
      </c>
      <c r="L959" t="str">
        <f>Rawdata[[#This Row],[Region]]</f>
        <v>North America</v>
      </c>
      <c r="M959">
        <f>Rawdata[[#This Row],[Age]]</f>
        <v>43</v>
      </c>
      <c r="N959" t="str">
        <f>VLOOKUP(tbl[[#This Row],[Age]],lk_age_brackets[],N$2,TRUE)</f>
        <v>41-50</v>
      </c>
      <c r="O959" t="str">
        <f>Rawdata[[#This Row],[Purchased Bike]]</f>
        <v>No</v>
      </c>
    </row>
    <row r="960" spans="1:15" x14ac:dyDescent="0.25">
      <c r="A960">
        <f>Rawdata[[#This Row],[ID]]</f>
        <v>13886</v>
      </c>
      <c r="B960" t="str">
        <f>IF(Rawdata[[#This Row],[Marital Status]]="M","Married","Single")</f>
        <v>Married</v>
      </c>
      <c r="C960" t="str">
        <f>IF(Rawdata[[#This Row],[Gender]]="M","Male","Female")</f>
        <v>Female</v>
      </c>
      <c r="D960" s="7">
        <f>Rawdata[[#This Row],[Income]]</f>
        <v>70000</v>
      </c>
      <c r="E960">
        <f>Rawdata[[#This Row],[Children]]</f>
        <v>4</v>
      </c>
      <c r="F960" t="str">
        <f>Rawdata[[#This Row],[Education]]</f>
        <v>Graduate Degree</v>
      </c>
      <c r="G960">
        <f>VLOOKUP(tbl[[#This Row],[Education]],lk_education[],G$2,FALSE)</f>
        <v>5</v>
      </c>
      <c r="H960" t="str">
        <f>Rawdata[[#This Row],[Occupation]]</f>
        <v>Professional</v>
      </c>
      <c r="I960" t="str">
        <f>Rawdata[[#This Row],[Home Owner]]</f>
        <v>Yes</v>
      </c>
      <c r="J960">
        <f>Rawdata[[#This Row],[Cars]]</f>
        <v>0</v>
      </c>
      <c r="K960" t="str">
        <f>Rawdata[[#This Row],[Commute Distance]]</f>
        <v>2-5 Miles</v>
      </c>
      <c r="L960" t="str">
        <f>Rawdata[[#This Row],[Region]]</f>
        <v>North America</v>
      </c>
      <c r="M960">
        <f>Rawdata[[#This Row],[Age]]</f>
        <v>35</v>
      </c>
      <c r="N960" t="str">
        <f>VLOOKUP(tbl[[#This Row],[Age]],lk_age_brackets[],N$2,TRUE)</f>
        <v>31-40</v>
      </c>
      <c r="O960" t="str">
        <f>Rawdata[[#This Row],[Purchased Bike]]</f>
        <v>Yes</v>
      </c>
    </row>
    <row r="961" spans="1:15" x14ac:dyDescent="0.25">
      <c r="A961">
        <f>Rawdata[[#This Row],[ID]]</f>
        <v>13073</v>
      </c>
      <c r="B961" t="str">
        <f>IF(Rawdata[[#This Row],[Marital Status]]="M","Married","Single")</f>
        <v>Married</v>
      </c>
      <c r="C961" t="str">
        <f>IF(Rawdata[[#This Row],[Gender]]="M","Male","Female")</f>
        <v>Female</v>
      </c>
      <c r="D961" s="7">
        <f>Rawdata[[#This Row],[Income]]</f>
        <v>60000</v>
      </c>
      <c r="E961">
        <f>Rawdata[[#This Row],[Children]]</f>
        <v>0</v>
      </c>
      <c r="F961" t="str">
        <f>Rawdata[[#This Row],[Education]]</f>
        <v>Partial College</v>
      </c>
      <c r="G961">
        <f>VLOOKUP(tbl[[#This Row],[Education]],lk_education[],G$2,FALSE)</f>
        <v>3</v>
      </c>
      <c r="H961" t="str">
        <f>Rawdata[[#This Row],[Occupation]]</f>
        <v>Professional</v>
      </c>
      <c r="I961" t="str">
        <f>Rawdata[[#This Row],[Home Owner]]</f>
        <v>Yes</v>
      </c>
      <c r="J961">
        <f>Rawdata[[#This Row],[Cars]]</f>
        <v>2</v>
      </c>
      <c r="K961" t="str">
        <f>Rawdata[[#This Row],[Commute Distance]]</f>
        <v>5-10 Miles</v>
      </c>
      <c r="L961" t="str">
        <f>Rawdata[[#This Row],[Region]]</f>
        <v>North America</v>
      </c>
      <c r="M961">
        <f>Rawdata[[#This Row],[Age]]</f>
        <v>30</v>
      </c>
      <c r="N961" t="str">
        <f>VLOOKUP(tbl[[#This Row],[Age]],lk_age_brackets[],N$2,TRUE)</f>
        <v>0-30</v>
      </c>
      <c r="O961" t="str">
        <f>Rawdata[[#This Row],[Purchased Bike]]</f>
        <v>No</v>
      </c>
    </row>
    <row r="962" spans="1:15" x14ac:dyDescent="0.25">
      <c r="A962">
        <f>Rawdata[[#This Row],[ID]]</f>
        <v>21940</v>
      </c>
      <c r="B962" t="str">
        <f>IF(Rawdata[[#This Row],[Marital Status]]="M","Married","Single")</f>
        <v>Married</v>
      </c>
      <c r="C962" t="str">
        <f>IF(Rawdata[[#This Row],[Gender]]="M","Male","Female")</f>
        <v>Male</v>
      </c>
      <c r="D962" s="7">
        <f>Rawdata[[#This Row],[Income]]</f>
        <v>90000</v>
      </c>
      <c r="E962">
        <f>Rawdata[[#This Row],[Children]]</f>
        <v>5</v>
      </c>
      <c r="F962" t="str">
        <f>Rawdata[[#This Row],[Education]]</f>
        <v>Graduate Degree</v>
      </c>
      <c r="G962">
        <f>VLOOKUP(tbl[[#This Row],[Education]],lk_education[],G$2,FALSE)</f>
        <v>5</v>
      </c>
      <c r="H962" t="str">
        <f>Rawdata[[#This Row],[Occupation]]</f>
        <v>Professional</v>
      </c>
      <c r="I962" t="str">
        <f>Rawdata[[#This Row],[Home Owner]]</f>
        <v>Yes</v>
      </c>
      <c r="J962">
        <f>Rawdata[[#This Row],[Cars]]</f>
        <v>0</v>
      </c>
      <c r="K962" t="str">
        <f>Rawdata[[#This Row],[Commute Distance]]</f>
        <v>0-1 Miles</v>
      </c>
      <c r="L962" t="str">
        <f>Rawdata[[#This Row],[Region]]</f>
        <v>North America</v>
      </c>
      <c r="M962">
        <f>Rawdata[[#This Row],[Age]]</f>
        <v>47</v>
      </c>
      <c r="N962" t="str">
        <f>VLOOKUP(tbl[[#This Row],[Age]],lk_age_brackets[],N$2,TRUE)</f>
        <v>41-50</v>
      </c>
      <c r="O962" t="str">
        <f>Rawdata[[#This Row],[Purchased Bike]]</f>
        <v>Yes</v>
      </c>
    </row>
    <row r="963" spans="1:15" x14ac:dyDescent="0.25">
      <c r="A963">
        <f>Rawdata[[#This Row],[ID]]</f>
        <v>20196</v>
      </c>
      <c r="B963" t="str">
        <f>IF(Rawdata[[#This Row],[Marital Status]]="M","Married","Single")</f>
        <v>Married</v>
      </c>
      <c r="C963" t="str">
        <f>IF(Rawdata[[#This Row],[Gender]]="M","Male","Female")</f>
        <v>Male</v>
      </c>
      <c r="D963" s="7">
        <f>Rawdata[[#This Row],[Income]]</f>
        <v>60000</v>
      </c>
      <c r="E963">
        <f>Rawdata[[#This Row],[Children]]</f>
        <v>1</v>
      </c>
      <c r="F963" t="str">
        <f>Rawdata[[#This Row],[Education]]</f>
        <v>Partial College</v>
      </c>
      <c r="G963">
        <f>VLOOKUP(tbl[[#This Row],[Education]],lk_education[],G$2,FALSE)</f>
        <v>3</v>
      </c>
      <c r="H963" t="str">
        <f>Rawdata[[#This Row],[Occupation]]</f>
        <v>Skilled Manual</v>
      </c>
      <c r="I963" t="str">
        <f>Rawdata[[#This Row],[Home Owner]]</f>
        <v>Yes</v>
      </c>
      <c r="J963">
        <f>Rawdata[[#This Row],[Cars]]</f>
        <v>1</v>
      </c>
      <c r="K963" t="str">
        <f>Rawdata[[#This Row],[Commute Distance]]</f>
        <v>2-5 Miles</v>
      </c>
      <c r="L963" t="str">
        <f>Rawdata[[#This Row],[Region]]</f>
        <v>North America</v>
      </c>
      <c r="M963">
        <f>Rawdata[[#This Row],[Age]]</f>
        <v>45</v>
      </c>
      <c r="N963" t="str">
        <f>VLOOKUP(tbl[[#This Row],[Age]],lk_age_brackets[],N$2,TRUE)</f>
        <v>41-50</v>
      </c>
      <c r="O963" t="str">
        <f>Rawdata[[#This Row],[Purchased Bike]]</f>
        <v>Yes</v>
      </c>
    </row>
    <row r="964" spans="1:15" x14ac:dyDescent="0.25">
      <c r="A964">
        <f>Rawdata[[#This Row],[ID]]</f>
        <v>23491</v>
      </c>
      <c r="B964" t="str">
        <f>IF(Rawdata[[#This Row],[Marital Status]]="M","Married","Single")</f>
        <v>Single</v>
      </c>
      <c r="C964" t="str">
        <f>IF(Rawdata[[#This Row],[Gender]]="M","Male","Female")</f>
        <v>Male</v>
      </c>
      <c r="D964" s="7">
        <f>Rawdata[[#This Row],[Income]]</f>
        <v>100000</v>
      </c>
      <c r="E964">
        <f>Rawdata[[#This Row],[Children]]</f>
        <v>0</v>
      </c>
      <c r="F964" t="str">
        <f>Rawdata[[#This Row],[Education]]</f>
        <v>Partial College</v>
      </c>
      <c r="G964">
        <f>VLOOKUP(tbl[[#This Row],[Education]],lk_education[],G$2,FALSE)</f>
        <v>3</v>
      </c>
      <c r="H964" t="str">
        <f>Rawdata[[#This Row],[Occupation]]</f>
        <v>Professional</v>
      </c>
      <c r="I964" t="str">
        <f>Rawdata[[#This Row],[Home Owner]]</f>
        <v>No</v>
      </c>
      <c r="J964">
        <f>Rawdata[[#This Row],[Cars]]</f>
        <v>4</v>
      </c>
      <c r="K964" t="str">
        <f>Rawdata[[#This Row],[Commute Distance]]</f>
        <v>1-2 Miles</v>
      </c>
      <c r="L964" t="str">
        <f>Rawdata[[#This Row],[Region]]</f>
        <v>North America</v>
      </c>
      <c r="M964">
        <f>Rawdata[[#This Row],[Age]]</f>
        <v>45</v>
      </c>
      <c r="N964" t="str">
        <f>VLOOKUP(tbl[[#This Row],[Age]],lk_age_brackets[],N$2,TRUE)</f>
        <v>41-50</v>
      </c>
      <c r="O964" t="str">
        <f>Rawdata[[#This Row],[Purchased Bike]]</f>
        <v>No</v>
      </c>
    </row>
    <row r="965" spans="1:15" x14ac:dyDescent="0.25">
      <c r="A965">
        <f>Rawdata[[#This Row],[ID]]</f>
        <v>16651</v>
      </c>
      <c r="B965" t="str">
        <f>IF(Rawdata[[#This Row],[Marital Status]]="M","Married","Single")</f>
        <v>Married</v>
      </c>
      <c r="C965" t="str">
        <f>IF(Rawdata[[#This Row],[Gender]]="M","Male","Female")</f>
        <v>Female</v>
      </c>
      <c r="D965" s="7">
        <f>Rawdata[[#This Row],[Income]]</f>
        <v>120000</v>
      </c>
      <c r="E965">
        <f>Rawdata[[#This Row],[Children]]</f>
        <v>2</v>
      </c>
      <c r="F965" t="str">
        <f>Rawdata[[#This Row],[Education]]</f>
        <v>Bachelors</v>
      </c>
      <c r="G965">
        <f>VLOOKUP(tbl[[#This Row],[Education]],lk_education[],G$2,FALSE)</f>
        <v>4</v>
      </c>
      <c r="H965" t="str">
        <f>Rawdata[[#This Row],[Occupation]]</f>
        <v>Management</v>
      </c>
      <c r="I965" t="str">
        <f>Rawdata[[#This Row],[Home Owner]]</f>
        <v>Yes</v>
      </c>
      <c r="J965">
        <f>Rawdata[[#This Row],[Cars]]</f>
        <v>3</v>
      </c>
      <c r="K965" t="str">
        <f>Rawdata[[#This Row],[Commute Distance]]</f>
        <v>5-10 Miles</v>
      </c>
      <c r="L965" t="str">
        <f>Rawdata[[#This Row],[Region]]</f>
        <v>North America</v>
      </c>
      <c r="M965">
        <f>Rawdata[[#This Row],[Age]]</f>
        <v>62</v>
      </c>
      <c r="N965" t="str">
        <f>VLOOKUP(tbl[[#This Row],[Age]],lk_age_brackets[],N$2,TRUE)</f>
        <v>61+</v>
      </c>
      <c r="O965" t="str">
        <f>Rawdata[[#This Row],[Purchased Bike]]</f>
        <v>No</v>
      </c>
    </row>
    <row r="966" spans="1:15" x14ac:dyDescent="0.25">
      <c r="A966">
        <f>Rawdata[[#This Row],[ID]]</f>
        <v>16813</v>
      </c>
      <c r="B966" t="str">
        <f>IF(Rawdata[[#This Row],[Marital Status]]="M","Married","Single")</f>
        <v>Married</v>
      </c>
      <c r="C966" t="str">
        <f>IF(Rawdata[[#This Row],[Gender]]="M","Male","Female")</f>
        <v>Male</v>
      </c>
      <c r="D966" s="7">
        <f>Rawdata[[#This Row],[Income]]</f>
        <v>60000</v>
      </c>
      <c r="E966">
        <f>Rawdata[[#This Row],[Children]]</f>
        <v>2</v>
      </c>
      <c r="F966" t="str">
        <f>Rawdata[[#This Row],[Education]]</f>
        <v>Partial College</v>
      </c>
      <c r="G966">
        <f>VLOOKUP(tbl[[#This Row],[Education]],lk_education[],G$2,FALSE)</f>
        <v>3</v>
      </c>
      <c r="H966" t="str">
        <f>Rawdata[[#This Row],[Occupation]]</f>
        <v>Professional</v>
      </c>
      <c r="I966" t="str">
        <f>Rawdata[[#This Row],[Home Owner]]</f>
        <v>Yes</v>
      </c>
      <c r="J966">
        <f>Rawdata[[#This Row],[Cars]]</f>
        <v>2</v>
      </c>
      <c r="K966" t="str">
        <f>Rawdata[[#This Row],[Commute Distance]]</f>
        <v>10+ Miles</v>
      </c>
      <c r="L966" t="str">
        <f>Rawdata[[#This Row],[Region]]</f>
        <v>North America</v>
      </c>
      <c r="M966">
        <f>Rawdata[[#This Row],[Age]]</f>
        <v>55</v>
      </c>
      <c r="N966" t="str">
        <f>VLOOKUP(tbl[[#This Row],[Age]],lk_age_brackets[],N$2,TRUE)</f>
        <v>51-60</v>
      </c>
      <c r="O966" t="str">
        <f>Rawdata[[#This Row],[Purchased Bike]]</f>
        <v>No</v>
      </c>
    </row>
    <row r="967" spans="1:15" x14ac:dyDescent="0.25">
      <c r="A967">
        <f>Rawdata[[#This Row],[ID]]</f>
        <v>16007</v>
      </c>
      <c r="B967" t="str">
        <f>IF(Rawdata[[#This Row],[Marital Status]]="M","Married","Single")</f>
        <v>Married</v>
      </c>
      <c r="C967" t="str">
        <f>IF(Rawdata[[#This Row],[Gender]]="M","Male","Female")</f>
        <v>Female</v>
      </c>
      <c r="D967" s="7">
        <f>Rawdata[[#This Row],[Income]]</f>
        <v>90000</v>
      </c>
      <c r="E967">
        <f>Rawdata[[#This Row],[Children]]</f>
        <v>5</v>
      </c>
      <c r="F967" t="str">
        <f>Rawdata[[#This Row],[Education]]</f>
        <v>Bachelors</v>
      </c>
      <c r="G967">
        <f>VLOOKUP(tbl[[#This Row],[Education]],lk_education[],G$2,FALSE)</f>
        <v>4</v>
      </c>
      <c r="H967" t="str">
        <f>Rawdata[[#This Row],[Occupation]]</f>
        <v>Management</v>
      </c>
      <c r="I967" t="str">
        <f>Rawdata[[#This Row],[Home Owner]]</f>
        <v>Yes</v>
      </c>
      <c r="J967">
        <f>Rawdata[[#This Row],[Cars]]</f>
        <v>2</v>
      </c>
      <c r="K967" t="str">
        <f>Rawdata[[#This Row],[Commute Distance]]</f>
        <v>1-2 Miles</v>
      </c>
      <c r="L967" t="str">
        <f>Rawdata[[#This Row],[Region]]</f>
        <v>North America</v>
      </c>
      <c r="M967">
        <f>Rawdata[[#This Row],[Age]]</f>
        <v>66</v>
      </c>
      <c r="N967" t="str">
        <f>VLOOKUP(tbl[[#This Row],[Age]],lk_age_brackets[],N$2,TRUE)</f>
        <v>61+</v>
      </c>
      <c r="O967" t="str">
        <f>Rawdata[[#This Row],[Purchased Bike]]</f>
        <v>Yes</v>
      </c>
    </row>
    <row r="968" spans="1:15" x14ac:dyDescent="0.25">
      <c r="A968">
        <f>Rawdata[[#This Row],[ID]]</f>
        <v>27434</v>
      </c>
      <c r="B968" t="str">
        <f>IF(Rawdata[[#This Row],[Marital Status]]="M","Married","Single")</f>
        <v>Single</v>
      </c>
      <c r="C968" t="str">
        <f>IF(Rawdata[[#This Row],[Gender]]="M","Male","Female")</f>
        <v>Male</v>
      </c>
      <c r="D968" s="7">
        <f>Rawdata[[#This Row],[Income]]</f>
        <v>70000</v>
      </c>
      <c r="E968">
        <f>Rawdata[[#This Row],[Children]]</f>
        <v>4</v>
      </c>
      <c r="F968" t="str">
        <f>Rawdata[[#This Row],[Education]]</f>
        <v>Partial College</v>
      </c>
      <c r="G968">
        <f>VLOOKUP(tbl[[#This Row],[Education]],lk_education[],G$2,FALSE)</f>
        <v>3</v>
      </c>
      <c r="H968" t="str">
        <f>Rawdata[[#This Row],[Occupation]]</f>
        <v>Professional</v>
      </c>
      <c r="I968" t="str">
        <f>Rawdata[[#This Row],[Home Owner]]</f>
        <v>Yes</v>
      </c>
      <c r="J968">
        <f>Rawdata[[#This Row],[Cars]]</f>
        <v>1</v>
      </c>
      <c r="K968" t="str">
        <f>Rawdata[[#This Row],[Commute Distance]]</f>
        <v>10+ Miles</v>
      </c>
      <c r="L968" t="str">
        <f>Rawdata[[#This Row],[Region]]</f>
        <v>North America</v>
      </c>
      <c r="M968">
        <f>Rawdata[[#This Row],[Age]]</f>
        <v>56</v>
      </c>
      <c r="N968" t="str">
        <f>VLOOKUP(tbl[[#This Row],[Age]],lk_age_brackets[],N$2,TRUE)</f>
        <v>51-60</v>
      </c>
      <c r="O968" t="str">
        <f>Rawdata[[#This Row],[Purchased Bike]]</f>
        <v>No</v>
      </c>
    </row>
    <row r="969" spans="1:15" x14ac:dyDescent="0.25">
      <c r="A969">
        <f>Rawdata[[#This Row],[ID]]</f>
        <v>27756</v>
      </c>
      <c r="B969" t="str">
        <f>IF(Rawdata[[#This Row],[Marital Status]]="M","Married","Single")</f>
        <v>Single</v>
      </c>
      <c r="C969" t="str">
        <f>IF(Rawdata[[#This Row],[Gender]]="M","Male","Female")</f>
        <v>Female</v>
      </c>
      <c r="D969" s="7">
        <f>Rawdata[[#This Row],[Income]]</f>
        <v>50000</v>
      </c>
      <c r="E969">
        <f>Rawdata[[#This Row],[Children]]</f>
        <v>3</v>
      </c>
      <c r="F969" t="str">
        <f>Rawdata[[#This Row],[Education]]</f>
        <v>Bachelors</v>
      </c>
      <c r="G969">
        <f>VLOOKUP(tbl[[#This Row],[Education]],lk_education[],G$2,FALSE)</f>
        <v>4</v>
      </c>
      <c r="H969" t="str">
        <f>Rawdata[[#This Row],[Occupation]]</f>
        <v>Skilled Manual</v>
      </c>
      <c r="I969" t="str">
        <f>Rawdata[[#This Row],[Home Owner]]</f>
        <v>No</v>
      </c>
      <c r="J969">
        <f>Rawdata[[#This Row],[Cars]]</f>
        <v>1</v>
      </c>
      <c r="K969" t="str">
        <f>Rawdata[[#This Row],[Commute Distance]]</f>
        <v>0-1 Miles</v>
      </c>
      <c r="L969" t="str">
        <f>Rawdata[[#This Row],[Region]]</f>
        <v>North America</v>
      </c>
      <c r="M969">
        <f>Rawdata[[#This Row],[Age]]</f>
        <v>40</v>
      </c>
      <c r="N969" t="str">
        <f>VLOOKUP(tbl[[#This Row],[Age]],lk_age_brackets[],N$2,TRUE)</f>
        <v>31-40</v>
      </c>
      <c r="O969" t="str">
        <f>Rawdata[[#This Row],[Purchased Bike]]</f>
        <v>No</v>
      </c>
    </row>
    <row r="970" spans="1:15" x14ac:dyDescent="0.25">
      <c r="A970">
        <f>Rawdata[[#This Row],[ID]]</f>
        <v>23818</v>
      </c>
      <c r="B970" t="str">
        <f>IF(Rawdata[[#This Row],[Marital Status]]="M","Married","Single")</f>
        <v>Married</v>
      </c>
      <c r="C970" t="str">
        <f>IF(Rawdata[[#This Row],[Gender]]="M","Male","Female")</f>
        <v>Female</v>
      </c>
      <c r="D970" s="7">
        <f>Rawdata[[#This Row],[Income]]</f>
        <v>50000</v>
      </c>
      <c r="E970">
        <f>Rawdata[[#This Row],[Children]]</f>
        <v>0</v>
      </c>
      <c r="F970" t="str">
        <f>Rawdata[[#This Row],[Education]]</f>
        <v>Graduate Degree</v>
      </c>
      <c r="G970">
        <f>VLOOKUP(tbl[[#This Row],[Education]],lk_education[],G$2,FALSE)</f>
        <v>5</v>
      </c>
      <c r="H970" t="str">
        <f>Rawdata[[#This Row],[Occupation]]</f>
        <v>Skilled Manual</v>
      </c>
      <c r="I970" t="str">
        <f>Rawdata[[#This Row],[Home Owner]]</f>
        <v>Yes</v>
      </c>
      <c r="J970">
        <f>Rawdata[[#This Row],[Cars]]</f>
        <v>0</v>
      </c>
      <c r="K970" t="str">
        <f>Rawdata[[#This Row],[Commute Distance]]</f>
        <v>1-2 Miles</v>
      </c>
      <c r="L970" t="str">
        <f>Rawdata[[#This Row],[Region]]</f>
        <v>North America</v>
      </c>
      <c r="M970">
        <f>Rawdata[[#This Row],[Age]]</f>
        <v>33</v>
      </c>
      <c r="N970" t="str">
        <f>VLOOKUP(tbl[[#This Row],[Age]],lk_age_brackets[],N$2,TRUE)</f>
        <v>31-40</v>
      </c>
      <c r="O970" t="str">
        <f>Rawdata[[#This Row],[Purchased Bike]]</f>
        <v>Yes</v>
      </c>
    </row>
    <row r="971" spans="1:15" x14ac:dyDescent="0.25">
      <c r="A971">
        <f>Rawdata[[#This Row],[ID]]</f>
        <v>19012</v>
      </c>
      <c r="B971" t="str">
        <f>IF(Rawdata[[#This Row],[Marital Status]]="M","Married","Single")</f>
        <v>Married</v>
      </c>
      <c r="C971" t="str">
        <f>IF(Rawdata[[#This Row],[Gender]]="M","Male","Female")</f>
        <v>Male</v>
      </c>
      <c r="D971" s="7">
        <f>Rawdata[[#This Row],[Income]]</f>
        <v>80000</v>
      </c>
      <c r="E971">
        <f>Rawdata[[#This Row],[Children]]</f>
        <v>3</v>
      </c>
      <c r="F971" t="str">
        <f>Rawdata[[#This Row],[Education]]</f>
        <v>Bachelors</v>
      </c>
      <c r="G971">
        <f>VLOOKUP(tbl[[#This Row],[Education]],lk_education[],G$2,FALSE)</f>
        <v>4</v>
      </c>
      <c r="H971" t="str">
        <f>Rawdata[[#This Row],[Occupation]]</f>
        <v>Management</v>
      </c>
      <c r="I971" t="str">
        <f>Rawdata[[#This Row],[Home Owner]]</f>
        <v>Yes</v>
      </c>
      <c r="J971">
        <f>Rawdata[[#This Row],[Cars]]</f>
        <v>1</v>
      </c>
      <c r="K971" t="str">
        <f>Rawdata[[#This Row],[Commute Distance]]</f>
        <v>1-2 Miles</v>
      </c>
      <c r="L971" t="str">
        <f>Rawdata[[#This Row],[Region]]</f>
        <v>North America</v>
      </c>
      <c r="M971">
        <f>Rawdata[[#This Row],[Age]]</f>
        <v>56</v>
      </c>
      <c r="N971" t="str">
        <f>VLOOKUP(tbl[[#This Row],[Age]],lk_age_brackets[],N$2,TRUE)</f>
        <v>51-60</v>
      </c>
      <c r="O971" t="str">
        <f>Rawdata[[#This Row],[Purchased Bike]]</f>
        <v>No</v>
      </c>
    </row>
    <row r="972" spans="1:15" x14ac:dyDescent="0.25">
      <c r="A972">
        <f>Rawdata[[#This Row],[ID]]</f>
        <v>18329</v>
      </c>
      <c r="B972" t="str">
        <f>IF(Rawdata[[#This Row],[Marital Status]]="M","Married","Single")</f>
        <v>Single</v>
      </c>
      <c r="C972" t="str">
        <f>IF(Rawdata[[#This Row],[Gender]]="M","Male","Female")</f>
        <v>Male</v>
      </c>
      <c r="D972" s="7">
        <f>Rawdata[[#This Row],[Income]]</f>
        <v>30000</v>
      </c>
      <c r="E972">
        <f>Rawdata[[#This Row],[Children]]</f>
        <v>0</v>
      </c>
      <c r="F972" t="str">
        <f>Rawdata[[#This Row],[Education]]</f>
        <v>Partial High School</v>
      </c>
      <c r="G972">
        <f>VLOOKUP(tbl[[#This Row],[Education]],lk_education[],G$2,FALSE)</f>
        <v>1</v>
      </c>
      <c r="H972" t="str">
        <f>Rawdata[[#This Row],[Occupation]]</f>
        <v>Clerical</v>
      </c>
      <c r="I972" t="str">
        <f>Rawdata[[#This Row],[Home Owner]]</f>
        <v>No</v>
      </c>
      <c r="J972">
        <f>Rawdata[[#This Row],[Cars]]</f>
        <v>2</v>
      </c>
      <c r="K972" t="str">
        <f>Rawdata[[#This Row],[Commute Distance]]</f>
        <v>5-10 Miles</v>
      </c>
      <c r="L972" t="str">
        <f>Rawdata[[#This Row],[Region]]</f>
        <v>North America</v>
      </c>
      <c r="M972">
        <f>Rawdata[[#This Row],[Age]]</f>
        <v>27</v>
      </c>
      <c r="N972" t="str">
        <f>VLOOKUP(tbl[[#This Row],[Age]],lk_age_brackets[],N$2,TRUE)</f>
        <v>0-30</v>
      </c>
      <c r="O972" t="str">
        <f>Rawdata[[#This Row],[Purchased Bike]]</f>
        <v>No</v>
      </c>
    </row>
    <row r="973" spans="1:15" x14ac:dyDescent="0.25">
      <c r="A973">
        <f>Rawdata[[#This Row],[ID]]</f>
        <v>29037</v>
      </c>
      <c r="B973" t="str">
        <f>IF(Rawdata[[#This Row],[Marital Status]]="M","Married","Single")</f>
        <v>Married</v>
      </c>
      <c r="C973" t="str">
        <f>IF(Rawdata[[#This Row],[Gender]]="M","Male","Female")</f>
        <v>Male</v>
      </c>
      <c r="D973" s="7">
        <f>Rawdata[[#This Row],[Income]]</f>
        <v>60000</v>
      </c>
      <c r="E973">
        <f>Rawdata[[#This Row],[Children]]</f>
        <v>0</v>
      </c>
      <c r="F973" t="str">
        <f>Rawdata[[#This Row],[Education]]</f>
        <v>Graduate Degree</v>
      </c>
      <c r="G973">
        <f>VLOOKUP(tbl[[#This Row],[Education]],lk_education[],G$2,FALSE)</f>
        <v>5</v>
      </c>
      <c r="H973" t="str">
        <f>Rawdata[[#This Row],[Occupation]]</f>
        <v>Professional</v>
      </c>
      <c r="I973" t="str">
        <f>Rawdata[[#This Row],[Home Owner]]</f>
        <v>No</v>
      </c>
      <c r="J973">
        <f>Rawdata[[#This Row],[Cars]]</f>
        <v>0</v>
      </c>
      <c r="K973" t="str">
        <f>Rawdata[[#This Row],[Commute Distance]]</f>
        <v>0-1 Miles</v>
      </c>
      <c r="L973" t="str">
        <f>Rawdata[[#This Row],[Region]]</f>
        <v>North America</v>
      </c>
      <c r="M973">
        <f>Rawdata[[#This Row],[Age]]</f>
        <v>39</v>
      </c>
      <c r="N973" t="str">
        <f>VLOOKUP(tbl[[#This Row],[Age]],lk_age_brackets[],N$2,TRUE)</f>
        <v>31-40</v>
      </c>
      <c r="O973" t="str">
        <f>Rawdata[[#This Row],[Purchased Bike]]</f>
        <v>No</v>
      </c>
    </row>
    <row r="974" spans="1:15" x14ac:dyDescent="0.25">
      <c r="A974">
        <f>Rawdata[[#This Row],[ID]]</f>
        <v>26576</v>
      </c>
      <c r="B974" t="str">
        <f>IF(Rawdata[[#This Row],[Marital Status]]="M","Married","Single")</f>
        <v>Married</v>
      </c>
      <c r="C974" t="str">
        <f>IF(Rawdata[[#This Row],[Gender]]="M","Male","Female")</f>
        <v>Female</v>
      </c>
      <c r="D974" s="7">
        <f>Rawdata[[#This Row],[Income]]</f>
        <v>60000</v>
      </c>
      <c r="E974">
        <f>Rawdata[[#This Row],[Children]]</f>
        <v>0</v>
      </c>
      <c r="F974" t="str">
        <f>Rawdata[[#This Row],[Education]]</f>
        <v>Partial College</v>
      </c>
      <c r="G974">
        <f>VLOOKUP(tbl[[#This Row],[Education]],lk_education[],G$2,FALSE)</f>
        <v>3</v>
      </c>
      <c r="H974" t="str">
        <f>Rawdata[[#This Row],[Occupation]]</f>
        <v>Skilled Manual</v>
      </c>
      <c r="I974" t="str">
        <f>Rawdata[[#This Row],[Home Owner]]</f>
        <v>Yes</v>
      </c>
      <c r="J974">
        <f>Rawdata[[#This Row],[Cars]]</f>
        <v>2</v>
      </c>
      <c r="K974" t="str">
        <f>Rawdata[[#This Row],[Commute Distance]]</f>
        <v>5-10 Miles</v>
      </c>
      <c r="L974" t="str">
        <f>Rawdata[[#This Row],[Region]]</f>
        <v>North America</v>
      </c>
      <c r="M974">
        <f>Rawdata[[#This Row],[Age]]</f>
        <v>31</v>
      </c>
      <c r="N974" t="str">
        <f>VLOOKUP(tbl[[#This Row],[Age]],lk_age_brackets[],N$2,TRUE)</f>
        <v>31-40</v>
      </c>
      <c r="O974" t="str">
        <f>Rawdata[[#This Row],[Purchased Bike]]</f>
        <v>No</v>
      </c>
    </row>
    <row r="975" spans="1:15" x14ac:dyDescent="0.25">
      <c r="A975">
        <f>Rawdata[[#This Row],[ID]]</f>
        <v>12192</v>
      </c>
      <c r="B975" t="str">
        <f>IF(Rawdata[[#This Row],[Marital Status]]="M","Married","Single")</f>
        <v>Single</v>
      </c>
      <c r="C975" t="str">
        <f>IF(Rawdata[[#This Row],[Gender]]="M","Male","Female")</f>
        <v>Female</v>
      </c>
      <c r="D975" s="7">
        <f>Rawdata[[#This Row],[Income]]</f>
        <v>60000</v>
      </c>
      <c r="E975">
        <f>Rawdata[[#This Row],[Children]]</f>
        <v>2</v>
      </c>
      <c r="F975" t="str">
        <f>Rawdata[[#This Row],[Education]]</f>
        <v>Partial High School</v>
      </c>
      <c r="G975">
        <f>VLOOKUP(tbl[[#This Row],[Education]],lk_education[],G$2,FALSE)</f>
        <v>1</v>
      </c>
      <c r="H975" t="str">
        <f>Rawdata[[#This Row],[Occupation]]</f>
        <v>Skilled Manual</v>
      </c>
      <c r="I975" t="str">
        <f>Rawdata[[#This Row],[Home Owner]]</f>
        <v>No</v>
      </c>
      <c r="J975">
        <f>Rawdata[[#This Row],[Cars]]</f>
        <v>2</v>
      </c>
      <c r="K975" t="str">
        <f>Rawdata[[#This Row],[Commute Distance]]</f>
        <v>1-2 Miles</v>
      </c>
      <c r="L975" t="str">
        <f>Rawdata[[#This Row],[Region]]</f>
        <v>North America</v>
      </c>
      <c r="M975">
        <f>Rawdata[[#This Row],[Age]]</f>
        <v>51</v>
      </c>
      <c r="N975" t="str">
        <f>VLOOKUP(tbl[[#This Row],[Age]],lk_age_brackets[],N$2,TRUE)</f>
        <v>51-60</v>
      </c>
      <c r="O975" t="str">
        <f>Rawdata[[#This Row],[Purchased Bike]]</f>
        <v>No</v>
      </c>
    </row>
    <row r="976" spans="1:15" x14ac:dyDescent="0.25">
      <c r="A976">
        <f>Rawdata[[#This Row],[ID]]</f>
        <v>14887</v>
      </c>
      <c r="B976" t="str">
        <f>IF(Rawdata[[#This Row],[Marital Status]]="M","Married","Single")</f>
        <v>Married</v>
      </c>
      <c r="C976" t="str">
        <f>IF(Rawdata[[#This Row],[Gender]]="M","Male","Female")</f>
        <v>Female</v>
      </c>
      <c r="D976" s="7">
        <f>Rawdata[[#This Row],[Income]]</f>
        <v>30000</v>
      </c>
      <c r="E976">
        <f>Rawdata[[#This Row],[Children]]</f>
        <v>1</v>
      </c>
      <c r="F976" t="str">
        <f>Rawdata[[#This Row],[Education]]</f>
        <v>High School</v>
      </c>
      <c r="G976">
        <f>VLOOKUP(tbl[[#This Row],[Education]],lk_education[],G$2,FALSE)</f>
        <v>2</v>
      </c>
      <c r="H976" t="str">
        <f>Rawdata[[#This Row],[Occupation]]</f>
        <v>Clerical</v>
      </c>
      <c r="I976" t="str">
        <f>Rawdata[[#This Row],[Home Owner]]</f>
        <v>Yes</v>
      </c>
      <c r="J976">
        <f>Rawdata[[#This Row],[Cars]]</f>
        <v>1</v>
      </c>
      <c r="K976" t="str">
        <f>Rawdata[[#This Row],[Commute Distance]]</f>
        <v>5-10 Miles</v>
      </c>
      <c r="L976" t="str">
        <f>Rawdata[[#This Row],[Region]]</f>
        <v>North America</v>
      </c>
      <c r="M976">
        <f>Rawdata[[#This Row],[Age]]</f>
        <v>52</v>
      </c>
      <c r="N976" t="str">
        <f>VLOOKUP(tbl[[#This Row],[Age]],lk_age_brackets[],N$2,TRUE)</f>
        <v>51-60</v>
      </c>
      <c r="O976" t="str">
        <f>Rawdata[[#This Row],[Purchased Bike]]</f>
        <v>No</v>
      </c>
    </row>
    <row r="977" spans="1:15" x14ac:dyDescent="0.25">
      <c r="A977">
        <f>Rawdata[[#This Row],[ID]]</f>
        <v>11734</v>
      </c>
      <c r="B977" t="str">
        <f>IF(Rawdata[[#This Row],[Marital Status]]="M","Married","Single")</f>
        <v>Married</v>
      </c>
      <c r="C977" t="str">
        <f>IF(Rawdata[[#This Row],[Gender]]="M","Male","Female")</f>
        <v>Male</v>
      </c>
      <c r="D977" s="7">
        <f>Rawdata[[#This Row],[Income]]</f>
        <v>60000</v>
      </c>
      <c r="E977">
        <f>Rawdata[[#This Row],[Children]]</f>
        <v>1</v>
      </c>
      <c r="F977" t="str">
        <f>Rawdata[[#This Row],[Education]]</f>
        <v>Partial College</v>
      </c>
      <c r="G977">
        <f>VLOOKUP(tbl[[#This Row],[Education]],lk_education[],G$2,FALSE)</f>
        <v>3</v>
      </c>
      <c r="H977" t="str">
        <f>Rawdata[[#This Row],[Occupation]]</f>
        <v>Skilled Manual</v>
      </c>
      <c r="I977" t="str">
        <f>Rawdata[[#This Row],[Home Owner]]</f>
        <v>No</v>
      </c>
      <c r="J977">
        <f>Rawdata[[#This Row],[Cars]]</f>
        <v>1</v>
      </c>
      <c r="K977" t="str">
        <f>Rawdata[[#This Row],[Commute Distance]]</f>
        <v>0-1 Miles</v>
      </c>
      <c r="L977" t="str">
        <f>Rawdata[[#This Row],[Region]]</f>
        <v>North America</v>
      </c>
      <c r="M977">
        <f>Rawdata[[#This Row],[Age]]</f>
        <v>47</v>
      </c>
      <c r="N977" t="str">
        <f>VLOOKUP(tbl[[#This Row],[Age]],lk_age_brackets[],N$2,TRUE)</f>
        <v>41-50</v>
      </c>
      <c r="O977" t="str">
        <f>Rawdata[[#This Row],[Purchased Bike]]</f>
        <v>No</v>
      </c>
    </row>
    <row r="978" spans="1:15" x14ac:dyDescent="0.25">
      <c r="A978">
        <f>Rawdata[[#This Row],[ID]]</f>
        <v>17462</v>
      </c>
      <c r="B978" t="str">
        <f>IF(Rawdata[[#This Row],[Marital Status]]="M","Married","Single")</f>
        <v>Married</v>
      </c>
      <c r="C978" t="str">
        <f>IF(Rawdata[[#This Row],[Gender]]="M","Male","Female")</f>
        <v>Male</v>
      </c>
      <c r="D978" s="7">
        <f>Rawdata[[#This Row],[Income]]</f>
        <v>70000</v>
      </c>
      <c r="E978">
        <f>Rawdata[[#This Row],[Children]]</f>
        <v>3</v>
      </c>
      <c r="F978" t="str">
        <f>Rawdata[[#This Row],[Education]]</f>
        <v>Graduate Degree</v>
      </c>
      <c r="G978">
        <f>VLOOKUP(tbl[[#This Row],[Education]],lk_education[],G$2,FALSE)</f>
        <v>5</v>
      </c>
      <c r="H978" t="str">
        <f>Rawdata[[#This Row],[Occupation]]</f>
        <v>Management</v>
      </c>
      <c r="I978" t="str">
        <f>Rawdata[[#This Row],[Home Owner]]</f>
        <v>Yes</v>
      </c>
      <c r="J978">
        <f>Rawdata[[#This Row],[Cars]]</f>
        <v>2</v>
      </c>
      <c r="K978" t="str">
        <f>Rawdata[[#This Row],[Commute Distance]]</f>
        <v>5-10 Miles</v>
      </c>
      <c r="L978" t="str">
        <f>Rawdata[[#This Row],[Region]]</f>
        <v>North America</v>
      </c>
      <c r="M978">
        <f>Rawdata[[#This Row],[Age]]</f>
        <v>53</v>
      </c>
      <c r="N978" t="str">
        <f>VLOOKUP(tbl[[#This Row],[Age]],lk_age_brackets[],N$2,TRUE)</f>
        <v>51-60</v>
      </c>
      <c r="O978" t="str">
        <f>Rawdata[[#This Row],[Purchased Bike]]</f>
        <v>Yes</v>
      </c>
    </row>
    <row r="979" spans="1:15" x14ac:dyDescent="0.25">
      <c r="A979">
        <f>Rawdata[[#This Row],[ID]]</f>
        <v>20659</v>
      </c>
      <c r="B979" t="str">
        <f>IF(Rawdata[[#This Row],[Marital Status]]="M","Married","Single")</f>
        <v>Married</v>
      </c>
      <c r="C979" t="str">
        <f>IF(Rawdata[[#This Row],[Gender]]="M","Male","Female")</f>
        <v>Male</v>
      </c>
      <c r="D979" s="7">
        <f>Rawdata[[#This Row],[Income]]</f>
        <v>70000</v>
      </c>
      <c r="E979">
        <f>Rawdata[[#This Row],[Children]]</f>
        <v>3</v>
      </c>
      <c r="F979" t="str">
        <f>Rawdata[[#This Row],[Education]]</f>
        <v>Graduate Degree</v>
      </c>
      <c r="G979">
        <f>VLOOKUP(tbl[[#This Row],[Education]],lk_education[],G$2,FALSE)</f>
        <v>5</v>
      </c>
      <c r="H979" t="str">
        <f>Rawdata[[#This Row],[Occupation]]</f>
        <v>Professional</v>
      </c>
      <c r="I979" t="str">
        <f>Rawdata[[#This Row],[Home Owner]]</f>
        <v>Yes</v>
      </c>
      <c r="J979">
        <f>Rawdata[[#This Row],[Cars]]</f>
        <v>0</v>
      </c>
      <c r="K979" t="str">
        <f>Rawdata[[#This Row],[Commute Distance]]</f>
        <v>0-1 Miles</v>
      </c>
      <c r="L979" t="str">
        <f>Rawdata[[#This Row],[Region]]</f>
        <v>North America</v>
      </c>
      <c r="M979">
        <f>Rawdata[[#This Row],[Age]]</f>
        <v>35</v>
      </c>
      <c r="N979" t="str">
        <f>VLOOKUP(tbl[[#This Row],[Age]],lk_age_brackets[],N$2,TRUE)</f>
        <v>31-40</v>
      </c>
      <c r="O979" t="str">
        <f>Rawdata[[#This Row],[Purchased Bike]]</f>
        <v>Yes</v>
      </c>
    </row>
    <row r="980" spans="1:15" x14ac:dyDescent="0.25">
      <c r="A980">
        <f>Rawdata[[#This Row],[ID]]</f>
        <v>28004</v>
      </c>
      <c r="B980" t="str">
        <f>IF(Rawdata[[#This Row],[Marital Status]]="M","Married","Single")</f>
        <v>Married</v>
      </c>
      <c r="C980" t="str">
        <f>IF(Rawdata[[#This Row],[Gender]]="M","Male","Female")</f>
        <v>Female</v>
      </c>
      <c r="D980" s="7">
        <f>Rawdata[[#This Row],[Income]]</f>
        <v>60000</v>
      </c>
      <c r="E980">
        <f>Rawdata[[#This Row],[Children]]</f>
        <v>3</v>
      </c>
      <c r="F980" t="str">
        <f>Rawdata[[#This Row],[Education]]</f>
        <v>Bachelors</v>
      </c>
      <c r="G980">
        <f>VLOOKUP(tbl[[#This Row],[Education]],lk_education[],G$2,FALSE)</f>
        <v>4</v>
      </c>
      <c r="H980" t="str">
        <f>Rawdata[[#This Row],[Occupation]]</f>
        <v>Management</v>
      </c>
      <c r="I980" t="str">
        <f>Rawdata[[#This Row],[Home Owner]]</f>
        <v>Yes</v>
      </c>
      <c r="J980">
        <f>Rawdata[[#This Row],[Cars]]</f>
        <v>2</v>
      </c>
      <c r="K980" t="str">
        <f>Rawdata[[#This Row],[Commute Distance]]</f>
        <v>10+ Miles</v>
      </c>
      <c r="L980" t="str">
        <f>Rawdata[[#This Row],[Region]]</f>
        <v>North America</v>
      </c>
      <c r="M980">
        <f>Rawdata[[#This Row],[Age]]</f>
        <v>66</v>
      </c>
      <c r="N980" t="str">
        <f>VLOOKUP(tbl[[#This Row],[Age]],lk_age_brackets[],N$2,TRUE)</f>
        <v>61+</v>
      </c>
      <c r="O980" t="str">
        <f>Rawdata[[#This Row],[Purchased Bike]]</f>
        <v>No</v>
      </c>
    </row>
    <row r="981" spans="1:15" x14ac:dyDescent="0.25">
      <c r="A981">
        <f>Rawdata[[#This Row],[ID]]</f>
        <v>19741</v>
      </c>
      <c r="B981" t="str">
        <f>IF(Rawdata[[#This Row],[Marital Status]]="M","Married","Single")</f>
        <v>Single</v>
      </c>
      <c r="C981" t="str">
        <f>IF(Rawdata[[#This Row],[Gender]]="M","Male","Female")</f>
        <v>Female</v>
      </c>
      <c r="D981" s="7">
        <f>Rawdata[[#This Row],[Income]]</f>
        <v>80000</v>
      </c>
      <c r="E981">
        <f>Rawdata[[#This Row],[Children]]</f>
        <v>4</v>
      </c>
      <c r="F981" t="str">
        <f>Rawdata[[#This Row],[Education]]</f>
        <v>Graduate Degree</v>
      </c>
      <c r="G981">
        <f>VLOOKUP(tbl[[#This Row],[Education]],lk_education[],G$2,FALSE)</f>
        <v>5</v>
      </c>
      <c r="H981" t="str">
        <f>Rawdata[[#This Row],[Occupation]]</f>
        <v>Management</v>
      </c>
      <c r="I981" t="str">
        <f>Rawdata[[#This Row],[Home Owner]]</f>
        <v>Yes</v>
      </c>
      <c r="J981">
        <f>Rawdata[[#This Row],[Cars]]</f>
        <v>2</v>
      </c>
      <c r="K981" t="str">
        <f>Rawdata[[#This Row],[Commute Distance]]</f>
        <v>5-10 Miles</v>
      </c>
      <c r="L981" t="str">
        <f>Rawdata[[#This Row],[Region]]</f>
        <v>North America</v>
      </c>
      <c r="M981">
        <f>Rawdata[[#This Row],[Age]]</f>
        <v>65</v>
      </c>
      <c r="N981" t="str">
        <f>VLOOKUP(tbl[[#This Row],[Age]],lk_age_brackets[],N$2,TRUE)</f>
        <v>61+</v>
      </c>
      <c r="O981" t="str">
        <f>Rawdata[[#This Row],[Purchased Bike]]</f>
        <v>No</v>
      </c>
    </row>
    <row r="982" spans="1:15" x14ac:dyDescent="0.25">
      <c r="A982">
        <f>Rawdata[[#This Row],[ID]]</f>
        <v>17450</v>
      </c>
      <c r="B982" t="str">
        <f>IF(Rawdata[[#This Row],[Marital Status]]="M","Married","Single")</f>
        <v>Married</v>
      </c>
      <c r="C982" t="str">
        <f>IF(Rawdata[[#This Row],[Gender]]="M","Male","Female")</f>
        <v>Male</v>
      </c>
      <c r="D982" s="7">
        <f>Rawdata[[#This Row],[Income]]</f>
        <v>80000</v>
      </c>
      <c r="E982">
        <f>Rawdata[[#This Row],[Children]]</f>
        <v>5</v>
      </c>
      <c r="F982" t="str">
        <f>Rawdata[[#This Row],[Education]]</f>
        <v>Partial College</v>
      </c>
      <c r="G982">
        <f>VLOOKUP(tbl[[#This Row],[Education]],lk_education[],G$2,FALSE)</f>
        <v>3</v>
      </c>
      <c r="H982" t="str">
        <f>Rawdata[[#This Row],[Occupation]]</f>
        <v>Professional</v>
      </c>
      <c r="I982" t="str">
        <f>Rawdata[[#This Row],[Home Owner]]</f>
        <v>Yes</v>
      </c>
      <c r="J982">
        <f>Rawdata[[#This Row],[Cars]]</f>
        <v>3</v>
      </c>
      <c r="K982" t="str">
        <f>Rawdata[[#This Row],[Commute Distance]]</f>
        <v>5-10 Miles</v>
      </c>
      <c r="L982" t="str">
        <f>Rawdata[[#This Row],[Region]]</f>
        <v>North America</v>
      </c>
      <c r="M982">
        <f>Rawdata[[#This Row],[Age]]</f>
        <v>45</v>
      </c>
      <c r="N982" t="str">
        <f>VLOOKUP(tbl[[#This Row],[Age]],lk_age_brackets[],N$2,TRUE)</f>
        <v>41-50</v>
      </c>
      <c r="O982" t="str">
        <f>Rawdata[[#This Row],[Purchased Bike]]</f>
        <v>No</v>
      </c>
    </row>
    <row r="983" spans="1:15" x14ac:dyDescent="0.25">
      <c r="A983">
        <f>Rawdata[[#This Row],[ID]]</f>
        <v>17337</v>
      </c>
      <c r="B983" t="str">
        <f>IF(Rawdata[[#This Row],[Marital Status]]="M","Married","Single")</f>
        <v>Single</v>
      </c>
      <c r="C983" t="str">
        <f>IF(Rawdata[[#This Row],[Gender]]="M","Male","Female")</f>
        <v>Male</v>
      </c>
      <c r="D983" s="7">
        <f>Rawdata[[#This Row],[Income]]</f>
        <v>40000</v>
      </c>
      <c r="E983">
        <f>Rawdata[[#This Row],[Children]]</f>
        <v>0</v>
      </c>
      <c r="F983" t="str">
        <f>Rawdata[[#This Row],[Education]]</f>
        <v>High School</v>
      </c>
      <c r="G983">
        <f>VLOOKUP(tbl[[#This Row],[Education]],lk_education[],G$2,FALSE)</f>
        <v>2</v>
      </c>
      <c r="H983" t="str">
        <f>Rawdata[[#This Row],[Occupation]]</f>
        <v>Skilled Manual</v>
      </c>
      <c r="I983" t="str">
        <f>Rawdata[[#This Row],[Home Owner]]</f>
        <v>Yes</v>
      </c>
      <c r="J983">
        <f>Rawdata[[#This Row],[Cars]]</f>
        <v>1</v>
      </c>
      <c r="K983" t="str">
        <f>Rawdata[[#This Row],[Commute Distance]]</f>
        <v>5-10 Miles</v>
      </c>
      <c r="L983" t="str">
        <f>Rawdata[[#This Row],[Region]]</f>
        <v>North America</v>
      </c>
      <c r="M983">
        <f>Rawdata[[#This Row],[Age]]</f>
        <v>31</v>
      </c>
      <c r="N983" t="str">
        <f>VLOOKUP(tbl[[#This Row],[Age]],lk_age_brackets[],N$2,TRUE)</f>
        <v>31-40</v>
      </c>
      <c r="O983" t="str">
        <f>Rawdata[[#This Row],[Purchased Bike]]</f>
        <v>No</v>
      </c>
    </row>
    <row r="984" spans="1:15" x14ac:dyDescent="0.25">
      <c r="A984">
        <f>Rawdata[[#This Row],[ID]]</f>
        <v>18594</v>
      </c>
      <c r="B984" t="str">
        <f>IF(Rawdata[[#This Row],[Marital Status]]="M","Married","Single")</f>
        <v>Single</v>
      </c>
      <c r="C984" t="str">
        <f>IF(Rawdata[[#This Row],[Gender]]="M","Male","Female")</f>
        <v>Female</v>
      </c>
      <c r="D984" s="7">
        <f>Rawdata[[#This Row],[Income]]</f>
        <v>80000</v>
      </c>
      <c r="E984">
        <f>Rawdata[[#This Row],[Children]]</f>
        <v>3</v>
      </c>
      <c r="F984" t="str">
        <f>Rawdata[[#This Row],[Education]]</f>
        <v>Bachelors</v>
      </c>
      <c r="G984">
        <f>VLOOKUP(tbl[[#This Row],[Education]],lk_education[],G$2,FALSE)</f>
        <v>4</v>
      </c>
      <c r="H984" t="str">
        <f>Rawdata[[#This Row],[Occupation]]</f>
        <v>Skilled Manual</v>
      </c>
      <c r="I984" t="str">
        <f>Rawdata[[#This Row],[Home Owner]]</f>
        <v>Yes</v>
      </c>
      <c r="J984">
        <f>Rawdata[[#This Row],[Cars]]</f>
        <v>3</v>
      </c>
      <c r="K984" t="str">
        <f>Rawdata[[#This Row],[Commute Distance]]</f>
        <v>10+ Miles</v>
      </c>
      <c r="L984" t="str">
        <f>Rawdata[[#This Row],[Region]]</f>
        <v>North America</v>
      </c>
      <c r="M984">
        <f>Rawdata[[#This Row],[Age]]</f>
        <v>40</v>
      </c>
      <c r="N984" t="str">
        <f>VLOOKUP(tbl[[#This Row],[Age]],lk_age_brackets[],N$2,TRUE)</f>
        <v>31-40</v>
      </c>
      <c r="O984" t="str">
        <f>Rawdata[[#This Row],[Purchased Bike]]</f>
        <v>Yes</v>
      </c>
    </row>
    <row r="985" spans="1:15" x14ac:dyDescent="0.25">
      <c r="A985">
        <f>Rawdata[[#This Row],[ID]]</f>
        <v>15982</v>
      </c>
      <c r="B985" t="str">
        <f>IF(Rawdata[[#This Row],[Marital Status]]="M","Married","Single")</f>
        <v>Married</v>
      </c>
      <c r="C985" t="str">
        <f>IF(Rawdata[[#This Row],[Gender]]="M","Male","Female")</f>
        <v>Male</v>
      </c>
      <c r="D985" s="7">
        <f>Rawdata[[#This Row],[Income]]</f>
        <v>110000</v>
      </c>
      <c r="E985">
        <f>Rawdata[[#This Row],[Children]]</f>
        <v>5</v>
      </c>
      <c r="F985" t="str">
        <f>Rawdata[[#This Row],[Education]]</f>
        <v>Partial College</v>
      </c>
      <c r="G985">
        <f>VLOOKUP(tbl[[#This Row],[Education]],lk_education[],G$2,FALSE)</f>
        <v>3</v>
      </c>
      <c r="H985" t="str">
        <f>Rawdata[[#This Row],[Occupation]]</f>
        <v>Professional</v>
      </c>
      <c r="I985" t="str">
        <f>Rawdata[[#This Row],[Home Owner]]</f>
        <v>Yes</v>
      </c>
      <c r="J985">
        <f>Rawdata[[#This Row],[Cars]]</f>
        <v>4</v>
      </c>
      <c r="K985" t="str">
        <f>Rawdata[[#This Row],[Commute Distance]]</f>
        <v>2-5 Miles</v>
      </c>
      <c r="L985" t="str">
        <f>Rawdata[[#This Row],[Region]]</f>
        <v>North America</v>
      </c>
      <c r="M985">
        <f>Rawdata[[#This Row],[Age]]</f>
        <v>46</v>
      </c>
      <c r="N985" t="str">
        <f>VLOOKUP(tbl[[#This Row],[Age]],lk_age_brackets[],N$2,TRUE)</f>
        <v>41-50</v>
      </c>
      <c r="O985" t="str">
        <f>Rawdata[[#This Row],[Purchased Bike]]</f>
        <v>No</v>
      </c>
    </row>
    <row r="986" spans="1:15" x14ac:dyDescent="0.25">
      <c r="A986">
        <f>Rawdata[[#This Row],[ID]]</f>
        <v>28625</v>
      </c>
      <c r="B986" t="str">
        <f>IF(Rawdata[[#This Row],[Marital Status]]="M","Married","Single")</f>
        <v>Single</v>
      </c>
      <c r="C986" t="str">
        <f>IF(Rawdata[[#This Row],[Gender]]="M","Male","Female")</f>
        <v>Male</v>
      </c>
      <c r="D986" s="7">
        <f>Rawdata[[#This Row],[Income]]</f>
        <v>40000</v>
      </c>
      <c r="E986">
        <f>Rawdata[[#This Row],[Children]]</f>
        <v>2</v>
      </c>
      <c r="F986" t="str">
        <f>Rawdata[[#This Row],[Education]]</f>
        <v>Partial College</v>
      </c>
      <c r="G986">
        <f>VLOOKUP(tbl[[#This Row],[Education]],lk_education[],G$2,FALSE)</f>
        <v>3</v>
      </c>
      <c r="H986" t="str">
        <f>Rawdata[[#This Row],[Occupation]]</f>
        <v>Clerical</v>
      </c>
      <c r="I986" t="str">
        <f>Rawdata[[#This Row],[Home Owner]]</f>
        <v>No</v>
      </c>
      <c r="J986">
        <f>Rawdata[[#This Row],[Cars]]</f>
        <v>1</v>
      </c>
      <c r="K986" t="str">
        <f>Rawdata[[#This Row],[Commute Distance]]</f>
        <v>1-2 Miles</v>
      </c>
      <c r="L986" t="str">
        <f>Rawdata[[#This Row],[Region]]</f>
        <v>North America</v>
      </c>
      <c r="M986">
        <f>Rawdata[[#This Row],[Age]]</f>
        <v>47</v>
      </c>
      <c r="N986" t="str">
        <f>VLOOKUP(tbl[[#This Row],[Age]],lk_age_brackets[],N$2,TRUE)</f>
        <v>41-50</v>
      </c>
      <c r="O986" t="str">
        <f>Rawdata[[#This Row],[Purchased Bike]]</f>
        <v>Yes</v>
      </c>
    </row>
    <row r="987" spans="1:15" x14ac:dyDescent="0.25">
      <c r="A987">
        <f>Rawdata[[#This Row],[ID]]</f>
        <v>11269</v>
      </c>
      <c r="B987" t="str">
        <f>IF(Rawdata[[#This Row],[Marital Status]]="M","Married","Single")</f>
        <v>Married</v>
      </c>
      <c r="C987" t="str">
        <f>IF(Rawdata[[#This Row],[Gender]]="M","Male","Female")</f>
        <v>Male</v>
      </c>
      <c r="D987" s="7">
        <f>Rawdata[[#This Row],[Income]]</f>
        <v>130000</v>
      </c>
      <c r="E987">
        <f>Rawdata[[#This Row],[Children]]</f>
        <v>2</v>
      </c>
      <c r="F987" t="str">
        <f>Rawdata[[#This Row],[Education]]</f>
        <v>Graduate Degree</v>
      </c>
      <c r="G987">
        <f>VLOOKUP(tbl[[#This Row],[Education]],lk_education[],G$2,FALSE)</f>
        <v>5</v>
      </c>
      <c r="H987" t="str">
        <f>Rawdata[[#This Row],[Occupation]]</f>
        <v>Management</v>
      </c>
      <c r="I987" t="str">
        <f>Rawdata[[#This Row],[Home Owner]]</f>
        <v>Yes</v>
      </c>
      <c r="J987">
        <f>Rawdata[[#This Row],[Cars]]</f>
        <v>2</v>
      </c>
      <c r="K987" t="str">
        <f>Rawdata[[#This Row],[Commute Distance]]</f>
        <v>0-1 Miles</v>
      </c>
      <c r="L987" t="str">
        <f>Rawdata[[#This Row],[Region]]</f>
        <v>North America</v>
      </c>
      <c r="M987">
        <f>Rawdata[[#This Row],[Age]]</f>
        <v>41</v>
      </c>
      <c r="N987" t="str">
        <f>VLOOKUP(tbl[[#This Row],[Age]],lk_age_brackets[],N$2,TRUE)</f>
        <v>41-50</v>
      </c>
      <c r="O987" t="str">
        <f>Rawdata[[#This Row],[Purchased Bike]]</f>
        <v>No</v>
      </c>
    </row>
    <row r="988" spans="1:15" x14ac:dyDescent="0.25">
      <c r="A988">
        <f>Rawdata[[#This Row],[ID]]</f>
        <v>25148</v>
      </c>
      <c r="B988" t="str">
        <f>IF(Rawdata[[#This Row],[Marital Status]]="M","Married","Single")</f>
        <v>Married</v>
      </c>
      <c r="C988" t="str">
        <f>IF(Rawdata[[#This Row],[Gender]]="M","Male","Female")</f>
        <v>Male</v>
      </c>
      <c r="D988" s="7">
        <f>Rawdata[[#This Row],[Income]]</f>
        <v>60000</v>
      </c>
      <c r="E988">
        <f>Rawdata[[#This Row],[Children]]</f>
        <v>2</v>
      </c>
      <c r="F988" t="str">
        <f>Rawdata[[#This Row],[Education]]</f>
        <v>High School</v>
      </c>
      <c r="G988">
        <f>VLOOKUP(tbl[[#This Row],[Education]],lk_education[],G$2,FALSE)</f>
        <v>2</v>
      </c>
      <c r="H988" t="str">
        <f>Rawdata[[#This Row],[Occupation]]</f>
        <v>Professional</v>
      </c>
      <c r="I988" t="str">
        <f>Rawdata[[#This Row],[Home Owner]]</f>
        <v>No</v>
      </c>
      <c r="J988">
        <f>Rawdata[[#This Row],[Cars]]</f>
        <v>2</v>
      </c>
      <c r="K988" t="str">
        <f>Rawdata[[#This Row],[Commute Distance]]</f>
        <v>1-2 Miles</v>
      </c>
      <c r="L988" t="str">
        <f>Rawdata[[#This Row],[Region]]</f>
        <v>North America</v>
      </c>
      <c r="M988">
        <f>Rawdata[[#This Row],[Age]]</f>
        <v>48</v>
      </c>
      <c r="N988" t="str">
        <f>VLOOKUP(tbl[[#This Row],[Age]],lk_age_brackets[],N$2,TRUE)</f>
        <v>41-50</v>
      </c>
      <c r="O988" t="str">
        <f>Rawdata[[#This Row],[Purchased Bike]]</f>
        <v>Yes</v>
      </c>
    </row>
    <row r="989" spans="1:15" x14ac:dyDescent="0.25">
      <c r="A989">
        <f>Rawdata[[#This Row],[ID]]</f>
        <v>13920</v>
      </c>
      <c r="B989" t="str">
        <f>IF(Rawdata[[#This Row],[Marital Status]]="M","Married","Single")</f>
        <v>Single</v>
      </c>
      <c r="C989" t="str">
        <f>IF(Rawdata[[#This Row],[Gender]]="M","Male","Female")</f>
        <v>Female</v>
      </c>
      <c r="D989" s="7">
        <f>Rawdata[[#This Row],[Income]]</f>
        <v>50000</v>
      </c>
      <c r="E989">
        <f>Rawdata[[#This Row],[Children]]</f>
        <v>4</v>
      </c>
      <c r="F989" t="str">
        <f>Rawdata[[#This Row],[Education]]</f>
        <v>Bachelors</v>
      </c>
      <c r="G989">
        <f>VLOOKUP(tbl[[#This Row],[Education]],lk_education[],G$2,FALSE)</f>
        <v>4</v>
      </c>
      <c r="H989" t="str">
        <f>Rawdata[[#This Row],[Occupation]]</f>
        <v>Skilled Manual</v>
      </c>
      <c r="I989" t="str">
        <f>Rawdata[[#This Row],[Home Owner]]</f>
        <v>Yes</v>
      </c>
      <c r="J989">
        <f>Rawdata[[#This Row],[Cars]]</f>
        <v>2</v>
      </c>
      <c r="K989" t="str">
        <f>Rawdata[[#This Row],[Commute Distance]]</f>
        <v>0-1 Miles</v>
      </c>
      <c r="L989" t="str">
        <f>Rawdata[[#This Row],[Region]]</f>
        <v>North America</v>
      </c>
      <c r="M989">
        <f>Rawdata[[#This Row],[Age]]</f>
        <v>42</v>
      </c>
      <c r="N989" t="str">
        <f>VLOOKUP(tbl[[#This Row],[Age]],lk_age_brackets[],N$2,TRUE)</f>
        <v>41-50</v>
      </c>
      <c r="O989" t="str">
        <f>Rawdata[[#This Row],[Purchased Bike]]</f>
        <v>No</v>
      </c>
    </row>
    <row r="990" spans="1:15" x14ac:dyDescent="0.25">
      <c r="A990">
        <f>Rawdata[[#This Row],[ID]]</f>
        <v>23704</v>
      </c>
      <c r="B990" t="str">
        <f>IF(Rawdata[[#This Row],[Marital Status]]="M","Married","Single")</f>
        <v>Single</v>
      </c>
      <c r="C990" t="str">
        <f>IF(Rawdata[[#This Row],[Gender]]="M","Male","Female")</f>
        <v>Male</v>
      </c>
      <c r="D990" s="7">
        <f>Rawdata[[#This Row],[Income]]</f>
        <v>40000</v>
      </c>
      <c r="E990">
        <f>Rawdata[[#This Row],[Children]]</f>
        <v>5</v>
      </c>
      <c r="F990" t="str">
        <f>Rawdata[[#This Row],[Education]]</f>
        <v>High School</v>
      </c>
      <c r="G990">
        <f>VLOOKUP(tbl[[#This Row],[Education]],lk_education[],G$2,FALSE)</f>
        <v>2</v>
      </c>
      <c r="H990" t="str">
        <f>Rawdata[[#This Row],[Occupation]]</f>
        <v>Professional</v>
      </c>
      <c r="I990" t="str">
        <f>Rawdata[[#This Row],[Home Owner]]</f>
        <v>Yes</v>
      </c>
      <c r="J990">
        <f>Rawdata[[#This Row],[Cars]]</f>
        <v>4</v>
      </c>
      <c r="K990" t="str">
        <f>Rawdata[[#This Row],[Commute Distance]]</f>
        <v>10+ Miles</v>
      </c>
      <c r="L990" t="str">
        <f>Rawdata[[#This Row],[Region]]</f>
        <v>North America</v>
      </c>
      <c r="M990">
        <f>Rawdata[[#This Row],[Age]]</f>
        <v>60</v>
      </c>
      <c r="N990" t="str">
        <f>VLOOKUP(tbl[[#This Row],[Age]],lk_age_brackets[],N$2,TRUE)</f>
        <v>51-60</v>
      </c>
      <c r="O990" t="str">
        <f>Rawdata[[#This Row],[Purchased Bike]]</f>
        <v>Yes</v>
      </c>
    </row>
    <row r="991" spans="1:15" x14ac:dyDescent="0.25">
      <c r="A991">
        <f>Rawdata[[#This Row],[ID]]</f>
        <v>28972</v>
      </c>
      <c r="B991" t="str">
        <f>IF(Rawdata[[#This Row],[Marital Status]]="M","Married","Single")</f>
        <v>Single</v>
      </c>
      <c r="C991" t="str">
        <f>IF(Rawdata[[#This Row],[Gender]]="M","Male","Female")</f>
        <v>Female</v>
      </c>
      <c r="D991" s="7">
        <f>Rawdata[[#This Row],[Income]]</f>
        <v>60000</v>
      </c>
      <c r="E991">
        <f>Rawdata[[#This Row],[Children]]</f>
        <v>3</v>
      </c>
      <c r="F991" t="str">
        <f>Rawdata[[#This Row],[Education]]</f>
        <v>Graduate Degree</v>
      </c>
      <c r="G991">
        <f>VLOOKUP(tbl[[#This Row],[Education]],lk_education[],G$2,FALSE)</f>
        <v>5</v>
      </c>
      <c r="H991" t="str">
        <f>Rawdata[[#This Row],[Occupation]]</f>
        <v>Management</v>
      </c>
      <c r="I991" t="str">
        <f>Rawdata[[#This Row],[Home Owner]]</f>
        <v>Yes</v>
      </c>
      <c r="J991">
        <f>Rawdata[[#This Row],[Cars]]</f>
        <v>2</v>
      </c>
      <c r="K991" t="str">
        <f>Rawdata[[#This Row],[Commute Distance]]</f>
        <v>10+ Miles</v>
      </c>
      <c r="L991" t="str">
        <f>Rawdata[[#This Row],[Region]]</f>
        <v>North America</v>
      </c>
      <c r="M991">
        <f>Rawdata[[#This Row],[Age]]</f>
        <v>66</v>
      </c>
      <c r="N991" t="str">
        <f>VLOOKUP(tbl[[#This Row],[Age]],lk_age_brackets[],N$2,TRUE)</f>
        <v>61+</v>
      </c>
      <c r="O991" t="str">
        <f>Rawdata[[#This Row],[Purchased Bike]]</f>
        <v>No</v>
      </c>
    </row>
    <row r="992" spans="1:15" x14ac:dyDescent="0.25">
      <c r="A992">
        <f>Rawdata[[#This Row],[ID]]</f>
        <v>22730</v>
      </c>
      <c r="B992" t="str">
        <f>IF(Rawdata[[#This Row],[Marital Status]]="M","Married","Single")</f>
        <v>Married</v>
      </c>
      <c r="C992" t="str">
        <f>IF(Rawdata[[#This Row],[Gender]]="M","Male","Female")</f>
        <v>Male</v>
      </c>
      <c r="D992" s="7">
        <f>Rawdata[[#This Row],[Income]]</f>
        <v>70000</v>
      </c>
      <c r="E992">
        <f>Rawdata[[#This Row],[Children]]</f>
        <v>5</v>
      </c>
      <c r="F992" t="str">
        <f>Rawdata[[#This Row],[Education]]</f>
        <v>Bachelors</v>
      </c>
      <c r="G992">
        <f>VLOOKUP(tbl[[#This Row],[Education]],lk_education[],G$2,FALSE)</f>
        <v>4</v>
      </c>
      <c r="H992" t="str">
        <f>Rawdata[[#This Row],[Occupation]]</f>
        <v>Management</v>
      </c>
      <c r="I992" t="str">
        <f>Rawdata[[#This Row],[Home Owner]]</f>
        <v>Yes</v>
      </c>
      <c r="J992">
        <f>Rawdata[[#This Row],[Cars]]</f>
        <v>2</v>
      </c>
      <c r="K992" t="str">
        <f>Rawdata[[#This Row],[Commute Distance]]</f>
        <v>10+ Miles</v>
      </c>
      <c r="L992" t="str">
        <f>Rawdata[[#This Row],[Region]]</f>
        <v>North America</v>
      </c>
      <c r="M992">
        <f>Rawdata[[#This Row],[Age]]</f>
        <v>63</v>
      </c>
      <c r="N992" t="str">
        <f>VLOOKUP(tbl[[#This Row],[Age]],lk_age_brackets[],N$2,TRUE)</f>
        <v>61+</v>
      </c>
      <c r="O992" t="str">
        <f>Rawdata[[#This Row],[Purchased Bike]]</f>
        <v>No</v>
      </c>
    </row>
    <row r="993" spans="1:15" x14ac:dyDescent="0.25">
      <c r="A993">
        <f>Rawdata[[#This Row],[ID]]</f>
        <v>29134</v>
      </c>
      <c r="B993" t="str">
        <f>IF(Rawdata[[#This Row],[Marital Status]]="M","Married","Single")</f>
        <v>Married</v>
      </c>
      <c r="C993" t="str">
        <f>IF(Rawdata[[#This Row],[Gender]]="M","Male","Female")</f>
        <v>Male</v>
      </c>
      <c r="D993" s="7">
        <f>Rawdata[[#This Row],[Income]]</f>
        <v>60000</v>
      </c>
      <c r="E993">
        <f>Rawdata[[#This Row],[Children]]</f>
        <v>4</v>
      </c>
      <c r="F993" t="str">
        <f>Rawdata[[#This Row],[Education]]</f>
        <v>Bachelors</v>
      </c>
      <c r="G993">
        <f>VLOOKUP(tbl[[#This Row],[Education]],lk_education[],G$2,FALSE)</f>
        <v>4</v>
      </c>
      <c r="H993" t="str">
        <f>Rawdata[[#This Row],[Occupation]]</f>
        <v>Skilled Manual</v>
      </c>
      <c r="I993" t="str">
        <f>Rawdata[[#This Row],[Home Owner]]</f>
        <v>No</v>
      </c>
      <c r="J993">
        <f>Rawdata[[#This Row],[Cars]]</f>
        <v>3</v>
      </c>
      <c r="K993" t="str">
        <f>Rawdata[[#This Row],[Commute Distance]]</f>
        <v>10+ Miles</v>
      </c>
      <c r="L993" t="str">
        <f>Rawdata[[#This Row],[Region]]</f>
        <v>North America</v>
      </c>
      <c r="M993">
        <f>Rawdata[[#This Row],[Age]]</f>
        <v>42</v>
      </c>
      <c r="N993" t="str">
        <f>VLOOKUP(tbl[[#This Row],[Age]],lk_age_brackets[],N$2,TRUE)</f>
        <v>41-50</v>
      </c>
      <c r="O993" t="str">
        <f>Rawdata[[#This Row],[Purchased Bike]]</f>
        <v>No</v>
      </c>
    </row>
    <row r="994" spans="1:15" x14ac:dyDescent="0.25">
      <c r="A994">
        <f>Rawdata[[#This Row],[ID]]</f>
        <v>14332</v>
      </c>
      <c r="B994" t="str">
        <f>IF(Rawdata[[#This Row],[Marital Status]]="M","Married","Single")</f>
        <v>Single</v>
      </c>
      <c r="C994" t="str">
        <f>IF(Rawdata[[#This Row],[Gender]]="M","Male","Female")</f>
        <v>Female</v>
      </c>
      <c r="D994" s="7">
        <f>Rawdata[[#This Row],[Income]]</f>
        <v>30000</v>
      </c>
      <c r="E994">
        <f>Rawdata[[#This Row],[Children]]</f>
        <v>0</v>
      </c>
      <c r="F994" t="str">
        <f>Rawdata[[#This Row],[Education]]</f>
        <v>High School</v>
      </c>
      <c r="G994">
        <f>VLOOKUP(tbl[[#This Row],[Education]],lk_education[],G$2,FALSE)</f>
        <v>2</v>
      </c>
      <c r="H994" t="str">
        <f>Rawdata[[#This Row],[Occupation]]</f>
        <v>Skilled Manual</v>
      </c>
      <c r="I994" t="str">
        <f>Rawdata[[#This Row],[Home Owner]]</f>
        <v>No</v>
      </c>
      <c r="J994">
        <f>Rawdata[[#This Row],[Cars]]</f>
        <v>2</v>
      </c>
      <c r="K994" t="str">
        <f>Rawdata[[#This Row],[Commute Distance]]</f>
        <v>5-10 Miles</v>
      </c>
      <c r="L994" t="str">
        <f>Rawdata[[#This Row],[Region]]</f>
        <v>North America</v>
      </c>
      <c r="M994">
        <f>Rawdata[[#This Row],[Age]]</f>
        <v>26</v>
      </c>
      <c r="N994" t="str">
        <f>VLOOKUP(tbl[[#This Row],[Age]],lk_age_brackets[],N$2,TRUE)</f>
        <v>0-30</v>
      </c>
      <c r="O994" t="str">
        <f>Rawdata[[#This Row],[Purchased Bike]]</f>
        <v>No</v>
      </c>
    </row>
    <row r="995" spans="1:15" x14ac:dyDescent="0.25">
      <c r="A995">
        <f>Rawdata[[#This Row],[ID]]</f>
        <v>19117</v>
      </c>
      <c r="B995" t="str">
        <f>IF(Rawdata[[#This Row],[Marital Status]]="M","Married","Single")</f>
        <v>Single</v>
      </c>
      <c r="C995" t="str">
        <f>IF(Rawdata[[#This Row],[Gender]]="M","Male","Female")</f>
        <v>Female</v>
      </c>
      <c r="D995" s="7">
        <f>Rawdata[[#This Row],[Income]]</f>
        <v>60000</v>
      </c>
      <c r="E995">
        <f>Rawdata[[#This Row],[Children]]</f>
        <v>1</v>
      </c>
      <c r="F995" t="str">
        <f>Rawdata[[#This Row],[Education]]</f>
        <v>Graduate Degree</v>
      </c>
      <c r="G995">
        <f>VLOOKUP(tbl[[#This Row],[Education]],lk_education[],G$2,FALSE)</f>
        <v>5</v>
      </c>
      <c r="H995" t="str">
        <f>Rawdata[[#This Row],[Occupation]]</f>
        <v>Professional</v>
      </c>
      <c r="I995" t="str">
        <f>Rawdata[[#This Row],[Home Owner]]</f>
        <v>Yes</v>
      </c>
      <c r="J995">
        <f>Rawdata[[#This Row],[Cars]]</f>
        <v>0</v>
      </c>
      <c r="K995" t="str">
        <f>Rawdata[[#This Row],[Commute Distance]]</f>
        <v>2-5 Miles</v>
      </c>
      <c r="L995" t="str">
        <f>Rawdata[[#This Row],[Region]]</f>
        <v>North America</v>
      </c>
      <c r="M995">
        <f>Rawdata[[#This Row],[Age]]</f>
        <v>36</v>
      </c>
      <c r="N995" t="str">
        <f>VLOOKUP(tbl[[#This Row],[Age]],lk_age_brackets[],N$2,TRUE)</f>
        <v>31-40</v>
      </c>
      <c r="O995" t="str">
        <f>Rawdata[[#This Row],[Purchased Bike]]</f>
        <v>Yes</v>
      </c>
    </row>
    <row r="996" spans="1:15" x14ac:dyDescent="0.25">
      <c r="A996">
        <f>Rawdata[[#This Row],[ID]]</f>
        <v>22864</v>
      </c>
      <c r="B996" t="str">
        <f>IF(Rawdata[[#This Row],[Marital Status]]="M","Married","Single")</f>
        <v>Married</v>
      </c>
      <c r="C996" t="str">
        <f>IF(Rawdata[[#This Row],[Gender]]="M","Male","Female")</f>
        <v>Male</v>
      </c>
      <c r="D996" s="7">
        <f>Rawdata[[#This Row],[Income]]</f>
        <v>90000</v>
      </c>
      <c r="E996">
        <f>Rawdata[[#This Row],[Children]]</f>
        <v>2</v>
      </c>
      <c r="F996" t="str">
        <f>Rawdata[[#This Row],[Education]]</f>
        <v>Partial College</v>
      </c>
      <c r="G996">
        <f>VLOOKUP(tbl[[#This Row],[Education]],lk_education[],G$2,FALSE)</f>
        <v>3</v>
      </c>
      <c r="H996" t="str">
        <f>Rawdata[[#This Row],[Occupation]]</f>
        <v>Professional</v>
      </c>
      <c r="I996" t="str">
        <f>Rawdata[[#This Row],[Home Owner]]</f>
        <v>No</v>
      </c>
      <c r="J996">
        <f>Rawdata[[#This Row],[Cars]]</f>
        <v>0</v>
      </c>
      <c r="K996" t="str">
        <f>Rawdata[[#This Row],[Commute Distance]]</f>
        <v>5-10 Miles</v>
      </c>
      <c r="L996" t="str">
        <f>Rawdata[[#This Row],[Region]]</f>
        <v>North America</v>
      </c>
      <c r="M996">
        <f>Rawdata[[#This Row],[Age]]</f>
        <v>49</v>
      </c>
      <c r="N996" t="str">
        <f>VLOOKUP(tbl[[#This Row],[Age]],lk_age_brackets[],N$2,TRUE)</f>
        <v>41-50</v>
      </c>
      <c r="O996" t="str">
        <f>Rawdata[[#This Row],[Purchased Bike]]</f>
        <v>Yes</v>
      </c>
    </row>
    <row r="997" spans="1:15" x14ac:dyDescent="0.25">
      <c r="A997">
        <f>Rawdata[[#This Row],[ID]]</f>
        <v>11292</v>
      </c>
      <c r="B997" t="str">
        <f>IF(Rawdata[[#This Row],[Marital Status]]="M","Married","Single")</f>
        <v>Single</v>
      </c>
      <c r="C997" t="str">
        <f>IF(Rawdata[[#This Row],[Gender]]="M","Male","Female")</f>
        <v>Male</v>
      </c>
      <c r="D997" s="7">
        <f>Rawdata[[#This Row],[Income]]</f>
        <v>150000</v>
      </c>
      <c r="E997">
        <f>Rawdata[[#This Row],[Children]]</f>
        <v>1</v>
      </c>
      <c r="F997" t="str">
        <f>Rawdata[[#This Row],[Education]]</f>
        <v>Partial College</v>
      </c>
      <c r="G997">
        <f>VLOOKUP(tbl[[#This Row],[Education]],lk_education[],G$2,FALSE)</f>
        <v>3</v>
      </c>
      <c r="H997" t="str">
        <f>Rawdata[[#This Row],[Occupation]]</f>
        <v>Professional</v>
      </c>
      <c r="I997" t="str">
        <f>Rawdata[[#This Row],[Home Owner]]</f>
        <v>No</v>
      </c>
      <c r="J997">
        <f>Rawdata[[#This Row],[Cars]]</f>
        <v>3</v>
      </c>
      <c r="K997" t="str">
        <f>Rawdata[[#This Row],[Commute Distance]]</f>
        <v>0-1 Miles</v>
      </c>
      <c r="L997" t="str">
        <f>Rawdata[[#This Row],[Region]]</f>
        <v>North America</v>
      </c>
      <c r="M997">
        <f>Rawdata[[#This Row],[Age]]</f>
        <v>44</v>
      </c>
      <c r="N997" t="str">
        <f>VLOOKUP(tbl[[#This Row],[Age]],lk_age_brackets[],N$2,TRUE)</f>
        <v>41-50</v>
      </c>
      <c r="O997" t="str">
        <f>Rawdata[[#This Row],[Purchased Bike]]</f>
        <v>Yes</v>
      </c>
    </row>
    <row r="998" spans="1:15" x14ac:dyDescent="0.25">
      <c r="A998">
        <f>Rawdata[[#This Row],[ID]]</f>
        <v>13466</v>
      </c>
      <c r="B998" t="str">
        <f>IF(Rawdata[[#This Row],[Marital Status]]="M","Married","Single")</f>
        <v>Married</v>
      </c>
      <c r="C998" t="str">
        <f>IF(Rawdata[[#This Row],[Gender]]="M","Male","Female")</f>
        <v>Male</v>
      </c>
      <c r="D998" s="7">
        <f>Rawdata[[#This Row],[Income]]</f>
        <v>80000</v>
      </c>
      <c r="E998">
        <f>Rawdata[[#This Row],[Children]]</f>
        <v>5</v>
      </c>
      <c r="F998" t="str">
        <f>Rawdata[[#This Row],[Education]]</f>
        <v>Partial College</v>
      </c>
      <c r="G998">
        <f>VLOOKUP(tbl[[#This Row],[Education]],lk_education[],G$2,FALSE)</f>
        <v>3</v>
      </c>
      <c r="H998" t="str">
        <f>Rawdata[[#This Row],[Occupation]]</f>
        <v>Professional</v>
      </c>
      <c r="I998" t="str">
        <f>Rawdata[[#This Row],[Home Owner]]</f>
        <v>Yes</v>
      </c>
      <c r="J998">
        <f>Rawdata[[#This Row],[Cars]]</f>
        <v>3</v>
      </c>
      <c r="K998" t="str">
        <f>Rawdata[[#This Row],[Commute Distance]]</f>
        <v>1-2 Miles</v>
      </c>
      <c r="L998" t="str">
        <f>Rawdata[[#This Row],[Region]]</f>
        <v>North America</v>
      </c>
      <c r="M998">
        <f>Rawdata[[#This Row],[Age]]</f>
        <v>46</v>
      </c>
      <c r="N998" t="str">
        <f>VLOOKUP(tbl[[#This Row],[Age]],lk_age_brackets[],N$2,TRUE)</f>
        <v>41-50</v>
      </c>
      <c r="O998" t="str">
        <f>Rawdata[[#This Row],[Purchased Bike]]</f>
        <v>No</v>
      </c>
    </row>
    <row r="999" spans="1:15" x14ac:dyDescent="0.25">
      <c r="A999">
        <f>Rawdata[[#This Row],[ID]]</f>
        <v>23731</v>
      </c>
      <c r="B999" t="str">
        <f>IF(Rawdata[[#This Row],[Marital Status]]="M","Married","Single")</f>
        <v>Married</v>
      </c>
      <c r="C999" t="str">
        <f>IF(Rawdata[[#This Row],[Gender]]="M","Male","Female")</f>
        <v>Male</v>
      </c>
      <c r="D999" s="7">
        <f>Rawdata[[#This Row],[Income]]</f>
        <v>60000</v>
      </c>
      <c r="E999">
        <f>Rawdata[[#This Row],[Children]]</f>
        <v>2</v>
      </c>
      <c r="F999" t="str">
        <f>Rawdata[[#This Row],[Education]]</f>
        <v>High School</v>
      </c>
      <c r="G999">
        <f>VLOOKUP(tbl[[#This Row],[Education]],lk_education[],G$2,FALSE)</f>
        <v>2</v>
      </c>
      <c r="H999" t="str">
        <f>Rawdata[[#This Row],[Occupation]]</f>
        <v>Professional</v>
      </c>
      <c r="I999" t="str">
        <f>Rawdata[[#This Row],[Home Owner]]</f>
        <v>Yes</v>
      </c>
      <c r="J999">
        <f>Rawdata[[#This Row],[Cars]]</f>
        <v>2</v>
      </c>
      <c r="K999" t="str">
        <f>Rawdata[[#This Row],[Commute Distance]]</f>
        <v>2-5 Miles</v>
      </c>
      <c r="L999" t="str">
        <f>Rawdata[[#This Row],[Region]]</f>
        <v>North America</v>
      </c>
      <c r="M999">
        <f>Rawdata[[#This Row],[Age]]</f>
        <v>54</v>
      </c>
      <c r="N999" t="str">
        <f>VLOOKUP(tbl[[#This Row],[Age]],lk_age_brackets[],N$2,TRUE)</f>
        <v>51-60</v>
      </c>
      <c r="O999" t="str">
        <f>Rawdata[[#This Row],[Purchased Bike]]</f>
        <v>Yes</v>
      </c>
    </row>
    <row r="1000" spans="1:15" x14ac:dyDescent="0.25">
      <c r="A1000">
        <f>Rawdata[[#This Row],[ID]]</f>
        <v>28672</v>
      </c>
      <c r="B1000" t="str">
        <f>IF(Rawdata[[#This Row],[Marital Status]]="M","Married","Single")</f>
        <v>Single</v>
      </c>
      <c r="C1000" t="str">
        <f>IF(Rawdata[[#This Row],[Gender]]="M","Male","Female")</f>
        <v>Male</v>
      </c>
      <c r="D1000" s="7">
        <f>Rawdata[[#This Row],[Income]]</f>
        <v>70000</v>
      </c>
      <c r="E1000">
        <f>Rawdata[[#This Row],[Children]]</f>
        <v>4</v>
      </c>
      <c r="F1000" t="str">
        <f>Rawdata[[#This Row],[Education]]</f>
        <v>Graduate Degree</v>
      </c>
      <c r="G1000">
        <f>VLOOKUP(tbl[[#This Row],[Education]],lk_education[],G$2,FALSE)</f>
        <v>5</v>
      </c>
      <c r="H1000" t="str">
        <f>Rawdata[[#This Row],[Occupation]]</f>
        <v>Professional</v>
      </c>
      <c r="I1000" t="str">
        <f>Rawdata[[#This Row],[Home Owner]]</f>
        <v>Yes</v>
      </c>
      <c r="J1000">
        <f>Rawdata[[#This Row],[Cars]]</f>
        <v>0</v>
      </c>
      <c r="K1000" t="str">
        <f>Rawdata[[#This Row],[Commute Distance]]</f>
        <v>2-5 Miles</v>
      </c>
      <c r="L1000" t="str">
        <f>Rawdata[[#This Row],[Region]]</f>
        <v>North America</v>
      </c>
      <c r="M1000">
        <f>Rawdata[[#This Row],[Age]]</f>
        <v>35</v>
      </c>
      <c r="N1000" t="str">
        <f>VLOOKUP(tbl[[#This Row],[Age]],lk_age_brackets[],N$2,TRUE)</f>
        <v>31-40</v>
      </c>
      <c r="O1000" t="str">
        <f>Rawdata[[#This Row],[Purchased Bike]]</f>
        <v>Yes</v>
      </c>
    </row>
    <row r="1001" spans="1:15" x14ac:dyDescent="0.25">
      <c r="A1001">
        <f>Rawdata[[#This Row],[ID]]</f>
        <v>11809</v>
      </c>
      <c r="B1001" t="str">
        <f>IF(Rawdata[[#This Row],[Marital Status]]="M","Married","Single")</f>
        <v>Married</v>
      </c>
      <c r="C1001" t="str">
        <f>IF(Rawdata[[#This Row],[Gender]]="M","Male","Female")</f>
        <v>Male</v>
      </c>
      <c r="D1001" s="7">
        <f>Rawdata[[#This Row],[Income]]</f>
        <v>60000</v>
      </c>
      <c r="E1001">
        <f>Rawdata[[#This Row],[Children]]</f>
        <v>2</v>
      </c>
      <c r="F1001" t="str">
        <f>Rawdata[[#This Row],[Education]]</f>
        <v>Bachelors</v>
      </c>
      <c r="G1001">
        <f>VLOOKUP(tbl[[#This Row],[Education]],lk_education[],G$2,FALSE)</f>
        <v>4</v>
      </c>
      <c r="H1001" t="str">
        <f>Rawdata[[#This Row],[Occupation]]</f>
        <v>Skilled Manual</v>
      </c>
      <c r="I1001" t="str">
        <f>Rawdata[[#This Row],[Home Owner]]</f>
        <v>Yes</v>
      </c>
      <c r="J1001">
        <f>Rawdata[[#This Row],[Cars]]</f>
        <v>0</v>
      </c>
      <c r="K1001" t="str">
        <f>Rawdata[[#This Row],[Commute Distance]]</f>
        <v>0-1 Miles</v>
      </c>
      <c r="L1001" t="str">
        <f>Rawdata[[#This Row],[Region]]</f>
        <v>North America</v>
      </c>
      <c r="M1001">
        <f>Rawdata[[#This Row],[Age]]</f>
        <v>38</v>
      </c>
      <c r="N1001" t="str">
        <f>VLOOKUP(tbl[[#This Row],[Age]],lk_age_brackets[],N$2,TRUE)</f>
        <v>31-40</v>
      </c>
      <c r="O1001" t="str">
        <f>Rawdata[[#This Row],[Purchased Bike]]</f>
        <v>Yes</v>
      </c>
    </row>
    <row r="1002" spans="1:15" x14ac:dyDescent="0.25">
      <c r="A1002">
        <f>Rawdata[[#This Row],[ID]]</f>
        <v>19664</v>
      </c>
      <c r="B1002" t="str">
        <f>IF(Rawdata[[#This Row],[Marital Status]]="M","Married","Single")</f>
        <v>Single</v>
      </c>
      <c r="C1002" t="str">
        <f>IF(Rawdata[[#This Row],[Gender]]="M","Male","Female")</f>
        <v>Male</v>
      </c>
      <c r="D1002" s="7">
        <f>Rawdata[[#This Row],[Income]]</f>
        <v>100000</v>
      </c>
      <c r="E1002">
        <f>Rawdata[[#This Row],[Children]]</f>
        <v>3</v>
      </c>
      <c r="F1002" t="str">
        <f>Rawdata[[#This Row],[Education]]</f>
        <v>Bachelors</v>
      </c>
      <c r="G1002">
        <f>VLOOKUP(tbl[[#This Row],[Education]],lk_education[],G$2,FALSE)</f>
        <v>4</v>
      </c>
      <c r="H1002" t="str">
        <f>Rawdata[[#This Row],[Occupation]]</f>
        <v>Management</v>
      </c>
      <c r="I1002" t="str">
        <f>Rawdata[[#This Row],[Home Owner]]</f>
        <v>No</v>
      </c>
      <c r="J1002">
        <f>Rawdata[[#This Row],[Cars]]</f>
        <v>3</v>
      </c>
      <c r="K1002" t="str">
        <f>Rawdata[[#This Row],[Commute Distance]]</f>
        <v>1-2 Miles</v>
      </c>
      <c r="L1002" t="str">
        <f>Rawdata[[#This Row],[Region]]</f>
        <v>North America</v>
      </c>
      <c r="M1002">
        <f>Rawdata[[#This Row],[Age]]</f>
        <v>38</v>
      </c>
      <c r="N1002" t="str">
        <f>VLOOKUP(tbl[[#This Row],[Age]],lk_age_brackets[],N$2,TRUE)</f>
        <v>31-40</v>
      </c>
      <c r="O1002" t="str">
        <f>Rawdata[[#This Row],[Purchased Bike]]</f>
        <v>No</v>
      </c>
    </row>
    <row r="1003" spans="1:15" x14ac:dyDescent="0.25">
      <c r="A1003">
        <f>Rawdata[[#This Row],[ID]]</f>
        <v>12121</v>
      </c>
      <c r="B1003" t="str">
        <f>IF(Rawdata[[#This Row],[Marital Status]]="M","Married","Single")</f>
        <v>Single</v>
      </c>
      <c r="C1003" t="str">
        <f>IF(Rawdata[[#This Row],[Gender]]="M","Male","Female")</f>
        <v>Male</v>
      </c>
      <c r="D1003" s="7">
        <f>Rawdata[[#This Row],[Income]]</f>
        <v>60000</v>
      </c>
      <c r="E1003">
        <f>Rawdata[[#This Row],[Children]]</f>
        <v>3</v>
      </c>
      <c r="F1003" t="str">
        <f>Rawdata[[#This Row],[Education]]</f>
        <v>High School</v>
      </c>
      <c r="G1003">
        <f>VLOOKUP(tbl[[#This Row],[Education]],lk_education[],G$2,FALSE)</f>
        <v>2</v>
      </c>
      <c r="H1003" t="str">
        <f>Rawdata[[#This Row],[Occupation]]</f>
        <v>Professional</v>
      </c>
      <c r="I1003" t="str">
        <f>Rawdata[[#This Row],[Home Owner]]</f>
        <v>Yes</v>
      </c>
      <c r="J1003">
        <f>Rawdata[[#This Row],[Cars]]</f>
        <v>2</v>
      </c>
      <c r="K1003" t="str">
        <f>Rawdata[[#This Row],[Commute Distance]]</f>
        <v>10+ Miles</v>
      </c>
      <c r="L1003" t="str">
        <f>Rawdata[[#This Row],[Region]]</f>
        <v>North America</v>
      </c>
      <c r="M1003">
        <f>Rawdata[[#This Row],[Age]]</f>
        <v>53</v>
      </c>
      <c r="N1003" t="str">
        <f>VLOOKUP(tbl[[#This Row],[Age]],lk_age_brackets[],N$2,TRUE)</f>
        <v>51-60</v>
      </c>
      <c r="O1003" t="str">
        <f>Rawdata[[#This Row],[Purchased Bike]]</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2A3C7-D368-4F4D-A958-60EEC8AC52AD}">
  <dimension ref="A2:E7"/>
  <sheetViews>
    <sheetView workbookViewId="0">
      <selection activeCell="F17" sqref="F17"/>
    </sheetView>
  </sheetViews>
  <sheetFormatPr defaultRowHeight="13.8" x14ac:dyDescent="0.25"/>
  <cols>
    <col min="2" max="2" width="13.59765625" customWidth="1"/>
    <col min="4" max="4" width="11.296875" customWidth="1"/>
    <col min="5" max="5" width="14.5" customWidth="1"/>
  </cols>
  <sheetData>
    <row r="2" spans="1:5" x14ac:dyDescent="0.25">
      <c r="A2" t="s">
        <v>11</v>
      </c>
      <c r="B2" t="s">
        <v>41</v>
      </c>
      <c r="D2" t="s">
        <v>5</v>
      </c>
      <c r="E2" t="s">
        <v>58</v>
      </c>
    </row>
    <row r="3" spans="1:5" x14ac:dyDescent="0.25">
      <c r="A3">
        <v>0</v>
      </c>
      <c r="B3" t="s">
        <v>42</v>
      </c>
      <c r="D3" t="s">
        <v>13</v>
      </c>
      <c r="E3">
        <v>4</v>
      </c>
    </row>
    <row r="4" spans="1:5" x14ac:dyDescent="0.25">
      <c r="A4">
        <v>31</v>
      </c>
      <c r="B4" t="s">
        <v>53</v>
      </c>
      <c r="D4" t="s">
        <v>19</v>
      </c>
      <c r="E4">
        <v>3</v>
      </c>
    </row>
    <row r="5" spans="1:5" x14ac:dyDescent="0.25">
      <c r="A5">
        <v>41</v>
      </c>
      <c r="B5" t="s">
        <v>54</v>
      </c>
      <c r="D5" t="s">
        <v>27</v>
      </c>
      <c r="E5">
        <v>2</v>
      </c>
    </row>
    <row r="6" spans="1:5" x14ac:dyDescent="0.25">
      <c r="A6">
        <v>51</v>
      </c>
      <c r="B6" t="s">
        <v>55</v>
      </c>
      <c r="D6" t="s">
        <v>29</v>
      </c>
      <c r="E6">
        <v>1</v>
      </c>
    </row>
    <row r="7" spans="1:5" x14ac:dyDescent="0.25">
      <c r="A7">
        <v>61</v>
      </c>
      <c r="B7" t="s">
        <v>56</v>
      </c>
      <c r="D7" t="s">
        <v>31</v>
      </c>
      <c r="E7">
        <v>5</v>
      </c>
    </row>
  </sheetData>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02051-22AB-4BCE-B710-71C89186C48D}">
  <dimension ref="A1:AQ42"/>
  <sheetViews>
    <sheetView showGridLines="0" tabSelected="1" topLeftCell="A7" zoomScale="90" zoomScaleNormal="90" workbookViewId="0">
      <selection activeCell="W21" sqref="W21"/>
    </sheetView>
  </sheetViews>
  <sheetFormatPr defaultRowHeight="13.8" x14ac:dyDescent="0.25"/>
  <cols>
    <col min="2" max="2" width="11" customWidth="1"/>
    <col min="3" max="3" width="0.5" style="15" customWidth="1"/>
    <col min="7" max="7" width="0.3984375" customWidth="1"/>
    <col min="17" max="17" width="8.796875" customWidth="1"/>
    <col min="22" max="24" width="8.796875" style="8"/>
    <col min="25" max="25" width="10.3984375" style="8" bestFit="1" customWidth="1"/>
    <col min="26" max="43" width="8.796875" style="8"/>
  </cols>
  <sheetData>
    <row r="1" spans="1:27" ht="13.8" customHeight="1" x14ac:dyDescent="0.25">
      <c r="A1" s="25" t="s">
        <v>59</v>
      </c>
      <c r="B1" s="25"/>
      <c r="C1" s="25"/>
      <c r="D1" s="25"/>
      <c r="E1" s="25"/>
      <c r="F1" s="25"/>
      <c r="G1" s="25"/>
      <c r="H1" s="25"/>
      <c r="I1" s="25"/>
      <c r="J1" s="25"/>
      <c r="K1" s="25"/>
      <c r="L1" s="25"/>
      <c r="M1" s="25"/>
      <c r="N1" s="25"/>
      <c r="O1" s="25"/>
      <c r="P1" s="25"/>
      <c r="Q1" s="25"/>
      <c r="R1" s="25"/>
      <c r="S1" s="25"/>
      <c r="T1" s="25"/>
    </row>
    <row r="2" spans="1:27" ht="13.8" customHeight="1" x14ac:dyDescent="0.25">
      <c r="A2" s="25"/>
      <c r="B2" s="25"/>
      <c r="C2" s="25"/>
      <c r="D2" s="25"/>
      <c r="E2" s="25"/>
      <c r="F2" s="25"/>
      <c r="G2" s="25"/>
      <c r="H2" s="25"/>
      <c r="I2" s="25"/>
      <c r="J2" s="25"/>
      <c r="K2" s="25"/>
      <c r="L2" s="25"/>
      <c r="M2" s="25"/>
      <c r="N2" s="25"/>
      <c r="O2" s="25"/>
      <c r="P2" s="25"/>
      <c r="Q2" s="25"/>
      <c r="R2" s="25"/>
      <c r="S2" s="25"/>
      <c r="T2" s="25"/>
      <c r="X2" s="8" t="s">
        <v>44</v>
      </c>
      <c r="Y2" s="20">
        <f>GETPIVOTDATA("Income",'pivot table'!$B$2,"Gender","Female")</f>
        <v>54580.777096114522</v>
      </c>
    </row>
    <row r="3" spans="1:27" ht="13.8" customHeight="1" x14ac:dyDescent="0.25">
      <c r="A3" s="25"/>
      <c r="B3" s="25"/>
      <c r="C3" s="25"/>
      <c r="D3" s="25"/>
      <c r="E3" s="25"/>
      <c r="F3" s="25"/>
      <c r="G3" s="25"/>
      <c r="H3" s="25"/>
      <c r="I3" s="25"/>
      <c r="J3" s="25"/>
      <c r="K3" s="25"/>
      <c r="L3" s="25"/>
      <c r="M3" s="25"/>
      <c r="N3" s="25"/>
      <c r="O3" s="25"/>
      <c r="P3" s="25"/>
      <c r="Q3" s="25"/>
      <c r="R3" s="25"/>
      <c r="S3" s="25"/>
      <c r="T3" s="25"/>
      <c r="X3" s="8" t="s">
        <v>45</v>
      </c>
      <c r="Y3" s="20">
        <f>GETPIVOTDATA("Income",'pivot table'!$B$2,"Gender","Male")</f>
        <v>58062.62230919765</v>
      </c>
    </row>
    <row r="4" spans="1:27" ht="13.8" customHeight="1" x14ac:dyDescent="0.25">
      <c r="A4" s="25"/>
      <c r="B4" s="25"/>
      <c r="C4" s="25"/>
      <c r="D4" s="25"/>
      <c r="E4" s="25"/>
      <c r="F4" s="25"/>
      <c r="G4" s="25"/>
      <c r="H4" s="25"/>
      <c r="I4" s="25"/>
      <c r="J4" s="25"/>
      <c r="K4" s="25"/>
      <c r="L4" s="25"/>
      <c r="M4" s="25"/>
      <c r="N4" s="25"/>
      <c r="O4" s="25"/>
      <c r="P4" s="25"/>
      <c r="Q4" s="25"/>
      <c r="R4" s="25"/>
      <c r="S4" s="25"/>
      <c r="T4" s="25"/>
    </row>
    <row r="5" spans="1:27" ht="13.8" customHeight="1" x14ac:dyDescent="0.25">
      <c r="A5" s="25"/>
      <c r="B5" s="25"/>
      <c r="C5" s="25"/>
      <c r="D5" s="25"/>
      <c r="E5" s="25"/>
      <c r="F5" s="25"/>
      <c r="G5" s="25"/>
      <c r="H5" s="25"/>
      <c r="I5" s="25"/>
      <c r="J5" s="25"/>
      <c r="K5" s="25"/>
      <c r="L5" s="25"/>
      <c r="M5" s="25"/>
      <c r="N5" s="25"/>
      <c r="O5" s="25"/>
      <c r="P5" s="25"/>
      <c r="Q5" s="25"/>
      <c r="R5" s="25"/>
      <c r="S5" s="25"/>
      <c r="T5" s="25"/>
      <c r="X5" s="8" t="s">
        <v>63</v>
      </c>
    </row>
    <row r="6" spans="1:27" ht="13.8" customHeight="1" x14ac:dyDescent="0.25">
      <c r="A6" s="25"/>
      <c r="B6" s="25"/>
      <c r="C6" s="25"/>
      <c r="D6" s="25"/>
      <c r="E6" s="25"/>
      <c r="F6" s="25"/>
      <c r="G6" s="25"/>
      <c r="H6" s="25"/>
      <c r="I6" s="25"/>
      <c r="J6" s="25"/>
      <c r="K6" s="25"/>
      <c r="L6" s="25"/>
      <c r="M6" s="25"/>
      <c r="N6" s="25"/>
      <c r="O6" s="25"/>
      <c r="P6" s="25"/>
      <c r="Q6" s="25"/>
      <c r="R6" s="25"/>
      <c r="S6" s="25"/>
      <c r="T6" s="25"/>
      <c r="X6" s="8" t="s">
        <v>64</v>
      </c>
      <c r="Y6" s="8">
        <f>GETPIVOTDATA("Income",'pivot table'!$A$130,"Purchased_Bike","No")</f>
        <v>519</v>
      </c>
    </row>
    <row r="7" spans="1:27" ht="4.05" customHeight="1" x14ac:dyDescent="0.25"/>
    <row r="8" spans="1:27" x14ac:dyDescent="0.25">
      <c r="A8" s="19" t="s">
        <v>62</v>
      </c>
      <c r="B8" s="16"/>
      <c r="D8" s="19" t="s">
        <v>61</v>
      </c>
      <c r="E8" s="16"/>
      <c r="F8" s="16"/>
      <c r="H8" s="19" t="s">
        <v>63</v>
      </c>
      <c r="I8" s="16"/>
      <c r="J8" s="16"/>
      <c r="K8" s="16"/>
      <c r="L8" s="19" t="s">
        <v>66</v>
      </c>
      <c r="M8" s="16"/>
      <c r="N8" s="16"/>
      <c r="O8" s="16">
        <f>AA15</f>
        <v>0</v>
      </c>
      <c r="P8" s="16"/>
      <c r="Q8" s="16">
        <f>AA14</f>
        <v>1</v>
      </c>
      <c r="R8" s="16"/>
      <c r="S8" s="16">
        <f>AA13</f>
        <v>0</v>
      </c>
      <c r="T8" s="16"/>
      <c r="X8" s="8" t="s">
        <v>65</v>
      </c>
      <c r="Y8" s="8">
        <f>GETPIVOTDATA("Income",'pivot table'!$A$130,"Purchased_Bike","Yes")</f>
        <v>481</v>
      </c>
    </row>
    <row r="9" spans="1:27" x14ac:dyDescent="0.25">
      <c r="A9" s="16"/>
      <c r="B9" s="16"/>
      <c r="D9" s="16"/>
      <c r="E9" s="16"/>
      <c r="F9" s="16"/>
      <c r="H9" s="16"/>
      <c r="I9" s="16"/>
      <c r="J9" s="16"/>
      <c r="K9" s="16"/>
      <c r="L9" s="16"/>
      <c r="M9" s="16"/>
      <c r="N9" s="16"/>
      <c r="O9" s="16"/>
      <c r="P9" s="16"/>
      <c r="Q9" s="16"/>
      <c r="R9" s="16"/>
      <c r="S9" s="16"/>
      <c r="T9" s="16"/>
      <c r="X9" s="8" t="s">
        <v>66</v>
      </c>
    </row>
    <row r="10" spans="1:27" x14ac:dyDescent="0.25">
      <c r="A10" s="16"/>
      <c r="B10" s="16"/>
      <c r="D10" s="16"/>
      <c r="E10" s="16"/>
      <c r="F10" s="16"/>
      <c r="H10" s="16"/>
      <c r="I10" s="16"/>
      <c r="J10" s="16"/>
      <c r="K10" s="16"/>
      <c r="L10" s="16"/>
      <c r="M10" s="16"/>
      <c r="N10" s="16"/>
      <c r="O10" s="16"/>
      <c r="P10" s="16"/>
      <c r="Q10" s="16"/>
      <c r="R10" s="16"/>
      <c r="S10" s="16"/>
      <c r="T10" s="16"/>
      <c r="X10" s="8" t="s">
        <v>67</v>
      </c>
      <c r="Y10" s="21">
        <f>GETPIVOTDATA("Count of Purchased_Bike2",'pivot table'!$A$140,"Purchased_Bike","No")</f>
        <v>0.51900000000000002</v>
      </c>
    </row>
    <row r="11" spans="1:27" x14ac:dyDescent="0.25">
      <c r="A11" s="16"/>
      <c r="B11" s="16"/>
      <c r="D11" s="16"/>
      <c r="E11" s="16"/>
      <c r="F11" s="16"/>
      <c r="H11" s="16"/>
      <c r="I11" s="16"/>
      <c r="J11" s="16"/>
      <c r="K11" s="16"/>
      <c r="L11" s="16"/>
      <c r="M11" s="16"/>
      <c r="N11" s="16"/>
      <c r="O11" s="16"/>
      <c r="P11" s="16"/>
      <c r="Q11" s="16"/>
      <c r="R11" s="16"/>
      <c r="S11" s="16"/>
      <c r="T11" s="16"/>
    </row>
    <row r="12" spans="1:27" ht="4.05" customHeight="1" x14ac:dyDescent="0.25">
      <c r="A12" s="16"/>
      <c r="B12" s="16"/>
      <c r="D12" s="16"/>
      <c r="E12" s="16"/>
      <c r="F12" s="16"/>
    </row>
    <row r="13" spans="1:27" x14ac:dyDescent="0.25">
      <c r="A13" s="16"/>
      <c r="B13" s="16"/>
      <c r="D13" s="16"/>
      <c r="E13" s="16"/>
      <c r="F13" s="16"/>
      <c r="H13" s="16"/>
      <c r="I13" s="16"/>
      <c r="J13" s="16"/>
      <c r="K13" s="16"/>
      <c r="L13" s="16"/>
      <c r="M13" s="16"/>
      <c r="N13" s="16"/>
      <c r="O13" s="16"/>
      <c r="P13" s="16"/>
      <c r="Q13" s="16"/>
      <c r="R13" s="16"/>
      <c r="S13" s="16"/>
      <c r="T13" s="16"/>
      <c r="X13" s="22" t="s">
        <v>17</v>
      </c>
      <c r="Y13" s="21">
        <f>GETPIVOTDATA("Count of Purchased_Bike2",'pivot table'!$A$140,"Region","Europe","Purchased_Bike","No")</f>
        <v>0.50666666666666671</v>
      </c>
      <c r="Z13" s="23">
        <f>1-Y13</f>
        <v>0.49333333333333329</v>
      </c>
      <c r="AA13" s="8">
        <f>IF(Y13&lt;Y$10,0,1)</f>
        <v>0</v>
      </c>
    </row>
    <row r="14" spans="1:27" x14ac:dyDescent="0.25">
      <c r="A14" s="16"/>
      <c r="B14" s="16"/>
      <c r="D14" s="16"/>
      <c r="E14" s="16"/>
      <c r="F14" s="16"/>
      <c r="H14" s="16"/>
      <c r="I14" s="16"/>
      <c r="J14" s="16"/>
      <c r="K14" s="16"/>
      <c r="L14" s="16"/>
      <c r="M14" s="16"/>
      <c r="N14" s="16"/>
      <c r="O14" s="16"/>
      <c r="P14" s="16"/>
      <c r="Q14" s="16"/>
      <c r="R14" s="16"/>
      <c r="S14" s="16"/>
      <c r="T14" s="16"/>
      <c r="X14" s="22" t="s">
        <v>32</v>
      </c>
      <c r="Y14" s="21">
        <f>GETPIVOTDATA("Count of Purchased_Bike2",'pivot table'!$A$140,"Region","North America","Purchased_Bike","No")</f>
        <v>0.56692913385826771</v>
      </c>
      <c r="Z14" s="23">
        <f t="shared" ref="Z14:Z15" si="0">1-Y14</f>
        <v>0.43307086614173229</v>
      </c>
      <c r="AA14" s="8">
        <f t="shared" ref="AA14:AA15" si="1">IF(Y14&lt;Y$10,0,1)</f>
        <v>1</v>
      </c>
    </row>
    <row r="15" spans="1:27" x14ac:dyDescent="0.25">
      <c r="A15" s="16"/>
      <c r="B15" s="16"/>
      <c r="D15" s="16"/>
      <c r="E15" s="16"/>
      <c r="F15" s="16"/>
      <c r="H15" s="16"/>
      <c r="I15" s="16"/>
      <c r="J15" s="16"/>
      <c r="K15" s="16"/>
      <c r="L15" s="16"/>
      <c r="M15" s="16"/>
      <c r="N15" s="16"/>
      <c r="O15" s="16"/>
      <c r="P15" s="16"/>
      <c r="Q15" s="16"/>
      <c r="R15" s="16"/>
      <c r="S15" s="16"/>
      <c r="T15" s="16"/>
      <c r="X15" s="22" t="s">
        <v>24</v>
      </c>
      <c r="Y15" s="21">
        <f>GETPIVOTDATA("Count of Purchased_Bike2",'pivot table'!$A$140,"Region","Pacific","Purchased_Bike","No")</f>
        <v>0.41145833333333331</v>
      </c>
      <c r="Z15" s="23">
        <f t="shared" si="0"/>
        <v>0.58854166666666674</v>
      </c>
      <c r="AA15" s="8">
        <f t="shared" si="1"/>
        <v>0</v>
      </c>
    </row>
    <row r="16" spans="1:27" x14ac:dyDescent="0.25">
      <c r="A16" s="16"/>
      <c r="B16" s="16"/>
      <c r="D16" s="16"/>
      <c r="E16" s="16"/>
      <c r="F16" s="16"/>
      <c r="H16" s="16"/>
      <c r="I16" s="16"/>
      <c r="J16" s="16"/>
      <c r="K16" s="16"/>
      <c r="L16" s="16"/>
      <c r="M16" s="16"/>
      <c r="N16" s="16"/>
      <c r="O16" s="16"/>
      <c r="P16" s="16"/>
      <c r="Q16" s="16"/>
      <c r="R16" s="16"/>
      <c r="S16" s="16"/>
      <c r="T16" s="16"/>
    </row>
    <row r="17" spans="1:43" x14ac:dyDescent="0.25">
      <c r="A17" s="16"/>
      <c r="B17" s="16"/>
      <c r="D17" s="16"/>
      <c r="E17" s="16"/>
      <c r="F17" s="16"/>
      <c r="H17" s="16"/>
      <c r="I17" s="16"/>
      <c r="J17" s="16"/>
      <c r="K17" s="16"/>
      <c r="L17" s="16"/>
      <c r="M17" s="16"/>
      <c r="N17" s="16"/>
      <c r="O17" s="16"/>
      <c r="P17" s="16"/>
      <c r="Q17" s="16"/>
      <c r="R17" s="16"/>
      <c r="S17" s="16"/>
      <c r="T17" s="16"/>
      <c r="X17" s="8">
        <v>1</v>
      </c>
      <c r="Y17" s="8">
        <v>1</v>
      </c>
      <c r="Z17" s="8">
        <v>1</v>
      </c>
      <c r="AA17" s="8">
        <v>1</v>
      </c>
      <c r="AB17" s="8">
        <v>1</v>
      </c>
      <c r="AC17" s="8">
        <v>1</v>
      </c>
      <c r="AD17" s="8">
        <v>1</v>
      </c>
      <c r="AE17" s="8">
        <v>1</v>
      </c>
      <c r="AF17" s="8">
        <v>1</v>
      </c>
      <c r="AG17" s="8">
        <v>1</v>
      </c>
      <c r="AH17" s="8">
        <v>1</v>
      </c>
      <c r="AI17" s="8">
        <v>1</v>
      </c>
      <c r="AJ17" s="8">
        <v>1</v>
      </c>
      <c r="AK17" s="8">
        <v>1</v>
      </c>
      <c r="AL17" s="8">
        <v>1</v>
      </c>
      <c r="AM17" s="8">
        <v>1</v>
      </c>
      <c r="AN17" s="8">
        <v>1</v>
      </c>
      <c r="AO17" s="8">
        <v>1</v>
      </c>
      <c r="AP17" s="8">
        <v>1</v>
      </c>
      <c r="AQ17" s="8">
        <v>1</v>
      </c>
    </row>
    <row r="18" spans="1:43" x14ac:dyDescent="0.25">
      <c r="A18" s="16"/>
      <c r="B18" s="16"/>
      <c r="D18" s="16"/>
      <c r="E18" s="16"/>
      <c r="F18" s="16"/>
      <c r="H18" s="16"/>
      <c r="I18" s="16"/>
      <c r="J18" s="16"/>
      <c r="K18" s="16"/>
      <c r="L18" s="16"/>
      <c r="M18" s="16"/>
      <c r="N18" s="16"/>
      <c r="O18" s="16"/>
      <c r="P18" s="16"/>
      <c r="Q18" s="16"/>
      <c r="R18" s="16"/>
      <c r="S18" s="16"/>
      <c r="T18" s="16"/>
      <c r="X18" s="22" t="s">
        <v>68</v>
      </c>
    </row>
    <row r="19" spans="1:43" x14ac:dyDescent="0.25">
      <c r="A19" s="16"/>
      <c r="B19" s="16"/>
      <c r="D19" s="16"/>
      <c r="E19" s="16"/>
      <c r="F19" s="16"/>
      <c r="H19" s="16"/>
      <c r="I19" s="16"/>
      <c r="J19" s="16"/>
      <c r="K19" s="16"/>
      <c r="L19" s="16"/>
      <c r="M19" s="16"/>
      <c r="N19" s="16"/>
      <c r="O19" s="16"/>
      <c r="P19" s="16"/>
      <c r="Q19" s="16"/>
      <c r="R19" s="16"/>
      <c r="S19" s="16"/>
      <c r="T19" s="16"/>
      <c r="X19" s="22" t="s">
        <v>64</v>
      </c>
      <c r="Y19" s="24">
        <f>GETPIVOTDATA("Income",'pivot table'!$B$2,"Purchased_Bike","Yes")</f>
        <v>57962.577962577961</v>
      </c>
    </row>
    <row r="20" spans="1:43" x14ac:dyDescent="0.25">
      <c r="A20" s="16"/>
      <c r="B20" s="16"/>
      <c r="D20" s="16"/>
      <c r="E20" s="16"/>
      <c r="F20" s="16"/>
      <c r="H20" s="16"/>
      <c r="I20" s="16"/>
      <c r="J20" s="16"/>
      <c r="K20" s="16"/>
      <c r="L20" s="16"/>
      <c r="M20" s="16"/>
      <c r="N20" s="16"/>
      <c r="O20" s="16"/>
      <c r="P20" s="16"/>
      <c r="Q20" s="16"/>
      <c r="R20" s="16"/>
      <c r="S20" s="16"/>
      <c r="T20" s="16"/>
      <c r="X20" s="22" t="s">
        <v>65</v>
      </c>
      <c r="Y20" s="24">
        <f>GETPIVOTDATA("Income",'pivot table'!$B$2,"Purchased_Bike","No")</f>
        <v>54874.759152215796</v>
      </c>
    </row>
    <row r="21" spans="1:43" x14ac:dyDescent="0.25">
      <c r="A21" s="16"/>
      <c r="B21" s="16"/>
      <c r="D21" s="16"/>
      <c r="E21" s="16"/>
      <c r="F21" s="16"/>
      <c r="H21" s="16"/>
      <c r="I21" s="16"/>
      <c r="J21" s="16"/>
      <c r="K21" s="16"/>
      <c r="L21" s="16"/>
      <c r="M21" s="16"/>
      <c r="N21" s="16"/>
      <c r="O21" s="16"/>
      <c r="P21" s="16"/>
      <c r="Q21" s="16"/>
      <c r="R21" s="16"/>
      <c r="S21" s="16"/>
      <c r="T21" s="16"/>
    </row>
    <row r="22" spans="1:43" x14ac:dyDescent="0.25">
      <c r="A22" s="16"/>
      <c r="B22" s="16"/>
      <c r="D22" s="16"/>
      <c r="E22" s="16"/>
      <c r="F22" s="16"/>
      <c r="H22" s="16"/>
      <c r="I22" s="16"/>
      <c r="J22" s="16"/>
      <c r="K22" s="16"/>
      <c r="L22" s="16"/>
      <c r="M22" s="16"/>
      <c r="N22" s="16"/>
      <c r="O22" s="16"/>
      <c r="P22" s="16"/>
      <c r="Q22" s="16"/>
      <c r="R22" s="16"/>
      <c r="S22" s="16"/>
      <c r="T22" s="16"/>
    </row>
    <row r="23" spans="1:43" x14ac:dyDescent="0.25">
      <c r="A23" s="16"/>
      <c r="B23" s="16"/>
      <c r="D23" s="16"/>
      <c r="E23" s="16"/>
      <c r="F23" s="16"/>
      <c r="H23" s="16"/>
      <c r="I23" s="16"/>
      <c r="J23" s="16"/>
      <c r="K23" s="16"/>
      <c r="L23" s="16"/>
      <c r="M23" s="16"/>
      <c r="N23" s="16"/>
      <c r="O23" s="16"/>
      <c r="P23" s="16"/>
      <c r="Q23" s="16"/>
      <c r="R23" s="16"/>
      <c r="S23" s="16"/>
      <c r="T23" s="16"/>
    </row>
    <row r="24" spans="1:43" x14ac:dyDescent="0.25">
      <c r="A24" s="16"/>
      <c r="B24" s="16"/>
      <c r="D24" s="16"/>
      <c r="E24" s="16"/>
      <c r="F24" s="16"/>
      <c r="H24" s="16"/>
      <c r="I24" s="16"/>
      <c r="J24" s="16"/>
      <c r="K24" s="16"/>
      <c r="L24" s="16"/>
      <c r="M24" s="16"/>
      <c r="N24" s="16"/>
      <c r="O24" s="16"/>
      <c r="P24" s="16"/>
      <c r="Q24" s="16"/>
      <c r="R24" s="16"/>
      <c r="S24" s="16"/>
      <c r="T24" s="16"/>
    </row>
    <row r="25" spans="1:43" x14ac:dyDescent="0.25">
      <c r="A25" s="16"/>
      <c r="B25" s="16"/>
      <c r="D25" s="16"/>
      <c r="E25" s="16"/>
      <c r="F25" s="16"/>
      <c r="H25" s="16"/>
      <c r="I25" s="16"/>
      <c r="J25" s="16"/>
      <c r="K25" s="16"/>
      <c r="L25" s="16"/>
      <c r="M25" s="16"/>
      <c r="N25" s="16"/>
      <c r="O25" s="16"/>
      <c r="P25" s="16"/>
      <c r="Q25" s="16"/>
      <c r="R25" s="16"/>
      <c r="S25" s="16"/>
      <c r="T25" s="16"/>
    </row>
    <row r="26" spans="1:43" x14ac:dyDescent="0.25">
      <c r="A26" s="16"/>
      <c r="B26" s="16"/>
      <c r="D26" s="16"/>
      <c r="E26" s="16"/>
      <c r="F26" s="16"/>
      <c r="H26" s="16"/>
      <c r="I26" s="16"/>
      <c r="J26" s="16"/>
      <c r="K26" s="16"/>
      <c r="L26" s="16"/>
      <c r="M26" s="16"/>
      <c r="N26" s="16"/>
      <c r="O26" s="16"/>
      <c r="P26" s="16"/>
      <c r="Q26" s="16"/>
      <c r="R26" s="16"/>
      <c r="S26" s="16"/>
      <c r="T26" s="16"/>
    </row>
    <row r="27" spans="1:43" x14ac:dyDescent="0.25">
      <c r="A27" s="16"/>
      <c r="B27" s="16"/>
      <c r="D27" s="16"/>
      <c r="E27" s="16"/>
      <c r="F27" s="16"/>
      <c r="H27" s="16"/>
      <c r="I27" s="16"/>
      <c r="J27" s="16"/>
      <c r="K27" s="16"/>
      <c r="L27" s="16"/>
      <c r="M27" s="16"/>
      <c r="N27" s="16"/>
      <c r="O27" s="16"/>
      <c r="P27" s="16"/>
      <c r="Q27" s="16"/>
      <c r="R27" s="16"/>
      <c r="S27" s="16"/>
      <c r="T27" s="16"/>
    </row>
    <row r="28" spans="1:43" x14ac:dyDescent="0.25">
      <c r="A28" s="16"/>
      <c r="B28" s="16"/>
      <c r="D28" s="16"/>
      <c r="E28" s="16"/>
      <c r="F28" s="16"/>
      <c r="H28" s="16"/>
      <c r="I28" s="16"/>
      <c r="J28" s="16"/>
      <c r="K28" s="16"/>
      <c r="L28" s="16"/>
      <c r="M28" s="16"/>
      <c r="N28" s="16"/>
      <c r="O28" s="16"/>
      <c r="P28" s="16"/>
      <c r="Q28" s="16"/>
      <c r="R28" s="16"/>
      <c r="S28" s="16"/>
      <c r="T28" s="16"/>
    </row>
    <row r="29" spans="1:43" ht="4.2" customHeight="1" x14ac:dyDescent="0.25">
      <c r="A29" s="16"/>
      <c r="B29" s="16"/>
      <c r="W29" s="8" t="s">
        <v>70</v>
      </c>
    </row>
    <row r="30" spans="1:43" x14ac:dyDescent="0.25">
      <c r="A30" s="16"/>
      <c r="B30" s="16"/>
      <c r="D30" s="19" t="s">
        <v>61</v>
      </c>
      <c r="E30" s="16"/>
      <c r="F30" s="16"/>
      <c r="G30" s="16"/>
      <c r="H30" s="16"/>
      <c r="I30" s="16"/>
      <c r="J30" s="16"/>
      <c r="K30" s="16"/>
      <c r="L30" s="16"/>
      <c r="M30" s="16"/>
      <c r="N30" s="16"/>
      <c r="O30" s="16"/>
      <c r="P30" s="16"/>
      <c r="Q30" s="16"/>
      <c r="R30" s="16"/>
      <c r="S30" s="16"/>
      <c r="T30" s="16"/>
    </row>
    <row r="31" spans="1:43" x14ac:dyDescent="0.25">
      <c r="A31" s="16"/>
      <c r="B31" s="16"/>
      <c r="D31" s="26" t="s">
        <v>69</v>
      </c>
      <c r="E31" s="26"/>
      <c r="F31" s="26"/>
      <c r="G31" s="16"/>
      <c r="H31" s="16"/>
      <c r="I31" s="16"/>
      <c r="J31" s="16"/>
      <c r="K31" s="16"/>
      <c r="L31" s="16"/>
      <c r="M31" s="16"/>
      <c r="N31" s="16"/>
      <c r="O31" s="16"/>
      <c r="P31" s="16"/>
      <c r="Q31" s="16"/>
      <c r="R31" s="16"/>
      <c r="S31" s="16"/>
      <c r="T31" s="16"/>
    </row>
    <row r="32" spans="1:43" x14ac:dyDescent="0.25">
      <c r="A32" s="16"/>
      <c r="B32" s="16"/>
      <c r="D32" s="26"/>
      <c r="E32" s="26"/>
      <c r="F32" s="26"/>
      <c r="G32" s="16"/>
      <c r="H32" s="16"/>
      <c r="I32" s="16"/>
      <c r="J32" s="16"/>
      <c r="K32" s="16"/>
      <c r="L32" s="16"/>
      <c r="M32" s="16"/>
      <c r="N32" s="16"/>
      <c r="O32" s="16"/>
      <c r="P32" s="16"/>
      <c r="Q32" s="16"/>
      <c r="R32" s="16"/>
      <c r="S32" s="16"/>
      <c r="T32" s="16"/>
    </row>
    <row r="33" spans="1:20" x14ac:dyDescent="0.25">
      <c r="A33" s="16"/>
      <c r="B33" s="16"/>
      <c r="D33" s="16"/>
      <c r="E33" s="16"/>
      <c r="F33" s="16"/>
      <c r="G33" s="16"/>
      <c r="H33" s="16"/>
      <c r="I33" s="16"/>
      <c r="J33" s="16"/>
      <c r="K33" s="16"/>
      <c r="L33" s="16"/>
      <c r="M33" s="16"/>
      <c r="N33" s="16"/>
      <c r="O33" s="16"/>
      <c r="P33" s="16"/>
      <c r="Q33" s="16"/>
      <c r="R33" s="16"/>
      <c r="S33" s="16"/>
      <c r="T33" s="16"/>
    </row>
    <row r="34" spans="1:20" x14ac:dyDescent="0.25">
      <c r="A34" s="16"/>
      <c r="B34" s="16"/>
      <c r="D34" s="16"/>
      <c r="E34" s="16"/>
      <c r="F34" s="16"/>
      <c r="G34" s="16"/>
      <c r="H34" s="16"/>
      <c r="I34" s="16"/>
      <c r="J34" s="16"/>
      <c r="K34" s="16"/>
      <c r="L34" s="16"/>
      <c r="M34" s="16"/>
      <c r="N34" s="16"/>
      <c r="O34" s="16"/>
      <c r="P34" s="16"/>
      <c r="Q34" s="16"/>
      <c r="R34" s="16"/>
      <c r="S34" s="16"/>
      <c r="T34" s="16"/>
    </row>
    <row r="35" spans="1:20" x14ac:dyDescent="0.25">
      <c r="A35" s="16"/>
      <c r="B35" s="16"/>
      <c r="D35" s="16"/>
      <c r="E35" s="16"/>
      <c r="F35" s="16"/>
      <c r="G35" s="16"/>
      <c r="H35" s="16"/>
      <c r="I35" s="16"/>
      <c r="J35" s="16"/>
      <c r="K35" s="16"/>
      <c r="L35" s="16"/>
      <c r="M35" s="16"/>
      <c r="N35" s="16"/>
      <c r="O35" s="16"/>
      <c r="P35" s="16"/>
      <c r="Q35" s="16"/>
      <c r="R35" s="16"/>
      <c r="S35" s="16"/>
      <c r="T35" s="16"/>
    </row>
    <row r="36" spans="1:20" x14ac:dyDescent="0.25">
      <c r="A36" s="16"/>
      <c r="B36" s="16"/>
      <c r="D36" s="16"/>
      <c r="E36" s="16"/>
      <c r="F36" s="16"/>
      <c r="G36" s="16"/>
      <c r="H36" s="16"/>
      <c r="I36" s="16"/>
      <c r="J36" s="16"/>
      <c r="K36" s="16"/>
      <c r="L36" s="16"/>
      <c r="M36" s="16"/>
      <c r="N36" s="16"/>
      <c r="O36" s="16"/>
      <c r="P36" s="16"/>
      <c r="Q36" s="16"/>
      <c r="R36" s="16"/>
      <c r="S36" s="16"/>
      <c r="T36" s="16"/>
    </row>
    <row r="37" spans="1:20" x14ac:dyDescent="0.25">
      <c r="A37" s="16"/>
      <c r="B37" s="16"/>
      <c r="D37" s="16"/>
      <c r="E37" s="16"/>
      <c r="F37" s="16"/>
      <c r="G37" s="16"/>
      <c r="H37" s="16"/>
      <c r="I37" s="16"/>
      <c r="J37" s="16"/>
      <c r="K37" s="16"/>
      <c r="L37" s="16"/>
      <c r="M37" s="16"/>
      <c r="N37" s="16"/>
      <c r="O37" s="16"/>
      <c r="P37" s="16"/>
      <c r="Q37" s="16"/>
      <c r="R37" s="16"/>
      <c r="S37" s="16"/>
      <c r="T37" s="16"/>
    </row>
    <row r="38" spans="1:20" x14ac:dyDescent="0.25">
      <c r="A38" s="16"/>
      <c r="B38" s="16"/>
      <c r="D38" s="16"/>
      <c r="E38" s="16"/>
      <c r="F38" s="16"/>
      <c r="G38" s="16"/>
      <c r="H38" s="16"/>
      <c r="I38" s="16"/>
      <c r="J38" s="16"/>
      <c r="K38" s="16"/>
      <c r="L38" s="16"/>
      <c r="M38" s="16"/>
      <c r="N38" s="16"/>
      <c r="O38" s="16"/>
      <c r="P38" s="16"/>
      <c r="Q38" s="16"/>
      <c r="R38" s="16"/>
      <c r="S38" s="16"/>
      <c r="T38" s="16"/>
    </row>
    <row r="39" spans="1:20" x14ac:dyDescent="0.25">
      <c r="A39" s="16"/>
      <c r="B39" s="16"/>
      <c r="D39" s="16"/>
      <c r="E39" s="16"/>
      <c r="F39" s="16"/>
      <c r="G39" s="16"/>
      <c r="H39" s="16"/>
      <c r="I39" s="16"/>
      <c r="J39" s="16"/>
      <c r="K39" s="16"/>
      <c r="L39" s="16"/>
      <c r="M39" s="16"/>
      <c r="N39" s="16"/>
      <c r="O39" s="16"/>
      <c r="P39" s="16"/>
      <c r="Q39" s="16"/>
      <c r="R39" s="16"/>
      <c r="S39" s="16"/>
      <c r="T39" s="16"/>
    </row>
    <row r="40" spans="1:20" x14ac:dyDescent="0.25">
      <c r="A40" s="16"/>
      <c r="B40" s="16"/>
      <c r="D40" s="16"/>
      <c r="E40" s="16"/>
      <c r="F40" s="16"/>
      <c r="G40" s="16"/>
      <c r="H40" s="16"/>
      <c r="I40" s="16"/>
      <c r="J40" s="16"/>
      <c r="K40" s="16"/>
      <c r="L40" s="16"/>
      <c r="M40" s="16"/>
      <c r="N40" s="16"/>
      <c r="O40" s="16"/>
      <c r="P40" s="16"/>
      <c r="Q40" s="16"/>
      <c r="R40" s="16"/>
      <c r="S40" s="16"/>
      <c r="T40" s="16"/>
    </row>
    <row r="41" spans="1:20" x14ac:dyDescent="0.25">
      <c r="A41" s="16"/>
      <c r="B41" s="16"/>
      <c r="D41" s="16"/>
      <c r="E41" s="16"/>
      <c r="F41" s="16"/>
      <c r="G41" s="16"/>
      <c r="H41" s="16"/>
      <c r="I41" s="16"/>
      <c r="J41" s="16"/>
      <c r="K41" s="16"/>
      <c r="L41" s="16"/>
      <c r="M41" s="16"/>
      <c r="N41" s="16"/>
      <c r="O41" s="16"/>
      <c r="P41" s="16"/>
      <c r="Q41" s="16"/>
      <c r="R41" s="16"/>
      <c r="S41" s="16"/>
      <c r="T41" s="16"/>
    </row>
    <row r="42" spans="1:20" x14ac:dyDescent="0.25">
      <c r="A42" s="16"/>
      <c r="B42" s="16"/>
      <c r="D42" s="16"/>
      <c r="E42" s="16"/>
      <c r="F42" s="16"/>
      <c r="G42" s="16"/>
      <c r="H42" s="16"/>
      <c r="I42" s="16"/>
      <c r="J42" s="16"/>
      <c r="K42" s="16"/>
      <c r="L42" s="16"/>
      <c r="M42" s="16"/>
      <c r="N42" s="16"/>
      <c r="O42" s="16"/>
      <c r="P42" s="16"/>
      <c r="Q42" s="16"/>
      <c r="R42" s="16"/>
      <c r="S42" s="16"/>
      <c r="T42" s="16"/>
    </row>
  </sheetData>
  <mergeCells count="2">
    <mergeCell ref="A1:T6"/>
    <mergeCell ref="D31:F32"/>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BC2746D2-D3F1-46BB-A1A2-97AAB64E4CAE}">
            <x14:iconSet iconSet="3Triangles" showValue="0" custom="1">
              <x14:cfvo type="percent">
                <xm:f>0</xm:f>
              </x14:cfvo>
              <x14:cfvo type="percent">
                <xm:f>0</xm:f>
              </x14:cfvo>
              <x14:cfvo type="percent">
                <xm:f>1</xm:f>
              </x14:cfvo>
              <x14:cfIcon iconSet="3Triangles" iconId="1"/>
              <x14:cfIcon iconSet="3Triangles" iconId="0"/>
              <x14:cfIcon iconSet="3Triangles" iconId="2"/>
            </x14:iconSet>
          </x14:cfRule>
          <xm:sqref>O8 Q8 S8</xm:sqref>
        </x14:conditionalFormatting>
      </x14:conditionalFormattings>
    </ex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BBB0-7CC4-4674-A57C-BA15090A8938}">
  <dimension ref="A2:M146"/>
  <sheetViews>
    <sheetView topLeftCell="A46" workbookViewId="0">
      <selection activeCell="C6" sqref="C6"/>
    </sheetView>
  </sheetViews>
  <sheetFormatPr defaultRowHeight="13.8" x14ac:dyDescent="0.25"/>
  <cols>
    <col min="1" max="1" width="17.69921875" bestFit="1" customWidth="1"/>
    <col min="2" max="2" width="16.09765625" bestFit="1" customWidth="1"/>
    <col min="3" max="3" width="5.8984375" bestFit="1" customWidth="1"/>
    <col min="4" max="4" width="11" bestFit="1" customWidth="1"/>
    <col min="5" max="5" width="24.296875" bestFit="1" customWidth="1"/>
    <col min="6" max="6" width="28.19921875" bestFit="1" customWidth="1"/>
    <col min="7" max="8" width="29.19921875" bestFit="1" customWidth="1"/>
    <col min="9" max="9" width="23.296875" bestFit="1" customWidth="1"/>
    <col min="10" max="10" width="16.09765625" bestFit="1" customWidth="1"/>
    <col min="11" max="11" width="5" bestFit="1" customWidth="1"/>
    <col min="12" max="12" width="11" bestFit="1" customWidth="1"/>
    <col min="13" max="14" width="7.8984375" bestFit="1" customWidth="1"/>
    <col min="15" max="17" width="6.8984375" bestFit="1" customWidth="1"/>
    <col min="18" max="18" width="11" bestFit="1" customWidth="1"/>
  </cols>
  <sheetData>
    <row r="2" spans="2:10" x14ac:dyDescent="0.25">
      <c r="B2" s="9" t="s">
        <v>47</v>
      </c>
      <c r="C2" s="9" t="s">
        <v>48</v>
      </c>
    </row>
    <row r="3" spans="2:10" x14ac:dyDescent="0.25">
      <c r="B3" s="9" t="s">
        <v>43</v>
      </c>
      <c r="C3" t="s">
        <v>15</v>
      </c>
      <c r="D3" t="s">
        <v>18</v>
      </c>
      <c r="E3" t="s">
        <v>46</v>
      </c>
    </row>
    <row r="4" spans="2:10" x14ac:dyDescent="0.25">
      <c r="B4" s="10" t="s">
        <v>44</v>
      </c>
      <c r="C4" s="7">
        <v>55774.058577405856</v>
      </c>
      <c r="D4" s="7">
        <v>53440</v>
      </c>
      <c r="E4" s="7">
        <v>54580.777096114522</v>
      </c>
    </row>
    <row r="5" spans="2:10" x14ac:dyDescent="0.25">
      <c r="B5" s="10" t="s">
        <v>45</v>
      </c>
      <c r="C5" s="7">
        <v>60123.966942148763</v>
      </c>
      <c r="D5" s="7">
        <v>56208.178438661707</v>
      </c>
      <c r="E5" s="7">
        <v>58062.62230919765</v>
      </c>
    </row>
    <row r="6" spans="2:10" x14ac:dyDescent="0.25">
      <c r="B6" s="10" t="s">
        <v>46</v>
      </c>
      <c r="C6" s="7">
        <v>57962.577962577961</v>
      </c>
      <c r="D6" s="7">
        <v>54874.759152215796</v>
      </c>
      <c r="E6" s="7">
        <v>56360</v>
      </c>
      <c r="J6">
        <v>8.3000000000000007</v>
      </c>
    </row>
    <row r="7" spans="2:10" x14ac:dyDescent="0.25">
      <c r="J7">
        <v>7.45</v>
      </c>
    </row>
    <row r="22" spans="2:13" x14ac:dyDescent="0.25">
      <c r="B22" s="9" t="s">
        <v>47</v>
      </c>
      <c r="C22" s="9" t="s">
        <v>48</v>
      </c>
      <c r="M22">
        <v>7.6</v>
      </c>
    </row>
    <row r="23" spans="2:13" x14ac:dyDescent="0.25">
      <c r="B23" s="9" t="s">
        <v>43</v>
      </c>
      <c r="C23" t="s">
        <v>18</v>
      </c>
      <c r="D23" t="s">
        <v>15</v>
      </c>
      <c r="E23" t="s">
        <v>46</v>
      </c>
      <c r="M23">
        <v>12.7</v>
      </c>
    </row>
    <row r="24" spans="2:13" x14ac:dyDescent="0.25">
      <c r="B24" s="10" t="s">
        <v>16</v>
      </c>
      <c r="C24" s="7">
        <v>47891.566265060239</v>
      </c>
      <c r="D24" s="7">
        <v>50950</v>
      </c>
      <c r="E24" s="7">
        <v>49562.841530054648</v>
      </c>
    </row>
    <row r="25" spans="2:13" x14ac:dyDescent="0.25">
      <c r="B25" s="10" t="s">
        <v>26</v>
      </c>
      <c r="C25" s="7">
        <v>52391.304347826088</v>
      </c>
      <c r="D25" s="7">
        <v>51298.7012987013</v>
      </c>
      <c r="E25" s="7">
        <v>51893.491124260356</v>
      </c>
    </row>
    <row r="26" spans="2:13" x14ac:dyDescent="0.25">
      <c r="B26" s="10" t="s">
        <v>22</v>
      </c>
      <c r="C26" s="7">
        <v>56716.417910447759</v>
      </c>
      <c r="D26" s="7">
        <v>63157.894736842107</v>
      </c>
      <c r="E26" s="7">
        <v>60493.827160493827</v>
      </c>
    </row>
    <row r="27" spans="2:13" x14ac:dyDescent="0.25">
      <c r="B27" s="10" t="s">
        <v>23</v>
      </c>
      <c r="C27" s="7">
        <v>54482.758620689652</v>
      </c>
      <c r="D27" s="7">
        <v>66052.631578947374</v>
      </c>
      <c r="E27" s="7">
        <v>59062.5</v>
      </c>
    </row>
    <row r="28" spans="2:13" x14ac:dyDescent="0.25">
      <c r="B28" s="10" t="s">
        <v>30</v>
      </c>
      <c r="C28" s="7">
        <v>71666.666666666672</v>
      </c>
      <c r="D28" s="7">
        <v>82424.242424242431</v>
      </c>
      <c r="E28" s="7">
        <v>74864.864864864867</v>
      </c>
    </row>
    <row r="29" spans="2:13" x14ac:dyDescent="0.25">
      <c r="B29" s="10" t="s">
        <v>46</v>
      </c>
      <c r="C29" s="7">
        <v>54874.759152215796</v>
      </c>
      <c r="D29" s="7">
        <v>57962.577962577961</v>
      </c>
      <c r="E29" s="7">
        <v>56360</v>
      </c>
    </row>
    <row r="31" spans="2:13" x14ac:dyDescent="0.25">
      <c r="B31" s="10"/>
    </row>
    <row r="32" spans="2:13" x14ac:dyDescent="0.25">
      <c r="B32" s="10"/>
    </row>
    <row r="33" spans="2:8" x14ac:dyDescent="0.25">
      <c r="B33" s="10"/>
    </row>
    <row r="34" spans="2:8" x14ac:dyDescent="0.25">
      <c r="B34" s="10"/>
    </row>
    <row r="35" spans="2:8" x14ac:dyDescent="0.25">
      <c r="B35" s="10"/>
    </row>
    <row r="37" spans="2:8" x14ac:dyDescent="0.25">
      <c r="C37" s="9" t="s">
        <v>48</v>
      </c>
    </row>
    <row r="38" spans="2:8" x14ac:dyDescent="0.25">
      <c r="C38" t="s">
        <v>15</v>
      </c>
      <c r="E38" t="s">
        <v>18</v>
      </c>
      <c r="G38" t="s">
        <v>49</v>
      </c>
      <c r="H38" t="s">
        <v>51</v>
      </c>
    </row>
    <row r="39" spans="2:8" x14ac:dyDescent="0.25">
      <c r="B39" s="9" t="s">
        <v>43</v>
      </c>
      <c r="C39" t="s">
        <v>50</v>
      </c>
      <c r="D39" t="s">
        <v>52</v>
      </c>
      <c r="E39" t="s">
        <v>50</v>
      </c>
      <c r="F39" t="s">
        <v>52</v>
      </c>
    </row>
    <row r="40" spans="2:8" x14ac:dyDescent="0.25">
      <c r="B40" s="10" t="s">
        <v>42</v>
      </c>
      <c r="C40" s="27">
        <v>39</v>
      </c>
      <c r="D40" s="12">
        <v>0.35454545454545455</v>
      </c>
      <c r="E40" s="27">
        <v>71</v>
      </c>
      <c r="F40" s="12">
        <v>0.6454545454545455</v>
      </c>
      <c r="G40" s="27">
        <v>110</v>
      </c>
      <c r="H40" s="12">
        <v>1</v>
      </c>
    </row>
    <row r="41" spans="2:8" x14ac:dyDescent="0.25">
      <c r="B41" s="10" t="s">
        <v>54</v>
      </c>
      <c r="C41" s="27">
        <v>139</v>
      </c>
      <c r="D41" s="12">
        <v>0.46644295302013422</v>
      </c>
      <c r="E41" s="27">
        <v>159</v>
      </c>
      <c r="F41" s="12">
        <v>0.53355704697986572</v>
      </c>
      <c r="G41" s="27">
        <v>298</v>
      </c>
      <c r="H41" s="12">
        <v>1</v>
      </c>
    </row>
    <row r="42" spans="2:8" x14ac:dyDescent="0.25">
      <c r="B42" s="10" t="s">
        <v>55</v>
      </c>
      <c r="C42" s="27">
        <v>80</v>
      </c>
      <c r="D42" s="12">
        <v>0.45454545454545453</v>
      </c>
      <c r="E42" s="27">
        <v>96</v>
      </c>
      <c r="F42" s="12">
        <v>0.54545454545454541</v>
      </c>
      <c r="G42" s="27">
        <v>176</v>
      </c>
      <c r="H42" s="12">
        <v>1</v>
      </c>
    </row>
    <row r="43" spans="2:8" x14ac:dyDescent="0.25">
      <c r="B43" s="10" t="s">
        <v>53</v>
      </c>
      <c r="C43" s="27">
        <v>193</v>
      </c>
      <c r="D43" s="12">
        <v>0.61075949367088611</v>
      </c>
      <c r="E43" s="27">
        <v>123</v>
      </c>
      <c r="F43" s="12">
        <v>0.38924050632911394</v>
      </c>
      <c r="G43" s="27">
        <v>316</v>
      </c>
      <c r="H43" s="12">
        <v>1</v>
      </c>
    </row>
    <row r="44" spans="2:8" x14ac:dyDescent="0.25">
      <c r="B44" s="10" t="s">
        <v>56</v>
      </c>
      <c r="C44" s="27">
        <v>30</v>
      </c>
      <c r="D44" s="12">
        <v>0.3</v>
      </c>
      <c r="E44" s="27">
        <v>70</v>
      </c>
      <c r="F44" s="12">
        <v>0.7</v>
      </c>
      <c r="G44" s="27">
        <v>100</v>
      </c>
      <c r="H44" s="12">
        <v>1</v>
      </c>
    </row>
    <row r="45" spans="2:8" x14ac:dyDescent="0.25">
      <c r="B45" s="10" t="s">
        <v>46</v>
      </c>
      <c r="C45" s="27">
        <v>481</v>
      </c>
      <c r="D45" s="12">
        <v>0.48099999999999998</v>
      </c>
      <c r="E45" s="27">
        <v>519</v>
      </c>
      <c r="F45" s="12">
        <v>0.51900000000000002</v>
      </c>
      <c r="G45" s="27">
        <v>1000</v>
      </c>
      <c r="H45" s="12">
        <v>1</v>
      </c>
    </row>
    <row r="63" spans="2:7" x14ac:dyDescent="0.25">
      <c r="B63" s="9" t="s">
        <v>48</v>
      </c>
    </row>
    <row r="64" spans="2:7" x14ac:dyDescent="0.25">
      <c r="B64" t="s">
        <v>15</v>
      </c>
      <c r="D64" t="s">
        <v>18</v>
      </c>
      <c r="F64" t="s">
        <v>49</v>
      </c>
      <c r="G64" t="s">
        <v>51</v>
      </c>
    </row>
    <row r="65" spans="1:7" x14ac:dyDescent="0.25">
      <c r="A65" s="9" t="s">
        <v>43</v>
      </c>
      <c r="B65" t="s">
        <v>50</v>
      </c>
      <c r="C65" t="s">
        <v>52</v>
      </c>
      <c r="D65" t="s">
        <v>50</v>
      </c>
      <c r="E65" t="s">
        <v>52</v>
      </c>
    </row>
    <row r="66" spans="1:7" x14ac:dyDescent="0.25">
      <c r="A66" s="10">
        <v>0</v>
      </c>
      <c r="B66" s="27">
        <v>151</v>
      </c>
      <c r="C66" s="12">
        <v>0.61133603238866396</v>
      </c>
      <c r="D66" s="27">
        <v>96</v>
      </c>
      <c r="E66" s="12">
        <v>0.38866396761133604</v>
      </c>
      <c r="F66" s="27">
        <v>247</v>
      </c>
      <c r="G66" s="12">
        <v>1</v>
      </c>
    </row>
    <row r="67" spans="1:7" x14ac:dyDescent="0.25">
      <c r="A67" s="10">
        <v>1</v>
      </c>
      <c r="B67" s="27">
        <v>152</v>
      </c>
      <c r="C67" s="12">
        <v>0.56928838951310856</v>
      </c>
      <c r="D67" s="27">
        <v>115</v>
      </c>
      <c r="E67" s="12">
        <v>0.43071161048689138</v>
      </c>
      <c r="F67" s="27">
        <v>267</v>
      </c>
      <c r="G67" s="12">
        <v>1</v>
      </c>
    </row>
    <row r="68" spans="1:7" x14ac:dyDescent="0.25">
      <c r="A68" s="10">
        <v>2</v>
      </c>
      <c r="B68" s="27">
        <v>124</v>
      </c>
      <c r="C68" s="12">
        <v>0.36257309941520466</v>
      </c>
      <c r="D68" s="27">
        <v>218</v>
      </c>
      <c r="E68" s="12">
        <v>0.63742690058479534</v>
      </c>
      <c r="F68" s="27">
        <v>342</v>
      </c>
      <c r="G68" s="12">
        <v>1</v>
      </c>
    </row>
    <row r="69" spans="1:7" x14ac:dyDescent="0.25">
      <c r="A69" s="10">
        <v>3</v>
      </c>
      <c r="B69" s="27">
        <v>33</v>
      </c>
      <c r="C69" s="12">
        <v>0.38823529411764707</v>
      </c>
      <c r="D69" s="27">
        <v>52</v>
      </c>
      <c r="E69" s="12">
        <v>0.61176470588235299</v>
      </c>
      <c r="F69" s="27">
        <v>85</v>
      </c>
      <c r="G69" s="12">
        <v>1</v>
      </c>
    </row>
    <row r="70" spans="1:7" x14ac:dyDescent="0.25">
      <c r="A70" s="10">
        <v>4</v>
      </c>
      <c r="B70" s="27">
        <v>21</v>
      </c>
      <c r="C70" s="12">
        <v>0.3559322033898305</v>
      </c>
      <c r="D70" s="27">
        <v>38</v>
      </c>
      <c r="E70" s="12">
        <v>0.64406779661016944</v>
      </c>
      <c r="F70" s="27">
        <v>59</v>
      </c>
      <c r="G70" s="12">
        <v>1</v>
      </c>
    </row>
    <row r="71" spans="1:7" x14ac:dyDescent="0.25">
      <c r="A71" s="10" t="s">
        <v>46</v>
      </c>
      <c r="B71" s="27">
        <v>481</v>
      </c>
      <c r="C71" s="12">
        <v>0.48099999999999998</v>
      </c>
      <c r="D71" s="27">
        <v>519</v>
      </c>
      <c r="E71" s="12">
        <v>0.51900000000000002</v>
      </c>
      <c r="F71" s="27">
        <v>1000</v>
      </c>
      <c r="G71" s="12">
        <v>1</v>
      </c>
    </row>
    <row r="91" spans="1:4" x14ac:dyDescent="0.25">
      <c r="A91" s="9" t="s">
        <v>57</v>
      </c>
      <c r="B91" s="9" t="s">
        <v>48</v>
      </c>
    </row>
    <row r="92" spans="1:4" x14ac:dyDescent="0.25">
      <c r="A92" s="9" t="s">
        <v>43</v>
      </c>
      <c r="B92" t="s">
        <v>18</v>
      </c>
      <c r="C92" t="s">
        <v>15</v>
      </c>
      <c r="D92" s="11" t="s">
        <v>46</v>
      </c>
    </row>
    <row r="93" spans="1:4" x14ac:dyDescent="0.25">
      <c r="A93" s="10" t="s">
        <v>29</v>
      </c>
      <c r="B93" s="11">
        <v>2.0178571428571428</v>
      </c>
      <c r="C93" s="11">
        <v>2.2000000000000002</v>
      </c>
      <c r="D93" s="11">
        <v>2.0657894736842106</v>
      </c>
    </row>
    <row r="94" spans="1:4" x14ac:dyDescent="0.25">
      <c r="A94" s="10" t="s">
        <v>27</v>
      </c>
      <c r="B94" s="11">
        <v>1.91</v>
      </c>
      <c r="C94" s="11">
        <v>1.7848101265822784</v>
      </c>
      <c r="D94" s="11">
        <v>1.8547486033519553</v>
      </c>
    </row>
    <row r="95" spans="1:4" x14ac:dyDescent="0.25">
      <c r="A95" s="10" t="s">
        <v>19</v>
      </c>
      <c r="B95" s="11">
        <v>1.5273972602739727</v>
      </c>
      <c r="C95" s="11">
        <v>1.4201680672268908</v>
      </c>
      <c r="D95" s="11">
        <v>1.4792452830188678</v>
      </c>
    </row>
    <row r="96" spans="1:4" x14ac:dyDescent="0.25">
      <c r="A96" s="10" t="s">
        <v>13</v>
      </c>
      <c r="B96" s="11">
        <v>1.7956204379562044</v>
      </c>
      <c r="C96" s="11">
        <v>1.1183431952662721</v>
      </c>
      <c r="D96" s="11">
        <v>1.4215686274509804</v>
      </c>
    </row>
    <row r="97" spans="1:4" x14ac:dyDescent="0.25">
      <c r="A97" s="10" t="s">
        <v>31</v>
      </c>
      <c r="B97" s="11">
        <v>1.075</v>
      </c>
      <c r="C97" s="11">
        <v>0.42553191489361702</v>
      </c>
      <c r="D97" s="11">
        <v>0.72413793103448276</v>
      </c>
    </row>
    <row r="98" spans="1:4" x14ac:dyDescent="0.25">
      <c r="A98" s="10" t="s">
        <v>46</v>
      </c>
      <c r="B98" s="11">
        <v>1.6551059730250481</v>
      </c>
      <c r="C98" s="11">
        <v>1.212058212058212</v>
      </c>
      <c r="D98" s="11">
        <v>1.4419999999999999</v>
      </c>
    </row>
    <row r="101" spans="1:4" x14ac:dyDescent="0.25">
      <c r="A101" s="10"/>
    </row>
    <row r="102" spans="1:4" x14ac:dyDescent="0.25">
      <c r="A102" s="13" t="s">
        <v>47</v>
      </c>
      <c r="B102" s="13" t="s">
        <v>48</v>
      </c>
      <c r="C102" s="11"/>
      <c r="D102" s="11"/>
    </row>
    <row r="103" spans="1:4" x14ac:dyDescent="0.25">
      <c r="A103" s="13" t="s">
        <v>43</v>
      </c>
      <c r="B103" s="11" t="s">
        <v>18</v>
      </c>
      <c r="C103" s="11" t="s">
        <v>15</v>
      </c>
      <c r="D103" s="11" t="s">
        <v>46</v>
      </c>
    </row>
    <row r="104" spans="1:4" x14ac:dyDescent="0.25">
      <c r="A104" s="14" t="s">
        <v>18</v>
      </c>
      <c r="B104" s="7">
        <v>52484.472049689444</v>
      </c>
      <c r="C104" s="7">
        <v>58525.641025641024</v>
      </c>
      <c r="D104" s="7">
        <v>55457.413249211357</v>
      </c>
    </row>
    <row r="105" spans="1:4" x14ac:dyDescent="0.25">
      <c r="A105" s="14" t="s">
        <v>15</v>
      </c>
      <c r="B105" s="7">
        <v>55949.720670391063</v>
      </c>
      <c r="C105" s="7">
        <v>57692.307692307695</v>
      </c>
      <c r="D105" s="7">
        <v>56778.916544655927</v>
      </c>
    </row>
    <row r="106" spans="1:4" x14ac:dyDescent="0.25">
      <c r="A106" s="14" t="s">
        <v>46</v>
      </c>
      <c r="B106" s="7">
        <v>54874.759152215796</v>
      </c>
      <c r="C106" s="7">
        <v>57962.577962577961</v>
      </c>
      <c r="D106" s="7">
        <v>56360</v>
      </c>
    </row>
    <row r="114" spans="1:4" x14ac:dyDescent="0.25">
      <c r="A114" s="9" t="s">
        <v>47</v>
      </c>
      <c r="B114" s="9" t="s">
        <v>48</v>
      </c>
    </row>
    <row r="115" spans="1:4" x14ac:dyDescent="0.25">
      <c r="A115" s="9" t="s">
        <v>43</v>
      </c>
      <c r="B115" t="s">
        <v>18</v>
      </c>
      <c r="C115" t="s">
        <v>15</v>
      </c>
      <c r="D115" t="s">
        <v>46</v>
      </c>
    </row>
    <row r="116" spans="1:4" x14ac:dyDescent="0.25">
      <c r="A116" s="10">
        <v>0</v>
      </c>
      <c r="B116" s="7">
        <v>43669.064748201439</v>
      </c>
      <c r="C116" s="7">
        <v>52042.25352112676</v>
      </c>
      <c r="D116" s="7">
        <v>47900.355871886124</v>
      </c>
    </row>
    <row r="117" spans="1:4" x14ac:dyDescent="0.25">
      <c r="A117" s="10">
        <v>1</v>
      </c>
      <c r="B117" s="7">
        <v>53888.888888888891</v>
      </c>
      <c r="C117" s="7">
        <v>56391.752577319588</v>
      </c>
      <c r="D117" s="7">
        <v>55325.44378698225</v>
      </c>
    </row>
    <row r="118" spans="1:4" x14ac:dyDescent="0.25">
      <c r="A118" s="10">
        <v>2</v>
      </c>
      <c r="B118" s="7">
        <v>48214.285714285717</v>
      </c>
      <c r="C118" s="7">
        <v>54329.896907216498</v>
      </c>
      <c r="D118" s="7">
        <v>51052.631578947367</v>
      </c>
    </row>
    <row r="119" spans="1:4" x14ac:dyDescent="0.25">
      <c r="A119" s="10">
        <v>3</v>
      </c>
      <c r="B119" s="7">
        <v>55245.901639344265</v>
      </c>
      <c r="C119" s="7">
        <v>64109.589041095889</v>
      </c>
      <c r="D119" s="7">
        <v>60074.626865671642</v>
      </c>
    </row>
    <row r="120" spans="1:4" x14ac:dyDescent="0.25">
      <c r="A120" s="10">
        <v>4</v>
      </c>
      <c r="B120" s="7">
        <v>71805.555555555562</v>
      </c>
      <c r="C120" s="7">
        <v>69814.814814814818</v>
      </c>
      <c r="D120" s="7">
        <v>70952.380952380947</v>
      </c>
    </row>
    <row r="121" spans="1:4" x14ac:dyDescent="0.25">
      <c r="A121" s="10">
        <v>5</v>
      </c>
      <c r="B121" s="7">
        <v>72857.142857142855</v>
      </c>
      <c r="C121" s="7">
        <v>72222.222222222219</v>
      </c>
      <c r="D121" s="7">
        <v>72716.049382716054</v>
      </c>
    </row>
    <row r="122" spans="1:4" x14ac:dyDescent="0.25">
      <c r="A122" s="10" t="s">
        <v>46</v>
      </c>
      <c r="B122" s="27">
        <v>54874.759152215796</v>
      </c>
      <c r="C122" s="27">
        <v>57962.577962577961</v>
      </c>
      <c r="D122" s="27">
        <v>56360</v>
      </c>
    </row>
    <row r="130" spans="1:12" x14ac:dyDescent="0.25">
      <c r="A130" s="17" t="s">
        <v>60</v>
      </c>
      <c r="B130" s="17" t="s">
        <v>48</v>
      </c>
      <c r="C130" s="7"/>
      <c r="D130" s="7"/>
    </row>
    <row r="131" spans="1:12" x14ac:dyDescent="0.25">
      <c r="A131" s="17" t="s">
        <v>43</v>
      </c>
      <c r="B131" s="7" t="s">
        <v>18</v>
      </c>
      <c r="C131" s="7" t="s">
        <v>15</v>
      </c>
      <c r="D131" s="7" t="s">
        <v>46</v>
      </c>
    </row>
    <row r="132" spans="1:12" x14ac:dyDescent="0.25">
      <c r="A132" s="18" t="s">
        <v>17</v>
      </c>
      <c r="B132" s="7">
        <v>152</v>
      </c>
      <c r="C132" s="7">
        <v>148</v>
      </c>
      <c r="D132" s="7">
        <v>300</v>
      </c>
    </row>
    <row r="133" spans="1:12" x14ac:dyDescent="0.25">
      <c r="A133" s="18" t="s">
        <v>32</v>
      </c>
      <c r="B133" s="7">
        <v>288</v>
      </c>
      <c r="C133" s="7">
        <v>220</v>
      </c>
      <c r="D133" s="7">
        <v>508</v>
      </c>
    </row>
    <row r="134" spans="1:12" x14ac:dyDescent="0.25">
      <c r="A134" s="18" t="s">
        <v>24</v>
      </c>
      <c r="B134" s="7">
        <v>79</v>
      </c>
      <c r="C134" s="7">
        <v>113</v>
      </c>
      <c r="D134" s="7">
        <v>192</v>
      </c>
    </row>
    <row r="135" spans="1:12" x14ac:dyDescent="0.25">
      <c r="A135" s="18" t="s">
        <v>46</v>
      </c>
      <c r="B135" s="7">
        <v>519</v>
      </c>
      <c r="C135" s="7">
        <v>481</v>
      </c>
      <c r="D135" s="7">
        <v>1000</v>
      </c>
    </row>
    <row r="137" spans="1:12" x14ac:dyDescent="0.25">
      <c r="I137" s="9" t="s">
        <v>50</v>
      </c>
      <c r="J137" s="9" t="s">
        <v>48</v>
      </c>
    </row>
    <row r="138" spans="1:12" x14ac:dyDescent="0.25">
      <c r="I138" s="9" t="s">
        <v>43</v>
      </c>
      <c r="J138" t="s">
        <v>44</v>
      </c>
      <c r="K138" t="s">
        <v>45</v>
      </c>
      <c r="L138" t="s">
        <v>46</v>
      </c>
    </row>
    <row r="139" spans="1:12" x14ac:dyDescent="0.25">
      <c r="I139" s="10" t="s">
        <v>42</v>
      </c>
      <c r="J139" s="27">
        <v>49</v>
      </c>
      <c r="K139" s="27">
        <v>61</v>
      </c>
      <c r="L139" s="27">
        <v>110</v>
      </c>
    </row>
    <row r="140" spans="1:12" x14ac:dyDescent="0.25">
      <c r="B140" s="9" t="s">
        <v>48</v>
      </c>
      <c r="I140" s="10" t="s">
        <v>53</v>
      </c>
      <c r="J140" s="27">
        <v>159</v>
      </c>
      <c r="K140" s="27">
        <v>157</v>
      </c>
      <c r="L140" s="27">
        <v>316</v>
      </c>
    </row>
    <row r="141" spans="1:12" x14ac:dyDescent="0.25">
      <c r="B141" t="s">
        <v>18</v>
      </c>
      <c r="D141" t="s">
        <v>15</v>
      </c>
      <c r="F141" t="s">
        <v>49</v>
      </c>
      <c r="G141" t="s">
        <v>51</v>
      </c>
      <c r="I141" s="10" t="s">
        <v>54</v>
      </c>
      <c r="J141" s="27">
        <v>149</v>
      </c>
      <c r="K141" s="27">
        <v>149</v>
      </c>
      <c r="L141" s="27">
        <v>298</v>
      </c>
    </row>
    <row r="142" spans="1:12" x14ac:dyDescent="0.25">
      <c r="A142" s="9" t="s">
        <v>43</v>
      </c>
      <c r="B142" t="s">
        <v>50</v>
      </c>
      <c r="C142" t="s">
        <v>52</v>
      </c>
      <c r="D142" t="s">
        <v>50</v>
      </c>
      <c r="E142" t="s">
        <v>52</v>
      </c>
      <c r="I142" s="10" t="s">
        <v>55</v>
      </c>
      <c r="J142" s="27">
        <v>82</v>
      </c>
      <c r="K142" s="27">
        <v>94</v>
      </c>
      <c r="L142" s="27">
        <v>176</v>
      </c>
    </row>
    <row r="143" spans="1:12" x14ac:dyDescent="0.25">
      <c r="A143" s="10" t="s">
        <v>17</v>
      </c>
      <c r="B143" s="27">
        <v>152</v>
      </c>
      <c r="C143" s="12">
        <v>0.50666666666666671</v>
      </c>
      <c r="D143" s="27">
        <v>148</v>
      </c>
      <c r="E143" s="12">
        <v>0.49333333333333335</v>
      </c>
      <c r="F143" s="27">
        <v>300</v>
      </c>
      <c r="G143" s="12">
        <v>1</v>
      </c>
      <c r="I143" s="10" t="s">
        <v>56</v>
      </c>
      <c r="J143" s="27">
        <v>50</v>
      </c>
      <c r="K143" s="27">
        <v>50</v>
      </c>
      <c r="L143" s="27">
        <v>100</v>
      </c>
    </row>
    <row r="144" spans="1:12" x14ac:dyDescent="0.25">
      <c r="A144" s="10" t="s">
        <v>32</v>
      </c>
      <c r="B144" s="27">
        <v>288</v>
      </c>
      <c r="C144" s="12">
        <v>0.56692913385826771</v>
      </c>
      <c r="D144" s="27">
        <v>220</v>
      </c>
      <c r="E144" s="12">
        <v>0.43307086614173229</v>
      </c>
      <c r="F144" s="27">
        <v>508</v>
      </c>
      <c r="G144" s="12">
        <v>1</v>
      </c>
      <c r="I144" s="10" t="s">
        <v>46</v>
      </c>
      <c r="J144" s="27">
        <v>489</v>
      </c>
      <c r="K144" s="27">
        <v>511</v>
      </c>
      <c r="L144" s="27">
        <v>1000</v>
      </c>
    </row>
    <row r="145" spans="1:7" x14ac:dyDescent="0.25">
      <c r="A145" s="10" t="s">
        <v>24</v>
      </c>
      <c r="B145" s="27">
        <v>79</v>
      </c>
      <c r="C145" s="12">
        <v>0.41145833333333331</v>
      </c>
      <c r="D145" s="27">
        <v>113</v>
      </c>
      <c r="E145" s="12">
        <v>0.58854166666666663</v>
      </c>
      <c r="F145" s="27">
        <v>192</v>
      </c>
      <c r="G145" s="12">
        <v>1</v>
      </c>
    </row>
    <row r="146" spans="1:7" x14ac:dyDescent="0.25">
      <c r="A146" s="10" t="s">
        <v>46</v>
      </c>
      <c r="B146" s="27">
        <v>519</v>
      </c>
      <c r="C146" s="12">
        <v>0.51900000000000002</v>
      </c>
      <c r="D146" s="27">
        <v>481</v>
      </c>
      <c r="E146" s="12">
        <v>0.48099999999999998</v>
      </c>
      <c r="F146" s="27">
        <v>1000</v>
      </c>
      <c r="G146" s="12">
        <v>1</v>
      </c>
    </row>
  </sheetData>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28</vt:i4>
      </vt:variant>
    </vt:vector>
  </HeadingPairs>
  <TitlesOfParts>
    <vt:vector size="34" baseType="lpstr">
      <vt:lpstr>home</vt:lpstr>
      <vt:lpstr>Data</vt:lpstr>
      <vt:lpstr>working</vt:lpstr>
      <vt:lpstr>lookup</vt:lpstr>
      <vt:lpstr>dashbroad</vt:lpstr>
      <vt:lpstr>pivot table</vt:lpstr>
      <vt:lpstr>Education_no</vt:lpstr>
      <vt:lpstr>rd_Age</vt:lpstr>
      <vt:lpstr>rd_Cars</vt:lpstr>
      <vt:lpstr>rd_Children</vt:lpstr>
      <vt:lpstr>rd_Commute_Distance</vt:lpstr>
      <vt:lpstr>rd_Education</vt:lpstr>
      <vt:lpstr>rd_Gender</vt:lpstr>
      <vt:lpstr>rd_Home_Owner</vt:lpstr>
      <vt:lpstr>rd_ID</vt:lpstr>
      <vt:lpstr>rd_Income</vt:lpstr>
      <vt:lpstr>rd_Marital_Status</vt:lpstr>
      <vt:lpstr>rd_Occupation</vt:lpstr>
      <vt:lpstr>rd_Purchased_Bike</vt:lpstr>
      <vt:lpstr>rd_Region</vt:lpstr>
      <vt:lpstr>tbl_Age</vt:lpstr>
      <vt:lpstr>tbl_Age_brackets</vt:lpstr>
      <vt:lpstr>tbl_Cars</vt:lpstr>
      <vt:lpstr>tbl_Children</vt:lpstr>
      <vt:lpstr>tbl_Commute_Distance</vt:lpstr>
      <vt:lpstr>tbl_Education</vt:lpstr>
      <vt:lpstr>tbl_Gender</vt:lpstr>
      <vt:lpstr>tbl_Home_Owner</vt:lpstr>
      <vt:lpstr>tbl_ID</vt:lpstr>
      <vt:lpstr>tbl_Income</vt:lpstr>
      <vt:lpstr>tbl_Marital_Status</vt:lpstr>
      <vt:lpstr>tbl_Occupation</vt:lpstr>
      <vt:lpstr>tbl_Purchased_Bike</vt:lpstr>
      <vt:lpstr>tbl_Region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Huyen</dc:creator>
  <cp:lastModifiedBy>Windows User</cp:lastModifiedBy>
  <dcterms:created xsi:type="dcterms:W3CDTF">2022-03-18T02:50:57Z</dcterms:created>
  <dcterms:modified xsi:type="dcterms:W3CDTF">2023-03-27T10:02:06Z</dcterms:modified>
</cp:coreProperties>
</file>