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personal\timesheet-creator\public\"/>
    </mc:Choice>
  </mc:AlternateContent>
  <xr:revisionPtr revIDLastSave="0" documentId="13_ncr:1_{F301AE7B-3D91-4647-BF38-29205170977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utomated Form - ONLY Modify D9" sheetId="1" r:id="rId1"/>
    <sheet name="Public Holidays" sheetId="2" r:id="rId2"/>
    <sheet name="Leave Days" sheetId="3" r:id="rId3"/>
  </sheets>
  <definedNames>
    <definedName name="_xlnm.Print_Area" localSheetId="0">'Automated Form - ONLY Modify D9'!$A$1:$P$75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A50" i="1" l="1"/>
  <c r="L50" i="1" s="1"/>
  <c r="A49" i="1"/>
  <c r="J49" i="1" s="1"/>
  <c r="A48" i="1"/>
  <c r="J48" i="1" s="1"/>
  <c r="A47" i="1"/>
  <c r="H47" i="1" s="1"/>
  <c r="A46" i="1"/>
  <c r="L46" i="1" s="1"/>
  <c r="A45" i="1"/>
  <c r="J45" i="1" s="1"/>
  <c r="A44" i="1"/>
  <c r="J44" i="1" s="1"/>
  <c r="A43" i="1"/>
  <c r="N43" i="1" s="1"/>
  <c r="A42" i="1"/>
  <c r="L42" i="1" s="1"/>
  <c r="A41" i="1"/>
  <c r="J41" i="1" s="1"/>
  <c r="A40" i="1"/>
  <c r="H40" i="1" s="1"/>
  <c r="A39" i="1"/>
  <c r="N39" i="1" s="1"/>
  <c r="A38" i="1"/>
  <c r="L38" i="1" s="1"/>
  <c r="A37" i="1"/>
  <c r="J37" i="1" s="1"/>
  <c r="A36" i="1"/>
  <c r="H36" i="1" s="1"/>
  <c r="A35" i="1"/>
  <c r="N35" i="1" s="1"/>
  <c r="A34" i="1"/>
  <c r="L34" i="1" s="1"/>
  <c r="A33" i="1"/>
  <c r="J33" i="1" s="1"/>
  <c r="A32" i="1"/>
  <c r="H32" i="1" s="1"/>
  <c r="A31" i="1"/>
  <c r="N31" i="1" s="1"/>
  <c r="A30" i="1"/>
  <c r="L30" i="1" s="1"/>
  <c r="A29" i="1"/>
  <c r="J29" i="1" s="1"/>
  <c r="A28" i="1"/>
  <c r="H28" i="1" s="1"/>
  <c r="A27" i="1"/>
  <c r="N27" i="1" s="1"/>
  <c r="A26" i="1"/>
  <c r="L26" i="1" s="1"/>
  <c r="A25" i="1"/>
  <c r="J25" i="1" s="1"/>
  <c r="A24" i="1"/>
  <c r="H24" i="1" s="1"/>
  <c r="A23" i="1"/>
  <c r="N23" i="1" s="1"/>
  <c r="A22" i="1"/>
  <c r="L22" i="1" s="1"/>
  <c r="A21" i="1"/>
  <c r="J21" i="1" s="1"/>
  <c r="A20" i="1"/>
  <c r="L20" i="1" s="1"/>
  <c r="E46" i="1" l="1"/>
  <c r="H46" i="1"/>
  <c r="N46" i="1"/>
  <c r="E49" i="1"/>
  <c r="N21" i="1"/>
  <c r="N22" i="1"/>
  <c r="E29" i="1"/>
  <c r="E37" i="1"/>
  <c r="N45" i="1"/>
  <c r="E33" i="1"/>
  <c r="E41" i="1"/>
  <c r="J20" i="1"/>
  <c r="E21" i="1"/>
  <c r="E22" i="1"/>
  <c r="H23" i="1"/>
  <c r="E25" i="1"/>
  <c r="E26" i="1"/>
  <c r="H27" i="1"/>
  <c r="H29" i="1"/>
  <c r="E30" i="1"/>
  <c r="H31" i="1"/>
  <c r="H33" i="1"/>
  <c r="E34" i="1"/>
  <c r="H35" i="1"/>
  <c r="H37" i="1"/>
  <c r="E38" i="1"/>
  <c r="H39" i="1"/>
  <c r="H41" i="1"/>
  <c r="E42" i="1"/>
  <c r="H43" i="1"/>
  <c r="E45" i="1"/>
  <c r="H49" i="1"/>
  <c r="E50" i="1"/>
  <c r="L21" i="1"/>
  <c r="H22" i="1"/>
  <c r="L25" i="1"/>
  <c r="H26" i="1"/>
  <c r="L29" i="1"/>
  <c r="H30" i="1"/>
  <c r="L33" i="1"/>
  <c r="C33" i="1" s="1"/>
  <c r="H34" i="1"/>
  <c r="L37" i="1"/>
  <c r="H38" i="1"/>
  <c r="L41" i="1"/>
  <c r="C41" i="1" s="1"/>
  <c r="H42" i="1"/>
  <c r="H45" i="1"/>
  <c r="L49" i="1"/>
  <c r="H50" i="1"/>
  <c r="N25" i="1"/>
  <c r="N26" i="1"/>
  <c r="N29" i="1"/>
  <c r="N30" i="1"/>
  <c r="N33" i="1"/>
  <c r="N34" i="1"/>
  <c r="N37" i="1"/>
  <c r="N38" i="1"/>
  <c r="N41" i="1"/>
  <c r="N42" i="1"/>
  <c r="L45" i="1"/>
  <c r="N49" i="1"/>
  <c r="N50" i="1"/>
  <c r="C29" i="1"/>
  <c r="J32" i="1"/>
  <c r="J40" i="1"/>
  <c r="J23" i="1"/>
  <c r="L24" i="1"/>
  <c r="J27" i="1"/>
  <c r="L28" i="1"/>
  <c r="J31" i="1"/>
  <c r="L32" i="1"/>
  <c r="J39" i="1"/>
  <c r="L40" i="1"/>
  <c r="J47" i="1"/>
  <c r="L48" i="1"/>
  <c r="H21" i="1"/>
  <c r="J22" i="1"/>
  <c r="C22" i="1" s="1"/>
  <c r="L23" i="1"/>
  <c r="E24" i="1"/>
  <c r="N24" i="1"/>
  <c r="H25" i="1"/>
  <c r="J26" i="1"/>
  <c r="L27" i="1"/>
  <c r="E28" i="1"/>
  <c r="N28" i="1"/>
  <c r="J30" i="1"/>
  <c r="L31" i="1"/>
  <c r="E32" i="1"/>
  <c r="N32" i="1"/>
  <c r="J34" i="1"/>
  <c r="C34" i="1" s="1"/>
  <c r="L35" i="1"/>
  <c r="E36" i="1"/>
  <c r="N36" i="1"/>
  <c r="J38" i="1"/>
  <c r="L39" i="1"/>
  <c r="E40" i="1"/>
  <c r="N40" i="1"/>
  <c r="J42" i="1"/>
  <c r="L43" i="1"/>
  <c r="E44" i="1"/>
  <c r="N44" i="1"/>
  <c r="J46" i="1"/>
  <c r="L47" i="1"/>
  <c r="E48" i="1"/>
  <c r="N48" i="1"/>
  <c r="J50" i="1"/>
  <c r="J24" i="1"/>
  <c r="J28" i="1"/>
  <c r="J36" i="1"/>
  <c r="J35" i="1"/>
  <c r="L36" i="1"/>
  <c r="J43" i="1"/>
  <c r="L44" i="1"/>
  <c r="E23" i="1"/>
  <c r="C26" i="1"/>
  <c r="E27" i="1"/>
  <c r="E31" i="1"/>
  <c r="E35" i="1"/>
  <c r="E39" i="1"/>
  <c r="E43" i="1"/>
  <c r="H44" i="1"/>
  <c r="E47" i="1"/>
  <c r="N47" i="1"/>
  <c r="H48" i="1"/>
  <c r="C48" i="1" s="1"/>
  <c r="N20" i="1"/>
  <c r="H20" i="1"/>
  <c r="C46" i="1" l="1"/>
  <c r="C42" i="1"/>
  <c r="C20" i="1"/>
  <c r="C49" i="1"/>
  <c r="C24" i="1"/>
  <c r="C21" i="1"/>
  <c r="C27" i="1"/>
  <c r="C50" i="1"/>
  <c r="C30" i="1"/>
  <c r="C25" i="1"/>
  <c r="C38" i="1"/>
  <c r="C23" i="1"/>
  <c r="C47" i="1"/>
  <c r="C31" i="1"/>
  <c r="C32" i="1"/>
  <c r="C44" i="1"/>
  <c r="C45" i="1"/>
  <c r="C40" i="1"/>
  <c r="C37" i="1"/>
  <c r="C39" i="1"/>
  <c r="C35" i="1"/>
  <c r="C28" i="1"/>
  <c r="C36" i="1"/>
  <c r="C43" i="1"/>
  <c r="E20" i="1"/>
  <c r="E51" i="1" l="1"/>
  <c r="C51" i="1" l="1"/>
</calcChain>
</file>

<file path=xl/sharedStrings.xml><?xml version="1.0" encoding="utf-8"?>
<sst xmlns="http://schemas.openxmlformats.org/spreadsheetml/2006/main" count="68" uniqueCount="67">
  <si>
    <t>Day</t>
    <phoneticPr fontId="2" type="noConversion"/>
  </si>
  <si>
    <t>Chargeable Hour</t>
    <phoneticPr fontId="2" type="noConversion"/>
  </si>
  <si>
    <t>(OT hours excluded)</t>
    <phoneticPr fontId="2" type="noConversion"/>
  </si>
  <si>
    <t>(see Note 2)</t>
    <phoneticPr fontId="2" type="noConversion"/>
  </si>
  <si>
    <t>Timesheeet Details</t>
    <phoneticPr fontId="2" type="noConversion"/>
  </si>
  <si>
    <t>Staff Category</t>
    <phoneticPr fontId="2" type="noConversion"/>
  </si>
  <si>
    <t>Department</t>
    <phoneticPr fontId="2" type="noConversion"/>
  </si>
  <si>
    <t>Timesheet Start Date</t>
    <phoneticPr fontId="2" type="noConversion"/>
  </si>
  <si>
    <t>Post Unit</t>
    <phoneticPr fontId="2" type="noConversion"/>
  </si>
  <si>
    <t>Timesheet End Date</t>
    <phoneticPr fontId="2" type="noConversion"/>
  </si>
  <si>
    <t>Signature</t>
    <phoneticPr fontId="2" type="noConversion"/>
  </si>
  <si>
    <t>Commitment Ref.(if applicable)</t>
    <phoneticPr fontId="2" type="noConversion"/>
  </si>
  <si>
    <t>Email</t>
    <phoneticPr fontId="2" type="noConversion"/>
  </si>
  <si>
    <t>Certified On</t>
    <phoneticPr fontId="2" type="noConversion"/>
  </si>
  <si>
    <t>Chargeable Day</t>
    <phoneticPr fontId="2" type="noConversion"/>
  </si>
  <si>
    <r>
      <t xml:space="preserve">Non-Chargeable Day </t>
    </r>
    <r>
      <rPr>
        <b/>
        <i/>
        <sz val="10"/>
        <rFont val="Courier New"/>
        <family val="3"/>
      </rPr>
      <t>(see Note 3)</t>
    </r>
    <phoneticPr fontId="2" type="noConversion"/>
  </si>
  <si>
    <t>Training</t>
    <phoneticPr fontId="2" type="noConversion"/>
  </si>
  <si>
    <t>Vacation/Sick Leave</t>
    <phoneticPr fontId="2" type="noConversion"/>
  </si>
  <si>
    <t>Saturday off/</t>
    <phoneticPr fontId="2" type="noConversion"/>
  </si>
  <si>
    <t xml:space="preserve">Others </t>
    <phoneticPr fontId="2" type="noConversion"/>
  </si>
  <si>
    <t>(see Note 1)</t>
    <phoneticPr fontId="2" type="noConversion"/>
  </si>
  <si>
    <t>Public Holiday</t>
    <phoneticPr fontId="2" type="noConversion"/>
  </si>
  <si>
    <t>Total</t>
    <phoneticPr fontId="2" type="noConversion"/>
  </si>
  <si>
    <t>Total number of chargeable overtime hours</t>
    <phoneticPr fontId="2" type="noConversion"/>
  </si>
  <si>
    <t>N/A</t>
    <phoneticPr fontId="2" type="noConversion"/>
  </si>
  <si>
    <t>Social Welfare Department</t>
    <phoneticPr fontId="2" type="noConversion"/>
  </si>
  <si>
    <t>Date</t>
    <phoneticPr fontId="2" type="noConversion"/>
  </si>
  <si>
    <t>Non-Chargable Day</t>
    <phoneticPr fontId="2" type="noConversion"/>
  </si>
  <si>
    <t>Your Remarks</t>
    <phoneticPr fontId="2" type="noConversion"/>
  </si>
  <si>
    <t>SAMPLE</t>
    <phoneticPr fontId="2" type="noConversion"/>
  </si>
  <si>
    <t>CSSS</t>
    <phoneticPr fontId="2" type="noConversion"/>
  </si>
  <si>
    <t>T-contract Staff Details</t>
  </si>
  <si>
    <t xml:space="preserve">Name of T-contractor </t>
  </si>
  <si>
    <t>T-contract Staff Timesheet</t>
  </si>
  <si>
    <t>Post title / Post Unit</t>
  </si>
  <si>
    <t>Timesheet Certifying Officer</t>
    <phoneticPr fontId="2" type="noConversion"/>
  </si>
  <si>
    <t>Name</t>
    <phoneticPr fontId="2" type="noConversion"/>
  </si>
  <si>
    <t>(See Note 4)</t>
  </si>
  <si>
    <t>(see Note 5)</t>
    <phoneticPr fontId="2" type="noConversion"/>
  </si>
  <si>
    <t xml:space="preserve">Note 1: </t>
    <phoneticPr fontId="2" type="noConversion"/>
  </si>
  <si>
    <t>Chargeable day could be calculated on half-day basis, e.g. "0.5" day for a work day on Saturday (i.e. Saturday On).</t>
    <phoneticPr fontId="2" type="noConversion"/>
  </si>
  <si>
    <t xml:space="preserve">Note 2: </t>
    <phoneticPr fontId="2" type="noConversion"/>
  </si>
  <si>
    <t xml:space="preserve">Fill in the hours of services rendered on regular work days/regular shift pattern/ Severe Weather which cannot be calculated in "Day" unit.  Chargeable hours could be calculated in half-hour basis.  "Overtime Hours" should NOT be included here.  Please specify details in "T-contract Staff's Remarks" if services are charged by hours worked instead of days worked. </t>
    <phoneticPr fontId="2" type="noConversion"/>
  </si>
  <si>
    <t>Note 3:</t>
    <phoneticPr fontId="2" type="noConversion"/>
  </si>
  <si>
    <t>Fill in details for non-chargeable day where no service fee is chargeable by the T-contractor.</t>
    <phoneticPr fontId="2" type="noConversion"/>
  </si>
  <si>
    <t>Note 4:</t>
    <phoneticPr fontId="2" type="noConversion"/>
  </si>
  <si>
    <t>Note 5:</t>
    <phoneticPr fontId="2" type="noConversion"/>
  </si>
  <si>
    <t>Please specify the details in "T-contract Staff's Remarks" if number of day is entered in this column.</t>
    <phoneticPr fontId="2" type="noConversion"/>
  </si>
  <si>
    <t>Note 6:</t>
    <phoneticPr fontId="2" type="noConversion"/>
  </si>
  <si>
    <t>For traveling expenses incurred on journeys by public land transport, other than normal home-office journey, for duty purposes with prior authorization by the supervising officer of the T-contract staff.</t>
    <phoneticPr fontId="2" type="noConversion"/>
  </si>
  <si>
    <t>Resignation with no less than 1-month's notice but less than 2-months' notice (for CSPM, CPM, CSSA and CSA only)</t>
  </si>
  <si>
    <t>Resignation with less than 1-month's notice</t>
  </si>
  <si>
    <t>Timesheet Certifying Officer's Remarks</t>
  </si>
  <si>
    <t>T-contract Staff's Remarks</t>
  </si>
  <si>
    <t>(To be filled by Timesheet Certifying Officer)</t>
    <phoneticPr fontId="2" type="noConversion"/>
  </si>
  <si>
    <r>
      <t xml:space="preserve">Traveling Expenses (HKD), if any 
</t>
    </r>
    <r>
      <rPr>
        <b/>
        <i/>
        <sz val="10"/>
        <rFont val="Courier New"/>
        <family val="3"/>
      </rPr>
      <t>(Note 6)</t>
    </r>
    <phoneticPr fontId="2" type="noConversion"/>
  </si>
  <si>
    <t>Penalty charged for the months</t>
    <phoneticPr fontId="2" type="noConversion"/>
  </si>
  <si>
    <t>Name of Staff</t>
    <phoneticPr fontId="2" type="noConversion"/>
  </si>
  <si>
    <t>Refers to training (i) enrolled/arranged by T-contractor on the request of B/D or (ii) initiated by T-contractor with prior agreement of B/D.  For training provided/arranged by B/D during office hour on its own cost, the time spent should be counted as chargeable service.</t>
    <phoneticPr fontId="2" type="noConversion"/>
  </si>
  <si>
    <t>Contract Ref.: GCIO 5/2 (T26)</t>
    <phoneticPr fontId="2" type="noConversion"/>
  </si>
  <si>
    <t>(T26 - Timesheet, Jan 2023)</t>
    <phoneticPr fontId="2" type="noConversion"/>
  </si>
  <si>
    <t>SM(CSSS)1</t>
    <phoneticPr fontId="2" type="noConversion"/>
  </si>
  <si>
    <t>smcsss1@swd.gov.hk</t>
    <phoneticPr fontId="2" type="noConversion"/>
  </si>
  <si>
    <t>Mr. NG, Chong-shing</t>
    <phoneticPr fontId="2" type="noConversion"/>
  </si>
  <si>
    <t>Seamatch Asia Limited</t>
    <phoneticPr fontId="2" type="noConversion"/>
  </si>
  <si>
    <t>CAT 2 - Contract Analyst Programmer</t>
    <phoneticPr fontId="2" type="noConversion"/>
  </si>
  <si>
    <t>CHOY, Sai-chung Terence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</si>
</sst>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_ "/>
    <numFmt numFmtId="165" formatCode="dd\-mmm\-yyyy"/>
    <numFmt numFmtId="166" formatCode="0.00_ "/>
    <numFmt numFmtId="167" formatCode="#,##0.00;[Red]#,##0.00"/>
    <numFmt numFmtId="168" formatCode="0.00_);[Red]\(0.00\)"/>
  </numFmts>
  <fonts count="15">
    <font>
      <sz val="12"/>
      <name val="新細明體"/>
      <family val="1"/>
      <charset val="136"/>
    </font>
    <font>
      <b/>
      <sz val="10"/>
      <name val="Courier New"/>
      <family val="3"/>
    </font>
    <font>
      <sz val="9"/>
      <name val="新細明體"/>
      <family val="1"/>
      <charset val="136"/>
    </font>
    <font>
      <b/>
      <sz val="8"/>
      <name val="Courier New"/>
      <family val="3"/>
    </font>
    <font>
      <b/>
      <u/>
      <sz val="10"/>
      <name val="Courier New"/>
      <family val="3"/>
    </font>
    <font>
      <b/>
      <sz val="9"/>
      <name val="Courier New"/>
      <family val="3"/>
    </font>
    <font>
      <b/>
      <i/>
      <sz val="8"/>
      <name val="Courier New"/>
      <family val="3"/>
    </font>
    <font>
      <b/>
      <sz val="6"/>
      <name val="Courier New"/>
      <family val="3"/>
    </font>
    <font>
      <b/>
      <sz val="12"/>
      <name val="新細明體"/>
      <family val="1"/>
      <charset val="136"/>
    </font>
    <font>
      <b/>
      <i/>
      <sz val="9"/>
      <name val="Courier New"/>
      <family val="3"/>
    </font>
    <font>
      <sz val="8"/>
      <name val="新細明體"/>
      <family val="1"/>
      <charset val="136"/>
    </font>
    <font>
      <b/>
      <sz val="11"/>
      <name val="Courier New"/>
      <family val="3"/>
    </font>
    <font>
      <sz val="10"/>
      <name val="新細明體"/>
      <family val="1"/>
      <charset val="136"/>
    </font>
    <font>
      <b/>
      <i/>
      <sz val="10"/>
      <name val="Courier New"/>
      <family val="3"/>
    </font>
    <font>
      <i/>
      <sz val="1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6" fillId="0" borderId="3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5" fillId="0" borderId="5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5" fillId="0" borderId="4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0" xfId="0" applyFont="1" applyAlignment="1">
      <alignment vertical="top"/>
    </xf>
    <xf numFmtId="0" fontId="5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6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5" xfId="0" applyFont="1" applyBorder="1" applyAlignment="1">
      <alignment vertical="center"/>
    </xf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vertical="top"/>
    </xf>
    <xf numFmtId="0" fontId="1" fillId="0" borderId="4" xfId="0" applyFont="1" applyBorder="1" applyAlignment="1">
      <alignment vertical="top"/>
    </xf>
    <xf numFmtId="0" fontId="12" fillId="0" borderId="3" xfId="0" applyFont="1" applyBorder="1" applyAlignment="1">
      <alignment vertical="top"/>
    </xf>
    <xf numFmtId="0" fontId="12" fillId="0" borderId="0" xfId="0" applyFont="1" applyAlignment="1">
      <alignment vertical="top"/>
    </xf>
    <xf numFmtId="0" fontId="12" fillId="0" borderId="4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9" fillId="0" borderId="3" xfId="0" applyFont="1" applyBorder="1" applyAlignment="1">
      <alignment vertical="top"/>
    </xf>
    <xf numFmtId="0" fontId="3" fillId="0" borderId="6" xfId="0" applyFont="1" applyBorder="1"/>
    <xf numFmtId="0" fontId="6" fillId="0" borderId="0" xfId="0" applyFont="1" applyAlignment="1">
      <alignment vertical="top"/>
    </xf>
    <xf numFmtId="165" fontId="3" fillId="0" borderId="0" xfId="0" applyNumberFormat="1" applyFont="1"/>
    <xf numFmtId="165" fontId="3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vertical="center"/>
    </xf>
    <xf numFmtId="0" fontId="6" fillId="0" borderId="0" xfId="0" applyFont="1"/>
    <xf numFmtId="167" fontId="1" fillId="0" borderId="7" xfId="0" applyNumberFormat="1" applyFont="1" applyBorder="1" applyAlignment="1">
      <alignment horizontal="left"/>
    </xf>
    <xf numFmtId="167" fontId="1" fillId="0" borderId="8" xfId="0" applyNumberFormat="1" applyFont="1" applyBorder="1" applyAlignment="1">
      <alignment horizontal="left"/>
    </xf>
    <xf numFmtId="0" fontId="14" fillId="0" borderId="7" xfId="0" applyFont="1" applyBorder="1" applyAlignment="1">
      <alignment wrapText="1"/>
    </xf>
    <xf numFmtId="0" fontId="14" fillId="0" borderId="8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66" fontId="1" fillId="0" borderId="12" xfId="0" applyNumberFormat="1" applyFont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6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4" xfId="0" applyFont="1" applyBorder="1" applyAlignment="1">
      <alignment vertical="top" wrapText="1"/>
    </xf>
    <xf numFmtId="167" fontId="1" fillId="0" borderId="1" xfId="0" applyNumberFormat="1" applyFont="1" applyBorder="1" applyAlignment="1">
      <alignment horizontal="left"/>
    </xf>
    <xf numFmtId="167" fontId="1" fillId="0" borderId="2" xfId="0" applyNumberFormat="1" applyFont="1" applyBorder="1" applyAlignment="1">
      <alignment horizontal="left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center"/>
    </xf>
    <xf numFmtId="166" fontId="1" fillId="0" borderId="11" xfId="0" applyNumberFormat="1" applyFont="1" applyBorder="1" applyAlignment="1">
      <alignment horizontal="center"/>
    </xf>
    <xf numFmtId="166" fontId="1" fillId="0" borderId="10" xfId="0" applyNumberFormat="1" applyFont="1" applyBorder="1" applyAlignment="1">
      <alignment horizontal="center"/>
    </xf>
    <xf numFmtId="0" fontId="6" fillId="0" borderId="0" xfId="0" applyFont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164" fontId="1" fillId="0" borderId="5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165" fontId="1" fillId="0" borderId="11" xfId="0" applyNumberFormat="1" applyFont="1" applyBorder="1" applyAlignment="1">
      <alignment horizontal="left"/>
    </xf>
    <xf numFmtId="165" fontId="1" fillId="0" borderId="9" xfId="0" applyNumberFormat="1" applyFont="1" applyBorder="1" applyAlignment="1">
      <alignment horizontal="left"/>
    </xf>
    <xf numFmtId="165" fontId="1" fillId="0" borderId="1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11" fillId="2" borderId="11" xfId="0" applyFont="1" applyFill="1" applyBorder="1" applyAlignment="1">
      <alignment horizontal="left"/>
    </xf>
    <xf numFmtId="0" fontId="11" fillId="2" borderId="9" xfId="0" applyFont="1" applyFill="1" applyBorder="1" applyAlignment="1">
      <alignment horizontal="left"/>
    </xf>
    <xf numFmtId="0" fontId="11" fillId="2" borderId="10" xfId="0" applyFont="1" applyFill="1" applyBorder="1" applyAlignment="1">
      <alignment horizontal="left"/>
    </xf>
    <xf numFmtId="0" fontId="1" fillId="0" borderId="1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166" fontId="1" fillId="0" borderId="5" xfId="0" applyNumberFormat="1" applyFont="1" applyBorder="1" applyAlignment="1">
      <alignment horizontal="center" vertical="top"/>
    </xf>
    <xf numFmtId="166" fontId="1" fillId="0" borderId="2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3" fillId="0" borderId="6" xfId="0" applyFont="1" applyBorder="1" applyAlignment="1">
      <alignment horizontal="center" vertical="top"/>
    </xf>
    <xf numFmtId="0" fontId="13" fillId="0" borderId="7" xfId="0" applyFont="1" applyBorder="1" applyAlignment="1">
      <alignment horizontal="center" vertical="top"/>
    </xf>
    <xf numFmtId="0" fontId="13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1" fillId="2" borderId="12" xfId="0" applyFont="1" applyFill="1" applyBorder="1" applyAlignment="1">
      <alignment horizontal="left"/>
    </xf>
    <xf numFmtId="0" fontId="11" fillId="2" borderId="13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165" fontId="1" fillId="0" borderId="12" xfId="0" applyNumberFormat="1" applyFont="1" applyBorder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13" xfId="0" applyFont="1" applyBorder="1" applyAlignment="1">
      <alignment horizontal="left"/>
    </xf>
  </cellXfs>
  <cellStyles count="1">
    <cellStyle name="Normal" xfId="0" builtinId="0"/>
  </cellStyles>
  <dxfs count="2">
    <dxf>
      <font>
        <color auto="1"/>
      </font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47625</xdr:colOff>
          <xdr:row>53</xdr:row>
          <xdr:rowOff>9525</xdr:rowOff>
        </xdr:from>
        <xdr:to>
          <xdr:col>4</xdr:col>
          <xdr:colOff>228600</xdr:colOff>
          <xdr:row>53</xdr:row>
          <xdr:rowOff>190500</xdr:rowOff>
        </xdr:to>
        <xdr:sp macro="" textlink="">
          <xdr:nvSpPr>
            <xdr:cNvPr id="1026" name="CheckBox3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47625</xdr:colOff>
          <xdr:row>54</xdr:row>
          <xdr:rowOff>19050</xdr:rowOff>
        </xdr:from>
        <xdr:to>
          <xdr:col>4</xdr:col>
          <xdr:colOff>180975</xdr:colOff>
          <xdr:row>54</xdr:row>
          <xdr:rowOff>180975</xdr:rowOff>
        </xdr:to>
        <xdr:sp macro="" textlink="">
          <xdr:nvSpPr>
            <xdr:cNvPr id="1029" name="CheckBox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47625</xdr:colOff>
          <xdr:row>56</xdr:row>
          <xdr:rowOff>0</xdr:rowOff>
        </xdr:from>
        <xdr:to>
          <xdr:col>4</xdr:col>
          <xdr:colOff>219075</xdr:colOff>
          <xdr:row>56</xdr:row>
          <xdr:rowOff>171450</xdr:rowOff>
        </xdr:to>
        <xdr:sp macro="" textlink="">
          <xdr:nvSpPr>
            <xdr:cNvPr id="1030" name="CheckBox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75"/>
  <sheetViews>
    <sheetView tabSelected="1" zoomScaleNormal="100" workbookViewId="0">
      <selection activeCell="A10" sqref="A10:O10"/>
    </sheetView>
  </sheetViews>
  <sheetFormatPr defaultColWidth="6.59765625" defaultRowHeight="12.95" customHeight="1"/>
  <cols>
    <col min="1" max="2" width="6.59765625" style="1" customWidth="1"/>
    <col min="3" max="3" width="10" style="1" customWidth="1"/>
    <col min="4" max="4" width="18.1328125" style="1" customWidth="1"/>
    <col min="5" max="5" width="4.46484375" style="1" customWidth="1"/>
    <col min="6" max="6" width="6.1328125" style="1" customWidth="1"/>
    <col min="7" max="7" width="9.86328125" style="1" customWidth="1"/>
    <col min="8" max="8" width="6.59765625" style="1" customWidth="1"/>
    <col min="9" max="9" width="7.73046875" style="1" customWidth="1"/>
    <col min="10" max="10" width="6.59765625" style="1" customWidth="1"/>
    <col min="11" max="11" width="8.86328125" style="1" customWidth="1"/>
    <col min="12" max="12" width="6.59765625" style="1" customWidth="1"/>
    <col min="13" max="13" width="9" style="1" customWidth="1"/>
    <col min="14" max="14" width="6.59765625" style="1" customWidth="1"/>
    <col min="15" max="15" width="9" style="1" customWidth="1"/>
    <col min="16" max="16" width="0.46484375" style="1" customWidth="1"/>
    <col min="17" max="16384" width="6.59765625" style="1"/>
  </cols>
  <sheetData>
    <row r="1" spans="1:15" ht="12.95" customHeight="1">
      <c r="A1" s="112" t="s">
        <v>59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</row>
    <row r="2" spans="1:15" ht="12.95" customHeight="1">
      <c r="A2" s="134" t="s">
        <v>33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</row>
    <row r="4" spans="1:15" ht="18" customHeight="1">
      <c r="A4" s="100" t="s">
        <v>31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2"/>
    </row>
    <row r="5" spans="1:15" ht="15.95" customHeight="1">
      <c r="A5" s="130" t="s">
        <v>57</v>
      </c>
      <c r="B5" s="130"/>
      <c r="C5" s="130"/>
      <c r="D5" s="135" t="s">
        <v>63</v>
      </c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</row>
    <row r="6" spans="1:15" ht="15.95" customHeight="1">
      <c r="A6" s="93" t="s">
        <v>32</v>
      </c>
      <c r="B6" s="94"/>
      <c r="C6" s="95"/>
      <c r="D6" s="93" t="s">
        <v>64</v>
      </c>
      <c r="E6" s="94"/>
      <c r="F6" s="94"/>
      <c r="G6" s="94"/>
      <c r="H6" s="94"/>
      <c r="I6" s="94"/>
      <c r="J6" s="94"/>
      <c r="K6" s="94"/>
      <c r="L6" s="94"/>
      <c r="M6" s="94"/>
      <c r="N6" s="94"/>
      <c r="O6" s="95"/>
    </row>
    <row r="7" spans="1:15" ht="15.95" customHeight="1">
      <c r="A7" s="93" t="s">
        <v>5</v>
      </c>
      <c r="B7" s="94"/>
      <c r="C7" s="95"/>
      <c r="D7" s="94" t="s">
        <v>65</v>
      </c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</row>
    <row r="8" spans="1:15" ht="15.95" customHeight="1">
      <c r="A8" s="130" t="s">
        <v>6</v>
      </c>
      <c r="B8" s="131"/>
      <c r="C8" s="131"/>
      <c r="D8" s="131" t="s">
        <v>25</v>
      </c>
      <c r="E8" s="131"/>
      <c r="F8" s="131"/>
      <c r="G8" s="131"/>
      <c r="H8" s="131" t="s">
        <v>8</v>
      </c>
      <c r="I8" s="131"/>
      <c r="J8" s="131"/>
      <c r="K8" s="131"/>
      <c r="L8" s="131" t="s">
        <v>30</v>
      </c>
      <c r="M8" s="131"/>
      <c r="N8" s="131"/>
      <c r="O8" s="131"/>
    </row>
    <row r="9" spans="1:15" ht="15.95" customHeight="1">
      <c r="A9" s="130" t="s">
        <v>7</v>
      </c>
      <c r="B9" s="130"/>
      <c r="C9" s="130"/>
      <c r="D9" s="132">
        <v>45078</v>
      </c>
      <c r="E9" s="132"/>
      <c r="F9" s="132"/>
      <c r="G9" s="132"/>
      <c r="H9" s="130" t="s">
        <v>9</v>
      </c>
      <c r="I9" s="130"/>
      <c r="J9" s="130"/>
      <c r="K9" s="130"/>
      <c r="L9" s="96">
        <f>EOMONTH($D$9,0)</f>
        <v>45107</v>
      </c>
      <c r="M9" s="97"/>
      <c r="N9" s="97"/>
      <c r="O9" s="98"/>
    </row>
    <row r="10" spans="1:15" ht="12.95" customHeight="1">
      <c r="A10" s="133"/>
      <c r="B10" s="133"/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</row>
    <row r="11" spans="1:15" ht="18" customHeight="1">
      <c r="A11" s="128" t="s">
        <v>35</v>
      </c>
      <c r="B11" s="128"/>
      <c r="C11" s="128"/>
      <c r="D11" s="128"/>
      <c r="E11" s="128"/>
      <c r="F11" s="128"/>
      <c r="G11" s="128"/>
      <c r="H11" s="128"/>
      <c r="I11" s="128"/>
      <c r="J11" s="129"/>
      <c r="K11" s="129"/>
      <c r="L11" s="129"/>
      <c r="M11" s="129"/>
      <c r="N11" s="129"/>
      <c r="O11" s="129"/>
    </row>
    <row r="12" spans="1:15" ht="15.95" customHeight="1">
      <c r="A12" s="93" t="s">
        <v>36</v>
      </c>
      <c r="B12" s="94"/>
      <c r="C12" s="94"/>
      <c r="D12" s="95"/>
      <c r="E12" s="93" t="s">
        <v>66</v>
      </c>
      <c r="F12" s="94"/>
      <c r="G12" s="94"/>
      <c r="H12" s="95"/>
      <c r="I12" s="93" t="s">
        <v>10</v>
      </c>
      <c r="J12" s="95"/>
      <c r="K12" s="93"/>
      <c r="L12" s="94"/>
      <c r="M12" s="94"/>
      <c r="N12" s="94"/>
      <c r="O12" s="95"/>
    </row>
    <row r="13" spans="1:15" ht="15.95" customHeight="1">
      <c r="A13" s="93" t="s">
        <v>34</v>
      </c>
      <c r="B13" s="94"/>
      <c r="C13" s="94"/>
      <c r="D13" s="95"/>
      <c r="E13" s="93" t="s">
        <v>61</v>
      </c>
      <c r="F13" s="94"/>
      <c r="G13" s="94"/>
      <c r="H13" s="95"/>
      <c r="I13" s="93" t="s">
        <v>12</v>
      </c>
      <c r="J13" s="95"/>
      <c r="K13" s="93" t="s">
        <v>62</v>
      </c>
      <c r="L13" s="94"/>
      <c r="M13" s="94"/>
      <c r="N13" s="94"/>
      <c r="O13" s="95"/>
    </row>
    <row r="14" spans="1:15" ht="15.95" customHeight="1">
      <c r="A14" s="21" t="s">
        <v>11</v>
      </c>
      <c r="B14" s="22"/>
      <c r="C14" s="22"/>
      <c r="D14" s="23"/>
      <c r="E14" s="93"/>
      <c r="F14" s="94"/>
      <c r="G14" s="94"/>
      <c r="H14" s="95"/>
      <c r="I14" s="93" t="s">
        <v>13</v>
      </c>
      <c r="J14" s="95"/>
      <c r="K14" s="96"/>
      <c r="L14" s="97"/>
      <c r="M14" s="97"/>
      <c r="N14" s="97"/>
      <c r="O14" s="98"/>
    </row>
    <row r="15" spans="1:15" ht="12.95" customHeight="1">
      <c r="A15" s="99"/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</row>
    <row r="16" spans="1:15" ht="18" customHeight="1">
      <c r="A16" s="100" t="s">
        <v>4</v>
      </c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2"/>
    </row>
    <row r="17" spans="1:15" ht="12.95" customHeight="1">
      <c r="A17" s="103" t="s">
        <v>0</v>
      </c>
      <c r="B17" s="103"/>
      <c r="C17" s="104" t="s">
        <v>14</v>
      </c>
      <c r="D17" s="105"/>
      <c r="E17" s="108" t="s">
        <v>1</v>
      </c>
      <c r="F17" s="109"/>
      <c r="G17" s="110"/>
      <c r="H17" s="92" t="s">
        <v>15</v>
      </c>
      <c r="I17" s="126"/>
      <c r="J17" s="126"/>
      <c r="K17" s="126"/>
      <c r="L17" s="126"/>
      <c r="M17" s="126"/>
      <c r="N17" s="126"/>
      <c r="O17" s="127"/>
    </row>
    <row r="18" spans="1:15" ht="12.95" customHeight="1">
      <c r="A18" s="103"/>
      <c r="B18" s="103"/>
      <c r="C18" s="106"/>
      <c r="D18" s="107"/>
      <c r="E18" s="111" t="s">
        <v>2</v>
      </c>
      <c r="F18" s="112"/>
      <c r="G18" s="113"/>
      <c r="H18" s="108" t="s">
        <v>16</v>
      </c>
      <c r="I18" s="110"/>
      <c r="J18" s="104" t="s">
        <v>17</v>
      </c>
      <c r="K18" s="114"/>
      <c r="L18" s="117" t="s">
        <v>18</v>
      </c>
      <c r="M18" s="118"/>
      <c r="N18" s="119" t="s">
        <v>19</v>
      </c>
      <c r="O18" s="120"/>
    </row>
    <row r="19" spans="1:15" ht="12.95" customHeight="1">
      <c r="A19" s="103"/>
      <c r="B19" s="103"/>
      <c r="C19" s="121" t="s">
        <v>20</v>
      </c>
      <c r="D19" s="122"/>
      <c r="E19" s="123" t="s">
        <v>3</v>
      </c>
      <c r="F19" s="124"/>
      <c r="G19" s="125"/>
      <c r="H19" s="24" t="s">
        <v>37</v>
      </c>
      <c r="I19" s="25"/>
      <c r="J19" s="115"/>
      <c r="K19" s="116"/>
      <c r="L19" s="121" t="s">
        <v>21</v>
      </c>
      <c r="M19" s="122"/>
      <c r="N19" s="123" t="s">
        <v>38</v>
      </c>
      <c r="O19" s="125"/>
    </row>
    <row r="20" spans="1:15" ht="12.95" customHeight="1">
      <c r="A20" s="60">
        <f>IF(AND((ROW()-20)+EOMONTH($D$9,-1)+1&lt;=$L$9,(ROW()-20)+EOMONTH($D$9,-1)+1&gt;=$D$9),ROW()-19,"")</f>
        <v>1</v>
      </c>
      <c r="B20" s="60"/>
      <c r="C20" s="75">
        <f>IF($A20="","",IF($L20=0,1-J20-H20,0))</f>
        <v>1</v>
      </c>
      <c r="D20" s="76"/>
      <c r="E20" s="74">
        <f t="shared" ref="E20:E50" si="0">IF($A20="","",0)</f>
        <v>0</v>
      </c>
      <c r="F20" s="74"/>
      <c r="G20" s="74"/>
      <c r="H20" s="61">
        <f t="shared" ref="H20:H50" si="1">IF($A20="","",0)</f>
        <v>0</v>
      </c>
      <c r="I20" s="61"/>
      <c r="J20" s="59">
        <f>IF($A20="","",IF(ISNA(VLOOKUP(EOMONTH($D$9,-1)+1+$A20-1,'Leave Days'!A:B,1,FALSE)),0,VLOOKUP(EOMONTH($D$9,-1)+1+$A20-1,'Leave Days'!A:B,2,FALSE)))</f>
        <v>0</v>
      </c>
      <c r="K20" s="59"/>
      <c r="L20" s="74">
        <f>IF($A20="","",IF(AND(OR(WEEKDAY(EOMONTH($D$9,-1)+1+$A20-1,2)&gt;=6,NOT(ISNA(VLOOKUP(EOMONTH($D$9,-1)+1+$A20-1,'Public Holidays'!A:A,1,FALSE))))),1,0))</f>
        <v>0</v>
      </c>
      <c r="M20" s="74"/>
      <c r="N20" s="61">
        <f t="shared" ref="N20:N50" si="2">IF($A20="","",0)</f>
        <v>0</v>
      </c>
      <c r="O20" s="61"/>
    </row>
    <row r="21" spans="1:15" ht="12.95" customHeight="1">
      <c r="A21" s="60">
        <f t="shared" ref="A21:A50" si="3">IF(AND((ROW()-20)+EOMONTH($D$9,-1)+1&lt;=$L$9,(ROW()-20)+EOMONTH($D$9,-1)+1&gt;=$D$9),ROW()-19,"")</f>
        <v>2</v>
      </c>
      <c r="B21" s="60"/>
      <c r="C21" s="75">
        <f t="shared" ref="C21:C50" si="4">IF($A21="","",IF($L21=0,1-J21-H21,0))</f>
        <v>1</v>
      </c>
      <c r="D21" s="76"/>
      <c r="E21" s="74">
        <f t="shared" si="0"/>
        <v>0</v>
      </c>
      <c r="F21" s="74"/>
      <c r="G21" s="74"/>
      <c r="H21" s="61">
        <f t="shared" si="1"/>
        <v>0</v>
      </c>
      <c r="I21" s="61"/>
      <c r="J21" s="59">
        <f>IF($A21="","",IF(ISNA(VLOOKUP(EOMONTH($D$9,-1)+1+$A21-1,'Leave Days'!A:B,1,FALSE)),0,VLOOKUP(EOMONTH($D$9,-1)+1+$A21-1,'Leave Days'!A:B,2,FALSE)))</f>
        <v>0</v>
      </c>
      <c r="K21" s="59"/>
      <c r="L21" s="74">
        <f>IF($A21="","",IF(AND(OR(WEEKDAY(EOMONTH($D$9,-1)+1+$A21-1,2)&gt;=6,NOT(ISNA(VLOOKUP(EOMONTH($D$9,-1)+1+$A21-1,'Public Holidays'!A:A,1,FALSE))))),1,0))</f>
        <v>0</v>
      </c>
      <c r="M21" s="74"/>
      <c r="N21" s="61">
        <f t="shared" si="2"/>
        <v>0</v>
      </c>
      <c r="O21" s="61"/>
    </row>
    <row r="22" spans="1:15" ht="12.95" customHeight="1">
      <c r="A22" s="60">
        <f t="shared" si="3"/>
        <v>3</v>
      </c>
      <c r="B22" s="60"/>
      <c r="C22" s="75">
        <f t="shared" si="4"/>
        <v>0</v>
      </c>
      <c r="D22" s="76"/>
      <c r="E22" s="74">
        <f t="shared" si="0"/>
        <v>0</v>
      </c>
      <c r="F22" s="74"/>
      <c r="G22" s="74"/>
      <c r="H22" s="61">
        <f t="shared" si="1"/>
        <v>0</v>
      </c>
      <c r="I22" s="61"/>
      <c r="J22" s="59">
        <f>IF($A22="","",IF(ISNA(VLOOKUP(EOMONTH($D$9,-1)+1+$A22-1,'Leave Days'!A:B,1,FALSE)),0,VLOOKUP(EOMONTH($D$9,-1)+1+$A22-1,'Leave Days'!A:B,2,FALSE)))</f>
        <v>0</v>
      </c>
      <c r="K22" s="59"/>
      <c r="L22" s="74">
        <f>IF($A22="","",IF(AND(OR(WEEKDAY(EOMONTH($D$9,-1)+1+$A22-1,2)&gt;=6,NOT(ISNA(VLOOKUP(EOMONTH($D$9,-1)+1+$A22-1,'Public Holidays'!A:A,1,FALSE))))),1,0))</f>
        <v>1</v>
      </c>
      <c r="M22" s="74"/>
      <c r="N22" s="61">
        <f t="shared" si="2"/>
        <v>0</v>
      </c>
      <c r="O22" s="61"/>
    </row>
    <row r="23" spans="1:15" ht="12.95" customHeight="1">
      <c r="A23" s="60">
        <f t="shared" si="3"/>
        <v>4</v>
      </c>
      <c r="B23" s="60"/>
      <c r="C23" s="75">
        <f t="shared" si="4"/>
        <v>0</v>
      </c>
      <c r="D23" s="76"/>
      <c r="E23" s="74">
        <f t="shared" si="0"/>
        <v>0</v>
      </c>
      <c r="F23" s="74"/>
      <c r="G23" s="74"/>
      <c r="H23" s="61">
        <f t="shared" si="1"/>
        <v>0</v>
      </c>
      <c r="I23" s="61"/>
      <c r="J23" s="59">
        <f>IF($A23="","",IF(ISNA(VLOOKUP(EOMONTH($D$9,-1)+1+$A23-1,'Leave Days'!A:B,1,FALSE)),0,VLOOKUP(EOMONTH($D$9,-1)+1+$A23-1,'Leave Days'!A:B,2,FALSE)))</f>
        <v>0</v>
      </c>
      <c r="K23" s="59"/>
      <c r="L23" s="74">
        <f>IF($A23="","",IF(AND(OR(WEEKDAY(EOMONTH($D$9,-1)+1+$A23-1,2)&gt;=6,NOT(ISNA(VLOOKUP(EOMONTH($D$9,-1)+1+$A23-1,'Public Holidays'!A:A,1,FALSE))))),1,0))</f>
        <v>1</v>
      </c>
      <c r="M23" s="74"/>
      <c r="N23" s="61">
        <f t="shared" si="2"/>
        <v>0</v>
      </c>
      <c r="O23" s="61"/>
    </row>
    <row r="24" spans="1:15" ht="12.95" customHeight="1">
      <c r="A24" s="60">
        <f t="shared" si="3"/>
        <v>5</v>
      </c>
      <c r="B24" s="60"/>
      <c r="C24" s="75">
        <f t="shared" si="4"/>
        <v>1</v>
      </c>
      <c r="D24" s="76"/>
      <c r="E24" s="74">
        <f t="shared" si="0"/>
        <v>0</v>
      </c>
      <c r="F24" s="74"/>
      <c r="G24" s="74"/>
      <c r="H24" s="61">
        <f t="shared" si="1"/>
        <v>0</v>
      </c>
      <c r="I24" s="61"/>
      <c r="J24" s="59">
        <f>IF($A24="","",IF(ISNA(VLOOKUP(EOMONTH($D$9,-1)+1+$A24-1,'Leave Days'!A:B,1,FALSE)),0,VLOOKUP(EOMONTH($D$9,-1)+1+$A24-1,'Leave Days'!A:B,2,FALSE)))</f>
        <v>0</v>
      </c>
      <c r="K24" s="59"/>
      <c r="L24" s="74">
        <f>IF($A24="","",IF(AND(OR(WEEKDAY(EOMONTH($D$9,-1)+1+$A24-1,2)&gt;=6,NOT(ISNA(VLOOKUP(EOMONTH($D$9,-1)+1+$A24-1,'Public Holidays'!A:A,1,FALSE))))),1,0))</f>
        <v>0</v>
      </c>
      <c r="M24" s="74"/>
      <c r="N24" s="61">
        <f t="shared" si="2"/>
        <v>0</v>
      </c>
      <c r="O24" s="61"/>
    </row>
    <row r="25" spans="1:15" ht="12.95" customHeight="1">
      <c r="A25" s="60">
        <f t="shared" si="3"/>
        <v>6</v>
      </c>
      <c r="B25" s="60"/>
      <c r="C25" s="75">
        <f t="shared" si="4"/>
        <v>1</v>
      </c>
      <c r="D25" s="76"/>
      <c r="E25" s="74">
        <f t="shared" si="0"/>
        <v>0</v>
      </c>
      <c r="F25" s="74"/>
      <c r="G25" s="74"/>
      <c r="H25" s="61">
        <f t="shared" si="1"/>
        <v>0</v>
      </c>
      <c r="I25" s="61"/>
      <c r="J25" s="59">
        <f>IF($A25="","",IF(ISNA(VLOOKUP(EOMONTH($D$9,-1)+1+$A25-1,'Leave Days'!A:B,1,FALSE)),0,VLOOKUP(EOMONTH($D$9,-1)+1+$A25-1,'Leave Days'!A:B,2,FALSE)))</f>
        <v>0</v>
      </c>
      <c r="K25" s="59"/>
      <c r="L25" s="74">
        <f>IF($A25="","",IF(AND(OR(WEEKDAY(EOMONTH($D$9,-1)+1+$A25-1,2)&gt;=6,NOT(ISNA(VLOOKUP(EOMONTH($D$9,-1)+1+$A25-1,'Public Holidays'!A:A,1,FALSE))))),1,0))</f>
        <v>0</v>
      </c>
      <c r="M25" s="74"/>
      <c r="N25" s="61">
        <f t="shared" si="2"/>
        <v>0</v>
      </c>
      <c r="O25" s="61"/>
    </row>
    <row r="26" spans="1:15" ht="12.95" customHeight="1">
      <c r="A26" s="60">
        <f t="shared" si="3"/>
        <v>7</v>
      </c>
      <c r="B26" s="60"/>
      <c r="C26" s="75">
        <f t="shared" si="4"/>
        <v>1</v>
      </c>
      <c r="D26" s="76"/>
      <c r="E26" s="74">
        <f t="shared" si="0"/>
        <v>0</v>
      </c>
      <c r="F26" s="74"/>
      <c r="G26" s="74"/>
      <c r="H26" s="61">
        <f t="shared" si="1"/>
        <v>0</v>
      </c>
      <c r="I26" s="61"/>
      <c r="J26" s="59">
        <f>IF($A26="","",IF(ISNA(VLOOKUP(EOMONTH($D$9,-1)+1+$A26-1,'Leave Days'!A:B,1,FALSE)),0,VLOOKUP(EOMONTH($D$9,-1)+1+$A26-1,'Leave Days'!A:B,2,FALSE)))</f>
        <v>0</v>
      </c>
      <c r="K26" s="59"/>
      <c r="L26" s="74">
        <f>IF($A26="","",IF(AND(OR(WEEKDAY(EOMONTH($D$9,-1)+1+$A26-1,2)&gt;=6,NOT(ISNA(VLOOKUP(EOMONTH($D$9,-1)+1+$A26-1,'Public Holidays'!A:A,1,FALSE))))),1,0))</f>
        <v>0</v>
      </c>
      <c r="M26" s="74"/>
      <c r="N26" s="61">
        <f t="shared" si="2"/>
        <v>0</v>
      </c>
      <c r="O26" s="61"/>
    </row>
    <row r="27" spans="1:15" ht="12.95" customHeight="1">
      <c r="A27" s="60">
        <f t="shared" si="3"/>
        <v>8</v>
      </c>
      <c r="B27" s="60"/>
      <c r="C27" s="75">
        <f t="shared" si="4"/>
        <v>1</v>
      </c>
      <c r="D27" s="76"/>
      <c r="E27" s="74">
        <f t="shared" si="0"/>
        <v>0</v>
      </c>
      <c r="F27" s="74"/>
      <c r="G27" s="74"/>
      <c r="H27" s="61">
        <f t="shared" si="1"/>
        <v>0</v>
      </c>
      <c r="I27" s="61"/>
      <c r="J27" s="59">
        <f>IF($A27="","",IF(ISNA(VLOOKUP(EOMONTH($D$9,-1)+1+$A27-1,'Leave Days'!A:B,1,FALSE)),0,VLOOKUP(EOMONTH($D$9,-1)+1+$A27-1,'Leave Days'!A:B,2,FALSE)))</f>
        <v>0</v>
      </c>
      <c r="K27" s="59"/>
      <c r="L27" s="74">
        <f>IF($A27="","",IF(AND(OR(WEEKDAY(EOMONTH($D$9,-1)+1+$A27-1,2)&gt;=6,NOT(ISNA(VLOOKUP(EOMONTH($D$9,-1)+1+$A27-1,'Public Holidays'!A:A,1,FALSE))))),1,0))</f>
        <v>0</v>
      </c>
      <c r="M27" s="74"/>
      <c r="N27" s="61">
        <f t="shared" si="2"/>
        <v>0</v>
      </c>
      <c r="O27" s="61"/>
    </row>
    <row r="28" spans="1:15" ht="12.95" customHeight="1">
      <c r="A28" s="60">
        <f t="shared" si="3"/>
        <v>9</v>
      </c>
      <c r="B28" s="60"/>
      <c r="C28" s="75">
        <f t="shared" si="4"/>
        <v>1</v>
      </c>
      <c r="D28" s="76"/>
      <c r="E28" s="74">
        <f t="shared" si="0"/>
        <v>0</v>
      </c>
      <c r="F28" s="74"/>
      <c r="G28" s="74"/>
      <c r="H28" s="61">
        <f t="shared" si="1"/>
        <v>0</v>
      </c>
      <c r="I28" s="61"/>
      <c r="J28" s="59">
        <f>IF($A28="","",IF(ISNA(VLOOKUP(EOMONTH($D$9,-1)+1+$A28-1,'Leave Days'!A:B,1,FALSE)),0,VLOOKUP(EOMONTH($D$9,-1)+1+$A28-1,'Leave Days'!A:B,2,FALSE)))</f>
        <v>0</v>
      </c>
      <c r="K28" s="59"/>
      <c r="L28" s="74">
        <f>IF($A28="","",IF(AND(OR(WEEKDAY(EOMONTH($D$9,-1)+1+$A28-1,2)&gt;=6,NOT(ISNA(VLOOKUP(EOMONTH($D$9,-1)+1+$A28-1,'Public Holidays'!A:A,1,FALSE))))),1,0))</f>
        <v>0</v>
      </c>
      <c r="M28" s="74"/>
      <c r="N28" s="61">
        <f t="shared" si="2"/>
        <v>0</v>
      </c>
      <c r="O28" s="61"/>
    </row>
    <row r="29" spans="1:15" ht="12.95" customHeight="1">
      <c r="A29" s="60">
        <f t="shared" si="3"/>
        <v>10</v>
      </c>
      <c r="B29" s="60"/>
      <c r="C29" s="75">
        <f t="shared" si="4"/>
        <v>0</v>
      </c>
      <c r="D29" s="76"/>
      <c r="E29" s="74">
        <f t="shared" si="0"/>
        <v>0</v>
      </c>
      <c r="F29" s="74"/>
      <c r="G29" s="74"/>
      <c r="H29" s="61">
        <f t="shared" si="1"/>
        <v>0</v>
      </c>
      <c r="I29" s="61"/>
      <c r="J29" s="59">
        <f>IF($A29="","",IF(ISNA(VLOOKUP(EOMONTH($D$9,-1)+1+$A29-1,'Leave Days'!A:B,1,FALSE)),0,VLOOKUP(EOMONTH($D$9,-1)+1+$A29-1,'Leave Days'!A:B,2,FALSE)))</f>
        <v>0</v>
      </c>
      <c r="K29" s="59"/>
      <c r="L29" s="74">
        <f>IF($A29="","",IF(AND(OR(WEEKDAY(EOMONTH($D$9,-1)+1+$A29-1,2)&gt;=6,NOT(ISNA(VLOOKUP(EOMONTH($D$9,-1)+1+$A29-1,'Public Holidays'!A:A,1,FALSE))))),1,0))</f>
        <v>1</v>
      </c>
      <c r="M29" s="74"/>
      <c r="N29" s="61">
        <f t="shared" si="2"/>
        <v>0</v>
      </c>
      <c r="O29" s="61"/>
    </row>
    <row r="30" spans="1:15" ht="12.95" customHeight="1">
      <c r="A30" s="60">
        <f t="shared" si="3"/>
        <v>11</v>
      </c>
      <c r="B30" s="60"/>
      <c r="C30" s="75">
        <f t="shared" si="4"/>
        <v>0</v>
      </c>
      <c r="D30" s="76"/>
      <c r="E30" s="74">
        <f t="shared" si="0"/>
        <v>0</v>
      </c>
      <c r="F30" s="74"/>
      <c r="G30" s="74"/>
      <c r="H30" s="61">
        <f t="shared" si="1"/>
        <v>0</v>
      </c>
      <c r="I30" s="61"/>
      <c r="J30" s="59">
        <f>IF($A30="","",IF(ISNA(VLOOKUP(EOMONTH($D$9,-1)+1+$A30-1,'Leave Days'!A:B,1,FALSE)),0,VLOOKUP(EOMONTH($D$9,-1)+1+$A30-1,'Leave Days'!A:B,2,FALSE)))</f>
        <v>0</v>
      </c>
      <c r="K30" s="59"/>
      <c r="L30" s="74">
        <f>IF($A30="","",IF(AND(OR(WEEKDAY(EOMONTH($D$9,-1)+1+$A30-1,2)&gt;=6,NOT(ISNA(VLOOKUP(EOMONTH($D$9,-1)+1+$A30-1,'Public Holidays'!A:A,1,FALSE))))),1,0))</f>
        <v>1</v>
      </c>
      <c r="M30" s="74"/>
      <c r="N30" s="61">
        <f t="shared" si="2"/>
        <v>0</v>
      </c>
      <c r="O30" s="61"/>
    </row>
    <row r="31" spans="1:15" ht="12.95" customHeight="1">
      <c r="A31" s="60">
        <f t="shared" si="3"/>
        <v>12</v>
      </c>
      <c r="B31" s="60"/>
      <c r="C31" s="75">
        <f t="shared" si="4"/>
        <v>1</v>
      </c>
      <c r="D31" s="76"/>
      <c r="E31" s="74">
        <f t="shared" si="0"/>
        <v>0</v>
      </c>
      <c r="F31" s="74"/>
      <c r="G31" s="74"/>
      <c r="H31" s="61">
        <f t="shared" si="1"/>
        <v>0</v>
      </c>
      <c r="I31" s="61"/>
      <c r="J31" s="59">
        <f>IF($A31="","",IF(ISNA(VLOOKUP(EOMONTH($D$9,-1)+1+$A31-1,'Leave Days'!A:B,1,FALSE)),0,VLOOKUP(EOMONTH($D$9,-1)+1+$A31-1,'Leave Days'!A:B,2,FALSE)))</f>
        <v>0</v>
      </c>
      <c r="K31" s="59"/>
      <c r="L31" s="74">
        <f>IF($A31="","",IF(AND(OR(WEEKDAY(EOMONTH($D$9,-1)+1+$A31-1,2)&gt;=6,NOT(ISNA(VLOOKUP(EOMONTH($D$9,-1)+1+$A31-1,'Public Holidays'!A:A,1,FALSE))))),1,0))</f>
        <v>0</v>
      </c>
      <c r="M31" s="74"/>
      <c r="N31" s="61">
        <f t="shared" si="2"/>
        <v>0</v>
      </c>
      <c r="O31" s="61"/>
    </row>
    <row r="32" spans="1:15" ht="12.95" customHeight="1">
      <c r="A32" s="60">
        <f t="shared" si="3"/>
        <v>13</v>
      </c>
      <c r="B32" s="60"/>
      <c r="C32" s="75">
        <f t="shared" si="4"/>
        <v>1</v>
      </c>
      <c r="D32" s="76"/>
      <c r="E32" s="74">
        <f t="shared" si="0"/>
        <v>0</v>
      </c>
      <c r="F32" s="74"/>
      <c r="G32" s="74"/>
      <c r="H32" s="61">
        <f t="shared" si="1"/>
        <v>0</v>
      </c>
      <c r="I32" s="61"/>
      <c r="J32" s="59">
        <f>IF($A32="","",IF(ISNA(VLOOKUP(EOMONTH($D$9,-1)+1+$A32-1,'Leave Days'!A:B,1,FALSE)),0,VLOOKUP(EOMONTH($D$9,-1)+1+$A32-1,'Leave Days'!A:B,2,FALSE)))</f>
        <v>0</v>
      </c>
      <c r="K32" s="59"/>
      <c r="L32" s="74">
        <f>IF($A32="","",IF(AND(OR(WEEKDAY(EOMONTH($D$9,-1)+1+$A32-1,2)&gt;=6,NOT(ISNA(VLOOKUP(EOMONTH($D$9,-1)+1+$A32-1,'Public Holidays'!A:A,1,FALSE))))),1,0))</f>
        <v>0</v>
      </c>
      <c r="M32" s="74"/>
      <c r="N32" s="61">
        <f t="shared" si="2"/>
        <v>0</v>
      </c>
      <c r="O32" s="61"/>
    </row>
    <row r="33" spans="1:15" ht="12.95" customHeight="1">
      <c r="A33" s="60">
        <f t="shared" si="3"/>
        <v>14</v>
      </c>
      <c r="B33" s="60"/>
      <c r="C33" s="75">
        <f t="shared" si="4"/>
        <v>1</v>
      </c>
      <c r="D33" s="76"/>
      <c r="E33" s="74">
        <f t="shared" si="0"/>
        <v>0</v>
      </c>
      <c r="F33" s="74"/>
      <c r="G33" s="74"/>
      <c r="H33" s="61">
        <f t="shared" si="1"/>
        <v>0</v>
      </c>
      <c r="I33" s="61"/>
      <c r="J33" s="59">
        <f>IF($A33="","",IF(ISNA(VLOOKUP(EOMONTH($D$9,-1)+1+$A33-1,'Leave Days'!A:B,1,FALSE)),0,VLOOKUP(EOMONTH($D$9,-1)+1+$A33-1,'Leave Days'!A:B,2,FALSE)))</f>
        <v>0</v>
      </c>
      <c r="K33" s="59"/>
      <c r="L33" s="74">
        <f>IF($A33="","",IF(AND(OR(WEEKDAY(EOMONTH($D$9,-1)+1+$A33-1,2)&gt;=6,NOT(ISNA(VLOOKUP(EOMONTH($D$9,-1)+1+$A33-1,'Public Holidays'!A:A,1,FALSE))))),1,0))</f>
        <v>0</v>
      </c>
      <c r="M33" s="74"/>
      <c r="N33" s="61">
        <f t="shared" si="2"/>
        <v>0</v>
      </c>
      <c r="O33" s="61"/>
    </row>
    <row r="34" spans="1:15" ht="12.95" customHeight="1">
      <c r="A34" s="60">
        <f t="shared" si="3"/>
        <v>15</v>
      </c>
      <c r="B34" s="60"/>
      <c r="C34" s="75">
        <f t="shared" si="4"/>
        <v>1</v>
      </c>
      <c r="D34" s="76"/>
      <c r="E34" s="74">
        <f t="shared" si="0"/>
        <v>0</v>
      </c>
      <c r="F34" s="74"/>
      <c r="G34" s="74"/>
      <c r="H34" s="61">
        <f t="shared" si="1"/>
        <v>0</v>
      </c>
      <c r="I34" s="61"/>
      <c r="J34" s="59">
        <f>IF($A34="","",IF(ISNA(VLOOKUP(EOMONTH($D$9,-1)+1+$A34-1,'Leave Days'!A:B,1,FALSE)),0,VLOOKUP(EOMONTH($D$9,-1)+1+$A34-1,'Leave Days'!A:B,2,FALSE)))</f>
        <v>0</v>
      </c>
      <c r="K34" s="59"/>
      <c r="L34" s="74">
        <f>IF($A34="","",IF(AND(OR(WEEKDAY(EOMONTH($D$9,-1)+1+$A34-1,2)&gt;=6,NOT(ISNA(VLOOKUP(EOMONTH($D$9,-1)+1+$A34-1,'Public Holidays'!A:A,1,FALSE))))),1,0))</f>
        <v>0</v>
      </c>
      <c r="M34" s="74"/>
      <c r="N34" s="61">
        <f t="shared" si="2"/>
        <v>0</v>
      </c>
      <c r="O34" s="61"/>
    </row>
    <row r="35" spans="1:15" ht="12.95" customHeight="1">
      <c r="A35" s="60">
        <f t="shared" si="3"/>
        <v>16</v>
      </c>
      <c r="B35" s="60"/>
      <c r="C35" s="75">
        <f t="shared" si="4"/>
        <v>1</v>
      </c>
      <c r="D35" s="76"/>
      <c r="E35" s="74">
        <f t="shared" si="0"/>
        <v>0</v>
      </c>
      <c r="F35" s="74"/>
      <c r="G35" s="74"/>
      <c r="H35" s="61">
        <f t="shared" si="1"/>
        <v>0</v>
      </c>
      <c r="I35" s="61"/>
      <c r="J35" s="59">
        <f>IF($A35="","",IF(ISNA(VLOOKUP(EOMONTH($D$9,-1)+1+$A35-1,'Leave Days'!A:B,1,FALSE)),0,VLOOKUP(EOMONTH($D$9,-1)+1+$A35-1,'Leave Days'!A:B,2,FALSE)))</f>
        <v>0</v>
      </c>
      <c r="K35" s="59"/>
      <c r="L35" s="74">
        <f>IF($A35="","",IF(AND(OR(WEEKDAY(EOMONTH($D$9,-1)+1+$A35-1,2)&gt;=6,NOT(ISNA(VLOOKUP(EOMONTH($D$9,-1)+1+$A35-1,'Public Holidays'!A:A,1,FALSE))))),1,0))</f>
        <v>0</v>
      </c>
      <c r="M35" s="74"/>
      <c r="N35" s="61">
        <f t="shared" si="2"/>
        <v>0</v>
      </c>
      <c r="O35" s="61"/>
    </row>
    <row r="36" spans="1:15" ht="12.95" customHeight="1">
      <c r="A36" s="60">
        <f t="shared" si="3"/>
        <v>17</v>
      </c>
      <c r="B36" s="60"/>
      <c r="C36" s="75">
        <f t="shared" si="4"/>
        <v>0</v>
      </c>
      <c r="D36" s="76"/>
      <c r="E36" s="74">
        <f t="shared" si="0"/>
        <v>0</v>
      </c>
      <c r="F36" s="74"/>
      <c r="G36" s="74"/>
      <c r="H36" s="61">
        <f t="shared" si="1"/>
        <v>0</v>
      </c>
      <c r="I36" s="61"/>
      <c r="J36" s="59">
        <f>IF($A36="","",IF(ISNA(VLOOKUP(EOMONTH($D$9,-1)+1+$A36-1,'Leave Days'!A:B,1,FALSE)),0,VLOOKUP(EOMONTH($D$9,-1)+1+$A36-1,'Leave Days'!A:B,2,FALSE)))</f>
        <v>0</v>
      </c>
      <c r="K36" s="59"/>
      <c r="L36" s="74">
        <f>IF($A36="","",IF(AND(OR(WEEKDAY(EOMONTH($D$9,-1)+1+$A36-1,2)&gt;=6,NOT(ISNA(VLOOKUP(EOMONTH($D$9,-1)+1+$A36-1,'Public Holidays'!A:A,1,FALSE))))),1,0))</f>
        <v>1</v>
      </c>
      <c r="M36" s="74"/>
      <c r="N36" s="61">
        <f t="shared" si="2"/>
        <v>0</v>
      </c>
      <c r="O36" s="61"/>
    </row>
    <row r="37" spans="1:15" ht="12.95" customHeight="1">
      <c r="A37" s="60">
        <f t="shared" si="3"/>
        <v>18</v>
      </c>
      <c r="B37" s="60"/>
      <c r="C37" s="75">
        <f t="shared" si="4"/>
        <v>0</v>
      </c>
      <c r="D37" s="76"/>
      <c r="E37" s="74">
        <f t="shared" si="0"/>
        <v>0</v>
      </c>
      <c r="F37" s="74"/>
      <c r="G37" s="74"/>
      <c r="H37" s="61">
        <f t="shared" si="1"/>
        <v>0</v>
      </c>
      <c r="I37" s="61"/>
      <c r="J37" s="59">
        <f>IF($A37="","",IF(ISNA(VLOOKUP(EOMONTH($D$9,-1)+1+$A37-1,'Leave Days'!A:B,1,FALSE)),0,VLOOKUP(EOMONTH($D$9,-1)+1+$A37-1,'Leave Days'!A:B,2,FALSE)))</f>
        <v>0</v>
      </c>
      <c r="K37" s="59"/>
      <c r="L37" s="74">
        <f>IF($A37="","",IF(AND(OR(WEEKDAY(EOMONTH($D$9,-1)+1+$A37-1,2)&gt;=6,NOT(ISNA(VLOOKUP(EOMONTH($D$9,-1)+1+$A37-1,'Public Holidays'!A:A,1,FALSE))))),1,0))</f>
        <v>1</v>
      </c>
      <c r="M37" s="74"/>
      <c r="N37" s="61">
        <f t="shared" si="2"/>
        <v>0</v>
      </c>
      <c r="O37" s="61"/>
    </row>
    <row r="38" spans="1:15" ht="12.95" customHeight="1">
      <c r="A38" s="60">
        <f t="shared" si="3"/>
        <v>19</v>
      </c>
      <c r="B38" s="60"/>
      <c r="C38" s="75">
        <f t="shared" si="4"/>
        <v>1</v>
      </c>
      <c r="D38" s="76"/>
      <c r="E38" s="74">
        <f t="shared" si="0"/>
        <v>0</v>
      </c>
      <c r="F38" s="74"/>
      <c r="G38" s="74"/>
      <c r="H38" s="61">
        <f t="shared" si="1"/>
        <v>0</v>
      </c>
      <c r="I38" s="61"/>
      <c r="J38" s="59">
        <f>IF($A38="","",IF(ISNA(VLOOKUP(EOMONTH($D$9,-1)+1+$A38-1,'Leave Days'!A:B,1,FALSE)),0,VLOOKUP(EOMONTH($D$9,-1)+1+$A38-1,'Leave Days'!A:B,2,FALSE)))</f>
        <v>0</v>
      </c>
      <c r="K38" s="59"/>
      <c r="L38" s="74">
        <f>IF($A38="","",IF(AND(OR(WEEKDAY(EOMONTH($D$9,-1)+1+$A38-1,2)&gt;=6,NOT(ISNA(VLOOKUP(EOMONTH($D$9,-1)+1+$A38-1,'Public Holidays'!A:A,1,FALSE))))),1,0))</f>
        <v>0</v>
      </c>
      <c r="M38" s="74"/>
      <c r="N38" s="61">
        <f t="shared" si="2"/>
        <v>0</v>
      </c>
      <c r="O38" s="61"/>
    </row>
    <row r="39" spans="1:15" ht="12.95" customHeight="1">
      <c r="A39" s="60">
        <f t="shared" si="3"/>
        <v>20</v>
      </c>
      <c r="B39" s="60"/>
      <c r="C39" s="75">
        <f t="shared" si="4"/>
        <v>1</v>
      </c>
      <c r="D39" s="76"/>
      <c r="E39" s="74">
        <f t="shared" si="0"/>
        <v>0</v>
      </c>
      <c r="F39" s="74"/>
      <c r="G39" s="74"/>
      <c r="H39" s="61">
        <f t="shared" si="1"/>
        <v>0</v>
      </c>
      <c r="I39" s="61"/>
      <c r="J39" s="59">
        <f>IF($A39="","",IF(ISNA(VLOOKUP(EOMONTH($D$9,-1)+1+$A39-1,'Leave Days'!A:B,1,FALSE)),0,VLOOKUP(EOMONTH($D$9,-1)+1+$A39-1,'Leave Days'!A:B,2,FALSE)))</f>
        <v>0</v>
      </c>
      <c r="K39" s="59"/>
      <c r="L39" s="74">
        <f>IF($A39="","",IF(AND(OR(WEEKDAY(EOMONTH($D$9,-1)+1+$A39-1,2)&gt;=6,NOT(ISNA(VLOOKUP(EOMONTH($D$9,-1)+1+$A39-1,'Public Holidays'!A:A,1,FALSE))))),1,0))</f>
        <v>0</v>
      </c>
      <c r="M39" s="74"/>
      <c r="N39" s="61">
        <f t="shared" si="2"/>
        <v>0</v>
      </c>
      <c r="O39" s="61"/>
    </row>
    <row r="40" spans="1:15" ht="12.95" customHeight="1">
      <c r="A40" s="60">
        <f t="shared" si="3"/>
        <v>21</v>
      </c>
      <c r="B40" s="60"/>
      <c r="C40" s="75">
        <f t="shared" si="4"/>
        <v>1</v>
      </c>
      <c r="D40" s="76"/>
      <c r="E40" s="74">
        <f t="shared" si="0"/>
        <v>0</v>
      </c>
      <c r="F40" s="74"/>
      <c r="G40" s="74"/>
      <c r="H40" s="61">
        <f t="shared" si="1"/>
        <v>0</v>
      </c>
      <c r="I40" s="61"/>
      <c r="J40" s="59">
        <f>IF($A40="","",IF(ISNA(VLOOKUP(EOMONTH($D$9,-1)+1+$A40-1,'Leave Days'!A:B,1,FALSE)),0,VLOOKUP(EOMONTH($D$9,-1)+1+$A40-1,'Leave Days'!A:B,2,FALSE)))</f>
        <v>0</v>
      </c>
      <c r="K40" s="59"/>
      <c r="L40" s="74">
        <f>IF($A40="","",IF(AND(OR(WEEKDAY(EOMONTH($D$9,-1)+1+$A40-1,2)&gt;=6,NOT(ISNA(VLOOKUP(EOMONTH($D$9,-1)+1+$A40-1,'Public Holidays'!A:A,1,FALSE))))),1,0))</f>
        <v>0</v>
      </c>
      <c r="M40" s="74"/>
      <c r="N40" s="61">
        <f t="shared" si="2"/>
        <v>0</v>
      </c>
      <c r="O40" s="61"/>
    </row>
    <row r="41" spans="1:15" ht="12.95" customHeight="1">
      <c r="A41" s="60">
        <f t="shared" si="3"/>
        <v>22</v>
      </c>
      <c r="B41" s="60"/>
      <c r="C41" s="75">
        <f t="shared" si="4"/>
        <v>0</v>
      </c>
      <c r="D41" s="76"/>
      <c r="E41" s="74">
        <f t="shared" si="0"/>
        <v>0</v>
      </c>
      <c r="F41" s="74"/>
      <c r="G41" s="74"/>
      <c r="H41" s="61">
        <f t="shared" si="1"/>
        <v>0</v>
      </c>
      <c r="I41" s="61"/>
      <c r="J41" s="59">
        <f>IF($A41="","",IF(ISNA(VLOOKUP(EOMONTH($D$9,-1)+1+$A41-1,'Leave Days'!A:B,1,FALSE)),0,VLOOKUP(EOMONTH($D$9,-1)+1+$A41-1,'Leave Days'!A:B,2,FALSE)))</f>
        <v>0</v>
      </c>
      <c r="K41" s="59"/>
      <c r="L41" s="74">
        <f>IF($A41="","",IF(AND(OR(WEEKDAY(EOMONTH($D$9,-1)+1+$A41-1,2)&gt;=6,NOT(ISNA(VLOOKUP(EOMONTH($D$9,-1)+1+$A41-1,'Public Holidays'!A:A,1,FALSE))))),1,0))</f>
        <v>1</v>
      </c>
      <c r="M41" s="74"/>
      <c r="N41" s="61">
        <f t="shared" si="2"/>
        <v>0</v>
      </c>
      <c r="O41" s="61"/>
    </row>
    <row r="42" spans="1:15" ht="12.95" customHeight="1">
      <c r="A42" s="60">
        <f t="shared" si="3"/>
        <v>23</v>
      </c>
      <c r="B42" s="60"/>
      <c r="C42" s="75">
        <f t="shared" si="4"/>
        <v>1</v>
      </c>
      <c r="D42" s="76"/>
      <c r="E42" s="74">
        <f t="shared" si="0"/>
        <v>0</v>
      </c>
      <c r="F42" s="74"/>
      <c r="G42" s="74"/>
      <c r="H42" s="61">
        <f t="shared" si="1"/>
        <v>0</v>
      </c>
      <c r="I42" s="61"/>
      <c r="J42" s="59">
        <f>IF($A42="","",IF(ISNA(VLOOKUP(EOMONTH($D$9,-1)+1+$A42-1,'Leave Days'!A:B,1,FALSE)),0,VLOOKUP(EOMONTH($D$9,-1)+1+$A42-1,'Leave Days'!A:B,2,FALSE)))</f>
        <v>0</v>
      </c>
      <c r="K42" s="59"/>
      <c r="L42" s="74">
        <f>IF($A42="","",IF(AND(OR(WEEKDAY(EOMONTH($D$9,-1)+1+$A42-1,2)&gt;=6,NOT(ISNA(VLOOKUP(EOMONTH($D$9,-1)+1+$A42-1,'Public Holidays'!A:A,1,FALSE))))),1,0))</f>
        <v>0</v>
      </c>
      <c r="M42" s="74"/>
      <c r="N42" s="61">
        <f t="shared" si="2"/>
        <v>0</v>
      </c>
      <c r="O42" s="61"/>
    </row>
    <row r="43" spans="1:15" ht="12.95" customHeight="1">
      <c r="A43" s="60">
        <f t="shared" si="3"/>
        <v>24</v>
      </c>
      <c r="B43" s="60"/>
      <c r="C43" s="75">
        <f t="shared" si="4"/>
        <v>0</v>
      </c>
      <c r="D43" s="76"/>
      <c r="E43" s="74">
        <f t="shared" si="0"/>
        <v>0</v>
      </c>
      <c r="F43" s="74"/>
      <c r="G43" s="74"/>
      <c r="H43" s="61">
        <f t="shared" si="1"/>
        <v>0</v>
      </c>
      <c r="I43" s="61"/>
      <c r="J43" s="59">
        <f>IF($A43="","",IF(ISNA(VLOOKUP(EOMONTH($D$9,-1)+1+$A43-1,'Leave Days'!A:B,1,FALSE)),0,VLOOKUP(EOMONTH($D$9,-1)+1+$A43-1,'Leave Days'!A:B,2,FALSE)))</f>
        <v>0</v>
      </c>
      <c r="K43" s="59"/>
      <c r="L43" s="74">
        <f>IF($A43="","",IF(AND(OR(WEEKDAY(EOMONTH($D$9,-1)+1+$A43-1,2)&gt;=6,NOT(ISNA(VLOOKUP(EOMONTH($D$9,-1)+1+$A43-1,'Public Holidays'!A:A,1,FALSE))))),1,0))</f>
        <v>1</v>
      </c>
      <c r="M43" s="74"/>
      <c r="N43" s="61">
        <f t="shared" si="2"/>
        <v>0</v>
      </c>
      <c r="O43" s="61"/>
    </row>
    <row r="44" spans="1:15" ht="12.95" customHeight="1">
      <c r="A44" s="60">
        <f t="shared" si="3"/>
        <v>25</v>
      </c>
      <c r="B44" s="60"/>
      <c r="C44" s="75">
        <f t="shared" si="4"/>
        <v>0</v>
      </c>
      <c r="D44" s="76"/>
      <c r="E44" s="74">
        <f t="shared" si="0"/>
        <v>0</v>
      </c>
      <c r="F44" s="74"/>
      <c r="G44" s="74"/>
      <c r="H44" s="61">
        <f t="shared" si="1"/>
        <v>0</v>
      </c>
      <c r="I44" s="61"/>
      <c r="J44" s="59">
        <f>IF($A44="","",IF(ISNA(VLOOKUP(EOMONTH($D$9,-1)+1+$A44-1,'Leave Days'!A:B,1,FALSE)),0,VLOOKUP(EOMONTH($D$9,-1)+1+$A44-1,'Leave Days'!A:B,2,FALSE)))</f>
        <v>0</v>
      </c>
      <c r="K44" s="59"/>
      <c r="L44" s="74">
        <f>IF($A44="","",IF(AND(OR(WEEKDAY(EOMONTH($D$9,-1)+1+$A44-1,2)&gt;=6,NOT(ISNA(VLOOKUP(EOMONTH($D$9,-1)+1+$A44-1,'Public Holidays'!A:A,1,FALSE))))),1,0))</f>
        <v>1</v>
      </c>
      <c r="M44" s="74"/>
      <c r="N44" s="61">
        <f t="shared" si="2"/>
        <v>0</v>
      </c>
      <c r="O44" s="61"/>
    </row>
    <row r="45" spans="1:15" ht="12.95" customHeight="1">
      <c r="A45" s="60">
        <f t="shared" si="3"/>
        <v>26</v>
      </c>
      <c r="B45" s="60"/>
      <c r="C45" s="75">
        <f t="shared" si="4"/>
        <v>1</v>
      </c>
      <c r="D45" s="76"/>
      <c r="E45" s="74">
        <f t="shared" si="0"/>
        <v>0</v>
      </c>
      <c r="F45" s="74"/>
      <c r="G45" s="74"/>
      <c r="H45" s="61">
        <f t="shared" si="1"/>
        <v>0</v>
      </c>
      <c r="I45" s="61"/>
      <c r="J45" s="59">
        <f>IF($A45="","",IF(ISNA(VLOOKUP(EOMONTH($D$9,-1)+1+$A45-1,'Leave Days'!A:B,1,FALSE)),0,VLOOKUP(EOMONTH($D$9,-1)+1+$A45-1,'Leave Days'!A:B,2,FALSE)))</f>
        <v>0</v>
      </c>
      <c r="K45" s="59"/>
      <c r="L45" s="74">
        <f>IF($A45="","",IF(AND(OR(WEEKDAY(EOMONTH($D$9,-1)+1+$A45-1,2)&gt;=6,NOT(ISNA(VLOOKUP(EOMONTH($D$9,-1)+1+$A45-1,'Public Holidays'!A:A,1,FALSE))))),1,0))</f>
        <v>0</v>
      </c>
      <c r="M45" s="74"/>
      <c r="N45" s="61">
        <f t="shared" si="2"/>
        <v>0</v>
      </c>
      <c r="O45" s="61"/>
    </row>
    <row r="46" spans="1:15" ht="12.95" customHeight="1">
      <c r="A46" s="60">
        <f t="shared" si="3"/>
        <v>27</v>
      </c>
      <c r="B46" s="60"/>
      <c r="C46" s="75">
        <f t="shared" si="4"/>
        <v>1</v>
      </c>
      <c r="D46" s="76"/>
      <c r="E46" s="74">
        <f t="shared" si="0"/>
        <v>0</v>
      </c>
      <c r="F46" s="74"/>
      <c r="G46" s="74"/>
      <c r="H46" s="61">
        <f t="shared" si="1"/>
        <v>0</v>
      </c>
      <c r="I46" s="61"/>
      <c r="J46" s="59">
        <f>IF($A46="","",IF(ISNA(VLOOKUP(EOMONTH($D$9,-1)+1+$A46-1,'Leave Days'!A:B,1,FALSE)),0,VLOOKUP(EOMONTH($D$9,-1)+1+$A46-1,'Leave Days'!A:B,2,FALSE)))</f>
        <v>0</v>
      </c>
      <c r="K46" s="59"/>
      <c r="L46" s="74">
        <f>IF($A46="","",IF(AND(OR(WEEKDAY(EOMONTH($D$9,-1)+1+$A46-1,2)&gt;=6,NOT(ISNA(VLOOKUP(EOMONTH($D$9,-1)+1+$A46-1,'Public Holidays'!A:A,1,FALSE))))),1,0))</f>
        <v>0</v>
      </c>
      <c r="M46" s="74"/>
      <c r="N46" s="61">
        <f t="shared" si="2"/>
        <v>0</v>
      </c>
      <c r="O46" s="61"/>
    </row>
    <row r="47" spans="1:15" ht="12.95" customHeight="1">
      <c r="A47" s="60">
        <f t="shared" si="3"/>
        <v>28</v>
      </c>
      <c r="B47" s="60"/>
      <c r="C47" s="75">
        <f t="shared" si="4"/>
        <v>1</v>
      </c>
      <c r="D47" s="76"/>
      <c r="E47" s="74">
        <f t="shared" si="0"/>
        <v>0</v>
      </c>
      <c r="F47" s="74"/>
      <c r="G47" s="74"/>
      <c r="H47" s="61">
        <f t="shared" si="1"/>
        <v>0</v>
      </c>
      <c r="I47" s="61"/>
      <c r="J47" s="59">
        <f>IF($A47="","",IF(ISNA(VLOOKUP(EOMONTH($D$9,-1)+1+$A47-1,'Leave Days'!A:B,1,FALSE)),0,VLOOKUP(EOMONTH($D$9,-1)+1+$A47-1,'Leave Days'!A:B,2,FALSE)))</f>
        <v>0</v>
      </c>
      <c r="K47" s="59"/>
      <c r="L47" s="74">
        <f>IF($A47="","",IF(AND(OR(WEEKDAY(EOMONTH($D$9,-1)+1+$A47-1,2)&gt;=6,NOT(ISNA(VLOOKUP(EOMONTH($D$9,-1)+1+$A47-1,'Public Holidays'!A:A,1,FALSE))))),1,0))</f>
        <v>0</v>
      </c>
      <c r="M47" s="74"/>
      <c r="N47" s="61">
        <f t="shared" si="2"/>
        <v>0</v>
      </c>
      <c r="O47" s="61"/>
    </row>
    <row r="48" spans="1:15" ht="12" customHeight="1">
      <c r="A48" s="60">
        <f t="shared" si="3"/>
        <v>29</v>
      </c>
      <c r="B48" s="60"/>
      <c r="C48" s="75">
        <f t="shared" si="4"/>
        <v>1</v>
      </c>
      <c r="D48" s="76"/>
      <c r="E48" s="74">
        <f t="shared" si="0"/>
        <v>0</v>
      </c>
      <c r="F48" s="74"/>
      <c r="G48" s="74"/>
      <c r="H48" s="61">
        <f t="shared" si="1"/>
        <v>0</v>
      </c>
      <c r="I48" s="61"/>
      <c r="J48" s="59">
        <f>IF($A48="","",IF(ISNA(VLOOKUP(EOMONTH($D$9,-1)+1+$A48-1,'Leave Days'!A:B,1,FALSE)),0,VLOOKUP(EOMONTH($D$9,-1)+1+$A48-1,'Leave Days'!A:B,2,FALSE)))</f>
        <v>0</v>
      </c>
      <c r="K48" s="59"/>
      <c r="L48" s="74">
        <f>IF($A48="","",IF(AND(OR(WEEKDAY(EOMONTH($D$9,-1)+1+$A48-1,2)&gt;=6,NOT(ISNA(VLOOKUP(EOMONTH($D$9,-1)+1+$A48-1,'Public Holidays'!A:A,1,FALSE))))),1,0))</f>
        <v>0</v>
      </c>
      <c r="M48" s="74"/>
      <c r="N48" s="61">
        <f t="shared" si="2"/>
        <v>0</v>
      </c>
      <c r="O48" s="61"/>
    </row>
    <row r="49" spans="1:15" ht="12.95" customHeight="1">
      <c r="A49" s="60">
        <f t="shared" si="3"/>
        <v>30</v>
      </c>
      <c r="B49" s="60"/>
      <c r="C49" s="75">
        <f t="shared" si="4"/>
        <v>1</v>
      </c>
      <c r="D49" s="76"/>
      <c r="E49" s="74">
        <f t="shared" si="0"/>
        <v>0</v>
      </c>
      <c r="F49" s="74"/>
      <c r="G49" s="74"/>
      <c r="H49" s="61">
        <f t="shared" si="1"/>
        <v>0</v>
      </c>
      <c r="I49" s="61"/>
      <c r="J49" s="59">
        <f>IF($A49="","",IF(ISNA(VLOOKUP(EOMONTH($D$9,-1)+1+$A49-1,'Leave Days'!A:B,1,FALSE)),0,VLOOKUP(EOMONTH($D$9,-1)+1+$A49-1,'Leave Days'!A:B,2,FALSE)))</f>
        <v>0</v>
      </c>
      <c r="K49" s="59"/>
      <c r="L49" s="74">
        <f>IF($A49="","",IF(AND(OR(WEEKDAY(EOMONTH($D$9,-1)+1+$A49-1,2)&gt;=6,NOT(ISNA(VLOOKUP(EOMONTH($D$9,-1)+1+$A49-1,'Public Holidays'!A:A,1,FALSE))))),1,0))</f>
        <v>0</v>
      </c>
      <c r="M49" s="74"/>
      <c r="N49" s="61">
        <f t="shared" si="2"/>
        <v>0</v>
      </c>
      <c r="O49" s="61"/>
    </row>
    <row r="50" spans="1:15" ht="12.95" customHeight="1">
      <c r="A50" s="60" t="str">
        <f t="shared" si="3"/>
        <v/>
      </c>
      <c r="B50" s="60"/>
      <c r="C50" s="75" t="str">
        <f t="shared" si="4"/>
        <v/>
      </c>
      <c r="D50" s="76"/>
      <c r="E50" s="74" t="str">
        <f t="shared" si="0"/>
        <v/>
      </c>
      <c r="F50" s="74"/>
      <c r="G50" s="74"/>
      <c r="H50" s="61" t="str">
        <f t="shared" si="1"/>
        <v/>
      </c>
      <c r="I50" s="61"/>
      <c r="J50" s="59" t="str">
        <f>IF($A50="","",IF(ISNA(VLOOKUP(EOMONTH($D$9,-1)+1+$A50-1,'Leave Days'!A:B,1,FALSE)),0,VLOOKUP(EOMONTH($D$9,-1)+1+$A50-1,'Leave Days'!A:B,2,FALSE)))</f>
        <v/>
      </c>
      <c r="K50" s="59"/>
      <c r="L50" s="74" t="str">
        <f>IF($A50="","",IF(AND(OR(WEEKDAY(EOMONTH($D$9,-1)+1+$A50-1,2)&gt;=6,NOT(ISNA(VLOOKUP(EOMONTH($D$9,-1)+1+$A50-1,'Public Holidays'!A:A,1,FALSE))))),1,0))</f>
        <v/>
      </c>
      <c r="M50" s="74"/>
      <c r="N50" s="61" t="str">
        <f t="shared" si="2"/>
        <v/>
      </c>
      <c r="O50" s="61"/>
    </row>
    <row r="51" spans="1:15" ht="21.75" customHeight="1">
      <c r="A51" s="26" t="s">
        <v>22</v>
      </c>
      <c r="B51" s="27"/>
      <c r="C51" s="74">
        <f>SUM(C20:D50)</f>
        <v>21</v>
      </c>
      <c r="D51" s="91"/>
      <c r="E51" s="74">
        <f>SUM(E20:G50)</f>
        <v>0</v>
      </c>
      <c r="F51" s="91"/>
      <c r="G51" s="92"/>
      <c r="H51" s="7"/>
      <c r="I51" s="8"/>
      <c r="J51" s="8"/>
      <c r="K51" s="8"/>
      <c r="L51" s="8"/>
      <c r="M51" s="8"/>
      <c r="N51" s="8"/>
      <c r="O51" s="9"/>
    </row>
    <row r="52" spans="1:15" ht="12">
      <c r="A52" s="79" t="s">
        <v>23</v>
      </c>
      <c r="B52" s="80"/>
      <c r="C52" s="80"/>
      <c r="D52" s="81"/>
      <c r="E52" s="85">
        <v>0</v>
      </c>
      <c r="F52" s="86"/>
      <c r="G52" s="87"/>
      <c r="H52" s="10"/>
      <c r="I52" s="11"/>
      <c r="J52" s="11"/>
      <c r="K52" s="11"/>
      <c r="L52" s="11"/>
      <c r="M52" s="11"/>
      <c r="N52" s="11"/>
      <c r="O52" s="12"/>
    </row>
    <row r="53" spans="1:15" ht="12">
      <c r="A53" s="82"/>
      <c r="B53" s="83"/>
      <c r="C53" s="83"/>
      <c r="D53" s="84"/>
      <c r="E53" s="88"/>
      <c r="F53" s="89"/>
      <c r="G53" s="90"/>
      <c r="H53" s="13"/>
      <c r="I53" s="14"/>
      <c r="J53" s="14"/>
      <c r="K53" s="14"/>
      <c r="L53" s="14"/>
      <c r="M53" s="14"/>
      <c r="N53" s="14"/>
      <c r="O53" s="15"/>
    </row>
    <row r="54" spans="1:15" ht="15.95" customHeight="1">
      <c r="A54" s="28" t="s">
        <v>56</v>
      </c>
      <c r="B54" s="29"/>
      <c r="C54" s="29"/>
      <c r="D54" s="30"/>
      <c r="F54" s="36" t="s">
        <v>24</v>
      </c>
      <c r="G54" s="31"/>
      <c r="H54" s="31"/>
      <c r="I54" s="31"/>
      <c r="J54" s="31"/>
      <c r="K54" s="31"/>
      <c r="L54" s="31"/>
      <c r="M54" s="31"/>
      <c r="N54" s="31"/>
      <c r="O54" s="32"/>
    </row>
    <row r="55" spans="1:15" ht="15.95" customHeight="1">
      <c r="A55" s="4" t="s">
        <v>54</v>
      </c>
      <c r="B55" s="16"/>
      <c r="C55" s="16"/>
      <c r="D55" s="17"/>
      <c r="F55" s="57" t="s">
        <v>50</v>
      </c>
      <c r="G55" s="57"/>
      <c r="H55" s="57"/>
      <c r="I55" s="57"/>
      <c r="J55" s="57"/>
      <c r="K55" s="57"/>
      <c r="L55" s="57"/>
      <c r="M55" s="57"/>
      <c r="N55" s="57"/>
      <c r="O55" s="58"/>
    </row>
    <row r="56" spans="1:15" ht="15.95" customHeight="1">
      <c r="A56" s="37"/>
      <c r="B56" s="16"/>
      <c r="C56" s="16"/>
      <c r="D56" s="17"/>
      <c r="F56" s="57"/>
      <c r="G56" s="57"/>
      <c r="H56" s="57"/>
      <c r="I56" s="57"/>
      <c r="J56" s="57"/>
      <c r="K56" s="57"/>
      <c r="L56" s="57"/>
      <c r="M56" s="57"/>
      <c r="N56" s="57"/>
      <c r="O56" s="58"/>
    </row>
    <row r="57" spans="1:15" ht="15.95" customHeight="1">
      <c r="A57" s="33"/>
      <c r="B57" s="34"/>
      <c r="C57" s="34"/>
      <c r="D57" s="35"/>
      <c r="F57" s="36" t="s">
        <v>51</v>
      </c>
      <c r="G57" s="31"/>
      <c r="H57" s="31"/>
      <c r="I57" s="31"/>
      <c r="J57" s="31"/>
      <c r="K57" s="31"/>
      <c r="L57" s="31"/>
      <c r="M57" s="31"/>
      <c r="N57" s="31"/>
      <c r="O57" s="32"/>
    </row>
    <row r="58" spans="1:15" ht="13.5" customHeight="1">
      <c r="A58" s="51" t="s">
        <v>55</v>
      </c>
      <c r="B58" s="52"/>
      <c r="C58" s="52"/>
      <c r="D58" s="53"/>
      <c r="E58" s="65">
        <v>0</v>
      </c>
      <c r="F58" s="65"/>
      <c r="G58" s="65"/>
      <c r="H58" s="65"/>
      <c r="I58" s="65"/>
      <c r="J58" s="65"/>
      <c r="K58" s="65"/>
      <c r="L58" s="65"/>
      <c r="M58" s="65"/>
      <c r="N58" s="65"/>
      <c r="O58" s="66"/>
    </row>
    <row r="59" spans="1:15" ht="13.5">
      <c r="A59" s="54"/>
      <c r="B59" s="55"/>
      <c r="C59" s="55"/>
      <c r="D59" s="56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8"/>
    </row>
    <row r="60" spans="1:15" ht="48" customHeight="1">
      <c r="A60" s="67" t="s">
        <v>53</v>
      </c>
      <c r="B60" s="68"/>
      <c r="C60" s="68"/>
      <c r="D60" s="69"/>
      <c r="E60" s="70"/>
      <c r="F60" s="71"/>
      <c r="G60" s="71"/>
      <c r="H60" s="71"/>
      <c r="I60" s="71"/>
      <c r="J60" s="71"/>
      <c r="K60" s="71"/>
      <c r="L60" s="71"/>
      <c r="M60" s="71"/>
      <c r="N60" s="71"/>
      <c r="O60" s="72"/>
    </row>
    <row r="61" spans="1:15" ht="15.95" customHeight="1">
      <c r="A61" s="73" t="s">
        <v>52</v>
      </c>
      <c r="B61" s="71"/>
      <c r="C61" s="71"/>
      <c r="D61" s="72"/>
      <c r="E61" s="70"/>
      <c r="F61" s="71"/>
      <c r="G61" s="71"/>
      <c r="H61" s="71"/>
      <c r="I61" s="71"/>
      <c r="J61" s="71"/>
      <c r="K61" s="71"/>
      <c r="L61" s="71"/>
      <c r="M61" s="71"/>
      <c r="N61" s="71"/>
      <c r="O61" s="72"/>
    </row>
    <row r="62" spans="1:15" ht="12.95" customHeight="1">
      <c r="A62" s="18" t="s">
        <v>39</v>
      </c>
      <c r="B62" s="19" t="s">
        <v>40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</row>
    <row r="63" spans="1:15" ht="12.95" customHeight="1">
      <c r="A63" s="4" t="s">
        <v>41</v>
      </c>
      <c r="B63" s="62" t="s">
        <v>42</v>
      </c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4"/>
    </row>
    <row r="64" spans="1:15" ht="12.95" customHeight="1">
      <c r="A64" s="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4"/>
    </row>
    <row r="65" spans="1:15" ht="12.95" customHeight="1">
      <c r="A65" s="20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4"/>
    </row>
    <row r="66" spans="1:15" ht="12.95" customHeight="1">
      <c r="A66" s="4" t="s">
        <v>43</v>
      </c>
      <c r="B66" s="39" t="s">
        <v>44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6"/>
    </row>
    <row r="67" spans="1:15" ht="12.95" customHeight="1">
      <c r="A67" s="4" t="s">
        <v>45</v>
      </c>
      <c r="B67" s="62" t="s">
        <v>58</v>
      </c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4"/>
    </row>
    <row r="68" spans="1:15" ht="12.75" customHeight="1">
      <c r="A68" s="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4"/>
    </row>
    <row r="69" spans="1:15" ht="12.75" customHeight="1">
      <c r="A69" s="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4"/>
    </row>
    <row r="70" spans="1:15" ht="12.95" customHeight="1">
      <c r="A70" s="4" t="s">
        <v>46</v>
      </c>
      <c r="B70" s="43" t="s">
        <v>47</v>
      </c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5"/>
    </row>
    <row r="71" spans="1:15" ht="12.95" customHeight="1">
      <c r="A71" s="4" t="s">
        <v>48</v>
      </c>
      <c r="B71" s="77" t="s">
        <v>49</v>
      </c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8"/>
    </row>
    <row r="72" spans="1:15" ht="12.75" customHeight="1">
      <c r="A72" s="4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8"/>
    </row>
    <row r="73" spans="1:15" ht="12.95" customHeight="1">
      <c r="A73" s="38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50"/>
    </row>
    <row r="75" spans="1:15" ht="12.95" customHeight="1">
      <c r="A75" s="46" t="s">
        <v>60</v>
      </c>
    </row>
  </sheetData>
  <mergeCells count="277">
    <mergeCell ref="A7:C7"/>
    <mergeCell ref="D7:O7"/>
    <mergeCell ref="A1:O1"/>
    <mergeCell ref="A2:O2"/>
    <mergeCell ref="A4:O4"/>
    <mergeCell ref="A5:C5"/>
    <mergeCell ref="D5:O5"/>
    <mergeCell ref="A6:C6"/>
    <mergeCell ref="D6:O6"/>
    <mergeCell ref="A8:C8"/>
    <mergeCell ref="D8:G8"/>
    <mergeCell ref="H8:K8"/>
    <mergeCell ref="L8:O8"/>
    <mergeCell ref="A9:C9"/>
    <mergeCell ref="D9:G9"/>
    <mergeCell ref="H9:K9"/>
    <mergeCell ref="L9:O9"/>
    <mergeCell ref="A10:O10"/>
    <mergeCell ref="A11:O11"/>
    <mergeCell ref="A12:D12"/>
    <mergeCell ref="E12:H12"/>
    <mergeCell ref="I12:J12"/>
    <mergeCell ref="K12:O12"/>
    <mergeCell ref="A13:D13"/>
    <mergeCell ref="E13:H13"/>
    <mergeCell ref="I13:J13"/>
    <mergeCell ref="K13:O13"/>
    <mergeCell ref="E14:H14"/>
    <mergeCell ref="I14:J14"/>
    <mergeCell ref="K14:O14"/>
    <mergeCell ref="A15:O15"/>
    <mergeCell ref="A16:O16"/>
    <mergeCell ref="A17:B19"/>
    <mergeCell ref="C17:D18"/>
    <mergeCell ref="E17:G17"/>
    <mergeCell ref="E18:G18"/>
    <mergeCell ref="H18:I18"/>
    <mergeCell ref="J18:K19"/>
    <mergeCell ref="L18:M18"/>
    <mergeCell ref="N18:O18"/>
    <mergeCell ref="C19:D19"/>
    <mergeCell ref="E19:G19"/>
    <mergeCell ref="L19:M19"/>
    <mergeCell ref="N19:O19"/>
    <mergeCell ref="H17:O17"/>
    <mergeCell ref="A20:B20"/>
    <mergeCell ref="C20:D20"/>
    <mergeCell ref="E20:G20"/>
    <mergeCell ref="H20:I20"/>
    <mergeCell ref="J20:K20"/>
    <mergeCell ref="L20:M20"/>
    <mergeCell ref="N20:O20"/>
    <mergeCell ref="A21:B21"/>
    <mergeCell ref="C21:D21"/>
    <mergeCell ref="E21:G21"/>
    <mergeCell ref="H21:I21"/>
    <mergeCell ref="J21:K21"/>
    <mergeCell ref="L21:M21"/>
    <mergeCell ref="N21:O21"/>
    <mergeCell ref="L23:M23"/>
    <mergeCell ref="N23:O23"/>
    <mergeCell ref="J22:K22"/>
    <mergeCell ref="L22:M22"/>
    <mergeCell ref="N22:O22"/>
    <mergeCell ref="J23:K23"/>
    <mergeCell ref="H23:I23"/>
    <mergeCell ref="E24:G24"/>
    <mergeCell ref="H24:I24"/>
    <mergeCell ref="J24:K24"/>
    <mergeCell ref="N24:O24"/>
    <mergeCell ref="A22:B22"/>
    <mergeCell ref="C22:D22"/>
    <mergeCell ref="E22:G22"/>
    <mergeCell ref="H22:I22"/>
    <mergeCell ref="A23:B23"/>
    <mergeCell ref="C23:D23"/>
    <mergeCell ref="E23:G23"/>
    <mergeCell ref="A27:B27"/>
    <mergeCell ref="C24:D24"/>
    <mergeCell ref="A25:B25"/>
    <mergeCell ref="C25:D25"/>
    <mergeCell ref="E25:G25"/>
    <mergeCell ref="H25:I25"/>
    <mergeCell ref="J25:K25"/>
    <mergeCell ref="L25:M25"/>
    <mergeCell ref="N25:O25"/>
    <mergeCell ref="A24:B24"/>
    <mergeCell ref="L24:M24"/>
    <mergeCell ref="L28:M28"/>
    <mergeCell ref="L27:M27"/>
    <mergeCell ref="N27:O27"/>
    <mergeCell ref="A26:B26"/>
    <mergeCell ref="C26:D26"/>
    <mergeCell ref="E26:G26"/>
    <mergeCell ref="H26:I26"/>
    <mergeCell ref="J26:K26"/>
    <mergeCell ref="L26:M26"/>
    <mergeCell ref="N26:O26"/>
    <mergeCell ref="J27:K27"/>
    <mergeCell ref="E28:G28"/>
    <mergeCell ref="H28:I28"/>
    <mergeCell ref="J28:K28"/>
    <mergeCell ref="C28:D28"/>
    <mergeCell ref="C27:D27"/>
    <mergeCell ref="E27:G27"/>
    <mergeCell ref="H27:I27"/>
    <mergeCell ref="N28:O28"/>
    <mergeCell ref="A29:B29"/>
    <mergeCell ref="C29:D29"/>
    <mergeCell ref="E29:G29"/>
    <mergeCell ref="H29:I29"/>
    <mergeCell ref="J29:K29"/>
    <mergeCell ref="L29:M29"/>
    <mergeCell ref="N29:O29"/>
    <mergeCell ref="A28:B28"/>
    <mergeCell ref="L31:M31"/>
    <mergeCell ref="N31:O31"/>
    <mergeCell ref="A30:B30"/>
    <mergeCell ref="C30:D30"/>
    <mergeCell ref="E30:G30"/>
    <mergeCell ref="H30:I30"/>
    <mergeCell ref="J30:K30"/>
    <mergeCell ref="L30:M30"/>
    <mergeCell ref="N30:O30"/>
    <mergeCell ref="J31:K31"/>
    <mergeCell ref="C31:D31"/>
    <mergeCell ref="E31:G31"/>
    <mergeCell ref="H31:I31"/>
    <mergeCell ref="A31:B31"/>
    <mergeCell ref="N32:O32"/>
    <mergeCell ref="A33:B33"/>
    <mergeCell ref="C33:D33"/>
    <mergeCell ref="E33:G33"/>
    <mergeCell ref="H33:I33"/>
    <mergeCell ref="J33:K33"/>
    <mergeCell ref="L33:M33"/>
    <mergeCell ref="N33:O33"/>
    <mergeCell ref="A32:B32"/>
    <mergeCell ref="L32:M32"/>
    <mergeCell ref="E32:G32"/>
    <mergeCell ref="H32:I32"/>
    <mergeCell ref="J32:K32"/>
    <mergeCell ref="C32:D32"/>
    <mergeCell ref="L35:M35"/>
    <mergeCell ref="N35:O35"/>
    <mergeCell ref="A34:B34"/>
    <mergeCell ref="C34:D34"/>
    <mergeCell ref="E34:G34"/>
    <mergeCell ref="H34:I34"/>
    <mergeCell ref="J34:K34"/>
    <mergeCell ref="L34:M34"/>
    <mergeCell ref="N34:O34"/>
    <mergeCell ref="J35:K35"/>
    <mergeCell ref="C35:D35"/>
    <mergeCell ref="E35:G35"/>
    <mergeCell ref="H35:I35"/>
    <mergeCell ref="A35:B35"/>
    <mergeCell ref="N36:O36"/>
    <mergeCell ref="A37:B37"/>
    <mergeCell ref="C37:D37"/>
    <mergeCell ref="E37:G37"/>
    <mergeCell ref="H37:I37"/>
    <mergeCell ref="J37:K37"/>
    <mergeCell ref="L37:M37"/>
    <mergeCell ref="N37:O37"/>
    <mergeCell ref="A36:B36"/>
    <mergeCell ref="L36:M36"/>
    <mergeCell ref="E36:G36"/>
    <mergeCell ref="H36:I36"/>
    <mergeCell ref="J36:K36"/>
    <mergeCell ref="C36:D36"/>
    <mergeCell ref="L39:M39"/>
    <mergeCell ref="N39:O39"/>
    <mergeCell ref="A38:B38"/>
    <mergeCell ref="C38:D38"/>
    <mergeCell ref="E38:G38"/>
    <mergeCell ref="H38:I38"/>
    <mergeCell ref="J38:K38"/>
    <mergeCell ref="L38:M38"/>
    <mergeCell ref="N38:O38"/>
    <mergeCell ref="J39:K39"/>
    <mergeCell ref="C39:D39"/>
    <mergeCell ref="E39:G39"/>
    <mergeCell ref="H39:I39"/>
    <mergeCell ref="A39:B39"/>
    <mergeCell ref="N44:O44"/>
    <mergeCell ref="A45:B45"/>
    <mergeCell ref="C45:D45"/>
    <mergeCell ref="E45:G45"/>
    <mergeCell ref="H45:I45"/>
    <mergeCell ref="J45:K45"/>
    <mergeCell ref="L45:M45"/>
    <mergeCell ref="N45:O45"/>
    <mergeCell ref="N40:O40"/>
    <mergeCell ref="A41:B41"/>
    <mergeCell ref="C41:D41"/>
    <mergeCell ref="E41:G41"/>
    <mergeCell ref="H41:I41"/>
    <mergeCell ref="J41:K41"/>
    <mergeCell ref="L41:M41"/>
    <mergeCell ref="N41:O41"/>
    <mergeCell ref="A40:B40"/>
    <mergeCell ref="L40:M40"/>
    <mergeCell ref="E40:G40"/>
    <mergeCell ref="H40:I40"/>
    <mergeCell ref="J40:K40"/>
    <mergeCell ref="C40:D40"/>
    <mergeCell ref="L43:M43"/>
    <mergeCell ref="N43:O43"/>
    <mergeCell ref="A42:B42"/>
    <mergeCell ref="C42:D42"/>
    <mergeCell ref="E42:G42"/>
    <mergeCell ref="H42:I42"/>
    <mergeCell ref="J42:K42"/>
    <mergeCell ref="L42:M42"/>
    <mergeCell ref="N42:O42"/>
    <mergeCell ref="J43:K43"/>
    <mergeCell ref="C43:D43"/>
    <mergeCell ref="E43:G43"/>
    <mergeCell ref="H43:I43"/>
    <mergeCell ref="A43:B43"/>
    <mergeCell ref="A44:B44"/>
    <mergeCell ref="L44:M44"/>
    <mergeCell ref="E44:G44"/>
    <mergeCell ref="H44:I44"/>
    <mergeCell ref="J44:K44"/>
    <mergeCell ref="C44:D44"/>
    <mergeCell ref="A49:B49"/>
    <mergeCell ref="E51:G51"/>
    <mergeCell ref="L49:M49"/>
    <mergeCell ref="L47:M47"/>
    <mergeCell ref="A50:B50"/>
    <mergeCell ref="C49:D49"/>
    <mergeCell ref="H50:I50"/>
    <mergeCell ref="L50:M50"/>
    <mergeCell ref="L48:M48"/>
    <mergeCell ref="E50:G50"/>
    <mergeCell ref="C51:D51"/>
    <mergeCell ref="E49:G49"/>
    <mergeCell ref="C50:D50"/>
    <mergeCell ref="N47:O47"/>
    <mergeCell ref="A46:B46"/>
    <mergeCell ref="C46:D46"/>
    <mergeCell ref="E46:G46"/>
    <mergeCell ref="H46:I46"/>
    <mergeCell ref="J46:K46"/>
    <mergeCell ref="L46:M46"/>
    <mergeCell ref="N46:O46"/>
    <mergeCell ref="J47:K47"/>
    <mergeCell ref="A47:B47"/>
    <mergeCell ref="C47:D47"/>
    <mergeCell ref="E47:G47"/>
    <mergeCell ref="H47:I47"/>
    <mergeCell ref="B73:O73"/>
    <mergeCell ref="A58:D59"/>
    <mergeCell ref="F55:O56"/>
    <mergeCell ref="J50:K50"/>
    <mergeCell ref="A48:B48"/>
    <mergeCell ref="H49:I49"/>
    <mergeCell ref="J49:K49"/>
    <mergeCell ref="B63:O65"/>
    <mergeCell ref="E58:O58"/>
    <mergeCell ref="A60:D60"/>
    <mergeCell ref="E60:O60"/>
    <mergeCell ref="A61:D61"/>
    <mergeCell ref="E61:O61"/>
    <mergeCell ref="E48:G48"/>
    <mergeCell ref="H48:I48"/>
    <mergeCell ref="J48:K48"/>
    <mergeCell ref="C48:D48"/>
    <mergeCell ref="B71:O72"/>
    <mergeCell ref="A52:D53"/>
    <mergeCell ref="E52:G53"/>
    <mergeCell ref="B67:O69"/>
    <mergeCell ref="N50:O50"/>
    <mergeCell ref="N48:O48"/>
    <mergeCell ref="N49:O49"/>
  </mergeCells>
  <phoneticPr fontId="2" type="noConversion"/>
  <conditionalFormatting sqref="A20:O50">
    <cfRule type="expression" priority="10" stopIfTrue="1">
      <formula>INDIRECT("A"&amp;ROW())=""</formula>
    </cfRule>
    <cfRule type="expression" dxfId="1" priority="11" stopIfTrue="1">
      <formula>WEEKDAY(EOMONTH($D$9,-1)+1+INDIRECT("A"&amp;ROW())-1,2)&gt;=6</formula>
    </cfRule>
    <cfRule type="expression" dxfId="0" priority="14" stopIfTrue="1">
      <formula>INDIRECT("L"&amp;ROW())&gt;0</formula>
    </cfRule>
  </conditionalFormatting>
  <printOptions horizontalCentered="1" verticalCentered="1"/>
  <pageMargins left="3.937007874015748E-2" right="3.937007874015748E-2" top="7.874015748031496E-2" bottom="7.874015748031496E-2" header="0.19685039370078741" footer="0.19685039370078741"/>
  <pageSetup paperSize="9" scale="80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0" r:id="rId4" name="CheckBox6">
          <controlPr defaultSize="0" autoLine="0" r:id="rId5">
            <anchor moveWithCells="1" sizeWithCells="1">
              <from>
                <xdr:col>4</xdr:col>
                <xdr:colOff>47625</xdr:colOff>
                <xdr:row>56</xdr:row>
                <xdr:rowOff>0</xdr:rowOff>
              </from>
              <to>
                <xdr:col>4</xdr:col>
                <xdr:colOff>219075</xdr:colOff>
                <xdr:row>56</xdr:row>
                <xdr:rowOff>171450</xdr:rowOff>
              </to>
            </anchor>
          </controlPr>
        </control>
      </mc:Choice>
      <mc:Fallback>
        <control shapeId="1030" r:id="rId4" name="CheckBox6"/>
      </mc:Fallback>
    </mc:AlternateContent>
    <mc:AlternateContent xmlns:mc="http://schemas.openxmlformats.org/markup-compatibility/2006">
      <mc:Choice Requires="x14">
        <control shapeId="1029" r:id="rId6" name="CheckBox5">
          <controlPr defaultSize="0" autoLine="0" r:id="rId7">
            <anchor moveWithCells="1" sizeWithCells="1">
              <from>
                <xdr:col>4</xdr:col>
                <xdr:colOff>47625</xdr:colOff>
                <xdr:row>54</xdr:row>
                <xdr:rowOff>19050</xdr:rowOff>
              </from>
              <to>
                <xdr:col>4</xdr:col>
                <xdr:colOff>180975</xdr:colOff>
                <xdr:row>54</xdr:row>
                <xdr:rowOff>180975</xdr:rowOff>
              </to>
            </anchor>
          </controlPr>
        </control>
      </mc:Choice>
      <mc:Fallback>
        <control shapeId="1029" r:id="rId6" name="CheckBox5"/>
      </mc:Fallback>
    </mc:AlternateContent>
    <mc:AlternateContent xmlns:mc="http://schemas.openxmlformats.org/markup-compatibility/2006">
      <mc:Choice Requires="x14">
        <control shapeId="1026" r:id="rId8" name="CheckBox3">
          <controlPr defaultSize="0" autoLine="0" r:id="rId9">
            <anchor moveWithCells="1" sizeWithCells="1">
              <from>
                <xdr:col>4</xdr:col>
                <xdr:colOff>47625</xdr:colOff>
                <xdr:row>53</xdr:row>
                <xdr:rowOff>9525</xdr:rowOff>
              </from>
              <to>
                <xdr:col>4</xdr:col>
                <xdr:colOff>228600</xdr:colOff>
                <xdr:row>53</xdr:row>
                <xdr:rowOff>190500</xdr:rowOff>
              </to>
            </anchor>
          </controlPr>
        </control>
      </mc:Choice>
      <mc:Fallback>
        <control shapeId="1026" r:id="rId8" name="CheckBox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0"/>
  <sheetViews>
    <sheetView topLeftCell="A124" workbookViewId="0">
      <selection activeCell="A141" sqref="A141:A150"/>
    </sheetView>
  </sheetViews>
  <sheetFormatPr defaultRowHeight="16.149999999999999"/>
  <cols>
    <col min="1" max="1" width="11.265625" style="40" bestFit="1" customWidth="1"/>
  </cols>
  <sheetData>
    <row r="1" spans="1:1">
      <c r="A1" s="40">
        <v>42005</v>
      </c>
    </row>
    <row r="2" spans="1:1">
      <c r="A2" s="40">
        <v>42054</v>
      </c>
    </row>
    <row r="3" spans="1:1">
      <c r="A3" s="40">
        <v>42055</v>
      </c>
    </row>
    <row r="4" spans="1:1">
      <c r="A4" s="40">
        <v>42056</v>
      </c>
    </row>
    <row r="5" spans="1:1">
      <c r="A5" s="40">
        <v>42097</v>
      </c>
    </row>
    <row r="6" spans="1:1">
      <c r="A6" s="40">
        <v>42098</v>
      </c>
    </row>
    <row r="7" spans="1:1">
      <c r="A7" s="40">
        <v>42100</v>
      </c>
    </row>
    <row r="8" spans="1:1">
      <c r="A8" s="40">
        <v>42101</v>
      </c>
    </row>
    <row r="9" spans="1:1">
      <c r="A9" s="40">
        <v>42125</v>
      </c>
    </row>
    <row r="10" spans="1:1">
      <c r="A10" s="40">
        <v>42149</v>
      </c>
    </row>
    <row r="11" spans="1:1">
      <c r="A11" s="40">
        <v>42175</v>
      </c>
    </row>
    <row r="12" spans="1:1">
      <c r="A12" s="40">
        <v>42186</v>
      </c>
    </row>
    <row r="13" spans="1:1">
      <c r="A13" s="40">
        <v>42250</v>
      </c>
    </row>
    <row r="14" spans="1:1">
      <c r="A14" s="40">
        <v>42275</v>
      </c>
    </row>
    <row r="15" spans="1:1">
      <c r="A15" s="40">
        <v>42278</v>
      </c>
    </row>
    <row r="16" spans="1:1">
      <c r="A16" s="40">
        <v>42298</v>
      </c>
    </row>
    <row r="17" spans="1:1">
      <c r="A17" s="40">
        <v>42363</v>
      </c>
    </row>
    <row r="18" spans="1:1">
      <c r="A18" s="40">
        <v>42364</v>
      </c>
    </row>
    <row r="19" spans="1:1">
      <c r="A19" s="40">
        <v>42408</v>
      </c>
    </row>
    <row r="20" spans="1:1">
      <c r="A20" s="40">
        <v>42409</v>
      </c>
    </row>
    <row r="21" spans="1:1">
      <c r="A21" s="40">
        <v>42410</v>
      </c>
    </row>
    <row r="22" spans="1:1">
      <c r="A22" s="40">
        <v>42370</v>
      </c>
    </row>
    <row r="23" spans="1:1">
      <c r="A23" s="40">
        <v>42454</v>
      </c>
    </row>
    <row r="24" spans="1:1">
      <c r="A24" s="40">
        <v>42457</v>
      </c>
    </row>
    <row r="25" spans="1:1">
      <c r="A25" s="40">
        <v>42737</v>
      </c>
    </row>
    <row r="26" spans="1:1">
      <c r="A26" s="40">
        <v>42765</v>
      </c>
    </row>
    <row r="27" spans="1:1">
      <c r="A27" s="40">
        <v>42766</v>
      </c>
    </row>
    <row r="28" spans="1:1">
      <c r="A28" s="40">
        <v>42829</v>
      </c>
    </row>
    <row r="29" spans="1:1">
      <c r="A29" s="40">
        <v>42839</v>
      </c>
    </row>
    <row r="30" spans="1:1">
      <c r="A30" s="40">
        <v>42842</v>
      </c>
    </row>
    <row r="31" spans="1:1">
      <c r="A31" s="40">
        <v>42856</v>
      </c>
    </row>
    <row r="32" spans="1:1">
      <c r="A32" s="40">
        <v>42858</v>
      </c>
    </row>
    <row r="33" spans="1:1">
      <c r="A33" s="40">
        <v>42885</v>
      </c>
    </row>
    <row r="34" spans="1:1">
      <c r="A34" s="40">
        <v>43010</v>
      </c>
    </row>
    <row r="35" spans="1:1">
      <c r="A35" s="40">
        <v>43013</v>
      </c>
    </row>
    <row r="36" spans="1:1">
      <c r="A36" s="40">
        <v>43094</v>
      </c>
    </row>
    <row r="37" spans="1:1">
      <c r="A37" s="40">
        <v>43095</v>
      </c>
    </row>
    <row r="38" spans="1:1">
      <c r="A38" s="41">
        <v>43101</v>
      </c>
    </row>
    <row r="39" spans="1:1">
      <c r="A39" s="41">
        <v>43147</v>
      </c>
    </row>
    <row r="40" spans="1:1">
      <c r="A40" s="41">
        <v>43148</v>
      </c>
    </row>
    <row r="41" spans="1:1">
      <c r="A41" s="41">
        <v>43150</v>
      </c>
    </row>
    <row r="42" spans="1:1">
      <c r="A42" s="41">
        <v>43189</v>
      </c>
    </row>
    <row r="43" spans="1:1">
      <c r="A43" s="41">
        <v>43190</v>
      </c>
    </row>
    <row r="44" spans="1:1">
      <c r="A44" s="41">
        <v>43192</v>
      </c>
    </row>
    <row r="45" spans="1:1">
      <c r="A45" s="41">
        <v>43195</v>
      </c>
    </row>
    <row r="46" spans="1:1">
      <c r="A46" s="41">
        <v>43221</v>
      </c>
    </row>
    <row r="47" spans="1:1">
      <c r="A47" s="41">
        <v>43242</v>
      </c>
    </row>
    <row r="48" spans="1:1">
      <c r="A48" s="41">
        <v>43269</v>
      </c>
    </row>
    <row r="49" spans="1:1">
      <c r="A49" s="41">
        <v>43283</v>
      </c>
    </row>
    <row r="50" spans="1:1">
      <c r="A50" s="41">
        <v>43368</v>
      </c>
    </row>
    <row r="51" spans="1:1">
      <c r="A51" s="41">
        <v>43374</v>
      </c>
    </row>
    <row r="52" spans="1:1">
      <c r="A52" s="41">
        <v>43390</v>
      </c>
    </row>
    <row r="53" spans="1:1">
      <c r="A53" s="41">
        <v>43459</v>
      </c>
    </row>
    <row r="54" spans="1:1">
      <c r="A54" s="41">
        <v>43460</v>
      </c>
    </row>
    <row r="55" spans="1:1">
      <c r="A55" s="41">
        <v>43466</v>
      </c>
    </row>
    <row r="56" spans="1:1">
      <c r="A56" s="41">
        <v>43466</v>
      </c>
    </row>
    <row r="57" spans="1:1">
      <c r="A57" s="41">
        <v>43501</v>
      </c>
    </row>
    <row r="58" spans="1:1">
      <c r="A58" s="41">
        <v>43502</v>
      </c>
    </row>
    <row r="59" spans="1:1">
      <c r="A59" s="41">
        <v>43503</v>
      </c>
    </row>
    <row r="60" spans="1:1">
      <c r="A60" s="41">
        <v>43560</v>
      </c>
    </row>
    <row r="61" spans="1:1">
      <c r="A61" s="41">
        <v>43574</v>
      </c>
    </row>
    <row r="62" spans="1:1">
      <c r="A62" s="41">
        <v>43575</v>
      </c>
    </row>
    <row r="63" spans="1:1">
      <c r="A63" s="41">
        <v>43577</v>
      </c>
    </row>
    <row r="64" spans="1:1">
      <c r="A64" s="41">
        <v>43586</v>
      </c>
    </row>
    <row r="65" spans="1:1">
      <c r="A65" s="41">
        <v>43598</v>
      </c>
    </row>
    <row r="66" spans="1:1">
      <c r="A66" s="41">
        <v>43623</v>
      </c>
    </row>
    <row r="67" spans="1:1">
      <c r="A67" s="41">
        <v>43647</v>
      </c>
    </row>
    <row r="68" spans="1:1">
      <c r="A68" s="41">
        <v>43722</v>
      </c>
    </row>
    <row r="69" spans="1:1">
      <c r="A69" s="41">
        <v>43739</v>
      </c>
    </row>
    <row r="70" spans="1:1">
      <c r="A70" s="41">
        <v>43745</v>
      </c>
    </row>
    <row r="71" spans="1:1">
      <c r="A71" s="41">
        <v>43824</v>
      </c>
    </row>
    <row r="72" spans="1:1">
      <c r="A72" s="41">
        <v>43825</v>
      </c>
    </row>
    <row r="73" spans="1:1">
      <c r="A73" s="41">
        <v>43831</v>
      </c>
    </row>
    <row r="74" spans="1:1">
      <c r="A74" s="41">
        <v>43855</v>
      </c>
    </row>
    <row r="75" spans="1:1">
      <c r="A75" s="41">
        <v>43857</v>
      </c>
    </row>
    <row r="76" spans="1:1">
      <c r="A76" s="41">
        <v>43858</v>
      </c>
    </row>
    <row r="77" spans="1:1">
      <c r="A77" s="41">
        <v>43925</v>
      </c>
    </row>
    <row r="78" spans="1:1">
      <c r="A78" s="41">
        <v>43931</v>
      </c>
    </row>
    <row r="79" spans="1:1">
      <c r="A79" s="41">
        <v>43932</v>
      </c>
    </row>
    <row r="80" spans="1:1">
      <c r="A80" s="40">
        <v>43934</v>
      </c>
    </row>
    <row r="81" spans="1:1">
      <c r="A81" s="40">
        <v>43951</v>
      </c>
    </row>
    <row r="82" spans="1:1">
      <c r="A82" s="40">
        <v>43952</v>
      </c>
    </row>
    <row r="83" spans="1:1">
      <c r="A83" s="40">
        <v>44007</v>
      </c>
    </row>
    <row r="84" spans="1:1">
      <c r="A84" s="40">
        <v>44013</v>
      </c>
    </row>
    <row r="85" spans="1:1">
      <c r="A85" s="40">
        <v>44105</v>
      </c>
    </row>
    <row r="86" spans="1:1">
      <c r="A86" s="40">
        <v>44106</v>
      </c>
    </row>
    <row r="87" spans="1:1">
      <c r="A87" s="40">
        <v>44130</v>
      </c>
    </row>
    <row r="88" spans="1:1">
      <c r="A88" s="40">
        <v>44190</v>
      </c>
    </row>
    <row r="89" spans="1:1">
      <c r="A89" s="40">
        <v>44191</v>
      </c>
    </row>
    <row r="90" spans="1:1">
      <c r="A90" s="40">
        <v>44197</v>
      </c>
    </row>
    <row r="91" spans="1:1">
      <c r="A91" s="40">
        <v>44239</v>
      </c>
    </row>
    <row r="92" spans="1:1">
      <c r="A92" s="40">
        <v>44240</v>
      </c>
    </row>
    <row r="93" spans="1:1">
      <c r="A93" s="40">
        <v>44242</v>
      </c>
    </row>
    <row r="94" spans="1:1">
      <c r="A94" s="40">
        <v>44288</v>
      </c>
    </row>
    <row r="95" spans="1:1">
      <c r="A95" s="40">
        <v>44289</v>
      </c>
    </row>
    <row r="96" spans="1:1">
      <c r="A96" s="40">
        <v>44291</v>
      </c>
    </row>
    <row r="97" spans="1:1">
      <c r="A97" s="40">
        <v>44292</v>
      </c>
    </row>
    <row r="98" spans="1:1">
      <c r="A98" s="40">
        <v>44317</v>
      </c>
    </row>
    <row r="99" spans="1:1">
      <c r="A99" s="40">
        <v>44335</v>
      </c>
    </row>
    <row r="100" spans="1:1">
      <c r="A100" s="40">
        <v>44361</v>
      </c>
    </row>
    <row r="101" spans="1:1">
      <c r="A101" s="40">
        <v>44378</v>
      </c>
    </row>
    <row r="102" spans="1:1">
      <c r="A102" s="40">
        <v>44461</v>
      </c>
    </row>
    <row r="103" spans="1:1">
      <c r="A103" s="40">
        <v>44470</v>
      </c>
    </row>
    <row r="104" spans="1:1">
      <c r="A104" s="40">
        <v>44483</v>
      </c>
    </row>
    <row r="105" spans="1:1">
      <c r="A105" s="40">
        <v>44555</v>
      </c>
    </row>
    <row r="106" spans="1:1">
      <c r="A106" s="40">
        <v>44557</v>
      </c>
    </row>
    <row r="107" spans="1:1">
      <c r="A107" s="40">
        <v>44562</v>
      </c>
    </row>
    <row r="108" spans="1:1">
      <c r="A108" s="40">
        <v>44593</v>
      </c>
    </row>
    <row r="109" spans="1:1">
      <c r="A109" s="40">
        <v>44594</v>
      </c>
    </row>
    <row r="110" spans="1:1">
      <c r="A110" s="40">
        <v>44595</v>
      </c>
    </row>
    <row r="111" spans="1:1">
      <c r="A111" s="40">
        <v>44656</v>
      </c>
    </row>
    <row r="112" spans="1:1">
      <c r="A112" s="40">
        <v>44666</v>
      </c>
    </row>
    <row r="113" spans="1:1">
      <c r="A113" s="40">
        <v>44667</v>
      </c>
    </row>
    <row r="114" spans="1:1">
      <c r="A114" s="40">
        <v>44669</v>
      </c>
    </row>
    <row r="115" spans="1:1">
      <c r="A115" s="40">
        <v>44683</v>
      </c>
    </row>
    <row r="116" spans="1:1">
      <c r="A116" s="40">
        <v>44690</v>
      </c>
    </row>
    <row r="117" spans="1:1">
      <c r="A117" s="40">
        <v>44715</v>
      </c>
    </row>
    <row r="118" spans="1:1">
      <c r="A118" s="40">
        <v>44743</v>
      </c>
    </row>
    <row r="119" spans="1:1">
      <c r="A119" s="40">
        <v>44816</v>
      </c>
    </row>
    <row r="120" spans="1:1">
      <c r="A120" s="40">
        <v>44835</v>
      </c>
    </row>
    <row r="121" spans="1:1">
      <c r="A121" s="40">
        <v>44838</v>
      </c>
    </row>
    <row r="122" spans="1:1">
      <c r="A122" s="40">
        <v>44921</v>
      </c>
    </row>
    <row r="123" spans="1:1">
      <c r="A123" s="40">
        <v>44922</v>
      </c>
    </row>
    <row r="124" spans="1:1">
      <c r="A124" s="40">
        <v>44928</v>
      </c>
    </row>
    <row r="125" spans="1:1">
      <c r="A125" s="40">
        <v>44949</v>
      </c>
    </row>
    <row r="126" spans="1:1">
      <c r="A126" s="40">
        <v>44950</v>
      </c>
    </row>
    <row r="127" spans="1:1">
      <c r="A127" s="40">
        <v>44951</v>
      </c>
    </row>
    <row r="128" spans="1:1">
      <c r="A128" s="40">
        <v>45021</v>
      </c>
    </row>
    <row r="129" spans="1:1">
      <c r="A129" s="40">
        <v>45023</v>
      </c>
    </row>
    <row r="130" spans="1:1">
      <c r="A130" s="40">
        <v>45024</v>
      </c>
    </row>
    <row r="131" spans="1:1">
      <c r="A131" s="40">
        <v>45026</v>
      </c>
    </row>
    <row r="132" spans="1:1">
      <c r="A132" s="40">
        <v>45047</v>
      </c>
    </row>
    <row r="133" spans="1:1">
      <c r="A133" s="40">
        <v>45072</v>
      </c>
    </row>
    <row r="134" spans="1:1">
      <c r="A134" s="40">
        <v>45099</v>
      </c>
    </row>
    <row r="135" spans="1:1">
      <c r="A135" s="40">
        <v>45108</v>
      </c>
    </row>
    <row r="136" spans="1:1">
      <c r="A136" s="40">
        <v>45199</v>
      </c>
    </row>
    <row r="137" spans="1:1">
      <c r="A137" s="40">
        <v>45201</v>
      </c>
    </row>
    <row r="138" spans="1:1">
      <c r="A138" s="40">
        <v>45222</v>
      </c>
    </row>
    <row r="139" spans="1:1">
      <c r="A139" s="40">
        <v>45285</v>
      </c>
    </row>
    <row r="140" spans="1:1">
      <c r="A140" s="40">
        <v>45286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"/>
  <sheetViews>
    <sheetView workbookViewId="0">
      <pane ySplit="1" topLeftCell="A2" activePane="bottomLeft" state="frozen"/>
      <selection pane="bottomLeft" activeCell="C8" sqref="A4:C8"/>
    </sheetView>
  </sheetViews>
  <sheetFormatPr defaultRowHeight="16.149999999999999"/>
  <cols>
    <col min="1" max="1" width="11.265625" style="41" bestFit="1" customWidth="1"/>
    <col min="2" max="2" width="17.1328125" style="42" bestFit="1" customWidth="1"/>
    <col min="3" max="3" width="25.59765625" style="41" customWidth="1"/>
  </cols>
  <sheetData>
    <row r="1" spans="1:3">
      <c r="A1" s="41" t="s">
        <v>26</v>
      </c>
      <c r="B1" s="42" t="s">
        <v>27</v>
      </c>
      <c r="C1" s="41" t="s">
        <v>28</v>
      </c>
    </row>
    <row r="2" spans="1:3">
      <c r="A2" s="41">
        <v>42152</v>
      </c>
      <c r="B2" s="42">
        <v>1</v>
      </c>
      <c r="C2" s="41" t="s">
        <v>29</v>
      </c>
    </row>
    <row r="3" spans="1:3">
      <c r="A3" s="41">
        <v>42153</v>
      </c>
      <c r="B3" s="42">
        <v>0.5</v>
      </c>
      <c r="C3" s="41" t="s">
        <v>29</v>
      </c>
    </row>
    <row r="17" spans="1:3">
      <c r="C17"/>
    </row>
    <row r="18" spans="1:3">
      <c r="C18"/>
    </row>
    <row r="19" spans="1:3">
      <c r="C19"/>
    </row>
    <row r="20" spans="1:3">
      <c r="C20"/>
    </row>
    <row r="21" spans="1:3">
      <c r="C21"/>
    </row>
    <row r="22" spans="1:3">
      <c r="C22"/>
    </row>
    <row r="23" spans="1:3">
      <c r="C23"/>
    </row>
    <row r="24" spans="1:3">
      <c r="C24"/>
    </row>
    <row r="25" spans="1:3">
      <c r="C25"/>
    </row>
    <row r="26" spans="1:3">
      <c r="C26"/>
    </row>
    <row r="27" spans="1:3">
      <c r="C27"/>
    </row>
    <row r="28" spans="1:3">
      <c r="B28" s="41"/>
      <c r="C28"/>
    </row>
    <row r="29" spans="1:3">
      <c r="B29"/>
      <c r="C29"/>
    </row>
    <row r="30" spans="1:3">
      <c r="A30" s="42"/>
      <c r="B30" s="41"/>
      <c r="C30"/>
    </row>
    <row r="31" spans="1:3">
      <c r="A31" s="42"/>
      <c r="B31" s="41"/>
      <c r="C31"/>
    </row>
    <row r="32" spans="1:3">
      <c r="A32" s="42"/>
      <c r="B32" s="41"/>
      <c r="C32"/>
    </row>
    <row r="33" spans="1:3">
      <c r="A33" s="42"/>
      <c r="B33" s="41"/>
      <c r="C33"/>
    </row>
    <row r="34" spans="1:3">
      <c r="A34" s="42"/>
      <c r="B34" s="41"/>
      <c r="C34"/>
    </row>
    <row r="35" spans="1:3">
      <c r="A35" s="42"/>
      <c r="B35" s="41"/>
      <c r="C35"/>
    </row>
  </sheetData>
  <phoneticPr fontId="2" type="noConversion"/>
  <dataValidations count="1">
    <dataValidation type="decimal" allowBlank="1" showInputMessage="1" showErrorMessage="1" errorTitle="Are you still on vacation?" error="Non-chargable day should be within 0 to 1." sqref="A29:A35 B36:B65536 B1:B28" xr:uid="{00000000-0002-0000-0200-000000000000}">
      <formula1>0.125</formula1>
      <formula2>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Automated Form - ONLY Modify D9</vt:lpstr>
      <vt:lpstr>Public Holidays</vt:lpstr>
      <vt:lpstr>Leave Days</vt:lpstr>
      <vt:lpstr>'Automated Form - ONLY Modify D9'!Print_Area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Kim Wa</dc:creator>
  <cp:lastModifiedBy>matthew ng</cp:lastModifiedBy>
  <cp:lastPrinted>2023-06-30T01:53:56Z</cp:lastPrinted>
  <dcterms:created xsi:type="dcterms:W3CDTF">2005-07-06T00:49:37Z</dcterms:created>
  <dcterms:modified xsi:type="dcterms:W3CDTF">2023-07-01T08:21:14Z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149d3c5d-6838-44ef-8225-8a9eae0616f8</vt:lpwstr>
  </property>
</Properties>
</file>