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Inventory\test\InventoryTest\Data\"/>
    </mc:Choice>
  </mc:AlternateContent>
  <xr:revisionPtr revIDLastSave="0" documentId="13_ncr:1_{2E67B193-7502-4D7A-9E51-F8DC40AC4B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 (3)" sheetId="3" r:id="rId1"/>
    <sheet name="Worksheet (2)" sheetId="2" r:id="rId2"/>
    <sheet name="Worksheet" sheetId="1" r:id="rId3"/>
  </sheets>
  <definedNames>
    <definedName name="_xlnm._FilterDatabase" localSheetId="2" hidden="1">Worksheet!$A$1:$O$1</definedName>
    <definedName name="_xlnm._FilterDatabase" localSheetId="1" hidden="1">'Worksheet (2)'!$A$1:$L$1</definedName>
    <definedName name="_xlnm._FilterDatabase" localSheetId="0" hidden="1">'Worksheet (3)'!$A$1:$J$1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2" l="1"/>
  <c r="D49" i="2"/>
  <c r="D50" i="2"/>
  <c r="D51" i="2"/>
  <c r="D52" i="2"/>
  <c r="D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4" i="1"/>
  <c r="F10" i="1"/>
  <c r="F20" i="1"/>
  <c r="F27" i="1"/>
  <c r="F28" i="1"/>
  <c r="F43" i="1"/>
  <c r="F50" i="1"/>
  <c r="F51" i="1"/>
  <c r="E2" i="1"/>
  <c r="F2" i="1" s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E52" i="1"/>
  <c r="F52" i="1" s="1"/>
</calcChain>
</file>

<file path=xl/sharedStrings.xml><?xml version="1.0" encoding="utf-8"?>
<sst xmlns="http://schemas.openxmlformats.org/spreadsheetml/2006/main" count="455" uniqueCount="290">
  <si>
    <t>#</t>
  </si>
  <si>
    <t>SKU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</si>
  <si>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</si>
  <si>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</si>
  <si>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</si>
  <si>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</si>
  <si>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</si>
  <si>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</si>
  <si>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</si>
  <si>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</si>
  <si>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NA</t>
  </si>
  <si>
    <t>Power Glue</t>
  </si>
  <si>
    <t>Column1</t>
  </si>
  <si>
    <t>Column2</t>
  </si>
  <si>
    <t>Column3</t>
  </si>
  <si>
    <t>Std.Uom</t>
  </si>
  <si>
    <t>Stock.Uom</t>
  </si>
  <si>
    <t>Purchase.Uom</t>
  </si>
  <si>
    <t>15A-1/2HP -125 - 250VAC</t>
  </si>
  <si>
    <t>Maker : Schnieder - 1pcs</t>
  </si>
  <si>
    <t>S-P11 &amp; MSO-11</t>
  </si>
  <si>
    <t>1.5KV 2HP (AS4-315-2HP)</t>
  </si>
  <si>
    <t>B32-5A4</t>
  </si>
  <si>
    <t>B56</t>
  </si>
  <si>
    <t>B42-7L4</t>
  </si>
  <si>
    <t>B47-U2</t>
  </si>
  <si>
    <t>TRV24-YN-20S-B502-083C</t>
  </si>
  <si>
    <t xml:space="preserve">30A/415V </t>
  </si>
  <si>
    <t>10A-250V</t>
  </si>
  <si>
    <t>5A-250V</t>
  </si>
  <si>
    <t>368 MKT</t>
  </si>
  <si>
    <t>TL-D-36W/840 (bóng vàng)</t>
  </si>
  <si>
    <t>TL-D90-36W/965 (Bóng trắng)</t>
  </si>
  <si>
    <t>380V/220/1.5KVA</t>
  </si>
  <si>
    <t>RENY R9C 11VN ; AC15-DC13</t>
  </si>
  <si>
    <t>RENY R9C 10VN ; AC15-DC13</t>
  </si>
  <si>
    <t>CR-257R;5A;250 V</t>
  </si>
  <si>
    <t>BEN5M-MDT - 3 máy mới 1.2.3</t>
  </si>
  <si>
    <t>PD5-1MA &amp; A3R-2MX  - 6 máy cũ 4.5.6.7.8.9</t>
  </si>
  <si>
    <t>10-15A ;125-250V</t>
  </si>
  <si>
    <t>AC15-DC13 ; R9C -10VN</t>
  </si>
  <si>
    <t>STT-05B</t>
  </si>
  <si>
    <t>STT-01B</t>
  </si>
  <si>
    <t>STT-01A</t>
  </si>
  <si>
    <t>220 V</t>
  </si>
  <si>
    <t>1/2HP/0.375KW;50/60HZ;220/380V</t>
  </si>
  <si>
    <t>5k</t>
  </si>
  <si>
    <t>RHP 1025-1G</t>
  </si>
  <si>
    <t>UCLF207</t>
  </si>
  <si>
    <t>UCP205</t>
  </si>
  <si>
    <t>UCPA207</t>
  </si>
  <si>
    <t>UCFL208</t>
  </si>
  <si>
    <t>UCFL206</t>
  </si>
  <si>
    <t xml:space="preserve">Nút RESET số mét / Reset button to count meters </t>
  </si>
  <si>
    <t xml:space="preserve">Bánh xe đo số mét /Wheels measure meters </t>
  </si>
  <si>
    <t xml:space="preserve">Đồng hồ hiển thị số mét /The clock displays the number of meters </t>
  </si>
  <si>
    <t>Bộ trục quay đếm mét / /Set of spindle counting meters</t>
  </si>
  <si>
    <t>Rơ le nhiệt / Thermal relay</t>
  </si>
  <si>
    <t xml:space="preserve"> Khởi động từ /Contactor</t>
  </si>
  <si>
    <t>Biến tần / Inverter</t>
  </si>
  <si>
    <t>Dây cu doa / Belt B32</t>
  </si>
  <si>
    <t>Dây cu doa / Belt B56</t>
  </si>
  <si>
    <t>Dây cu doa / Belt B42</t>
  </si>
  <si>
    <t>Dây cu doa / Belt B47</t>
  </si>
  <si>
    <t>Biến trở 502 / Rheostat 502</t>
  </si>
  <si>
    <t>Công tắc nguồn / Aptomat 30A</t>
  </si>
  <si>
    <t>Cầu trì  thủy tinh 10A -250 V  / Glass fuse 10A-250V</t>
  </si>
  <si>
    <t>Cầu trì thủy tinh 5A -250 V / Glass fuse 5A-250V</t>
  </si>
  <si>
    <t>Tụ 368 MKT /) Capacitor 368 MKT</t>
  </si>
  <si>
    <t>Bóng điện bàn sáng  / Light table (Yellow)</t>
  </si>
  <si>
    <t>Bóng điện bàn sáng / Light table (white)</t>
  </si>
  <si>
    <t>Dầu thủy lực  R32 / Hydraulic oil R32</t>
  </si>
  <si>
    <t>Biến thế nguồn /Source transformer 380V/220/1.5KVA</t>
  </si>
  <si>
    <t>công tắc tiến, tắt , lùi quả lu đằng sau máy / Single switch ( forward, turn off, reverse  the machine )</t>
  </si>
  <si>
    <t>Công tắc màu xanh lá cây / Single switch green</t>
  </si>
  <si>
    <t xml:space="preserve">Công tắc màu xanh nhạt / Single switch light green  </t>
  </si>
  <si>
    <t>Nút dừng máy / stop switch</t>
  </si>
  <si>
    <t>Cảm biến kết thúc cuộn vải ( máy mới 1.2.3 ) / Photo sensor new machine : 1,2,3</t>
  </si>
  <si>
    <t>Cảm biến kết thúc cuộn vải / Photo sensor old machine 4.5.6.7.8.9</t>
  </si>
  <si>
    <t xml:space="preserve">Cảm biến căn mép vải (chữ U) / U Type Sensor </t>
  </si>
  <si>
    <t>Công tắc đèn bàn sáng (máy cũ ) / Light switch (old machine)</t>
  </si>
  <si>
    <t>Công tắc vải bàn sáng (Máy mới) /Light switch (new machine)</t>
  </si>
  <si>
    <t>Bảng vi mạch Stt- 05 B / IC board Stt- 05 B</t>
  </si>
  <si>
    <t>Bảng vi mạch Stt- 01 B / IC board Stt- 01 B</t>
  </si>
  <si>
    <t>Bảng vi mạch Stt- 02 / IC board Stt- 02</t>
  </si>
  <si>
    <t>Hộp số GF1500-20S 2hp / Gear motor GF1500-20S 2hp</t>
  </si>
  <si>
    <t>Động cơ TKJE80-1/20 2 HP /  Motor TKJE80-1/20 2 HP</t>
  </si>
  <si>
    <t>Động cơ TKJE80-1/30 2 HP / Motor TKJE80-1/30 2 HP</t>
  </si>
  <si>
    <t>Động cơ TKJE60-1/60 / Motor TKJE60-1/60</t>
  </si>
  <si>
    <t>Súng khí / air gun</t>
  </si>
  <si>
    <t>Dây cấp khí nén / pipe air</t>
  </si>
  <si>
    <t>Chốt vòng bi (Dây cấp khì nén) / bearing lock pipe air</t>
  </si>
  <si>
    <t>ống dẫn dầu thủy lực / hydraulic oil pipes</t>
  </si>
  <si>
    <t xml:space="preserve">Đèn báo tiến, lùi / Warning forward, reverse the machine </t>
  </si>
  <si>
    <t>Động cơ máy ACO / Motor ACO</t>
  </si>
  <si>
    <t>Ngắt điện an toàn / Power off safety the machine</t>
  </si>
  <si>
    <t>Biến Trở 5K / Rheostat 5K</t>
  </si>
  <si>
    <t>Ống dẫn dầu thủy lực / Oil cylinder LB 40*400</t>
  </si>
  <si>
    <t>Bearing / Vòng bi</t>
  </si>
  <si>
    <t>SKU1</t>
  </si>
  <si>
    <t>Column22</t>
  </si>
  <si>
    <t xml:space="preserve">Nút RESET số mét </t>
  </si>
  <si>
    <t xml:space="preserve"> Reset button to count meters </t>
  </si>
  <si>
    <t xml:space="preserve">Bánh xe đo số mét </t>
  </si>
  <si>
    <t xml:space="preserve">Wheels measure meters </t>
  </si>
  <si>
    <t xml:space="preserve">Đồng hồ hiển thị số mét </t>
  </si>
  <si>
    <t xml:space="preserve">The clock displays the number of meters </t>
  </si>
  <si>
    <t xml:space="preserve">Bộ trục quay đếm mét </t>
  </si>
  <si>
    <t xml:space="preserve"> /Set of spindle counting meters</t>
  </si>
  <si>
    <t xml:space="preserve">Rơ le nhiệt </t>
  </si>
  <si>
    <t xml:space="preserve"> Thermal relay</t>
  </si>
  <si>
    <t xml:space="preserve"> Khởi động từ </t>
  </si>
  <si>
    <t>Contactor</t>
  </si>
  <si>
    <t xml:space="preserve">Biến tần </t>
  </si>
  <si>
    <t xml:space="preserve"> Inverter</t>
  </si>
  <si>
    <t xml:space="preserve">Dây cu doa </t>
  </si>
  <si>
    <t xml:space="preserve"> Belt B32</t>
  </si>
  <si>
    <t xml:space="preserve"> Belt B56</t>
  </si>
  <si>
    <t xml:space="preserve"> Belt B42</t>
  </si>
  <si>
    <t xml:space="preserve"> Belt B47</t>
  </si>
  <si>
    <t xml:space="preserve">Biến trở 502 </t>
  </si>
  <si>
    <t xml:space="preserve"> Rheostat 502</t>
  </si>
  <si>
    <t xml:space="preserve">Công tắc nguồn </t>
  </si>
  <si>
    <t xml:space="preserve"> Aptomat 30A</t>
  </si>
  <si>
    <t xml:space="preserve">Cầu trì  thủy tinh 10A -250 V  </t>
  </si>
  <si>
    <t xml:space="preserve"> Glass fuse 10A-250V</t>
  </si>
  <si>
    <t xml:space="preserve">Cầu trì thủy tinh 5A -250 V </t>
  </si>
  <si>
    <t xml:space="preserve"> Glass fuse 5A-250V</t>
  </si>
  <si>
    <t xml:space="preserve">Tụ 368 MKT </t>
  </si>
  <si>
    <t>) Capacitor 368 MKT</t>
  </si>
  <si>
    <t xml:space="preserve">Bóng điện bàn sáng  </t>
  </si>
  <si>
    <t xml:space="preserve"> Light table (Yellow)</t>
  </si>
  <si>
    <t xml:space="preserve">Bóng điện bàn sáng </t>
  </si>
  <si>
    <t xml:space="preserve"> Light table (white)</t>
  </si>
  <si>
    <t xml:space="preserve">Dầu thủy lực  R32 </t>
  </si>
  <si>
    <t xml:space="preserve"> Hydraulic oil R32</t>
  </si>
  <si>
    <t xml:space="preserve">Biến thế nguồn </t>
  </si>
  <si>
    <t>Source transformer 380V/220/1.5KVA</t>
  </si>
  <si>
    <t xml:space="preserve">công tắc tiến, tắt , lùi quả lu đằng sau máy </t>
  </si>
  <si>
    <t xml:space="preserve"> Single switch ( forward, turn off, reverse  the machine )</t>
  </si>
  <si>
    <t xml:space="preserve">Công tắc màu xanh lá cây </t>
  </si>
  <si>
    <t xml:space="preserve"> Single switch green</t>
  </si>
  <si>
    <t xml:space="preserve">Công tắc màu xanh nhạt </t>
  </si>
  <si>
    <t xml:space="preserve"> Single switch light green  </t>
  </si>
  <si>
    <t xml:space="preserve">Nút dừng máy </t>
  </si>
  <si>
    <t xml:space="preserve"> stop switch</t>
  </si>
  <si>
    <t xml:space="preserve">Cảm biến kết thúc cuộn vải ( máy mới 1.2.3 ) </t>
  </si>
  <si>
    <t xml:space="preserve"> Photo sensor new machine : 1,2,3</t>
  </si>
  <si>
    <t xml:space="preserve">Cảm biến kết thúc cuộn vải </t>
  </si>
  <si>
    <t xml:space="preserve"> Photo sensor old machine 4.5.6.7.8.9</t>
  </si>
  <si>
    <t xml:space="preserve">Cảm biến căn mép vải (chữ U) </t>
  </si>
  <si>
    <t xml:space="preserve"> U Type Sensor </t>
  </si>
  <si>
    <t xml:space="preserve">Công tắc đèn bàn sáng (máy cũ ) </t>
  </si>
  <si>
    <t xml:space="preserve"> Light switch (old machine)</t>
  </si>
  <si>
    <t xml:space="preserve">Công tắc vải bàn sáng (Máy mới) </t>
  </si>
  <si>
    <t>Light switch (new machine)</t>
  </si>
  <si>
    <t xml:space="preserve">Bảng vi mạch Stt- 05 B </t>
  </si>
  <si>
    <t xml:space="preserve"> IC board Stt- 05 B</t>
  </si>
  <si>
    <t xml:space="preserve">Bảng vi mạch Stt- 01 B </t>
  </si>
  <si>
    <t xml:space="preserve"> IC board Stt- 01 B</t>
  </si>
  <si>
    <t xml:space="preserve">Bảng vi mạch Stt- 02 </t>
  </si>
  <si>
    <t xml:space="preserve"> IC board Stt- 02</t>
  </si>
  <si>
    <t xml:space="preserve">Hộp số GF1500-20S 2hp </t>
  </si>
  <si>
    <t xml:space="preserve"> Gear motor GF1500-20S 2hp</t>
  </si>
  <si>
    <t>Động cơ TKJE80-1</t>
  </si>
  <si>
    <t>20 2 HP /  Motor TKJE80-1/20 2 HP</t>
  </si>
  <si>
    <t>30 2 HP / Motor TKJE80-1/30 2 HP</t>
  </si>
  <si>
    <t>Động cơ TKJE60-1</t>
  </si>
  <si>
    <t>60 / Motor TKJE60-1/60</t>
  </si>
  <si>
    <t xml:space="preserve">Súng khí </t>
  </si>
  <si>
    <t xml:space="preserve">Dây cấp khí nén </t>
  </si>
  <si>
    <t xml:space="preserve">Chốt vòng bi (Dây cấp khì nén) </t>
  </si>
  <si>
    <t xml:space="preserve"> bearing lock pipe air</t>
  </si>
  <si>
    <t xml:space="preserve">ống dẫn dầu thủy lực </t>
  </si>
  <si>
    <t xml:space="preserve"> hydraulic oil pipes</t>
  </si>
  <si>
    <t xml:space="preserve">Đèn báo tiến, lùi </t>
  </si>
  <si>
    <t xml:space="preserve"> Warning forward, reverse the machine </t>
  </si>
  <si>
    <t xml:space="preserve">Động cơ máy ACO </t>
  </si>
  <si>
    <t xml:space="preserve"> Motor ACO</t>
  </si>
  <si>
    <t xml:space="preserve">Ngắt điện an toàn </t>
  </si>
  <si>
    <t xml:space="preserve"> Power off safety the machine</t>
  </si>
  <si>
    <t xml:space="preserve">Biến Trở 5K </t>
  </si>
  <si>
    <t xml:space="preserve"> Rheostat 5K</t>
  </si>
  <si>
    <t xml:space="preserve">Ống dẫn dầu thủy lực </t>
  </si>
  <si>
    <t xml:space="preserve"> Oil cylinder LB 40*400</t>
  </si>
  <si>
    <t xml:space="preserve">Bearing </t>
  </si>
  <si>
    <t xml:space="preserve"> Vòng bi</t>
  </si>
  <si>
    <t>TL-D-36W/840</t>
  </si>
  <si>
    <t>TL-D90-36W/965</t>
  </si>
  <si>
    <t xml:space="preserve">BEN5M-MDT </t>
  </si>
  <si>
    <t xml:space="preserve">PD5-1MA &amp; A3R-2MX </t>
  </si>
  <si>
    <t xml:space="preserve"> Air gun</t>
  </si>
  <si>
    <t>Pipe air</t>
  </si>
  <si>
    <t>Wheels measure meters</t>
  </si>
  <si>
    <t>The clock displays the number of meters</t>
  </si>
  <si>
    <t>Contactor S-P11 &amp; MSO-11</t>
  </si>
  <si>
    <t>Inverter 1.5KV 2HP (AS4-315-2HP)</t>
  </si>
  <si>
    <t>Belt B32 B32-5A4</t>
  </si>
  <si>
    <t>Belt B56 B56</t>
  </si>
  <si>
    <t>Belt B42 B42-7L4</t>
  </si>
  <si>
    <t>Belt B47 B47-U2</t>
  </si>
  <si>
    <t>Rheostat 502 TRV24-YN-20S-B502-083C</t>
  </si>
  <si>
    <t>Aptomat 30A 30A/415V</t>
  </si>
  <si>
    <t>Glass fuse 10A-250V 10A-250V</t>
  </si>
  <si>
    <t>Glass fuse 5A-250V 5A-250V</t>
  </si>
  <si>
    <t>Light table (Yellow) TL-D-36W/840</t>
  </si>
  <si>
    <t>Light table (white) TL-D90-36W/965</t>
  </si>
  <si>
    <t>Hydraulic oil R32</t>
  </si>
  <si>
    <t>Source transformer 380V/220/1.5KVA 380V/220/1.5KVA</t>
  </si>
  <si>
    <t>Single switch ( forward, turn off, reverse the machine ) RENY R9C 11VN ; AC15-DC13</t>
  </si>
  <si>
    <t>Single switch green RENY R9C 10VN ; AC15-DC13</t>
  </si>
  <si>
    <t>Single switch light green RENY R9C 10VN ; AC15-DC13</t>
  </si>
  <si>
    <t>stop switch CR-257R;5A;250 V</t>
  </si>
  <si>
    <t>Photo sensor new machine : 1,2,3 BEN5M-MDT</t>
  </si>
  <si>
    <t>Photo sensor old machine 4.5.6.7.8.9 PD5-1MA &amp; A3R-2MX</t>
  </si>
  <si>
    <t>U Type Sensor</t>
  </si>
  <si>
    <t>Light switch (old machine) 10-15A ;125-250V</t>
  </si>
  <si>
    <t>Light switch (new machine) AC15-DC13 ; R9C -10VN</t>
  </si>
  <si>
    <t>IC board Stt- 05 B STT-05B</t>
  </si>
  <si>
    <t>IC board Stt- 01 B STT-01B</t>
  </si>
  <si>
    <t>IC board Stt- 02 STT-01A</t>
  </si>
  <si>
    <t>Gear motor GF1500-20S 2hp</t>
  </si>
  <si>
    <t>20 2 HP / Motor TKJE80-1/20 2 HP</t>
  </si>
  <si>
    <t>bearing lock pipe air</t>
  </si>
  <si>
    <t>hydraulic oil pipes</t>
  </si>
  <si>
    <t>Warning forward, reverse the machine 220 V</t>
  </si>
  <si>
    <t>Motor ACO 1/2HP/0.375KW;50/60HZ;220/380V</t>
  </si>
  <si>
    <t>Power off safety the machine</t>
  </si>
  <si>
    <t>Rheostat 5K 5k</t>
  </si>
  <si>
    <t>Oil cylinder LB 40*400</t>
  </si>
  <si>
    <t>Bearing RHP 1025-1G</t>
  </si>
  <si>
    <t>Bearing UCLF207</t>
  </si>
  <si>
    <t>Bearing UCP205</t>
  </si>
  <si>
    <t>Bearing UCPA207</t>
  </si>
  <si>
    <t>Bearing UCFL208</t>
  </si>
  <si>
    <t>Bearing UCFL206</t>
  </si>
  <si>
    <t>Set of spindle counting meters</t>
  </si>
  <si>
    <t>Stock CF</t>
  </si>
  <si>
    <t>Purchase CF</t>
  </si>
  <si>
    <t>Thermal relay Maker : Schneider - 1pcs</t>
  </si>
  <si>
    <t>Maker : Schneider - 1pcs</t>
  </si>
  <si>
    <t>Capacitor 368 MKT 368 MKT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</si>
  <si>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</si>
  <si>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</si>
  <si>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</si>
  <si>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</si>
  <si>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</si>
  <si>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</si>
  <si>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</si>
  <si>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</si>
  <si>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</si>
  <si>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</si>
  <si>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</si>
  <si>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</si>
  <si>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</si>
  <si>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</si>
  <si>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</si>
  <si>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</si>
  <si>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</si>
  <si>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</si>
  <si>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</si>
  <si>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</si>
  <si>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lt21</t>
  </si>
  <si>
    <t>lt22</t>
  </si>
  <si>
    <t>lt23</t>
  </si>
  <si>
    <t>lt24</t>
  </si>
  <si>
    <t>lt25</t>
  </si>
  <si>
    <t>lt26</t>
  </si>
  <si>
    <t>lt27</t>
  </si>
  <si>
    <t>lt28</t>
  </si>
  <si>
    <t>lt29</t>
  </si>
  <si>
    <t>lt30</t>
  </si>
  <si>
    <t>lt31</t>
  </si>
  <si>
    <t>lt32</t>
  </si>
  <si>
    <t>lt33</t>
  </si>
  <si>
    <t>lt34</t>
  </si>
  <si>
    <t>lt35</t>
  </si>
  <si>
    <t>lt36</t>
  </si>
  <si>
    <t>lt37</t>
  </si>
  <si>
    <t>lt38</t>
  </si>
  <si>
    <t>lt39</t>
  </si>
  <si>
    <t>lt40</t>
  </si>
  <si>
    <t>lt41</t>
  </si>
  <si>
    <t>lt42</t>
  </si>
  <si>
    <t>lt43</t>
  </si>
  <si>
    <t>lt44</t>
  </si>
  <si>
    <t>lt45</t>
  </si>
  <si>
    <t>lt46</t>
  </si>
  <si>
    <t>lt47</t>
  </si>
  <si>
    <t>lt48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</si>
</sst>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F2867-61D6-4A40-A223-E1666DCBE16E}" name="Table134" displayName="Table134" ref="A1:O49" totalsRowShown="0" headerRowDxfId="7">
  <tableColumns count="15">
    <tableColumn id="3" xr3:uid="{98A723FB-B6D6-4CA9-B830-46D06CA83E50}" name="SKU"/>
    <tableColumn id="16" xr3:uid="{D908201F-7F52-4EE2-BB50-EC4F5D942D16}" name="SKU1"/>
    <tableColumn id="5" xr3:uid="{5640FECF-A8D7-46BB-91F5-E72178177173}" name="ItemName"/>
    <tableColumn id="18" xr3:uid="{FB9204F1-33A0-4BFB-8FB3-A90A737A1696}" name="ItemName1" dataDxfId="6"/>
    <tableColumn id="7" xr3:uid="{3210E969-D321-458C-8AB3-EF5A7466E19F}" name="Mfg Code"/>
    <tableColumn id="8" xr3:uid="{DE091E02-DD7D-43F9-9F96-1231B66D170D}" name="Mfg Model"/>
    <tableColumn id="9" xr3:uid="{7A3669CD-3BC8-4B10-A19F-650BD00A895F}" name="Mfg S/N"/>
    <tableColumn id="10" xr3:uid="{2E5F28F9-4BE7-4B7A-8002-1D6473B9BC8C}" name="Type"/>
    <tableColumn id="11" xr3:uid="{A2F8C9BB-EEBA-475B-AC76-DAB951DE0238}" name="Group"/>
    <tableColumn id="12" xr3:uid="{A00F2A1D-DCE4-4566-A249-45944D9AFE1B}" name="HS Code"/>
    <tableColumn id="13" xr3:uid="{1EBC4A7E-0537-4FD5-9969-45BE35CFD164}" name="Std.Uom"/>
    <tableColumn id="14" xr3:uid="{15F1CF3F-A983-4441-B738-19464B3316F1}" name="Stock.Uom"/>
    <tableColumn id="21" xr3:uid="{7AFA3344-0613-4A89-ACCA-426D3F415BD8}" name="Stock CF"/>
    <tableColumn id="15" xr3:uid="{D054FF51-CE85-4A65-B87B-E8FEDE8888B6}" name="Purchase.Uom"/>
    <tableColumn id="22" xr3:uid="{2A506EDA-214A-41F2-9BD2-562A7B03812E}" name="Purchase C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A5E5D-3219-4FBD-B3BB-A5D27B6263CB}" name="Table13" displayName="Table13" ref="A1:O52" totalsRowShown="0">
  <tableColumns count="15">
    <tableColumn id="1" xr3:uid="{4BEF26EC-FECA-4184-A9DF-25ED3B6C07C2}" name="#"/>
    <tableColumn id="3" xr3:uid="{A87F9394-C044-4E28-812D-EFA1031BA836}" name="SKU"/>
    <tableColumn id="16" xr3:uid="{0CA58EFE-DDE3-4C40-9DF2-15DA3BA8742A}" name="SKU1"/>
    <tableColumn id="5" xr3:uid="{41640FB5-8D8B-46FD-938F-7C216B16E712}" name="ItemName">
      <calculatedColumnFormula>Table13[[#This Row],[Column3]]&amp;" " &amp;Table13[[#This Row],[Mfg Code]]</calculatedColumnFormula>
    </tableColumn>
    <tableColumn id="18" xr3:uid="{4A913310-379E-4B92-A14B-D70020199BF7}" name="Column2" dataDxfId="5"/>
    <tableColumn id="19" xr3:uid="{0DC02663-C0FB-444A-A667-05D4C30E0A70}" name="Column3" dataDxfId="4"/>
    <tableColumn id="7" xr3:uid="{53F2E197-3EFA-4622-950A-D0BC070F1A71}" name="Mfg Code"/>
    <tableColumn id="8" xr3:uid="{C978F95E-BF9E-4AA7-9094-1F1157CAE80D}" name="Mfg Model"/>
    <tableColumn id="9" xr3:uid="{FF1DC298-2A71-467A-9249-74F879D8C519}" name="Mfg S/N"/>
    <tableColumn id="10" xr3:uid="{B7B6874B-709B-4C9A-8551-E6FB2472AA80}" name="Type"/>
    <tableColumn id="11" xr3:uid="{819A3F3F-2978-43A0-B3C1-F105D0AEAA5B}" name="Group"/>
    <tableColumn id="12" xr3:uid="{1288244F-C50A-4A43-8F79-21DAEDFC1E7B}" name="HS Code"/>
    <tableColumn id="13" xr3:uid="{430C8886-8BF3-48F0-B999-E71340A9A241}" name="Std.Uom"/>
    <tableColumn id="14" xr3:uid="{0610CCF3-2BDD-4197-9B85-D81B99B10191}" name="Stock.Uom"/>
    <tableColumn id="15" xr3:uid="{B1923568-28DF-4447-B8FE-1884117FE4EA}" name="Purchase.Uo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33B3-592F-4689-9D59-26E19EA84E8E}" name="Table1" displayName="Table1" ref="A1:R52" totalsRowShown="0">
  <tableColumns count="18">
    <tableColumn id="1" xr3:uid="{73CA9D9B-099A-484B-BA25-1C0830E7864B}" name="#"/>
    <tableColumn id="3" xr3:uid="{485128C6-C0BD-4B75-A802-480589BEAC80}" name="SKU"/>
    <tableColumn id="16" xr3:uid="{FBE9870E-7997-4382-BF33-426A59F71E9E}" name="SKU1"/>
    <tableColumn id="5" xr3:uid="{A15558C6-E6E0-46D8-A6F1-E6290189B13E}" name="ItemName"/>
    <tableColumn id="17" xr3:uid="{E6EAD295-9C06-4593-B4B6-20ECEE41934E}" name="Column1" dataDxfId="3">
      <calculatedColumnFormula>FIND("/",Table1[[#This Row],[ItemName]],1)</calculatedColumnFormula>
    </tableColumn>
    <tableColumn id="18" xr3:uid="{798FCDE6-3C4E-4859-AEED-BCAC37AFFD99}" name="Column2" dataDxfId="2">
      <calculatedColumnFormula>LEFT(Table1[[#This Row],[ItemName]],Table1[[#This Row],[Column1]]-1)</calculatedColumnFormula>
    </tableColumn>
    <tableColumn id="20" xr3:uid="{CA47355B-5129-48E7-AD0D-8BA9D8A67A8D}" name="Column22" dataDxfId="1">
      <calculatedColumnFormula>LEN(Table1[[#This Row],[ItemName]])</calculatedColumnFormula>
    </tableColumn>
    <tableColumn id="19" xr3:uid="{CEDBCF94-691A-4ECE-B8EC-2171AF9F5EFE}" name="Column3" dataDxfId="0">
      <calculatedColumnFormula>MID(Table1[[#This Row],[ItemName]],Table1[[#This Row],[Column1]]+1,Table1[[#This Row],[Column22]]-Table1[[#This Row],[Column1]])</calculatedColumnFormula>
    </tableColumn>
    <tableColumn id="6" xr3:uid="{C7C1B0F1-50D4-48CB-AD1F-5764E37DFA3A}" name="ItemName1"/>
    <tableColumn id="7" xr3:uid="{F6625785-024C-4C8C-9E54-43EAB2E18E99}" name="Mfg Code"/>
    <tableColumn id="8" xr3:uid="{6C0B243E-E579-4490-8138-3047A7DD39E3}" name="Mfg Model"/>
    <tableColumn id="9" xr3:uid="{DEBAA1EA-D076-4F5D-9DAD-6D9E52E4AD79}" name="Mfg S/N"/>
    <tableColumn id="10" xr3:uid="{38311496-AB85-4203-9E2D-F3528061B9F8}" name="Type"/>
    <tableColumn id="11" xr3:uid="{7DF2377E-F9C3-488B-9530-713BF138702F}" name="Group"/>
    <tableColumn id="12" xr3:uid="{3F198E50-2502-4F8E-A025-62E593226A42}" name="HS Code"/>
    <tableColumn id="13" xr3:uid="{89B6E60C-69BD-468F-803C-3B8F08AEC22B}" name="Std.Uom"/>
    <tableColumn id="14" xr3:uid="{B5B12968-4FB9-4110-B71B-1EEF8546CEA6}" name="Stock.Uom"/>
    <tableColumn id="15" xr3:uid="{8C4606CC-2699-4C57-A39F-01845E65F3C0}" name="Purchase.U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C371-E2D8-4342-8539-7DF09C777E3F}">
  <dimension ref="A1:O49"/>
  <sheetViews>
    <sheetView showGridLines="0" tabSelected="1" topLeftCell="A31" workbookViewId="0">
      <selection activeCell="C49" sqref="C49"/>
    </sheetView>
  </sheetViews>
  <sheetFormatPr defaultRowHeight="15" outlineLevelCol="1" x14ac:dyDescent="0.25"/>
  <cols>
    <col min="1" max="1" width="4.7109375" bestFit="1" customWidth="1"/>
    <col min="2" max="2" width="4.7109375" customWidth="1"/>
    <col min="3" max="3" width="76.7109375" customWidth="1"/>
    <col min="4" max="4" width="41" bestFit="1" customWidth="1"/>
    <col min="5" max="5" width="27.28515625" customWidth="1"/>
    <col min="6" max="6" width="10.85546875" bestFit="1" customWidth="1"/>
    <col min="7" max="7" width="10.42578125" customWidth="1"/>
    <col min="9" max="9" width="9.140625" customWidth="1" outlineLevel="1"/>
    <col min="10" max="10" width="10.42578125" customWidth="1" outlineLevel="1"/>
  </cols>
  <sheetData>
    <row r="1" spans="1:15" s="1" customFormat="1" ht="23.25" customHeight="1" x14ac:dyDescent="0.25">
      <c r="A1" s="1" t="s">
        <v>1</v>
      </c>
      <c r="B1" s="1" t="s">
        <v>99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 t="s">
        <v>237</v>
      </c>
      <c r="N1" s="1" t="s">
        <v>17</v>
      </c>
      <c r="O1" s="1" t="s">
        <v>238</v>
      </c>
    </row>
    <row r="2" spans="1:15" x14ac:dyDescent="0.25">
      <c r="A2" t="s">
        <v>242</v>
      </c>
      <c r="C2" t="s">
        <v>193</v>
      </c>
      <c r="D2" t="s">
        <v>103</v>
      </c>
      <c r="H2">
        <v>1</v>
      </c>
      <c r="I2">
        <v>15</v>
      </c>
      <c r="K2">
        <v>1</v>
      </c>
      <c r="L2">
        <v>1</v>
      </c>
      <c r="M2">
        <v>1</v>
      </c>
    </row>
    <row r="3" spans="1:15" x14ac:dyDescent="0.25">
      <c r="A3" t="s">
        <v>243</v>
      </c>
      <c r="C3" t="s">
        <v>194</v>
      </c>
      <c r="D3" t="s">
        <v>105</v>
      </c>
      <c r="H3">
        <v>1</v>
      </c>
      <c r="I3">
        <v>15</v>
      </c>
      <c r="K3">
        <v>1</v>
      </c>
      <c r="L3">
        <v>1</v>
      </c>
      <c r="M3">
        <v>1</v>
      </c>
    </row>
    <row r="4" spans="1:15" x14ac:dyDescent="0.25">
      <c r="A4" t="s">
        <v>244</v>
      </c>
      <c r="C4" t="s">
        <v>236</v>
      </c>
      <c r="D4" t="s">
        <v>107</v>
      </c>
      <c r="H4">
        <v>1</v>
      </c>
      <c r="I4">
        <v>15</v>
      </c>
      <c r="K4">
        <v>1</v>
      </c>
      <c r="L4">
        <v>1</v>
      </c>
      <c r="M4">
        <v>1</v>
      </c>
    </row>
    <row r="5" spans="1:15" x14ac:dyDescent="0.25">
      <c r="A5" t="s">
        <v>245</v>
      </c>
      <c r="C5" t="s">
        <v>239</v>
      </c>
      <c r="D5" t="s">
        <v>109</v>
      </c>
      <c r="E5" t="s">
        <v>240</v>
      </c>
      <c r="H5">
        <v>1</v>
      </c>
      <c r="I5">
        <v>15</v>
      </c>
      <c r="K5">
        <v>1</v>
      </c>
      <c r="L5">
        <v>1</v>
      </c>
      <c r="M5">
        <v>1</v>
      </c>
    </row>
    <row r="6" spans="1:15" x14ac:dyDescent="0.25">
      <c r="A6" t="s">
        <v>246</v>
      </c>
      <c r="C6" t="s">
        <v>195</v>
      </c>
      <c r="D6" t="s">
        <v>111</v>
      </c>
      <c r="E6" t="s">
        <v>20</v>
      </c>
      <c r="H6">
        <v>1</v>
      </c>
      <c r="I6">
        <v>15</v>
      </c>
      <c r="K6">
        <v>1</v>
      </c>
      <c r="L6">
        <v>1</v>
      </c>
      <c r="M6">
        <v>1</v>
      </c>
    </row>
    <row r="7" spans="1:15" x14ac:dyDescent="0.25">
      <c r="A7" t="s">
        <v>247</v>
      </c>
      <c r="C7" t="s">
        <v>196</v>
      </c>
      <c r="D7" t="s">
        <v>113</v>
      </c>
      <c r="E7" t="s">
        <v>21</v>
      </c>
      <c r="H7">
        <v>1</v>
      </c>
      <c r="I7">
        <v>15</v>
      </c>
      <c r="K7">
        <v>1</v>
      </c>
      <c r="L7">
        <v>1</v>
      </c>
      <c r="M7">
        <v>1</v>
      </c>
    </row>
    <row r="8" spans="1:15" x14ac:dyDescent="0.25">
      <c r="A8" t="s">
        <v>248</v>
      </c>
      <c r="C8" t="s">
        <v>197</v>
      </c>
      <c r="D8" t="s">
        <v>115</v>
      </c>
      <c r="E8" t="s">
        <v>22</v>
      </c>
      <c r="H8">
        <v>1</v>
      </c>
      <c r="I8">
        <v>15</v>
      </c>
      <c r="K8">
        <v>1</v>
      </c>
      <c r="L8">
        <v>1</v>
      </c>
      <c r="M8">
        <v>1</v>
      </c>
    </row>
    <row r="9" spans="1:15" x14ac:dyDescent="0.25">
      <c r="A9" t="s">
        <v>249</v>
      </c>
      <c r="C9" t="s">
        <v>198</v>
      </c>
      <c r="D9" t="s">
        <v>115</v>
      </c>
      <c r="E9" t="s">
        <v>23</v>
      </c>
      <c r="H9">
        <v>1</v>
      </c>
      <c r="I9">
        <v>15</v>
      </c>
      <c r="K9">
        <v>1</v>
      </c>
      <c r="L9">
        <v>1</v>
      </c>
      <c r="M9">
        <v>1</v>
      </c>
    </row>
    <row r="10" spans="1:15" x14ac:dyDescent="0.25">
      <c r="A10" t="s">
        <v>250</v>
      </c>
      <c r="C10" t="s">
        <v>199</v>
      </c>
      <c r="D10" t="s">
        <v>115</v>
      </c>
      <c r="E10" t="s">
        <v>24</v>
      </c>
      <c r="H10">
        <v>1</v>
      </c>
      <c r="I10">
        <v>15</v>
      </c>
      <c r="K10">
        <v>1</v>
      </c>
      <c r="L10">
        <v>1</v>
      </c>
      <c r="M10">
        <v>1</v>
      </c>
    </row>
    <row r="11" spans="1:15" x14ac:dyDescent="0.25">
      <c r="A11" t="s">
        <v>251</v>
      </c>
      <c r="C11" t="s">
        <v>200</v>
      </c>
      <c r="D11" t="s">
        <v>115</v>
      </c>
      <c r="E11" t="s">
        <v>25</v>
      </c>
      <c r="H11">
        <v>1</v>
      </c>
      <c r="I11">
        <v>15</v>
      </c>
      <c r="K11">
        <v>1</v>
      </c>
      <c r="L11">
        <v>1</v>
      </c>
      <c r="M11">
        <v>1</v>
      </c>
    </row>
    <row r="12" spans="1:15" x14ac:dyDescent="0.25">
      <c r="A12" t="s">
        <v>252</v>
      </c>
      <c r="C12" t="s">
        <v>201</v>
      </c>
      <c r="D12" t="s">
        <v>120</v>
      </c>
      <c r="E12" t="s">
        <v>26</v>
      </c>
      <c r="H12">
        <v>1</v>
      </c>
      <c r="I12">
        <v>15</v>
      </c>
      <c r="K12">
        <v>1</v>
      </c>
      <c r="L12">
        <v>1</v>
      </c>
      <c r="M12">
        <v>1</v>
      </c>
    </row>
    <row r="13" spans="1:15" x14ac:dyDescent="0.25">
      <c r="A13" t="s">
        <v>253</v>
      </c>
      <c r="C13" t="s">
        <v>202</v>
      </c>
      <c r="D13" t="s">
        <v>122</v>
      </c>
      <c r="E13" t="s">
        <v>27</v>
      </c>
      <c r="H13">
        <v>1</v>
      </c>
      <c r="I13">
        <v>15</v>
      </c>
      <c r="K13">
        <v>1</v>
      </c>
      <c r="L13">
        <v>1</v>
      </c>
      <c r="M13">
        <v>1</v>
      </c>
    </row>
    <row r="14" spans="1:15" x14ac:dyDescent="0.25">
      <c r="A14" t="s">
        <v>254</v>
      </c>
      <c r="C14" t="s">
        <v>203</v>
      </c>
      <c r="D14" t="s">
        <v>124</v>
      </c>
      <c r="E14" t="s">
        <v>28</v>
      </c>
      <c r="H14">
        <v>1</v>
      </c>
      <c r="I14">
        <v>15</v>
      </c>
      <c r="K14">
        <v>1</v>
      </c>
      <c r="L14">
        <v>1</v>
      </c>
      <c r="M14">
        <v>1</v>
      </c>
    </row>
    <row r="15" spans="1:15" x14ac:dyDescent="0.25">
      <c r="A15" t="s">
        <v>255</v>
      </c>
      <c r="C15" t="s">
        <v>204</v>
      </c>
      <c r="D15" t="s">
        <v>126</v>
      </c>
      <c r="E15" t="s">
        <v>29</v>
      </c>
      <c r="H15">
        <v>1</v>
      </c>
      <c r="I15">
        <v>15</v>
      </c>
      <c r="K15">
        <v>1</v>
      </c>
      <c r="L15">
        <v>1</v>
      </c>
      <c r="M15">
        <v>1</v>
      </c>
    </row>
    <row r="16" spans="1:15" x14ac:dyDescent="0.25">
      <c r="A16" t="s">
        <v>256</v>
      </c>
      <c r="C16" t="s">
        <v>241</v>
      </c>
      <c r="D16" t="s">
        <v>128</v>
      </c>
      <c r="E16" t="s">
        <v>30</v>
      </c>
      <c r="H16">
        <v>1</v>
      </c>
      <c r="I16">
        <v>15</v>
      </c>
      <c r="K16">
        <v>1</v>
      </c>
      <c r="L16">
        <v>1</v>
      </c>
      <c r="M16">
        <v>1</v>
      </c>
    </row>
    <row r="17" spans="1:13" x14ac:dyDescent="0.25">
      <c r="A17" t="s">
        <v>257</v>
      </c>
      <c r="C17" t="s">
        <v>205</v>
      </c>
      <c r="D17" t="s">
        <v>130</v>
      </c>
      <c r="E17" t="s">
        <v>187</v>
      </c>
      <c r="H17">
        <v>1</v>
      </c>
      <c r="I17">
        <v>15</v>
      </c>
      <c r="K17">
        <v>1</v>
      </c>
      <c r="L17">
        <v>1</v>
      </c>
      <c r="M17">
        <v>1</v>
      </c>
    </row>
    <row r="18" spans="1:13" x14ac:dyDescent="0.25">
      <c r="A18" t="s">
        <v>258</v>
      </c>
      <c r="C18" t="s">
        <v>206</v>
      </c>
      <c r="D18" t="s">
        <v>132</v>
      </c>
      <c r="E18" t="s">
        <v>188</v>
      </c>
      <c r="H18">
        <v>1</v>
      </c>
      <c r="I18">
        <v>15</v>
      </c>
      <c r="K18">
        <v>1</v>
      </c>
      <c r="L18">
        <v>1</v>
      </c>
      <c r="M18">
        <v>1</v>
      </c>
    </row>
    <row r="19" spans="1:13" x14ac:dyDescent="0.25">
      <c r="A19" t="s">
        <v>259</v>
      </c>
      <c r="C19" t="s">
        <v>207</v>
      </c>
      <c r="D19" t="s">
        <v>134</v>
      </c>
      <c r="H19">
        <v>1</v>
      </c>
      <c r="I19">
        <v>15</v>
      </c>
      <c r="K19">
        <v>1</v>
      </c>
      <c r="L19">
        <v>1</v>
      </c>
      <c r="M19">
        <v>1</v>
      </c>
    </row>
    <row r="20" spans="1:13" x14ac:dyDescent="0.25">
      <c r="A20" t="s">
        <v>260</v>
      </c>
      <c r="C20" t="s">
        <v>208</v>
      </c>
      <c r="D20" t="s">
        <v>136</v>
      </c>
      <c r="E20" t="s">
        <v>33</v>
      </c>
      <c r="H20">
        <v>1</v>
      </c>
      <c r="I20">
        <v>15</v>
      </c>
      <c r="K20">
        <v>1</v>
      </c>
      <c r="L20">
        <v>1</v>
      </c>
      <c r="M20">
        <v>1</v>
      </c>
    </row>
    <row r="21" spans="1:13" x14ac:dyDescent="0.25">
      <c r="A21" t="s">
        <v>261</v>
      </c>
      <c r="C21" t="s">
        <v>209</v>
      </c>
      <c r="D21" t="s">
        <v>138</v>
      </c>
      <c r="E21" t="s">
        <v>34</v>
      </c>
      <c r="H21">
        <v>1</v>
      </c>
      <c r="I21">
        <v>15</v>
      </c>
      <c r="K21">
        <v>1</v>
      </c>
      <c r="L21">
        <v>1</v>
      </c>
      <c r="M21">
        <v>1</v>
      </c>
    </row>
    <row r="22" spans="1:13" x14ac:dyDescent="0.25">
      <c r="A22" t="s">
        <v>262</v>
      </c>
      <c r="C22" t="s">
        <v>210</v>
      </c>
      <c r="D22" t="s">
        <v>140</v>
      </c>
      <c r="E22" t="s">
        <v>35</v>
      </c>
      <c r="H22">
        <v>1</v>
      </c>
      <c r="I22">
        <v>15</v>
      </c>
      <c r="K22">
        <v>1</v>
      </c>
      <c r="L22">
        <v>1</v>
      </c>
      <c r="M22">
        <v>1</v>
      </c>
    </row>
    <row r="23" spans="1:13" x14ac:dyDescent="0.25">
      <c r="A23" t="s">
        <v>263</v>
      </c>
      <c r="C23" t="s">
        <v>211</v>
      </c>
      <c r="D23" t="s">
        <v>142</v>
      </c>
      <c r="E23" t="s">
        <v>35</v>
      </c>
      <c r="H23">
        <v>1</v>
      </c>
      <c r="I23">
        <v>15</v>
      </c>
      <c r="K23">
        <v>1</v>
      </c>
      <c r="L23">
        <v>1</v>
      </c>
      <c r="M23">
        <v>1</v>
      </c>
    </row>
    <row r="24" spans="1:13" x14ac:dyDescent="0.25">
      <c r="A24" t="s">
        <v>264</v>
      </c>
      <c r="C24" t="s">
        <v>212</v>
      </c>
      <c r="D24" t="s">
        <v>144</v>
      </c>
      <c r="E24" t="s">
        <v>36</v>
      </c>
      <c r="H24">
        <v>1</v>
      </c>
      <c r="I24">
        <v>15</v>
      </c>
      <c r="K24">
        <v>1</v>
      </c>
      <c r="L24">
        <v>1</v>
      </c>
      <c r="M24">
        <v>1</v>
      </c>
    </row>
    <row r="25" spans="1:13" x14ac:dyDescent="0.25">
      <c r="A25" t="s">
        <v>265</v>
      </c>
      <c r="C25" t="s">
        <v>213</v>
      </c>
      <c r="D25" t="s">
        <v>146</v>
      </c>
      <c r="E25" t="s">
        <v>189</v>
      </c>
      <c r="H25">
        <v>1</v>
      </c>
      <c r="I25">
        <v>15</v>
      </c>
      <c r="K25">
        <v>1</v>
      </c>
      <c r="L25">
        <v>1</v>
      </c>
      <c r="M25">
        <v>1</v>
      </c>
    </row>
    <row r="26" spans="1:13" x14ac:dyDescent="0.25">
      <c r="A26" t="s">
        <v>266</v>
      </c>
      <c r="C26" t="s">
        <v>214</v>
      </c>
      <c r="D26" t="s">
        <v>148</v>
      </c>
      <c r="E26" t="s">
        <v>190</v>
      </c>
      <c r="H26">
        <v>1</v>
      </c>
      <c r="I26">
        <v>15</v>
      </c>
      <c r="K26">
        <v>1</v>
      </c>
      <c r="L26">
        <v>1</v>
      </c>
      <c r="M26">
        <v>1</v>
      </c>
    </row>
    <row r="27" spans="1:13" x14ac:dyDescent="0.25">
      <c r="A27" t="s">
        <v>267</v>
      </c>
      <c r="C27" t="s">
        <v>215</v>
      </c>
      <c r="D27" t="s">
        <v>150</v>
      </c>
      <c r="H27">
        <v>1</v>
      </c>
      <c r="I27">
        <v>15</v>
      </c>
      <c r="K27">
        <v>1</v>
      </c>
      <c r="L27">
        <v>1</v>
      </c>
      <c r="M27">
        <v>1</v>
      </c>
    </row>
    <row r="28" spans="1:13" x14ac:dyDescent="0.25">
      <c r="A28" t="s">
        <v>268</v>
      </c>
      <c r="C28" t="s">
        <v>216</v>
      </c>
      <c r="D28" t="s">
        <v>152</v>
      </c>
      <c r="E28" t="s">
        <v>39</v>
      </c>
      <c r="H28">
        <v>1</v>
      </c>
      <c r="I28">
        <v>15</v>
      </c>
      <c r="K28">
        <v>1</v>
      </c>
      <c r="L28">
        <v>1</v>
      </c>
      <c r="M28">
        <v>1</v>
      </c>
    </row>
    <row r="29" spans="1:13" x14ac:dyDescent="0.25">
      <c r="A29" t="s">
        <v>269</v>
      </c>
      <c r="C29" t="s">
        <v>217</v>
      </c>
      <c r="D29" t="s">
        <v>154</v>
      </c>
      <c r="E29" t="s">
        <v>40</v>
      </c>
      <c r="H29">
        <v>1</v>
      </c>
      <c r="I29">
        <v>15</v>
      </c>
      <c r="K29">
        <v>1</v>
      </c>
      <c r="L29">
        <v>1</v>
      </c>
      <c r="M29">
        <v>1</v>
      </c>
    </row>
    <row r="30" spans="1:13" x14ac:dyDescent="0.25">
      <c r="A30" t="s">
        <v>270</v>
      </c>
      <c r="C30" t="s">
        <v>218</v>
      </c>
      <c r="D30" t="s">
        <v>156</v>
      </c>
      <c r="E30" t="s">
        <v>41</v>
      </c>
      <c r="H30">
        <v>1</v>
      </c>
      <c r="I30">
        <v>15</v>
      </c>
      <c r="K30">
        <v>1</v>
      </c>
      <c r="L30">
        <v>1</v>
      </c>
      <c r="M30">
        <v>1</v>
      </c>
    </row>
    <row r="31" spans="1:13" x14ac:dyDescent="0.25">
      <c r="A31" t="s">
        <v>271</v>
      </c>
      <c r="C31" t="s">
        <v>219</v>
      </c>
      <c r="D31" t="s">
        <v>158</v>
      </c>
      <c r="E31" t="s">
        <v>42</v>
      </c>
      <c r="H31">
        <v>1</v>
      </c>
      <c r="I31">
        <v>15</v>
      </c>
      <c r="K31">
        <v>1</v>
      </c>
      <c r="L31">
        <v>1</v>
      </c>
      <c r="M31">
        <v>1</v>
      </c>
    </row>
    <row r="32" spans="1:13" x14ac:dyDescent="0.25">
      <c r="A32" t="s">
        <v>272</v>
      </c>
      <c r="C32" t="s">
        <v>220</v>
      </c>
      <c r="D32" t="s">
        <v>160</v>
      </c>
      <c r="E32" t="s">
        <v>43</v>
      </c>
      <c r="H32">
        <v>1</v>
      </c>
      <c r="I32">
        <v>15</v>
      </c>
      <c r="K32">
        <v>1</v>
      </c>
      <c r="L32">
        <v>1</v>
      </c>
      <c r="M32">
        <v>1</v>
      </c>
    </row>
    <row r="33" spans="1:13" x14ac:dyDescent="0.25">
      <c r="A33" t="s">
        <v>273</v>
      </c>
      <c r="C33" t="s">
        <v>221</v>
      </c>
      <c r="D33" t="s">
        <v>162</v>
      </c>
      <c r="H33">
        <v>1</v>
      </c>
      <c r="I33">
        <v>15</v>
      </c>
      <c r="K33">
        <v>1</v>
      </c>
      <c r="L33">
        <v>1</v>
      </c>
      <c r="M33">
        <v>1</v>
      </c>
    </row>
    <row r="34" spans="1:13" x14ac:dyDescent="0.25">
      <c r="A34" t="s">
        <v>274</v>
      </c>
      <c r="C34" t="s">
        <v>222</v>
      </c>
      <c r="D34" t="s">
        <v>164</v>
      </c>
      <c r="H34">
        <v>1</v>
      </c>
      <c r="I34">
        <v>15</v>
      </c>
      <c r="K34">
        <v>1</v>
      </c>
      <c r="L34">
        <v>1</v>
      </c>
      <c r="M34">
        <v>1</v>
      </c>
    </row>
    <row r="35" spans="1:13" x14ac:dyDescent="0.25">
      <c r="A35" t="s">
        <v>275</v>
      </c>
      <c r="C35" t="s">
        <v>166</v>
      </c>
      <c r="D35" t="s">
        <v>164</v>
      </c>
      <c r="H35">
        <v>1</v>
      </c>
      <c r="I35">
        <v>15</v>
      </c>
      <c r="K35">
        <v>1</v>
      </c>
      <c r="L35">
        <v>1</v>
      </c>
      <c r="M35">
        <v>1</v>
      </c>
    </row>
    <row r="36" spans="1:13" x14ac:dyDescent="0.25">
      <c r="A36" t="s">
        <v>276</v>
      </c>
      <c r="C36" t="s">
        <v>168</v>
      </c>
      <c r="D36" t="s">
        <v>167</v>
      </c>
      <c r="H36">
        <v>1</v>
      </c>
      <c r="I36">
        <v>15</v>
      </c>
      <c r="K36">
        <v>1</v>
      </c>
      <c r="L36">
        <v>1</v>
      </c>
      <c r="M36">
        <v>1</v>
      </c>
    </row>
    <row r="37" spans="1:13" x14ac:dyDescent="0.25">
      <c r="A37" t="s">
        <v>277</v>
      </c>
      <c r="C37" t="s">
        <v>223</v>
      </c>
      <c r="D37" t="s">
        <v>171</v>
      </c>
      <c r="H37">
        <v>1</v>
      </c>
      <c r="I37">
        <v>15</v>
      </c>
      <c r="K37">
        <v>1</v>
      </c>
      <c r="L37">
        <v>1</v>
      </c>
      <c r="M37">
        <v>1</v>
      </c>
    </row>
    <row r="38" spans="1:13" x14ac:dyDescent="0.25">
      <c r="A38" t="s">
        <v>278</v>
      </c>
      <c r="C38" t="s">
        <v>224</v>
      </c>
      <c r="D38" t="s">
        <v>173</v>
      </c>
      <c r="H38">
        <v>1</v>
      </c>
      <c r="I38">
        <v>15</v>
      </c>
      <c r="K38">
        <v>1</v>
      </c>
      <c r="L38">
        <v>1</v>
      </c>
      <c r="M38">
        <v>1</v>
      </c>
    </row>
    <row r="39" spans="1:13" x14ac:dyDescent="0.25">
      <c r="A39" t="s">
        <v>279</v>
      </c>
      <c r="C39" t="s">
        <v>225</v>
      </c>
      <c r="D39" t="s">
        <v>175</v>
      </c>
      <c r="E39" t="s">
        <v>44</v>
      </c>
      <c r="H39">
        <v>1</v>
      </c>
      <c r="I39">
        <v>15</v>
      </c>
      <c r="K39">
        <v>1</v>
      </c>
      <c r="L39">
        <v>1</v>
      </c>
      <c r="M39">
        <v>1</v>
      </c>
    </row>
    <row r="40" spans="1:13" x14ac:dyDescent="0.25">
      <c r="A40" t="s">
        <v>280</v>
      </c>
      <c r="C40" t="s">
        <v>226</v>
      </c>
      <c r="D40" t="s">
        <v>177</v>
      </c>
      <c r="E40" t="s">
        <v>45</v>
      </c>
      <c r="H40">
        <v>1</v>
      </c>
      <c r="I40">
        <v>15</v>
      </c>
      <c r="K40">
        <v>1</v>
      </c>
      <c r="L40">
        <v>1</v>
      </c>
      <c r="M40">
        <v>1</v>
      </c>
    </row>
    <row r="41" spans="1:13" x14ac:dyDescent="0.25">
      <c r="A41" t="s">
        <v>281</v>
      </c>
      <c r="C41" t="s">
        <v>227</v>
      </c>
      <c r="D41" t="s">
        <v>179</v>
      </c>
      <c r="H41">
        <v>1</v>
      </c>
      <c r="I41">
        <v>15</v>
      </c>
      <c r="K41">
        <v>1</v>
      </c>
      <c r="L41">
        <v>1</v>
      </c>
      <c r="M41">
        <v>1</v>
      </c>
    </row>
    <row r="42" spans="1:13" x14ac:dyDescent="0.25">
      <c r="A42" t="s">
        <v>282</v>
      </c>
      <c r="C42" t="s">
        <v>228</v>
      </c>
      <c r="D42" t="s">
        <v>181</v>
      </c>
      <c r="E42" t="s">
        <v>46</v>
      </c>
      <c r="H42">
        <v>1</v>
      </c>
      <c r="I42">
        <v>15</v>
      </c>
      <c r="K42">
        <v>1</v>
      </c>
      <c r="L42">
        <v>1</v>
      </c>
      <c r="M42">
        <v>1</v>
      </c>
    </row>
    <row r="43" spans="1:13" x14ac:dyDescent="0.25">
      <c r="A43" t="s">
        <v>283</v>
      </c>
      <c r="C43" t="s">
        <v>229</v>
      </c>
      <c r="D43" t="s">
        <v>183</v>
      </c>
      <c r="H43">
        <v>1</v>
      </c>
      <c r="I43">
        <v>15</v>
      </c>
      <c r="K43">
        <v>1</v>
      </c>
      <c r="L43">
        <v>1</v>
      </c>
      <c r="M43">
        <v>1</v>
      </c>
    </row>
    <row r="44" spans="1:13" x14ac:dyDescent="0.25">
      <c r="A44" t="s">
        <v>284</v>
      </c>
      <c r="C44" t="s">
        <v>230</v>
      </c>
      <c r="D44" t="s">
        <v>185</v>
      </c>
      <c r="E44" t="s">
        <v>47</v>
      </c>
      <c r="H44">
        <v>1</v>
      </c>
      <c r="I44">
        <v>15</v>
      </c>
      <c r="K44">
        <v>1</v>
      </c>
      <c r="L44">
        <v>1</v>
      </c>
      <c r="M44">
        <v>1</v>
      </c>
    </row>
    <row r="45" spans="1:13" x14ac:dyDescent="0.25">
      <c r="A45" t="s">
        <v>285</v>
      </c>
      <c r="C45" t="s">
        <v>231</v>
      </c>
      <c r="D45" t="s">
        <v>185</v>
      </c>
      <c r="E45" t="s">
        <v>48</v>
      </c>
      <c r="H45">
        <v>1</v>
      </c>
      <c r="I45">
        <v>15</v>
      </c>
      <c r="K45">
        <v>1</v>
      </c>
      <c r="L45">
        <v>1</v>
      </c>
      <c r="M45">
        <v>1</v>
      </c>
    </row>
    <row r="46" spans="1:13" x14ac:dyDescent="0.25">
      <c r="A46" t="s">
        <v>286</v>
      </c>
      <c r="C46" t="s">
        <v>232</v>
      </c>
      <c r="D46" t="s">
        <v>185</v>
      </c>
      <c r="E46" t="s">
        <v>49</v>
      </c>
      <c r="H46">
        <v>1</v>
      </c>
      <c r="I46">
        <v>15</v>
      </c>
      <c r="K46">
        <v>1</v>
      </c>
      <c r="L46">
        <v>1</v>
      </c>
      <c r="M46">
        <v>1</v>
      </c>
    </row>
    <row r="47" spans="1:13" x14ac:dyDescent="0.25">
      <c r="A47" t="s">
        <v>287</v>
      </c>
      <c r="C47" t="s">
        <v>233</v>
      </c>
      <c r="D47" t="s">
        <v>185</v>
      </c>
      <c r="E47" t="s">
        <v>50</v>
      </c>
      <c r="H47">
        <v>1</v>
      </c>
      <c r="I47">
        <v>15</v>
      </c>
      <c r="K47">
        <v>1</v>
      </c>
      <c r="L47">
        <v>1</v>
      </c>
      <c r="M47">
        <v>1</v>
      </c>
    </row>
    <row r="48" spans="1:13" x14ac:dyDescent="0.25">
      <c r="A48" t="s">
        <v>288</v>
      </c>
      <c r="C48" t="s">
        <v>234</v>
      </c>
      <c r="D48" t="s">
        <v>185</v>
      </c>
      <c r="E48" t="s">
        <v>51</v>
      </c>
      <c r="H48">
        <v>1</v>
      </c>
      <c r="I48">
        <v>15</v>
      </c>
      <c r="K48">
        <v>1</v>
      </c>
      <c r="L48">
        <v>1</v>
      </c>
      <c r="M48">
        <v>1</v>
      </c>
    </row>
    <row r="49" spans="1:13" x14ac:dyDescent="0.25">
      <c r="A49" t="s">
        <v>289</v>
      </c>
      <c r="C49" t="s">
        <v>235</v>
      </c>
      <c r="D49" t="s">
        <v>185</v>
      </c>
      <c r="E49" t="s">
        <v>52</v>
      </c>
      <c r="H49">
        <v>1</v>
      </c>
      <c r="I49">
        <v>15</v>
      </c>
      <c r="K49">
        <v>1</v>
      </c>
      <c r="L49">
        <v>1</v>
      </c>
      <c r="M49">
        <v>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86F1-282F-448F-ADF2-AFB060352DFE}">
  <dimension ref="A1:O52"/>
  <sheetViews>
    <sheetView showGridLines="0" workbookViewId="0">
      <selection activeCell="F40" sqref="F40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76.7109375" customWidth="1"/>
    <col min="5" max="5" width="41" bestFit="1" customWidth="1"/>
    <col min="6" max="6" width="41" customWidth="1"/>
    <col min="7" max="7" width="39.28515625" bestFit="1" customWidth="1"/>
    <col min="8" max="8" width="10.85546875" bestFit="1" customWidth="1"/>
    <col min="9" max="9" width="10.42578125" customWidth="1"/>
    <col min="11" max="11" width="9.140625" customWidth="1" outlineLevel="1"/>
    <col min="12" max="12" width="10.42578125" customWidth="1" outlineLevel="1"/>
  </cols>
  <sheetData>
    <row r="1" spans="1:15" x14ac:dyDescent="0.25">
      <c r="A1" t="s">
        <v>0</v>
      </c>
      <c r="B1" t="s">
        <v>1</v>
      </c>
      <c r="C1" t="s">
        <v>99</v>
      </c>
      <c r="D1" t="s">
        <v>2</v>
      </c>
      <c r="E1" t="s">
        <v>13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16</v>
      </c>
      <c r="O1" t="s">
        <v>17</v>
      </c>
    </row>
    <row r="2" spans="1:15" x14ac:dyDescent="0.25">
      <c r="A2">
        <v>1</v>
      </c>
      <c r="D2" t="str">
        <f>TRIM(Table13[[#This Row],[Column3]]&amp;" " &amp;Table13[[#This Row],[Mfg Code]])</f>
        <v>Reset button to count meters 15A-1/2HP -125 - 250VAC</v>
      </c>
      <c r="E2" t="s">
        <v>101</v>
      </c>
      <c r="F2" t="s">
        <v>102</v>
      </c>
      <c r="G2" t="s">
        <v>18</v>
      </c>
      <c r="H2" t="s">
        <v>10</v>
      </c>
      <c r="J2">
        <v>1</v>
      </c>
      <c r="M2">
        <v>1</v>
      </c>
      <c r="N2">
        <v>1</v>
      </c>
    </row>
    <row r="3" spans="1:15" x14ac:dyDescent="0.25">
      <c r="A3">
        <v>2</v>
      </c>
      <c r="D3" t="str">
        <f>TRIM(Table13[[#This Row],[Column3]]&amp;" " &amp;Table13[[#This Row],[Mfg Code]])</f>
        <v>Wheels measure meters</v>
      </c>
      <c r="E3" t="s">
        <v>103</v>
      </c>
      <c r="F3" t="s">
        <v>104</v>
      </c>
      <c r="J3">
        <v>1</v>
      </c>
      <c r="M3">
        <v>1</v>
      </c>
      <c r="N3">
        <v>1</v>
      </c>
    </row>
    <row r="4" spans="1:15" x14ac:dyDescent="0.25">
      <c r="A4">
        <v>3</v>
      </c>
      <c r="D4" t="str">
        <f>TRIM(Table13[[#This Row],[Column3]]&amp;" " &amp;Table13[[#This Row],[Mfg Code]])</f>
        <v>The clock displays the number of meters</v>
      </c>
      <c r="E4" t="s">
        <v>105</v>
      </c>
      <c r="F4" t="s">
        <v>106</v>
      </c>
      <c r="J4">
        <v>1</v>
      </c>
      <c r="M4">
        <v>1</v>
      </c>
      <c r="N4">
        <v>1</v>
      </c>
    </row>
    <row r="5" spans="1:15" x14ac:dyDescent="0.25">
      <c r="A5">
        <v>4</v>
      </c>
      <c r="D5" t="str">
        <f>TRIM(Table13[[#This Row],[Column3]]&amp;" " &amp;Table13[[#This Row],[Mfg Code]])</f>
        <v>/Set of spindle counting meters</v>
      </c>
      <c r="E5" t="s">
        <v>107</v>
      </c>
      <c r="F5" t="s">
        <v>108</v>
      </c>
      <c r="J5">
        <v>1</v>
      </c>
      <c r="M5">
        <v>1</v>
      </c>
      <c r="N5">
        <v>1</v>
      </c>
    </row>
    <row r="6" spans="1:15" x14ac:dyDescent="0.25">
      <c r="A6">
        <v>5</v>
      </c>
      <c r="D6" t="str">
        <f>TRIM(Table13[[#This Row],[Column3]]&amp;" " &amp;Table13[[#This Row],[Mfg Code]])</f>
        <v>Thermal relay Maker : Schnieder - 1pcs</v>
      </c>
      <c r="E6" t="s">
        <v>109</v>
      </c>
      <c r="F6" t="s">
        <v>110</v>
      </c>
      <c r="G6" t="s">
        <v>19</v>
      </c>
      <c r="J6">
        <v>1</v>
      </c>
      <c r="M6">
        <v>1</v>
      </c>
      <c r="N6">
        <v>1</v>
      </c>
    </row>
    <row r="7" spans="1:15" x14ac:dyDescent="0.25">
      <c r="A7">
        <v>6</v>
      </c>
      <c r="D7" t="str">
        <f>TRIM(Table13[[#This Row],[Column3]]&amp;" " &amp;Table13[[#This Row],[Mfg Code]])</f>
        <v>Contactor S-P11 &amp; MSO-11</v>
      </c>
      <c r="E7" t="s">
        <v>111</v>
      </c>
      <c r="F7" t="s">
        <v>112</v>
      </c>
      <c r="G7" t="s">
        <v>20</v>
      </c>
      <c r="J7">
        <v>1</v>
      </c>
      <c r="M7">
        <v>1</v>
      </c>
      <c r="N7">
        <v>1</v>
      </c>
    </row>
    <row r="8" spans="1:15" x14ac:dyDescent="0.25">
      <c r="A8">
        <v>7</v>
      </c>
      <c r="D8" t="str">
        <f>TRIM(Table13[[#This Row],[Column3]]&amp;" " &amp;Table13[[#This Row],[Mfg Code]])</f>
        <v>Inverter 1.5KV 2HP (AS4-315-2HP)</v>
      </c>
      <c r="E8" t="s">
        <v>113</v>
      </c>
      <c r="F8" t="s">
        <v>114</v>
      </c>
      <c r="G8" t="s">
        <v>21</v>
      </c>
      <c r="J8">
        <v>1</v>
      </c>
      <c r="M8">
        <v>1</v>
      </c>
      <c r="N8">
        <v>1</v>
      </c>
    </row>
    <row r="9" spans="1:15" x14ac:dyDescent="0.25">
      <c r="A9">
        <v>8</v>
      </c>
      <c r="D9" t="str">
        <f>TRIM(Table13[[#This Row],[Column3]]&amp;" " &amp;Table13[[#This Row],[Mfg Code]])</f>
        <v>Belt B32 B32-5A4</v>
      </c>
      <c r="E9" t="s">
        <v>115</v>
      </c>
      <c r="F9" t="s">
        <v>116</v>
      </c>
      <c r="G9" t="s">
        <v>22</v>
      </c>
      <c r="J9">
        <v>1</v>
      </c>
      <c r="M9">
        <v>1</v>
      </c>
      <c r="N9">
        <v>1</v>
      </c>
    </row>
    <row r="10" spans="1:15" x14ac:dyDescent="0.25">
      <c r="A10">
        <v>9</v>
      </c>
      <c r="D10" t="str">
        <f>TRIM(Table13[[#This Row],[Column3]]&amp;" " &amp;Table13[[#This Row],[Mfg Code]])</f>
        <v>Belt B56 B56</v>
      </c>
      <c r="E10" t="s">
        <v>115</v>
      </c>
      <c r="F10" t="s">
        <v>117</v>
      </c>
      <c r="G10" t="s">
        <v>23</v>
      </c>
      <c r="J10">
        <v>1</v>
      </c>
      <c r="M10">
        <v>1</v>
      </c>
      <c r="N10">
        <v>1</v>
      </c>
    </row>
    <row r="11" spans="1:15" x14ac:dyDescent="0.25">
      <c r="A11">
        <v>10</v>
      </c>
      <c r="D11" t="str">
        <f>TRIM(Table13[[#This Row],[Column3]]&amp;" " &amp;Table13[[#This Row],[Mfg Code]])</f>
        <v>Belt B42 B42-7L4</v>
      </c>
      <c r="E11" t="s">
        <v>115</v>
      </c>
      <c r="F11" t="s">
        <v>118</v>
      </c>
      <c r="G11" t="s">
        <v>24</v>
      </c>
      <c r="J11">
        <v>1</v>
      </c>
      <c r="M11">
        <v>1</v>
      </c>
      <c r="N11">
        <v>1</v>
      </c>
    </row>
    <row r="12" spans="1:15" x14ac:dyDescent="0.25">
      <c r="A12">
        <v>11</v>
      </c>
      <c r="D12" t="str">
        <f>TRIM(Table13[[#This Row],[Column3]]&amp;" " &amp;Table13[[#This Row],[Mfg Code]])</f>
        <v>Belt B47 B47-U2</v>
      </c>
      <c r="E12" t="s">
        <v>115</v>
      </c>
      <c r="F12" t="s">
        <v>119</v>
      </c>
      <c r="G12" t="s">
        <v>25</v>
      </c>
      <c r="J12">
        <v>1</v>
      </c>
      <c r="M12">
        <v>1</v>
      </c>
      <c r="N12">
        <v>1</v>
      </c>
    </row>
    <row r="13" spans="1:15" x14ac:dyDescent="0.25">
      <c r="A13">
        <v>12</v>
      </c>
      <c r="D13" t="str">
        <f>TRIM(Table13[[#This Row],[Column3]]&amp;" " &amp;Table13[[#This Row],[Mfg Code]])</f>
        <v>Rheostat 502 TRV24-YN-20S-B502-083C</v>
      </c>
      <c r="E13" t="s">
        <v>120</v>
      </c>
      <c r="F13" t="s">
        <v>121</v>
      </c>
      <c r="G13" t="s">
        <v>26</v>
      </c>
      <c r="J13">
        <v>1</v>
      </c>
      <c r="M13">
        <v>1</v>
      </c>
      <c r="N13">
        <v>1</v>
      </c>
    </row>
    <row r="14" spans="1:15" x14ac:dyDescent="0.25">
      <c r="A14">
        <v>13</v>
      </c>
      <c r="D14" t="str">
        <f>TRIM(Table13[[#This Row],[Column3]]&amp;" " &amp;Table13[[#This Row],[Mfg Code]])</f>
        <v>Aptomat 30A 30A/415V</v>
      </c>
      <c r="E14" t="s">
        <v>122</v>
      </c>
      <c r="F14" t="s">
        <v>123</v>
      </c>
      <c r="G14" t="s">
        <v>27</v>
      </c>
      <c r="J14">
        <v>1</v>
      </c>
      <c r="M14">
        <v>1</v>
      </c>
      <c r="N14">
        <v>1</v>
      </c>
    </row>
    <row r="15" spans="1:15" x14ac:dyDescent="0.25">
      <c r="A15">
        <v>14</v>
      </c>
      <c r="D15" t="str">
        <f>TRIM(Table13[[#This Row],[Column3]]&amp;" " &amp;Table13[[#This Row],[Mfg Code]])</f>
        <v>Glass fuse 10A-250V 10A-250V</v>
      </c>
      <c r="E15" t="s">
        <v>124</v>
      </c>
      <c r="F15" t="s">
        <v>125</v>
      </c>
      <c r="G15" t="s">
        <v>28</v>
      </c>
      <c r="J15">
        <v>1</v>
      </c>
      <c r="M15">
        <v>1</v>
      </c>
      <c r="N15">
        <v>1</v>
      </c>
    </row>
    <row r="16" spans="1:15" x14ac:dyDescent="0.25">
      <c r="A16">
        <v>15</v>
      </c>
      <c r="D16" t="str">
        <f>TRIM(Table13[[#This Row],[Column3]]&amp;" " &amp;Table13[[#This Row],[Mfg Code]])</f>
        <v>Glass fuse 5A-250V 5A-250V</v>
      </c>
      <c r="E16" t="s">
        <v>126</v>
      </c>
      <c r="F16" t="s">
        <v>127</v>
      </c>
      <c r="G16" t="s">
        <v>29</v>
      </c>
      <c r="J16">
        <v>1</v>
      </c>
      <c r="M16">
        <v>1</v>
      </c>
      <c r="N16">
        <v>1</v>
      </c>
    </row>
    <row r="17" spans="1:14" x14ac:dyDescent="0.25">
      <c r="A17">
        <v>16</v>
      </c>
      <c r="D17" t="str">
        <f>TRIM(Table13[[#This Row],[Column3]]&amp;" " &amp;Table13[[#This Row],[Mfg Code]])</f>
        <v>) Capacitor 368 MKT 368 MKT</v>
      </c>
      <c r="E17" t="s">
        <v>128</v>
      </c>
      <c r="F17" t="s">
        <v>129</v>
      </c>
      <c r="G17" t="s">
        <v>30</v>
      </c>
      <c r="J17">
        <v>1</v>
      </c>
      <c r="M17">
        <v>1</v>
      </c>
      <c r="N17">
        <v>1</v>
      </c>
    </row>
    <row r="18" spans="1:14" x14ac:dyDescent="0.25">
      <c r="A18">
        <v>17</v>
      </c>
      <c r="D18" t="str">
        <f>TRIM(Table13[[#This Row],[Column3]]&amp;" " &amp;Table13[[#This Row],[Mfg Code]])</f>
        <v>Light table (Yellow) TL-D-36W/840</v>
      </c>
      <c r="E18" t="s">
        <v>130</v>
      </c>
      <c r="F18" t="s">
        <v>131</v>
      </c>
      <c r="G18" t="s">
        <v>187</v>
      </c>
      <c r="J18">
        <v>1</v>
      </c>
      <c r="M18">
        <v>1</v>
      </c>
      <c r="N18">
        <v>1</v>
      </c>
    </row>
    <row r="19" spans="1:14" x14ac:dyDescent="0.25">
      <c r="A19">
        <v>18</v>
      </c>
      <c r="D19" t="str">
        <f>TRIM(Table13[[#This Row],[Column3]]&amp;" " &amp;Table13[[#This Row],[Mfg Code]])</f>
        <v>Light table (white) TL-D90-36W/965</v>
      </c>
      <c r="E19" t="s">
        <v>132</v>
      </c>
      <c r="F19" t="s">
        <v>133</v>
      </c>
      <c r="G19" t="s">
        <v>188</v>
      </c>
      <c r="J19">
        <v>1</v>
      </c>
      <c r="M19">
        <v>1</v>
      </c>
      <c r="N19">
        <v>1</v>
      </c>
    </row>
    <row r="20" spans="1:14" x14ac:dyDescent="0.25">
      <c r="A20">
        <v>19</v>
      </c>
      <c r="D20" t="str">
        <f>TRIM(Table13[[#This Row],[Column3]]&amp;" " &amp;Table13[[#This Row],[Mfg Code]])</f>
        <v>Hydraulic oil R32</v>
      </c>
      <c r="E20" t="s">
        <v>134</v>
      </c>
      <c r="F20" t="s">
        <v>135</v>
      </c>
      <c r="J20">
        <v>1</v>
      </c>
      <c r="M20">
        <v>1</v>
      </c>
      <c r="N20">
        <v>1</v>
      </c>
    </row>
    <row r="21" spans="1:14" x14ac:dyDescent="0.25">
      <c r="A21">
        <v>20</v>
      </c>
      <c r="D21" t="str">
        <f>TRIM(Table13[[#This Row],[Column3]]&amp;" " &amp;Table13[[#This Row],[Mfg Code]])</f>
        <v>Source transformer 380V/220/1.5KVA 380V/220/1.5KVA</v>
      </c>
      <c r="E21" t="s">
        <v>136</v>
      </c>
      <c r="F21" t="s">
        <v>137</v>
      </c>
      <c r="G21" t="s">
        <v>33</v>
      </c>
      <c r="J21">
        <v>1</v>
      </c>
      <c r="M21">
        <v>1</v>
      </c>
      <c r="N21">
        <v>1</v>
      </c>
    </row>
    <row r="22" spans="1:14" x14ac:dyDescent="0.25">
      <c r="A22">
        <v>21</v>
      </c>
      <c r="D22" t="str">
        <f>TRIM(Table13[[#This Row],[Column3]]&amp;" " &amp;Table13[[#This Row],[Mfg Code]])</f>
        <v>Single switch ( forward, turn off, reverse the machine ) RENY R9C 11VN ; AC15-DC13</v>
      </c>
      <c r="E22" t="s">
        <v>138</v>
      </c>
      <c r="F22" t="s">
        <v>139</v>
      </c>
      <c r="G22" t="s">
        <v>34</v>
      </c>
      <c r="J22">
        <v>1</v>
      </c>
      <c r="M22">
        <v>1</v>
      </c>
      <c r="N22">
        <v>1</v>
      </c>
    </row>
    <row r="23" spans="1:14" x14ac:dyDescent="0.25">
      <c r="A23">
        <v>22</v>
      </c>
      <c r="D23" t="str">
        <f>TRIM(Table13[[#This Row],[Column3]]&amp;" " &amp;Table13[[#This Row],[Mfg Code]])</f>
        <v>Single switch green RENY R9C 10VN ; AC15-DC13</v>
      </c>
      <c r="E23" t="s">
        <v>140</v>
      </c>
      <c r="F23" t="s">
        <v>141</v>
      </c>
      <c r="G23" t="s">
        <v>35</v>
      </c>
      <c r="J23">
        <v>1</v>
      </c>
      <c r="M23">
        <v>1</v>
      </c>
      <c r="N23">
        <v>1</v>
      </c>
    </row>
    <row r="24" spans="1:14" x14ac:dyDescent="0.25">
      <c r="A24">
        <v>23</v>
      </c>
      <c r="D24" t="str">
        <f>TRIM(Table13[[#This Row],[Column3]]&amp;" " &amp;Table13[[#This Row],[Mfg Code]])</f>
        <v>Single switch light green RENY R9C 10VN ; AC15-DC13</v>
      </c>
      <c r="E24" t="s">
        <v>142</v>
      </c>
      <c r="F24" t="s">
        <v>143</v>
      </c>
      <c r="G24" t="s">
        <v>35</v>
      </c>
      <c r="J24">
        <v>1</v>
      </c>
      <c r="M24">
        <v>1</v>
      </c>
      <c r="N24">
        <v>1</v>
      </c>
    </row>
    <row r="25" spans="1:14" x14ac:dyDescent="0.25">
      <c r="A25">
        <v>24</v>
      </c>
      <c r="D25" t="str">
        <f>TRIM(Table13[[#This Row],[Column3]]&amp;" " &amp;Table13[[#This Row],[Mfg Code]])</f>
        <v>stop switch CR-257R;5A;250 V</v>
      </c>
      <c r="E25" t="s">
        <v>144</v>
      </c>
      <c r="F25" t="s">
        <v>145</v>
      </c>
      <c r="G25" t="s">
        <v>36</v>
      </c>
      <c r="J25">
        <v>1</v>
      </c>
      <c r="M25">
        <v>1</v>
      </c>
      <c r="N25">
        <v>1</v>
      </c>
    </row>
    <row r="26" spans="1:14" x14ac:dyDescent="0.25">
      <c r="A26">
        <v>25</v>
      </c>
      <c r="D26" t="str">
        <f>TRIM(Table13[[#This Row],[Column3]]&amp;" " &amp;Table13[[#This Row],[Mfg Code]])</f>
        <v>Photo sensor new machine : 1,2,3 BEN5M-MDT</v>
      </c>
      <c r="E26" t="s">
        <v>146</v>
      </c>
      <c r="F26" t="s">
        <v>147</v>
      </c>
      <c r="G26" t="s">
        <v>189</v>
      </c>
      <c r="J26">
        <v>1</v>
      </c>
      <c r="M26">
        <v>1</v>
      </c>
      <c r="N26">
        <v>1</v>
      </c>
    </row>
    <row r="27" spans="1:14" x14ac:dyDescent="0.25">
      <c r="A27">
        <v>26</v>
      </c>
      <c r="D27" t="str">
        <f>TRIM(Table13[[#This Row],[Column3]]&amp;" " &amp;Table13[[#This Row],[Mfg Code]])</f>
        <v>Photo sensor old machine 4.5.6.7.8.9 PD5-1MA &amp; A3R-2MX</v>
      </c>
      <c r="E27" t="s">
        <v>148</v>
      </c>
      <c r="F27" t="s">
        <v>149</v>
      </c>
      <c r="G27" t="s">
        <v>190</v>
      </c>
      <c r="J27">
        <v>1</v>
      </c>
      <c r="M27">
        <v>1</v>
      </c>
      <c r="N27">
        <v>1</v>
      </c>
    </row>
    <row r="28" spans="1:14" x14ac:dyDescent="0.25">
      <c r="A28">
        <v>27</v>
      </c>
      <c r="D28" t="str">
        <f>TRIM(Table13[[#This Row],[Column3]]&amp;" " &amp;Table13[[#This Row],[Mfg Code]])</f>
        <v>U Type Sensor</v>
      </c>
      <c r="E28" t="s">
        <v>150</v>
      </c>
      <c r="F28" t="s">
        <v>151</v>
      </c>
      <c r="J28">
        <v>1</v>
      </c>
      <c r="M28">
        <v>1</v>
      </c>
      <c r="N28">
        <v>1</v>
      </c>
    </row>
    <row r="29" spans="1:14" x14ac:dyDescent="0.25">
      <c r="A29">
        <v>28</v>
      </c>
      <c r="D29" t="str">
        <f>TRIM(Table13[[#This Row],[Column3]]&amp;" " &amp;Table13[[#This Row],[Mfg Code]])</f>
        <v>Light switch (old machine) 10-15A ;125-250V</v>
      </c>
      <c r="E29" t="s">
        <v>152</v>
      </c>
      <c r="F29" t="s">
        <v>153</v>
      </c>
      <c r="G29" t="s">
        <v>39</v>
      </c>
      <c r="J29">
        <v>1</v>
      </c>
      <c r="M29">
        <v>1</v>
      </c>
      <c r="N29">
        <v>1</v>
      </c>
    </row>
    <row r="30" spans="1:14" x14ac:dyDescent="0.25">
      <c r="A30">
        <v>29</v>
      </c>
      <c r="D30" t="str">
        <f>TRIM(Table13[[#This Row],[Column3]]&amp;" " &amp;Table13[[#This Row],[Mfg Code]])</f>
        <v>Light switch (new machine) AC15-DC13 ; R9C -10VN</v>
      </c>
      <c r="E30" t="s">
        <v>154</v>
      </c>
      <c r="F30" t="s">
        <v>155</v>
      </c>
      <c r="G30" t="s">
        <v>40</v>
      </c>
      <c r="J30">
        <v>1</v>
      </c>
      <c r="M30">
        <v>1</v>
      </c>
      <c r="N30">
        <v>1</v>
      </c>
    </row>
    <row r="31" spans="1:14" x14ac:dyDescent="0.25">
      <c r="A31">
        <v>30</v>
      </c>
      <c r="D31" t="str">
        <f>TRIM(Table13[[#This Row],[Column3]]&amp;" " &amp;Table13[[#This Row],[Mfg Code]])</f>
        <v>IC board Stt- 05 B STT-05B</v>
      </c>
      <c r="E31" t="s">
        <v>156</v>
      </c>
      <c r="F31" t="s">
        <v>157</v>
      </c>
      <c r="G31" t="s">
        <v>41</v>
      </c>
      <c r="J31">
        <v>1</v>
      </c>
      <c r="M31">
        <v>1</v>
      </c>
      <c r="N31">
        <v>1</v>
      </c>
    </row>
    <row r="32" spans="1:14" x14ac:dyDescent="0.25">
      <c r="A32">
        <v>31</v>
      </c>
      <c r="D32" t="str">
        <f>TRIM(Table13[[#This Row],[Column3]]&amp;" " &amp;Table13[[#This Row],[Mfg Code]])</f>
        <v>IC board Stt- 01 B STT-01B</v>
      </c>
      <c r="E32" t="s">
        <v>158</v>
      </c>
      <c r="F32" t="s">
        <v>159</v>
      </c>
      <c r="G32" t="s">
        <v>42</v>
      </c>
      <c r="J32">
        <v>1</v>
      </c>
      <c r="M32">
        <v>1</v>
      </c>
      <c r="N32">
        <v>1</v>
      </c>
    </row>
    <row r="33" spans="1:14" x14ac:dyDescent="0.25">
      <c r="A33">
        <v>32</v>
      </c>
      <c r="D33" t="str">
        <f>TRIM(Table13[[#This Row],[Column3]]&amp;" " &amp;Table13[[#This Row],[Mfg Code]])</f>
        <v>IC board Stt- 02 STT-01A</v>
      </c>
      <c r="E33" t="s">
        <v>160</v>
      </c>
      <c r="F33" t="s">
        <v>161</v>
      </c>
      <c r="G33" t="s">
        <v>43</v>
      </c>
      <c r="J33">
        <v>1</v>
      </c>
      <c r="M33">
        <v>1</v>
      </c>
      <c r="N33">
        <v>1</v>
      </c>
    </row>
    <row r="34" spans="1:14" x14ac:dyDescent="0.25">
      <c r="A34">
        <v>33</v>
      </c>
      <c r="D34" t="str">
        <f>TRIM(Table13[[#This Row],[Column3]]&amp;" " &amp;Table13[[#This Row],[Mfg Code]])</f>
        <v>Gear motor GF1500-20S 2hp</v>
      </c>
      <c r="E34" t="s">
        <v>162</v>
      </c>
      <c r="F34" t="s">
        <v>163</v>
      </c>
      <c r="J34">
        <v>1</v>
      </c>
      <c r="M34">
        <v>1</v>
      </c>
      <c r="N34">
        <v>1</v>
      </c>
    </row>
    <row r="35" spans="1:14" x14ac:dyDescent="0.25">
      <c r="A35">
        <v>34</v>
      </c>
      <c r="D35" t="str">
        <f>TRIM(Table13[[#This Row],[Column3]]&amp;" " &amp;Table13[[#This Row],[Mfg Code]])</f>
        <v>20 2 HP / Motor TKJE80-1/20 2 HP</v>
      </c>
      <c r="E35" t="s">
        <v>164</v>
      </c>
      <c r="F35" t="s">
        <v>165</v>
      </c>
      <c r="J35">
        <v>1</v>
      </c>
      <c r="M35">
        <v>1</v>
      </c>
      <c r="N35">
        <v>1</v>
      </c>
    </row>
    <row r="36" spans="1:14" x14ac:dyDescent="0.25">
      <c r="A36">
        <v>35</v>
      </c>
      <c r="D36" t="str">
        <f>TRIM(Table13[[#This Row],[Column3]]&amp;" " &amp;Table13[[#This Row],[Mfg Code]])</f>
        <v>30 2 HP / Motor TKJE80-1/30 2 HP</v>
      </c>
      <c r="E36" t="s">
        <v>164</v>
      </c>
      <c r="F36" t="s">
        <v>166</v>
      </c>
      <c r="J36">
        <v>1</v>
      </c>
      <c r="M36">
        <v>1</v>
      </c>
      <c r="N36">
        <v>1</v>
      </c>
    </row>
    <row r="37" spans="1:14" x14ac:dyDescent="0.25">
      <c r="A37">
        <v>36</v>
      </c>
      <c r="D37" t="str">
        <f>TRIM(Table13[[#This Row],[Column3]]&amp;" " &amp;Table13[[#This Row],[Mfg Code]])</f>
        <v>60 / Motor TKJE60-1/60</v>
      </c>
      <c r="E37" t="s">
        <v>167</v>
      </c>
      <c r="F37" t="s">
        <v>168</v>
      </c>
      <c r="J37">
        <v>1</v>
      </c>
      <c r="M37">
        <v>1</v>
      </c>
      <c r="N37">
        <v>1</v>
      </c>
    </row>
    <row r="38" spans="1:14" x14ac:dyDescent="0.25">
      <c r="A38">
        <v>37</v>
      </c>
      <c r="D38" t="str">
        <f>TRIM(Table13[[#This Row],[Column3]]&amp;" " &amp;Table13[[#This Row],[Mfg Code]])</f>
        <v>Air gun</v>
      </c>
      <c r="E38" t="s">
        <v>169</v>
      </c>
      <c r="F38" t="s">
        <v>191</v>
      </c>
      <c r="J38">
        <v>1</v>
      </c>
      <c r="M38">
        <v>1</v>
      </c>
      <c r="N38">
        <v>1</v>
      </c>
    </row>
    <row r="39" spans="1:14" x14ac:dyDescent="0.25">
      <c r="A39">
        <v>38</v>
      </c>
      <c r="D39" t="str">
        <f>TRIM(Table13[[#This Row],[Column3]]&amp;" " &amp;Table13[[#This Row],[Mfg Code]])</f>
        <v>Pipe air</v>
      </c>
      <c r="E39" t="s">
        <v>170</v>
      </c>
      <c r="F39" t="s">
        <v>192</v>
      </c>
      <c r="J39">
        <v>1</v>
      </c>
      <c r="M39">
        <v>1</v>
      </c>
      <c r="N39">
        <v>1</v>
      </c>
    </row>
    <row r="40" spans="1:14" x14ac:dyDescent="0.25">
      <c r="A40">
        <v>39</v>
      </c>
      <c r="D40" t="str">
        <f>TRIM(Table13[[#This Row],[Column3]]&amp;" " &amp;Table13[[#This Row],[Mfg Code]])</f>
        <v>bearing lock pipe air</v>
      </c>
      <c r="E40" t="s">
        <v>171</v>
      </c>
      <c r="F40" t="s">
        <v>172</v>
      </c>
      <c r="J40">
        <v>1</v>
      </c>
      <c r="M40">
        <v>1</v>
      </c>
      <c r="N40">
        <v>1</v>
      </c>
    </row>
    <row r="41" spans="1:14" x14ac:dyDescent="0.25">
      <c r="A41">
        <v>40</v>
      </c>
      <c r="D41" t="str">
        <f>TRIM(Table13[[#This Row],[Column3]]&amp;" " &amp;Table13[[#This Row],[Mfg Code]])</f>
        <v>hydraulic oil pipes</v>
      </c>
      <c r="E41" t="s">
        <v>173</v>
      </c>
      <c r="F41" t="s">
        <v>174</v>
      </c>
      <c r="J41">
        <v>1</v>
      </c>
      <c r="M41">
        <v>1</v>
      </c>
      <c r="N41">
        <v>1</v>
      </c>
    </row>
    <row r="42" spans="1:14" x14ac:dyDescent="0.25">
      <c r="A42">
        <v>41</v>
      </c>
      <c r="D42" t="str">
        <f>TRIM(Table13[[#This Row],[Column3]]&amp;" " &amp;Table13[[#This Row],[Mfg Code]])</f>
        <v>Warning forward, reverse the machine 220 V</v>
      </c>
      <c r="E42" t="s">
        <v>175</v>
      </c>
      <c r="F42" t="s">
        <v>176</v>
      </c>
      <c r="G42" t="s">
        <v>44</v>
      </c>
      <c r="J42">
        <v>1</v>
      </c>
      <c r="M42">
        <v>1</v>
      </c>
      <c r="N42">
        <v>1</v>
      </c>
    </row>
    <row r="43" spans="1:14" x14ac:dyDescent="0.25">
      <c r="A43">
        <v>42</v>
      </c>
      <c r="D43" t="str">
        <f>TRIM(Table13[[#This Row],[Column3]]&amp;" " &amp;Table13[[#This Row],[Mfg Code]])</f>
        <v>Motor ACO 1/2HP/0.375KW;50/60HZ;220/380V</v>
      </c>
      <c r="E43" t="s">
        <v>177</v>
      </c>
      <c r="F43" t="s">
        <v>178</v>
      </c>
      <c r="G43" t="s">
        <v>45</v>
      </c>
      <c r="J43">
        <v>1</v>
      </c>
      <c r="M43">
        <v>1</v>
      </c>
      <c r="N43">
        <v>1</v>
      </c>
    </row>
    <row r="44" spans="1:14" x14ac:dyDescent="0.25">
      <c r="A44">
        <v>43</v>
      </c>
      <c r="D44" t="str">
        <f>TRIM(Table13[[#This Row],[Column3]]&amp;" " &amp;Table13[[#This Row],[Mfg Code]])</f>
        <v>Power off safety the machine</v>
      </c>
      <c r="E44" t="s">
        <v>179</v>
      </c>
      <c r="F44" t="s">
        <v>180</v>
      </c>
      <c r="J44">
        <v>1</v>
      </c>
      <c r="M44">
        <v>1</v>
      </c>
      <c r="N44">
        <v>1</v>
      </c>
    </row>
    <row r="45" spans="1:14" x14ac:dyDescent="0.25">
      <c r="A45">
        <v>44</v>
      </c>
      <c r="D45" t="str">
        <f>TRIM(Table13[[#This Row],[Column3]]&amp;" " &amp;Table13[[#This Row],[Mfg Code]])</f>
        <v>Rheostat 5K 5k</v>
      </c>
      <c r="E45" t="s">
        <v>181</v>
      </c>
      <c r="F45" t="s">
        <v>182</v>
      </c>
      <c r="G45" t="s">
        <v>46</v>
      </c>
      <c r="J45">
        <v>1</v>
      </c>
      <c r="M45">
        <v>1</v>
      </c>
      <c r="N45">
        <v>1</v>
      </c>
    </row>
    <row r="46" spans="1:14" x14ac:dyDescent="0.25">
      <c r="A46">
        <v>45</v>
      </c>
      <c r="D46" t="str">
        <f>TRIM(Table13[[#This Row],[Column3]]&amp;" " &amp;Table13[[#This Row],[Mfg Code]])</f>
        <v>Oil cylinder LB 40*400</v>
      </c>
      <c r="E46" t="s">
        <v>183</v>
      </c>
      <c r="F46" t="s">
        <v>184</v>
      </c>
      <c r="J46">
        <v>1</v>
      </c>
      <c r="M46">
        <v>1</v>
      </c>
      <c r="N46">
        <v>1</v>
      </c>
    </row>
    <row r="47" spans="1:14" x14ac:dyDescent="0.25">
      <c r="A47">
        <v>46</v>
      </c>
      <c r="D47" t="str">
        <f>TRIM(Table13[[#This Row],[Column2]]&amp;" " &amp;Table13[[#This Row],[Mfg Code]])</f>
        <v>Bearing RHP 1025-1G</v>
      </c>
      <c r="E47" t="s">
        <v>185</v>
      </c>
      <c r="F47" t="s">
        <v>186</v>
      </c>
      <c r="G47" t="s">
        <v>47</v>
      </c>
      <c r="J47">
        <v>1</v>
      </c>
      <c r="M47">
        <v>1</v>
      </c>
      <c r="N47">
        <v>1</v>
      </c>
    </row>
    <row r="48" spans="1:14" x14ac:dyDescent="0.25">
      <c r="A48">
        <v>47</v>
      </c>
      <c r="D48" t="str">
        <f>TRIM(Table13[[#This Row],[Column2]]&amp;" " &amp;Table13[[#This Row],[Mfg Code]])</f>
        <v>Bearing UCLF207</v>
      </c>
      <c r="E48" t="s">
        <v>185</v>
      </c>
      <c r="F48" t="s">
        <v>186</v>
      </c>
      <c r="G48" t="s">
        <v>48</v>
      </c>
      <c r="J48">
        <v>1</v>
      </c>
      <c r="M48">
        <v>1</v>
      </c>
      <c r="N48">
        <v>1</v>
      </c>
    </row>
    <row r="49" spans="1:14" x14ac:dyDescent="0.25">
      <c r="A49">
        <v>48</v>
      </c>
      <c r="D49" t="str">
        <f>TRIM(Table13[[#This Row],[Column2]]&amp;" " &amp;Table13[[#This Row],[Mfg Code]])</f>
        <v>Bearing UCP205</v>
      </c>
      <c r="E49" t="s">
        <v>185</v>
      </c>
      <c r="F49" t="s">
        <v>186</v>
      </c>
      <c r="G49" t="s">
        <v>49</v>
      </c>
      <c r="J49">
        <v>1</v>
      </c>
      <c r="M49">
        <v>1</v>
      </c>
      <c r="N49">
        <v>1</v>
      </c>
    </row>
    <row r="50" spans="1:14" x14ac:dyDescent="0.25">
      <c r="A50">
        <v>49</v>
      </c>
      <c r="D50" t="str">
        <f>TRIM(Table13[[#This Row],[Column2]]&amp;" " &amp;Table13[[#This Row],[Mfg Code]])</f>
        <v>Bearing UCPA207</v>
      </c>
      <c r="E50" t="s">
        <v>185</v>
      </c>
      <c r="F50" t="s">
        <v>186</v>
      </c>
      <c r="G50" t="s">
        <v>50</v>
      </c>
      <c r="J50">
        <v>1</v>
      </c>
      <c r="M50">
        <v>1</v>
      </c>
      <c r="N50">
        <v>1</v>
      </c>
    </row>
    <row r="51" spans="1:14" x14ac:dyDescent="0.25">
      <c r="A51">
        <v>50</v>
      </c>
      <c r="D51" t="str">
        <f>TRIM(Table13[[#This Row],[Column2]]&amp;" " &amp;Table13[[#This Row],[Mfg Code]])</f>
        <v>Bearing UCFL208</v>
      </c>
      <c r="E51" t="s">
        <v>185</v>
      </c>
      <c r="F51" t="s">
        <v>186</v>
      </c>
      <c r="G51" t="s">
        <v>51</v>
      </c>
      <c r="J51">
        <v>1</v>
      </c>
      <c r="M51">
        <v>1</v>
      </c>
      <c r="N51">
        <v>1</v>
      </c>
    </row>
    <row r="52" spans="1:14" x14ac:dyDescent="0.25">
      <c r="A52">
        <v>51</v>
      </c>
      <c r="D52" t="str">
        <f>TRIM(Table13[[#This Row],[Column2]]&amp;" " &amp;Table13[[#This Row],[Mfg Code]])</f>
        <v>Bearing UCFL206</v>
      </c>
      <c r="E52" t="s">
        <v>185</v>
      </c>
      <c r="F52" t="s">
        <v>186</v>
      </c>
      <c r="G52" t="s">
        <v>52</v>
      </c>
      <c r="J52">
        <v>1</v>
      </c>
      <c r="M52">
        <v>1</v>
      </c>
      <c r="N5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showGridLines="0" workbookViewId="0">
      <selection activeCell="H3" sqref="H3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90.42578125" bestFit="1" customWidth="1"/>
    <col min="5" max="5" width="8.85546875" bestFit="1" customWidth="1"/>
    <col min="6" max="6" width="41" bestFit="1" customWidth="1"/>
    <col min="7" max="7" width="9.85546875" bestFit="1" customWidth="1"/>
    <col min="8" max="8" width="41" customWidth="1"/>
    <col min="9" max="9" width="11.42578125" bestFit="1" customWidth="1"/>
    <col min="10" max="10" width="39.28515625" bestFit="1" customWidth="1"/>
    <col min="11" max="11" width="10.85546875" bestFit="1" customWidth="1"/>
    <col min="12" max="12" width="10.42578125" customWidth="1"/>
    <col min="14" max="14" width="9.140625" customWidth="1" outlineLevel="1"/>
    <col min="15" max="15" width="10.42578125" customWidth="1" outlineLevel="1"/>
  </cols>
  <sheetData>
    <row r="1" spans="1:18" x14ac:dyDescent="0.25">
      <c r="A1" t="s">
        <v>0</v>
      </c>
      <c r="B1" t="s">
        <v>1</v>
      </c>
      <c r="C1" t="s">
        <v>99</v>
      </c>
      <c r="D1" t="s">
        <v>2</v>
      </c>
      <c r="E1" t="s">
        <v>12</v>
      </c>
      <c r="F1" t="s">
        <v>13</v>
      </c>
      <c r="G1" t="s">
        <v>100</v>
      </c>
      <c r="H1" t="s">
        <v>14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D2" t="s">
        <v>53</v>
      </c>
      <c r="E2">
        <f>FIND("/",Table1[[#This Row],[ItemName]],1)</f>
        <v>18</v>
      </c>
      <c r="F2" t="str">
        <f>LEFT(Table1[[#This Row],[ItemName]],Table1[[#This Row],[Column1]]-1)</f>
        <v xml:space="preserve">Nút RESET số mét </v>
      </c>
      <c r="G2">
        <f>LEN(Table1[[#This Row],[ItemName]])</f>
        <v>48</v>
      </c>
      <c r="H2" t="str">
        <f>MID(Table1[[#This Row],[ItemName]],Table1[[#This Row],[Column1]]+1,Table1[[#This Row],[Column22]]-Table1[[#This Row],[Column1]])</f>
        <v xml:space="preserve"> Reset button to count meters </v>
      </c>
      <c r="I2" t="s">
        <v>11</v>
      </c>
      <c r="J2" t="s">
        <v>18</v>
      </c>
      <c r="K2" t="s">
        <v>10</v>
      </c>
      <c r="M2">
        <v>1</v>
      </c>
      <c r="P2">
        <v>1</v>
      </c>
      <c r="Q2">
        <v>1</v>
      </c>
    </row>
    <row r="3" spans="1:18" x14ac:dyDescent="0.25">
      <c r="A3">
        <v>2</v>
      </c>
      <c r="D3" t="s">
        <v>54</v>
      </c>
      <c r="E3">
        <f>FIND("/",Table1[[#This Row],[ItemName]],1)</f>
        <v>19</v>
      </c>
      <c r="F3" t="str">
        <f>LEFT(Table1[[#This Row],[ItemName]],Table1[[#This Row],[Column1]]-1)</f>
        <v xml:space="preserve">Bánh xe đo số mét </v>
      </c>
      <c r="G3">
        <f>LEN(Table1[[#This Row],[ItemName]])</f>
        <v>41</v>
      </c>
      <c r="H3" t="str">
        <f>MID(Table1[[#This Row],[ItemName]],Table1[[#This Row],[Column1]]+1,Table1[[#This Row],[Column22]]-Table1[[#This Row],[Column1]])</f>
        <v xml:space="preserve">Wheels measure meters </v>
      </c>
      <c r="M3">
        <v>1</v>
      </c>
      <c r="P3">
        <v>1</v>
      </c>
      <c r="Q3">
        <v>1</v>
      </c>
    </row>
    <row r="4" spans="1:18" x14ac:dyDescent="0.25">
      <c r="A4">
        <v>3</v>
      </c>
      <c r="D4" t="s">
        <v>55</v>
      </c>
      <c r="E4">
        <f>FIND("/",Table1[[#This Row],[ItemName]],1)</f>
        <v>25</v>
      </c>
      <c r="F4" t="str">
        <f>LEFT(Table1[[#This Row],[ItemName]],Table1[[#This Row],[Column1]]-1)</f>
        <v xml:space="preserve">Đồng hồ hiển thị số mét </v>
      </c>
      <c r="G4">
        <f>LEN(Table1[[#This Row],[ItemName]])</f>
        <v>65</v>
      </c>
      <c r="H4" t="str">
        <f>MID(Table1[[#This Row],[ItemName]],Table1[[#This Row],[Column1]]+1,Table1[[#This Row],[Column22]]-Table1[[#This Row],[Column1]])</f>
        <v xml:space="preserve">The clock displays the number of meters </v>
      </c>
      <c r="M4">
        <v>1</v>
      </c>
      <c r="P4">
        <v>1</v>
      </c>
      <c r="Q4">
        <v>1</v>
      </c>
    </row>
    <row r="5" spans="1:18" x14ac:dyDescent="0.25">
      <c r="A5">
        <v>4</v>
      </c>
      <c r="D5" t="s">
        <v>56</v>
      </c>
      <c r="E5">
        <f>FIND("/",Table1[[#This Row],[ItemName]],1)</f>
        <v>22</v>
      </c>
      <c r="F5" t="str">
        <f>LEFT(Table1[[#This Row],[ItemName]],Table1[[#This Row],[Column1]]-1)</f>
        <v xml:space="preserve">Bộ trục quay đếm mét </v>
      </c>
      <c r="G5">
        <f>LEN(Table1[[#This Row],[ItemName]])</f>
        <v>54</v>
      </c>
      <c r="H5" t="str">
        <f>MID(Table1[[#This Row],[ItemName]],Table1[[#This Row],[Column1]]+1,Table1[[#This Row],[Column22]]-Table1[[#This Row],[Column1]])</f>
        <v xml:space="preserve"> /Set of spindle counting meters</v>
      </c>
      <c r="M5">
        <v>1</v>
      </c>
      <c r="P5">
        <v>1</v>
      </c>
      <c r="Q5">
        <v>1</v>
      </c>
    </row>
    <row r="6" spans="1:18" x14ac:dyDescent="0.25">
      <c r="A6">
        <v>5</v>
      </c>
      <c r="D6" t="s">
        <v>57</v>
      </c>
      <c r="E6">
        <f>FIND("/",Table1[[#This Row],[ItemName]],1)</f>
        <v>13</v>
      </c>
      <c r="F6" t="str">
        <f>LEFT(Table1[[#This Row],[ItemName]],Table1[[#This Row],[Column1]]-1)</f>
        <v xml:space="preserve">Rơ le nhiệt </v>
      </c>
      <c r="G6">
        <f>LEN(Table1[[#This Row],[ItemName]])</f>
        <v>27</v>
      </c>
      <c r="H6" t="str">
        <f>MID(Table1[[#This Row],[ItemName]],Table1[[#This Row],[Column1]]+1,Table1[[#This Row],[Column22]]-Table1[[#This Row],[Column1]])</f>
        <v xml:space="preserve"> Thermal relay</v>
      </c>
      <c r="J6" t="s">
        <v>19</v>
      </c>
      <c r="M6">
        <v>1</v>
      </c>
      <c r="P6">
        <v>1</v>
      </c>
      <c r="Q6">
        <v>1</v>
      </c>
    </row>
    <row r="7" spans="1:18" x14ac:dyDescent="0.25">
      <c r="A7">
        <v>6</v>
      </c>
      <c r="D7" t="s">
        <v>58</v>
      </c>
      <c r="E7">
        <f>FIND("/",Table1[[#This Row],[ItemName]],1)</f>
        <v>15</v>
      </c>
      <c r="F7" t="str">
        <f>LEFT(Table1[[#This Row],[ItemName]],Table1[[#This Row],[Column1]]-1)</f>
        <v xml:space="preserve"> Khởi động từ </v>
      </c>
      <c r="G7">
        <f>LEN(Table1[[#This Row],[ItemName]])</f>
        <v>24</v>
      </c>
      <c r="H7" t="str">
        <f>MID(Table1[[#This Row],[ItemName]],Table1[[#This Row],[Column1]]+1,Table1[[#This Row],[Column22]]-Table1[[#This Row],[Column1]])</f>
        <v>Contactor</v>
      </c>
      <c r="J7" t="s">
        <v>20</v>
      </c>
      <c r="M7">
        <v>1</v>
      </c>
      <c r="P7">
        <v>1</v>
      </c>
      <c r="Q7">
        <v>1</v>
      </c>
    </row>
    <row r="8" spans="1:18" x14ac:dyDescent="0.25">
      <c r="A8">
        <v>7</v>
      </c>
      <c r="D8" t="s">
        <v>59</v>
      </c>
      <c r="E8">
        <f>FIND("/",Table1[[#This Row],[ItemName]],1)</f>
        <v>10</v>
      </c>
      <c r="F8" t="str">
        <f>LEFT(Table1[[#This Row],[ItemName]],Table1[[#This Row],[Column1]]-1)</f>
        <v xml:space="preserve">Biến tần </v>
      </c>
      <c r="G8">
        <f>LEN(Table1[[#This Row],[ItemName]])</f>
        <v>19</v>
      </c>
      <c r="H8" t="str">
        <f>MID(Table1[[#This Row],[ItemName]],Table1[[#This Row],[Column1]]+1,Table1[[#This Row],[Column22]]-Table1[[#This Row],[Column1]])</f>
        <v xml:space="preserve"> Inverter</v>
      </c>
      <c r="J8" t="s">
        <v>21</v>
      </c>
      <c r="M8">
        <v>1</v>
      </c>
      <c r="P8">
        <v>1</v>
      </c>
      <c r="Q8">
        <v>1</v>
      </c>
    </row>
    <row r="9" spans="1:18" x14ac:dyDescent="0.25">
      <c r="A9">
        <v>8</v>
      </c>
      <c r="D9" t="s">
        <v>60</v>
      </c>
      <c r="E9">
        <f>FIND("/",Table1[[#This Row],[ItemName]],1)</f>
        <v>12</v>
      </c>
      <c r="F9" t="str">
        <f>LEFT(Table1[[#This Row],[ItemName]],Table1[[#This Row],[Column1]]-1)</f>
        <v xml:space="preserve">Dây cu doa </v>
      </c>
      <c r="G9">
        <f>LEN(Table1[[#This Row],[ItemName]])</f>
        <v>21</v>
      </c>
      <c r="H9" t="str">
        <f>MID(Table1[[#This Row],[ItemName]],Table1[[#This Row],[Column1]]+1,Table1[[#This Row],[Column22]]-Table1[[#This Row],[Column1]])</f>
        <v xml:space="preserve"> Belt B32</v>
      </c>
      <c r="J9" t="s">
        <v>22</v>
      </c>
      <c r="M9">
        <v>1</v>
      </c>
      <c r="P9">
        <v>1</v>
      </c>
      <c r="Q9">
        <v>1</v>
      </c>
    </row>
    <row r="10" spans="1:18" x14ac:dyDescent="0.25">
      <c r="A10">
        <v>9</v>
      </c>
      <c r="D10" t="s">
        <v>61</v>
      </c>
      <c r="E10">
        <f>FIND("/",Table1[[#This Row],[ItemName]],1)</f>
        <v>12</v>
      </c>
      <c r="F10" t="str">
        <f>LEFT(Table1[[#This Row],[ItemName]],Table1[[#This Row],[Column1]]-1)</f>
        <v xml:space="preserve">Dây cu doa </v>
      </c>
      <c r="G10">
        <f>LEN(Table1[[#This Row],[ItemName]])</f>
        <v>21</v>
      </c>
      <c r="H10" t="str">
        <f>MID(Table1[[#This Row],[ItemName]],Table1[[#This Row],[Column1]]+1,Table1[[#This Row],[Column22]]-Table1[[#This Row],[Column1]])</f>
        <v xml:space="preserve"> Belt B56</v>
      </c>
      <c r="J10" t="s">
        <v>23</v>
      </c>
      <c r="M10">
        <v>1</v>
      </c>
      <c r="P10">
        <v>1</v>
      </c>
      <c r="Q10">
        <v>1</v>
      </c>
    </row>
    <row r="11" spans="1:18" x14ac:dyDescent="0.25">
      <c r="A11">
        <v>10</v>
      </c>
      <c r="D11" t="s">
        <v>62</v>
      </c>
      <c r="E11">
        <f>FIND("/",Table1[[#This Row],[ItemName]],1)</f>
        <v>12</v>
      </c>
      <c r="F11" t="str">
        <f>LEFT(Table1[[#This Row],[ItemName]],Table1[[#This Row],[Column1]]-1)</f>
        <v xml:space="preserve">Dây cu doa </v>
      </c>
      <c r="G11">
        <f>LEN(Table1[[#This Row],[ItemName]])</f>
        <v>21</v>
      </c>
      <c r="H11" t="str">
        <f>MID(Table1[[#This Row],[ItemName]],Table1[[#This Row],[Column1]]+1,Table1[[#This Row],[Column22]]-Table1[[#This Row],[Column1]])</f>
        <v xml:space="preserve"> Belt B42</v>
      </c>
      <c r="J11" t="s">
        <v>24</v>
      </c>
      <c r="M11">
        <v>1</v>
      </c>
      <c r="P11">
        <v>1</v>
      </c>
      <c r="Q11">
        <v>1</v>
      </c>
    </row>
    <row r="12" spans="1:18" x14ac:dyDescent="0.25">
      <c r="A12">
        <v>11</v>
      </c>
      <c r="D12" t="s">
        <v>63</v>
      </c>
      <c r="E12">
        <f>FIND("/",Table1[[#This Row],[ItemName]],1)</f>
        <v>12</v>
      </c>
      <c r="F12" t="str">
        <f>LEFT(Table1[[#This Row],[ItemName]],Table1[[#This Row],[Column1]]-1)</f>
        <v xml:space="preserve">Dây cu doa </v>
      </c>
      <c r="G12">
        <f>LEN(Table1[[#This Row],[ItemName]])</f>
        <v>21</v>
      </c>
      <c r="H12" t="str">
        <f>MID(Table1[[#This Row],[ItemName]],Table1[[#This Row],[Column1]]+1,Table1[[#This Row],[Column22]]-Table1[[#This Row],[Column1]])</f>
        <v xml:space="preserve"> Belt B47</v>
      </c>
      <c r="J12" t="s">
        <v>25</v>
      </c>
      <c r="M12">
        <v>1</v>
      </c>
      <c r="P12">
        <v>1</v>
      </c>
      <c r="Q12">
        <v>1</v>
      </c>
    </row>
    <row r="13" spans="1:18" x14ac:dyDescent="0.25">
      <c r="A13">
        <v>12</v>
      </c>
      <c r="D13" t="s">
        <v>64</v>
      </c>
      <c r="E13">
        <f>FIND("/",Table1[[#This Row],[ItemName]],1)</f>
        <v>14</v>
      </c>
      <c r="F13" t="str">
        <f>LEFT(Table1[[#This Row],[ItemName]],Table1[[#This Row],[Column1]]-1)</f>
        <v xml:space="preserve">Biến trở 502 </v>
      </c>
      <c r="G13">
        <f>LEN(Table1[[#This Row],[ItemName]])</f>
        <v>27</v>
      </c>
      <c r="H13" t="str">
        <f>MID(Table1[[#This Row],[ItemName]],Table1[[#This Row],[Column1]]+1,Table1[[#This Row],[Column22]]-Table1[[#This Row],[Column1]])</f>
        <v xml:space="preserve"> Rheostat 502</v>
      </c>
      <c r="J13" t="s">
        <v>26</v>
      </c>
      <c r="M13">
        <v>1</v>
      </c>
      <c r="P13">
        <v>1</v>
      </c>
      <c r="Q13">
        <v>1</v>
      </c>
    </row>
    <row r="14" spans="1:18" x14ac:dyDescent="0.25">
      <c r="A14">
        <v>13</v>
      </c>
      <c r="D14" t="s">
        <v>65</v>
      </c>
      <c r="E14">
        <f>FIND("/",Table1[[#This Row],[ItemName]],1)</f>
        <v>16</v>
      </c>
      <c r="F14" t="str">
        <f>LEFT(Table1[[#This Row],[ItemName]],Table1[[#This Row],[Column1]]-1)</f>
        <v xml:space="preserve">Công tắc nguồn </v>
      </c>
      <c r="G14">
        <f>LEN(Table1[[#This Row],[ItemName]])</f>
        <v>28</v>
      </c>
      <c r="H14" t="str">
        <f>MID(Table1[[#This Row],[ItemName]],Table1[[#This Row],[Column1]]+1,Table1[[#This Row],[Column22]]-Table1[[#This Row],[Column1]])</f>
        <v xml:space="preserve"> Aptomat 30A</v>
      </c>
      <c r="J14" t="s">
        <v>27</v>
      </c>
      <c r="M14">
        <v>1</v>
      </c>
      <c r="P14">
        <v>1</v>
      </c>
      <c r="Q14">
        <v>1</v>
      </c>
    </row>
    <row r="15" spans="1:18" x14ac:dyDescent="0.25">
      <c r="A15">
        <v>14</v>
      </c>
      <c r="D15" t="s">
        <v>66</v>
      </c>
      <c r="E15">
        <f>FIND("/",Table1[[#This Row],[ItemName]],1)</f>
        <v>32</v>
      </c>
      <c r="F15" t="str">
        <f>LEFT(Table1[[#This Row],[ItemName]],Table1[[#This Row],[Column1]]-1)</f>
        <v xml:space="preserve">Cầu trì  thủy tinh 10A -250 V  </v>
      </c>
      <c r="G15">
        <f>LEN(Table1[[#This Row],[ItemName]])</f>
        <v>52</v>
      </c>
      <c r="H15" t="str">
        <f>MID(Table1[[#This Row],[ItemName]],Table1[[#This Row],[Column1]]+1,Table1[[#This Row],[Column22]]-Table1[[#This Row],[Column1]])</f>
        <v xml:space="preserve"> Glass fuse 10A-250V</v>
      </c>
      <c r="J15" t="s">
        <v>28</v>
      </c>
      <c r="M15">
        <v>1</v>
      </c>
      <c r="P15">
        <v>1</v>
      </c>
      <c r="Q15">
        <v>1</v>
      </c>
    </row>
    <row r="16" spans="1:18" x14ac:dyDescent="0.25">
      <c r="A16">
        <v>15</v>
      </c>
      <c r="D16" t="s">
        <v>67</v>
      </c>
      <c r="E16">
        <f>FIND("/",Table1[[#This Row],[ItemName]],1)</f>
        <v>29</v>
      </c>
      <c r="F16" t="str">
        <f>LEFT(Table1[[#This Row],[ItemName]],Table1[[#This Row],[Column1]]-1)</f>
        <v xml:space="preserve">Cầu trì thủy tinh 5A -250 V </v>
      </c>
      <c r="G16">
        <f>LEN(Table1[[#This Row],[ItemName]])</f>
        <v>48</v>
      </c>
      <c r="H16" t="str">
        <f>MID(Table1[[#This Row],[ItemName]],Table1[[#This Row],[Column1]]+1,Table1[[#This Row],[Column22]]-Table1[[#This Row],[Column1]])</f>
        <v xml:space="preserve"> Glass fuse 5A-250V</v>
      </c>
      <c r="J16" t="s">
        <v>29</v>
      </c>
      <c r="M16">
        <v>1</v>
      </c>
      <c r="P16">
        <v>1</v>
      </c>
      <c r="Q16">
        <v>1</v>
      </c>
    </row>
    <row r="17" spans="1:17" x14ac:dyDescent="0.25">
      <c r="A17">
        <v>16</v>
      </c>
      <c r="D17" t="s">
        <v>68</v>
      </c>
      <c r="E17">
        <f>FIND("/",Table1[[#This Row],[ItemName]],1)</f>
        <v>12</v>
      </c>
      <c r="F17" t="str">
        <f>LEFT(Table1[[#This Row],[ItemName]],Table1[[#This Row],[Column1]]-1)</f>
        <v xml:space="preserve">Tụ 368 MKT </v>
      </c>
      <c r="G17">
        <f>LEN(Table1[[#This Row],[ItemName]])</f>
        <v>31</v>
      </c>
      <c r="H17" t="str">
        <f>MID(Table1[[#This Row],[ItemName]],Table1[[#This Row],[Column1]]+1,Table1[[#This Row],[Column22]]-Table1[[#This Row],[Column1]])</f>
        <v>) Capacitor 368 MKT</v>
      </c>
      <c r="J17" t="s">
        <v>30</v>
      </c>
      <c r="M17">
        <v>1</v>
      </c>
      <c r="P17">
        <v>1</v>
      </c>
      <c r="Q17">
        <v>1</v>
      </c>
    </row>
    <row r="18" spans="1:17" x14ac:dyDescent="0.25">
      <c r="A18">
        <v>17</v>
      </c>
      <c r="D18" t="s">
        <v>69</v>
      </c>
      <c r="E18">
        <f>FIND("/",Table1[[#This Row],[ItemName]],1)</f>
        <v>21</v>
      </c>
      <c r="F18" t="str">
        <f>LEFT(Table1[[#This Row],[ItemName]],Table1[[#This Row],[Column1]]-1)</f>
        <v xml:space="preserve">Bóng điện bàn sáng  </v>
      </c>
      <c r="G18">
        <f>LEN(Table1[[#This Row],[ItemName]])</f>
        <v>42</v>
      </c>
      <c r="H18" t="str">
        <f>MID(Table1[[#This Row],[ItemName]],Table1[[#This Row],[Column1]]+1,Table1[[#This Row],[Column22]]-Table1[[#This Row],[Column1]])</f>
        <v xml:space="preserve"> Light table (Yellow)</v>
      </c>
      <c r="J18" t="s">
        <v>31</v>
      </c>
      <c r="M18">
        <v>1</v>
      </c>
      <c r="P18">
        <v>1</v>
      </c>
      <c r="Q18">
        <v>1</v>
      </c>
    </row>
    <row r="19" spans="1:17" x14ac:dyDescent="0.25">
      <c r="A19">
        <v>18</v>
      </c>
      <c r="D19" t="s">
        <v>70</v>
      </c>
      <c r="E19">
        <f>FIND("/",Table1[[#This Row],[ItemName]],1)</f>
        <v>20</v>
      </c>
      <c r="F19" t="str">
        <f>LEFT(Table1[[#This Row],[ItemName]],Table1[[#This Row],[Column1]]-1)</f>
        <v xml:space="preserve">Bóng điện bàn sáng </v>
      </c>
      <c r="G19">
        <f>LEN(Table1[[#This Row],[ItemName]])</f>
        <v>40</v>
      </c>
      <c r="H19" t="str">
        <f>MID(Table1[[#This Row],[ItemName]],Table1[[#This Row],[Column1]]+1,Table1[[#This Row],[Column22]]-Table1[[#This Row],[Column1]])</f>
        <v xml:space="preserve"> Light table (white)</v>
      </c>
      <c r="J19" t="s">
        <v>32</v>
      </c>
      <c r="M19">
        <v>1</v>
      </c>
      <c r="P19">
        <v>1</v>
      </c>
      <c r="Q19">
        <v>1</v>
      </c>
    </row>
    <row r="20" spans="1:17" x14ac:dyDescent="0.25">
      <c r="A20">
        <v>19</v>
      </c>
      <c r="D20" t="s">
        <v>71</v>
      </c>
      <c r="E20">
        <f>FIND("/",Table1[[#This Row],[ItemName]],1)</f>
        <v>19</v>
      </c>
      <c r="F20" t="str">
        <f>LEFT(Table1[[#This Row],[ItemName]],Table1[[#This Row],[Column1]]-1)</f>
        <v xml:space="preserve">Dầu thủy lực  R32 </v>
      </c>
      <c r="G20">
        <f>LEN(Table1[[#This Row],[ItemName]])</f>
        <v>37</v>
      </c>
      <c r="H20" t="str">
        <f>MID(Table1[[#This Row],[ItemName]],Table1[[#This Row],[Column1]]+1,Table1[[#This Row],[Column22]]-Table1[[#This Row],[Column1]])</f>
        <v xml:space="preserve"> Hydraulic oil R32</v>
      </c>
      <c r="M20">
        <v>1</v>
      </c>
      <c r="P20">
        <v>1</v>
      </c>
      <c r="Q20">
        <v>1</v>
      </c>
    </row>
    <row r="21" spans="1:17" x14ac:dyDescent="0.25">
      <c r="A21">
        <v>20</v>
      </c>
      <c r="D21" t="s">
        <v>72</v>
      </c>
      <c r="E21">
        <f>FIND("/",Table1[[#This Row],[ItemName]],1)</f>
        <v>16</v>
      </c>
      <c r="F21" t="str">
        <f>LEFT(Table1[[#This Row],[ItemName]],Table1[[#This Row],[Column1]]-1)</f>
        <v xml:space="preserve">Biến thế nguồn </v>
      </c>
      <c r="G21">
        <f>LEN(Table1[[#This Row],[ItemName]])</f>
        <v>50</v>
      </c>
      <c r="H21" t="str">
        <f>MID(Table1[[#This Row],[ItemName]],Table1[[#This Row],[Column1]]+1,Table1[[#This Row],[Column22]]-Table1[[#This Row],[Column1]])</f>
        <v>Source transformer 380V/220/1.5KVA</v>
      </c>
      <c r="J21" t="s">
        <v>33</v>
      </c>
      <c r="M21">
        <v>1</v>
      </c>
      <c r="P21">
        <v>1</v>
      </c>
      <c r="Q21">
        <v>1</v>
      </c>
    </row>
    <row r="22" spans="1:17" x14ac:dyDescent="0.25">
      <c r="A22">
        <v>21</v>
      </c>
      <c r="D22" t="s">
        <v>73</v>
      </c>
      <c r="E22">
        <f>FIND("/",Table1[[#This Row],[ItemName]],1)</f>
        <v>46</v>
      </c>
      <c r="F22" t="str">
        <f>LEFT(Table1[[#This Row],[ItemName]],Table1[[#This Row],[Column1]]-1)</f>
        <v xml:space="preserve">công tắc tiến, tắt , lùi quả lu đằng sau máy </v>
      </c>
      <c r="G22">
        <f>LEN(Table1[[#This Row],[ItemName]])</f>
        <v>104</v>
      </c>
      <c r="H22" t="str">
        <f>MID(Table1[[#This Row],[ItemName]],Table1[[#This Row],[Column1]]+1,Table1[[#This Row],[Column22]]-Table1[[#This Row],[Column1]])</f>
        <v xml:space="preserve"> Single switch ( forward, turn off, reverse  the machine )</v>
      </c>
      <c r="J22" t="s">
        <v>34</v>
      </c>
      <c r="M22">
        <v>1</v>
      </c>
      <c r="P22">
        <v>1</v>
      </c>
      <c r="Q22">
        <v>1</v>
      </c>
    </row>
    <row r="23" spans="1:17" x14ac:dyDescent="0.25">
      <c r="A23">
        <v>22</v>
      </c>
      <c r="D23" t="s">
        <v>74</v>
      </c>
      <c r="E23">
        <f>FIND("/",Table1[[#This Row],[ItemName]],1)</f>
        <v>26</v>
      </c>
      <c r="F23" t="str">
        <f>LEFT(Table1[[#This Row],[ItemName]],Table1[[#This Row],[Column1]]-1)</f>
        <v xml:space="preserve">Công tắc màu xanh lá cây </v>
      </c>
      <c r="G23">
        <f>LEN(Table1[[#This Row],[ItemName]])</f>
        <v>46</v>
      </c>
      <c r="H23" t="str">
        <f>MID(Table1[[#This Row],[ItemName]],Table1[[#This Row],[Column1]]+1,Table1[[#This Row],[Column22]]-Table1[[#This Row],[Column1]])</f>
        <v xml:space="preserve"> Single switch green</v>
      </c>
      <c r="J23" t="s">
        <v>35</v>
      </c>
      <c r="M23">
        <v>1</v>
      </c>
      <c r="P23">
        <v>1</v>
      </c>
      <c r="Q23">
        <v>1</v>
      </c>
    </row>
    <row r="24" spans="1:17" x14ac:dyDescent="0.25">
      <c r="A24">
        <v>23</v>
      </c>
      <c r="D24" t="s">
        <v>75</v>
      </c>
      <c r="E24">
        <f>FIND("/",Table1[[#This Row],[ItemName]],1)</f>
        <v>24</v>
      </c>
      <c r="F24" t="str">
        <f>LEFT(Table1[[#This Row],[ItemName]],Table1[[#This Row],[Column1]]-1)</f>
        <v xml:space="preserve">Công tắc màu xanh nhạt </v>
      </c>
      <c r="G24">
        <f>LEN(Table1[[#This Row],[ItemName]])</f>
        <v>52</v>
      </c>
      <c r="H24" t="str">
        <f>MID(Table1[[#This Row],[ItemName]],Table1[[#This Row],[Column1]]+1,Table1[[#This Row],[Column22]]-Table1[[#This Row],[Column1]])</f>
        <v xml:space="preserve"> Single switch light green  </v>
      </c>
      <c r="J24" t="s">
        <v>35</v>
      </c>
      <c r="M24">
        <v>1</v>
      </c>
      <c r="P24">
        <v>1</v>
      </c>
      <c r="Q24">
        <v>1</v>
      </c>
    </row>
    <row r="25" spans="1:17" x14ac:dyDescent="0.25">
      <c r="A25">
        <v>24</v>
      </c>
      <c r="D25" t="s">
        <v>76</v>
      </c>
      <c r="E25">
        <f>FIND("/",Table1[[#This Row],[ItemName]],1)</f>
        <v>14</v>
      </c>
      <c r="F25" t="str">
        <f>LEFT(Table1[[#This Row],[ItemName]],Table1[[#This Row],[Column1]]-1)</f>
        <v xml:space="preserve">Nút dừng máy </v>
      </c>
      <c r="G25">
        <f>LEN(Table1[[#This Row],[ItemName]])</f>
        <v>26</v>
      </c>
      <c r="H25" t="str">
        <f>MID(Table1[[#This Row],[ItemName]],Table1[[#This Row],[Column1]]+1,Table1[[#This Row],[Column22]]-Table1[[#This Row],[Column1]])</f>
        <v xml:space="preserve"> stop switch</v>
      </c>
      <c r="J25" t="s">
        <v>36</v>
      </c>
      <c r="M25">
        <v>1</v>
      </c>
      <c r="P25">
        <v>1</v>
      </c>
      <c r="Q25">
        <v>1</v>
      </c>
    </row>
    <row r="26" spans="1:17" x14ac:dyDescent="0.25">
      <c r="A26">
        <v>25</v>
      </c>
      <c r="D26" t="s">
        <v>77</v>
      </c>
      <c r="E26">
        <f>FIND("/",Table1[[#This Row],[ItemName]],1)</f>
        <v>46</v>
      </c>
      <c r="F26" t="str">
        <f>LEFT(Table1[[#This Row],[ItemName]],Table1[[#This Row],[Column1]]-1)</f>
        <v xml:space="preserve">Cảm biến kết thúc cuộn vải ( máy mới 1.2.3 ) </v>
      </c>
      <c r="G26">
        <f>LEN(Table1[[#This Row],[ItemName]])</f>
        <v>79</v>
      </c>
      <c r="H26" t="str">
        <f>MID(Table1[[#This Row],[ItemName]],Table1[[#This Row],[Column1]]+1,Table1[[#This Row],[Column22]]-Table1[[#This Row],[Column1]])</f>
        <v xml:space="preserve"> Photo sensor new machine : 1,2,3</v>
      </c>
      <c r="J26" t="s">
        <v>37</v>
      </c>
      <c r="M26">
        <v>1</v>
      </c>
      <c r="P26">
        <v>1</v>
      </c>
      <c r="Q26">
        <v>1</v>
      </c>
    </row>
    <row r="27" spans="1:17" x14ac:dyDescent="0.25">
      <c r="A27">
        <v>26</v>
      </c>
      <c r="D27" t="s">
        <v>78</v>
      </c>
      <c r="E27">
        <f>FIND("/",Table1[[#This Row],[ItemName]],1)</f>
        <v>28</v>
      </c>
      <c r="F27" t="str">
        <f>LEFT(Table1[[#This Row],[ItemName]],Table1[[#This Row],[Column1]]-1)</f>
        <v xml:space="preserve">Cảm biến kết thúc cuộn vải </v>
      </c>
      <c r="G27">
        <f>LEN(Table1[[#This Row],[ItemName]])</f>
        <v>65</v>
      </c>
      <c r="H27" t="str">
        <f>MID(Table1[[#This Row],[ItemName]],Table1[[#This Row],[Column1]]+1,Table1[[#This Row],[Column22]]-Table1[[#This Row],[Column1]])</f>
        <v xml:space="preserve"> Photo sensor old machine 4.5.6.7.8.9</v>
      </c>
      <c r="J27" t="s">
        <v>38</v>
      </c>
      <c r="M27">
        <v>1</v>
      </c>
      <c r="P27">
        <v>1</v>
      </c>
      <c r="Q27">
        <v>1</v>
      </c>
    </row>
    <row r="28" spans="1:17" x14ac:dyDescent="0.25">
      <c r="A28">
        <v>27</v>
      </c>
      <c r="D28" t="s">
        <v>79</v>
      </c>
      <c r="E28">
        <f>FIND("/",Table1[[#This Row],[ItemName]],1)</f>
        <v>30</v>
      </c>
      <c r="F28" t="str">
        <f>LEFT(Table1[[#This Row],[ItemName]],Table1[[#This Row],[Column1]]-1)</f>
        <v xml:space="preserve">Cảm biến căn mép vải (chữ U) </v>
      </c>
      <c r="G28">
        <f>LEN(Table1[[#This Row],[ItemName]])</f>
        <v>45</v>
      </c>
      <c r="H28" t="str">
        <f>MID(Table1[[#This Row],[ItemName]],Table1[[#This Row],[Column1]]+1,Table1[[#This Row],[Column22]]-Table1[[#This Row],[Column1]])</f>
        <v xml:space="preserve"> U Type Sensor </v>
      </c>
      <c r="M28">
        <v>1</v>
      </c>
      <c r="P28">
        <v>1</v>
      </c>
      <c r="Q28">
        <v>1</v>
      </c>
    </row>
    <row r="29" spans="1:17" x14ac:dyDescent="0.25">
      <c r="A29">
        <v>28</v>
      </c>
      <c r="D29" t="s">
        <v>80</v>
      </c>
      <c r="E29">
        <f>FIND("/",Table1[[#This Row],[ItemName]],1)</f>
        <v>33</v>
      </c>
      <c r="F29" t="str">
        <f>LEFT(Table1[[#This Row],[ItemName]],Table1[[#This Row],[Column1]]-1)</f>
        <v xml:space="preserve">Công tắc đèn bàn sáng (máy cũ ) </v>
      </c>
      <c r="G29">
        <f>LEN(Table1[[#This Row],[ItemName]])</f>
        <v>60</v>
      </c>
      <c r="H29" t="str">
        <f>MID(Table1[[#This Row],[ItemName]],Table1[[#This Row],[Column1]]+1,Table1[[#This Row],[Column22]]-Table1[[#This Row],[Column1]])</f>
        <v xml:space="preserve"> Light switch (old machine)</v>
      </c>
      <c r="J29" t="s">
        <v>39</v>
      </c>
      <c r="M29">
        <v>1</v>
      </c>
      <c r="P29">
        <v>1</v>
      </c>
      <c r="Q29">
        <v>1</v>
      </c>
    </row>
    <row r="30" spans="1:17" x14ac:dyDescent="0.25">
      <c r="A30">
        <v>29</v>
      </c>
      <c r="D30" t="s">
        <v>81</v>
      </c>
      <c r="E30">
        <f>FIND("/",Table1[[#This Row],[ItemName]],1)</f>
        <v>33</v>
      </c>
      <c r="F30" t="str">
        <f>LEFT(Table1[[#This Row],[ItemName]],Table1[[#This Row],[Column1]]-1)</f>
        <v xml:space="preserve">Công tắc vải bàn sáng (Máy mới) </v>
      </c>
      <c r="G30">
        <f>LEN(Table1[[#This Row],[ItemName]])</f>
        <v>59</v>
      </c>
      <c r="H30" t="str">
        <f>MID(Table1[[#This Row],[ItemName]],Table1[[#This Row],[Column1]]+1,Table1[[#This Row],[Column22]]-Table1[[#This Row],[Column1]])</f>
        <v>Light switch (new machine)</v>
      </c>
      <c r="J30" t="s">
        <v>40</v>
      </c>
      <c r="M30">
        <v>1</v>
      </c>
      <c r="P30">
        <v>1</v>
      </c>
      <c r="Q30">
        <v>1</v>
      </c>
    </row>
    <row r="31" spans="1:17" x14ac:dyDescent="0.25">
      <c r="A31">
        <v>30</v>
      </c>
      <c r="D31" t="s">
        <v>82</v>
      </c>
      <c r="E31">
        <f>FIND("/",Table1[[#This Row],[ItemName]],1)</f>
        <v>24</v>
      </c>
      <c r="F31" t="str">
        <f>LEFT(Table1[[#This Row],[ItemName]],Table1[[#This Row],[Column1]]-1)</f>
        <v xml:space="preserve">Bảng vi mạch Stt- 05 B </v>
      </c>
      <c r="G31">
        <f>LEN(Table1[[#This Row],[ItemName]])</f>
        <v>43</v>
      </c>
      <c r="H31" t="str">
        <f>MID(Table1[[#This Row],[ItemName]],Table1[[#This Row],[Column1]]+1,Table1[[#This Row],[Column22]]-Table1[[#This Row],[Column1]])</f>
        <v xml:space="preserve"> IC board Stt- 05 B</v>
      </c>
      <c r="J31" t="s">
        <v>41</v>
      </c>
      <c r="M31">
        <v>1</v>
      </c>
      <c r="P31">
        <v>1</v>
      </c>
      <c r="Q31">
        <v>1</v>
      </c>
    </row>
    <row r="32" spans="1:17" x14ac:dyDescent="0.25">
      <c r="A32">
        <v>31</v>
      </c>
      <c r="D32" t="s">
        <v>83</v>
      </c>
      <c r="E32">
        <f>FIND("/",Table1[[#This Row],[ItemName]],1)</f>
        <v>24</v>
      </c>
      <c r="F32" t="str">
        <f>LEFT(Table1[[#This Row],[ItemName]],Table1[[#This Row],[Column1]]-1)</f>
        <v xml:space="preserve">Bảng vi mạch Stt- 01 B </v>
      </c>
      <c r="G32">
        <f>LEN(Table1[[#This Row],[ItemName]])</f>
        <v>43</v>
      </c>
      <c r="H32" t="str">
        <f>MID(Table1[[#This Row],[ItemName]],Table1[[#This Row],[Column1]]+1,Table1[[#This Row],[Column22]]-Table1[[#This Row],[Column1]])</f>
        <v xml:space="preserve"> IC board Stt- 01 B</v>
      </c>
      <c r="J32" t="s">
        <v>42</v>
      </c>
      <c r="M32">
        <v>1</v>
      </c>
      <c r="P32">
        <v>1</v>
      </c>
      <c r="Q32">
        <v>1</v>
      </c>
    </row>
    <row r="33" spans="1:17" x14ac:dyDescent="0.25">
      <c r="A33">
        <v>32</v>
      </c>
      <c r="D33" t="s">
        <v>84</v>
      </c>
      <c r="E33">
        <f>FIND("/",Table1[[#This Row],[ItemName]],1)</f>
        <v>22</v>
      </c>
      <c r="F33" t="str">
        <f>LEFT(Table1[[#This Row],[ItemName]],Table1[[#This Row],[Column1]]-1)</f>
        <v xml:space="preserve">Bảng vi mạch Stt- 02 </v>
      </c>
      <c r="G33">
        <f>LEN(Table1[[#This Row],[ItemName]])</f>
        <v>39</v>
      </c>
      <c r="H33" t="str">
        <f>MID(Table1[[#This Row],[ItemName]],Table1[[#This Row],[Column1]]+1,Table1[[#This Row],[Column22]]-Table1[[#This Row],[Column1]])</f>
        <v xml:space="preserve"> IC board Stt- 02</v>
      </c>
      <c r="J33" t="s">
        <v>43</v>
      </c>
      <c r="M33">
        <v>1</v>
      </c>
      <c r="P33">
        <v>1</v>
      </c>
      <c r="Q33">
        <v>1</v>
      </c>
    </row>
    <row r="34" spans="1:17" x14ac:dyDescent="0.25">
      <c r="A34">
        <v>33</v>
      </c>
      <c r="D34" t="s">
        <v>85</v>
      </c>
      <c r="E34">
        <f>FIND("/",Table1[[#This Row],[ItemName]],1)</f>
        <v>23</v>
      </c>
      <c r="F34" t="str">
        <f>LEFT(Table1[[#This Row],[ItemName]],Table1[[#This Row],[Column1]]-1)</f>
        <v xml:space="preserve">Hộp số GF1500-20S 2hp </v>
      </c>
      <c r="G34">
        <f>LEN(Table1[[#This Row],[ItemName]])</f>
        <v>49</v>
      </c>
      <c r="H34" t="str">
        <f>MID(Table1[[#This Row],[ItemName]],Table1[[#This Row],[Column1]]+1,Table1[[#This Row],[Column22]]-Table1[[#This Row],[Column1]])</f>
        <v xml:space="preserve"> Gear motor GF1500-20S 2hp</v>
      </c>
      <c r="M34">
        <v>1</v>
      </c>
      <c r="P34">
        <v>1</v>
      </c>
      <c r="Q34">
        <v>1</v>
      </c>
    </row>
    <row r="35" spans="1:17" x14ac:dyDescent="0.25">
      <c r="A35">
        <v>34</v>
      </c>
      <c r="D35" t="s">
        <v>86</v>
      </c>
      <c r="E35">
        <f>FIND("/",Table1[[#This Row],[ItemName]],1)</f>
        <v>17</v>
      </c>
      <c r="F35" t="str">
        <f>LEFT(Table1[[#This Row],[ItemName]],Table1[[#This Row],[Column1]]-1)</f>
        <v>Động cơ TKJE80-1</v>
      </c>
      <c r="G35">
        <f>LEN(Table1[[#This Row],[ItemName]])</f>
        <v>50</v>
      </c>
      <c r="H35" t="str">
        <f>MID(Table1[[#This Row],[ItemName]],Table1[[#This Row],[Column1]]+1,Table1[[#This Row],[Column22]]-Table1[[#This Row],[Column1]])</f>
        <v>20 2 HP /  Motor TKJE80-1/20 2 HP</v>
      </c>
      <c r="M35">
        <v>1</v>
      </c>
      <c r="P35">
        <v>1</v>
      </c>
      <c r="Q35">
        <v>1</v>
      </c>
    </row>
    <row r="36" spans="1:17" x14ac:dyDescent="0.25">
      <c r="A36">
        <v>35</v>
      </c>
      <c r="D36" t="s">
        <v>87</v>
      </c>
      <c r="E36">
        <f>FIND("/",Table1[[#This Row],[ItemName]],1)</f>
        <v>17</v>
      </c>
      <c r="F36" t="str">
        <f>LEFT(Table1[[#This Row],[ItemName]],Table1[[#This Row],[Column1]]-1)</f>
        <v>Động cơ TKJE80-1</v>
      </c>
      <c r="G36">
        <f>LEN(Table1[[#This Row],[ItemName]])</f>
        <v>49</v>
      </c>
      <c r="H36" t="str">
        <f>MID(Table1[[#This Row],[ItemName]],Table1[[#This Row],[Column1]]+1,Table1[[#This Row],[Column22]]-Table1[[#This Row],[Column1]])</f>
        <v>30 2 HP / Motor TKJE80-1/30 2 HP</v>
      </c>
      <c r="M36">
        <v>1</v>
      </c>
      <c r="P36">
        <v>1</v>
      </c>
      <c r="Q36">
        <v>1</v>
      </c>
    </row>
    <row r="37" spans="1:17" x14ac:dyDescent="0.25">
      <c r="A37">
        <v>36</v>
      </c>
      <c r="D37" t="s">
        <v>88</v>
      </c>
      <c r="E37">
        <f>FIND("/",Table1[[#This Row],[ItemName]],1)</f>
        <v>17</v>
      </c>
      <c r="F37" t="str">
        <f>LEFT(Table1[[#This Row],[ItemName]],Table1[[#This Row],[Column1]]-1)</f>
        <v>Động cơ TKJE60-1</v>
      </c>
      <c r="G37">
        <f>LEN(Table1[[#This Row],[ItemName]])</f>
        <v>39</v>
      </c>
      <c r="H37" t="str">
        <f>MID(Table1[[#This Row],[ItemName]],Table1[[#This Row],[Column1]]+1,Table1[[#This Row],[Column22]]-Table1[[#This Row],[Column1]])</f>
        <v>60 / Motor TKJE60-1/60</v>
      </c>
      <c r="M37">
        <v>1</v>
      </c>
      <c r="P37">
        <v>1</v>
      </c>
      <c r="Q37">
        <v>1</v>
      </c>
    </row>
    <row r="38" spans="1:17" x14ac:dyDescent="0.25">
      <c r="A38">
        <v>37</v>
      </c>
      <c r="D38" t="s">
        <v>89</v>
      </c>
      <c r="E38">
        <f>FIND("/",Table1[[#This Row],[ItemName]],1)</f>
        <v>10</v>
      </c>
      <c r="F38" t="str">
        <f>LEFT(Table1[[#This Row],[ItemName]],Table1[[#This Row],[Column1]]-1)</f>
        <v xml:space="preserve">Súng khí </v>
      </c>
      <c r="G38">
        <f>LEN(Table1[[#This Row],[ItemName]])</f>
        <v>18</v>
      </c>
      <c r="H38" t="str">
        <f>MID(Table1[[#This Row],[ItemName]],Table1[[#This Row],[Column1]]+1,Table1[[#This Row],[Column22]]-Table1[[#This Row],[Column1]])</f>
        <v xml:space="preserve"> air gun</v>
      </c>
      <c r="M38">
        <v>1</v>
      </c>
      <c r="P38">
        <v>1</v>
      </c>
      <c r="Q38">
        <v>1</v>
      </c>
    </row>
    <row r="39" spans="1:17" x14ac:dyDescent="0.25">
      <c r="A39">
        <v>38</v>
      </c>
      <c r="D39" t="s">
        <v>90</v>
      </c>
      <c r="E39">
        <f>FIND("/",Table1[[#This Row],[ItemName]],1)</f>
        <v>17</v>
      </c>
      <c r="F39" t="str">
        <f>LEFT(Table1[[#This Row],[ItemName]],Table1[[#This Row],[Column1]]-1)</f>
        <v xml:space="preserve">Dây cấp khí nén </v>
      </c>
      <c r="G39">
        <f>LEN(Table1[[#This Row],[ItemName]])</f>
        <v>26</v>
      </c>
      <c r="H39" t="str">
        <f>MID(Table1[[#This Row],[ItemName]],Table1[[#This Row],[Column1]]+1,Table1[[#This Row],[Column22]]-Table1[[#This Row],[Column1]])</f>
        <v xml:space="preserve"> pipe air</v>
      </c>
      <c r="M39">
        <v>1</v>
      </c>
      <c r="P39">
        <v>1</v>
      </c>
      <c r="Q39">
        <v>1</v>
      </c>
    </row>
    <row r="40" spans="1:17" x14ac:dyDescent="0.25">
      <c r="A40">
        <v>39</v>
      </c>
      <c r="D40" t="s">
        <v>91</v>
      </c>
      <c r="E40">
        <f>FIND("/",Table1[[#This Row],[ItemName]],1)</f>
        <v>32</v>
      </c>
      <c r="F40" t="str">
        <f>LEFT(Table1[[#This Row],[ItemName]],Table1[[#This Row],[Column1]]-1)</f>
        <v xml:space="preserve">Chốt vòng bi (Dây cấp khì nén) </v>
      </c>
      <c r="G40">
        <f>LEN(Table1[[#This Row],[ItemName]])</f>
        <v>54</v>
      </c>
      <c r="H40" t="str">
        <f>MID(Table1[[#This Row],[ItemName]],Table1[[#This Row],[Column1]]+1,Table1[[#This Row],[Column22]]-Table1[[#This Row],[Column1]])</f>
        <v xml:space="preserve"> bearing lock pipe air</v>
      </c>
      <c r="M40">
        <v>1</v>
      </c>
      <c r="P40">
        <v>1</v>
      </c>
      <c r="Q40">
        <v>1</v>
      </c>
    </row>
    <row r="41" spans="1:17" x14ac:dyDescent="0.25">
      <c r="A41">
        <v>40</v>
      </c>
      <c r="D41" t="s">
        <v>92</v>
      </c>
      <c r="E41">
        <f>FIND("/",Table1[[#This Row],[ItemName]],1)</f>
        <v>22</v>
      </c>
      <c r="F41" t="str">
        <f>LEFT(Table1[[#This Row],[ItemName]],Table1[[#This Row],[Column1]]-1)</f>
        <v xml:space="preserve">ống dẫn dầu thủy lực </v>
      </c>
      <c r="G41">
        <f>LEN(Table1[[#This Row],[ItemName]])</f>
        <v>42</v>
      </c>
      <c r="H41" t="str">
        <f>MID(Table1[[#This Row],[ItemName]],Table1[[#This Row],[Column1]]+1,Table1[[#This Row],[Column22]]-Table1[[#This Row],[Column1]])</f>
        <v xml:space="preserve"> hydraulic oil pipes</v>
      </c>
      <c r="M41">
        <v>1</v>
      </c>
      <c r="P41">
        <v>1</v>
      </c>
      <c r="Q41">
        <v>1</v>
      </c>
    </row>
    <row r="42" spans="1:17" x14ac:dyDescent="0.25">
      <c r="A42">
        <v>41</v>
      </c>
      <c r="D42" t="s">
        <v>93</v>
      </c>
      <c r="E42">
        <f>FIND("/",Table1[[#This Row],[ItemName]],1)</f>
        <v>19</v>
      </c>
      <c r="F42" t="str">
        <f>LEFT(Table1[[#This Row],[ItemName]],Table1[[#This Row],[Column1]]-1)</f>
        <v xml:space="preserve">Đèn báo tiến, lùi </v>
      </c>
      <c r="G42">
        <f>LEN(Table1[[#This Row],[ItemName]])</f>
        <v>57</v>
      </c>
      <c r="H42" t="str">
        <f>MID(Table1[[#This Row],[ItemName]],Table1[[#This Row],[Column1]]+1,Table1[[#This Row],[Column22]]-Table1[[#This Row],[Column1]])</f>
        <v xml:space="preserve"> Warning forward, reverse the machine </v>
      </c>
      <c r="J42" t="s">
        <v>44</v>
      </c>
      <c r="M42">
        <v>1</v>
      </c>
      <c r="P42">
        <v>1</v>
      </c>
      <c r="Q42">
        <v>1</v>
      </c>
    </row>
    <row r="43" spans="1:17" x14ac:dyDescent="0.25">
      <c r="A43">
        <v>42</v>
      </c>
      <c r="D43" t="s">
        <v>94</v>
      </c>
      <c r="E43">
        <f>FIND("/",Table1[[#This Row],[ItemName]],1)</f>
        <v>17</v>
      </c>
      <c r="F43" t="str">
        <f>LEFT(Table1[[#This Row],[ItemName]],Table1[[#This Row],[Column1]]-1)</f>
        <v xml:space="preserve">Động cơ máy ACO </v>
      </c>
      <c r="G43">
        <f>LEN(Table1[[#This Row],[ItemName]])</f>
        <v>27</v>
      </c>
      <c r="H43" t="str">
        <f>MID(Table1[[#This Row],[ItemName]],Table1[[#This Row],[Column1]]+1,Table1[[#This Row],[Column22]]-Table1[[#This Row],[Column1]])</f>
        <v xml:space="preserve"> Motor ACO</v>
      </c>
      <c r="J43" t="s">
        <v>45</v>
      </c>
      <c r="M43">
        <v>1</v>
      </c>
      <c r="P43">
        <v>1</v>
      </c>
      <c r="Q43">
        <v>1</v>
      </c>
    </row>
    <row r="44" spans="1:17" x14ac:dyDescent="0.25">
      <c r="A44">
        <v>43</v>
      </c>
      <c r="D44" t="s">
        <v>95</v>
      </c>
      <c r="E44">
        <f>FIND("/",Table1[[#This Row],[ItemName]],1)</f>
        <v>19</v>
      </c>
      <c r="F44" t="str">
        <f>LEFT(Table1[[#This Row],[ItemName]],Table1[[#This Row],[Column1]]-1)</f>
        <v xml:space="preserve">Ngắt điện an toàn </v>
      </c>
      <c r="G44">
        <f>LEN(Table1[[#This Row],[ItemName]])</f>
        <v>48</v>
      </c>
      <c r="H44" t="str">
        <f>MID(Table1[[#This Row],[ItemName]],Table1[[#This Row],[Column1]]+1,Table1[[#This Row],[Column22]]-Table1[[#This Row],[Column1]])</f>
        <v xml:space="preserve"> Power off safety the machine</v>
      </c>
      <c r="M44">
        <v>1</v>
      </c>
      <c r="P44">
        <v>1</v>
      </c>
      <c r="Q44">
        <v>1</v>
      </c>
    </row>
    <row r="45" spans="1:17" x14ac:dyDescent="0.25">
      <c r="A45">
        <v>44</v>
      </c>
      <c r="D45" t="s">
        <v>96</v>
      </c>
      <c r="E45">
        <f>FIND("/",Table1[[#This Row],[ItemName]],1)</f>
        <v>13</v>
      </c>
      <c r="F45" t="str">
        <f>LEFT(Table1[[#This Row],[ItemName]],Table1[[#This Row],[Column1]]-1)</f>
        <v xml:space="preserve">Biến Trở 5K </v>
      </c>
      <c r="G45">
        <f>LEN(Table1[[#This Row],[ItemName]])</f>
        <v>25</v>
      </c>
      <c r="H45" t="str">
        <f>MID(Table1[[#This Row],[ItemName]],Table1[[#This Row],[Column1]]+1,Table1[[#This Row],[Column22]]-Table1[[#This Row],[Column1]])</f>
        <v xml:space="preserve"> Rheostat 5K</v>
      </c>
      <c r="J45" t="s">
        <v>46</v>
      </c>
      <c r="M45">
        <v>1</v>
      </c>
      <c r="P45">
        <v>1</v>
      </c>
      <c r="Q45">
        <v>1</v>
      </c>
    </row>
    <row r="46" spans="1:17" x14ac:dyDescent="0.25">
      <c r="A46">
        <v>45</v>
      </c>
      <c r="D46" t="s">
        <v>97</v>
      </c>
      <c r="E46">
        <f>FIND("/",Table1[[#This Row],[ItemName]],1)</f>
        <v>22</v>
      </c>
      <c r="F46" t="str">
        <f>LEFT(Table1[[#This Row],[ItemName]],Table1[[#This Row],[Column1]]-1)</f>
        <v xml:space="preserve">Ống dẫn dầu thủy lực </v>
      </c>
      <c r="G46">
        <f>LEN(Table1[[#This Row],[ItemName]])</f>
        <v>45</v>
      </c>
      <c r="H46" t="str">
        <f>MID(Table1[[#This Row],[ItemName]],Table1[[#This Row],[Column1]]+1,Table1[[#This Row],[Column22]]-Table1[[#This Row],[Column1]])</f>
        <v xml:space="preserve"> Oil cylinder LB 40*400</v>
      </c>
      <c r="M46">
        <v>1</v>
      </c>
      <c r="P46">
        <v>1</v>
      </c>
      <c r="Q46">
        <v>1</v>
      </c>
    </row>
    <row r="47" spans="1:17" x14ac:dyDescent="0.25">
      <c r="A47">
        <v>46</v>
      </c>
      <c r="D47" t="s">
        <v>98</v>
      </c>
      <c r="E47">
        <f>FIND("/",Table1[[#This Row],[ItemName]],1)</f>
        <v>9</v>
      </c>
      <c r="F47" t="str">
        <f>LEFT(Table1[[#This Row],[ItemName]],Table1[[#This Row],[Column1]]-1)</f>
        <v xml:space="preserve">Bearing </v>
      </c>
      <c r="G47">
        <f>LEN(Table1[[#This Row],[ItemName]])</f>
        <v>17</v>
      </c>
      <c r="H47" t="str">
        <f>MID(Table1[[#This Row],[ItemName]],Table1[[#This Row],[Column1]]+1,Table1[[#This Row],[Column22]]-Table1[[#This Row],[Column1]])</f>
        <v xml:space="preserve"> Vòng bi</v>
      </c>
      <c r="J47" t="s">
        <v>47</v>
      </c>
      <c r="M47">
        <v>1</v>
      </c>
      <c r="P47">
        <v>1</v>
      </c>
      <c r="Q47">
        <v>1</v>
      </c>
    </row>
    <row r="48" spans="1:17" x14ac:dyDescent="0.25">
      <c r="A48">
        <v>47</v>
      </c>
      <c r="D48" t="s">
        <v>98</v>
      </c>
      <c r="E48">
        <f>FIND("/",Table1[[#This Row],[ItemName]],1)</f>
        <v>9</v>
      </c>
      <c r="F48" t="str">
        <f>LEFT(Table1[[#This Row],[ItemName]],Table1[[#This Row],[Column1]]-1)</f>
        <v xml:space="preserve">Bearing </v>
      </c>
      <c r="G48">
        <f>LEN(Table1[[#This Row],[ItemName]])</f>
        <v>17</v>
      </c>
      <c r="H48" t="str">
        <f>MID(Table1[[#This Row],[ItemName]],Table1[[#This Row],[Column1]]+1,Table1[[#This Row],[Column22]]-Table1[[#This Row],[Column1]])</f>
        <v xml:space="preserve"> Vòng bi</v>
      </c>
      <c r="J48" t="s">
        <v>48</v>
      </c>
      <c r="M48">
        <v>1</v>
      </c>
      <c r="P48">
        <v>1</v>
      </c>
      <c r="Q48">
        <v>1</v>
      </c>
    </row>
    <row r="49" spans="1:17" x14ac:dyDescent="0.25">
      <c r="A49">
        <v>48</v>
      </c>
      <c r="D49" t="s">
        <v>98</v>
      </c>
      <c r="E49">
        <f>FIND("/",Table1[[#This Row],[ItemName]],1)</f>
        <v>9</v>
      </c>
      <c r="F49" t="str">
        <f>LEFT(Table1[[#This Row],[ItemName]],Table1[[#This Row],[Column1]]-1)</f>
        <v xml:space="preserve">Bearing </v>
      </c>
      <c r="G49">
        <f>LEN(Table1[[#This Row],[ItemName]])</f>
        <v>17</v>
      </c>
      <c r="H49" t="str">
        <f>MID(Table1[[#This Row],[ItemName]],Table1[[#This Row],[Column1]]+1,Table1[[#This Row],[Column22]]-Table1[[#This Row],[Column1]])</f>
        <v xml:space="preserve"> Vòng bi</v>
      </c>
      <c r="J49" t="s">
        <v>49</v>
      </c>
      <c r="M49">
        <v>1</v>
      </c>
      <c r="P49">
        <v>1</v>
      </c>
      <c r="Q49">
        <v>1</v>
      </c>
    </row>
    <row r="50" spans="1:17" x14ac:dyDescent="0.25">
      <c r="A50">
        <v>49</v>
      </c>
      <c r="D50" t="s">
        <v>98</v>
      </c>
      <c r="E50">
        <f>FIND("/",Table1[[#This Row],[ItemName]],1)</f>
        <v>9</v>
      </c>
      <c r="F50" t="str">
        <f>LEFT(Table1[[#This Row],[ItemName]],Table1[[#This Row],[Column1]]-1)</f>
        <v xml:space="preserve">Bearing </v>
      </c>
      <c r="G50">
        <f>LEN(Table1[[#This Row],[ItemName]])</f>
        <v>17</v>
      </c>
      <c r="H50" t="str">
        <f>MID(Table1[[#This Row],[ItemName]],Table1[[#This Row],[Column1]]+1,Table1[[#This Row],[Column22]]-Table1[[#This Row],[Column1]])</f>
        <v xml:space="preserve"> Vòng bi</v>
      </c>
      <c r="J50" t="s">
        <v>50</v>
      </c>
      <c r="M50">
        <v>1</v>
      </c>
      <c r="P50">
        <v>1</v>
      </c>
      <c r="Q50">
        <v>1</v>
      </c>
    </row>
    <row r="51" spans="1:17" x14ac:dyDescent="0.25">
      <c r="A51">
        <v>50</v>
      </c>
      <c r="D51" t="s">
        <v>98</v>
      </c>
      <c r="E51">
        <f>FIND("/",Table1[[#This Row],[ItemName]],1)</f>
        <v>9</v>
      </c>
      <c r="F51" t="str">
        <f>LEFT(Table1[[#This Row],[ItemName]],Table1[[#This Row],[Column1]]-1)</f>
        <v xml:space="preserve">Bearing </v>
      </c>
      <c r="G51">
        <f>LEN(Table1[[#This Row],[ItemName]])</f>
        <v>17</v>
      </c>
      <c r="H51" t="str">
        <f>MID(Table1[[#This Row],[ItemName]],Table1[[#This Row],[Column1]]+1,Table1[[#This Row],[Column22]]-Table1[[#This Row],[Column1]])</f>
        <v xml:space="preserve"> Vòng bi</v>
      </c>
      <c r="J51" t="s">
        <v>51</v>
      </c>
      <c r="M51">
        <v>1</v>
      </c>
      <c r="P51">
        <v>1</v>
      </c>
      <c r="Q51">
        <v>1</v>
      </c>
    </row>
    <row r="52" spans="1:17" x14ac:dyDescent="0.25">
      <c r="A52">
        <v>51</v>
      </c>
      <c r="D52" t="s">
        <v>98</v>
      </c>
      <c r="E52">
        <f>FIND("/",Table1[[#This Row],[ItemName]],1)</f>
        <v>9</v>
      </c>
      <c r="F52" t="str">
        <f>LEFT(Table1[[#This Row],[ItemName]],Table1[[#This Row],[Column1]]-1)</f>
        <v xml:space="preserve">Bearing </v>
      </c>
      <c r="G52">
        <f>LEN(Table1[[#This Row],[ItemName]])</f>
        <v>17</v>
      </c>
      <c r="H52" t="str">
        <f>MID(Table1[[#This Row],[ItemName]],Table1[[#This Row],[Column1]]+1,Table1[[#This Row],[Column22]]-Table1[[#This Row],[Column1]])</f>
        <v xml:space="preserve"> Vòng bi</v>
      </c>
      <c r="J52" t="s">
        <v>52</v>
      </c>
      <c r="M52">
        <v>1</v>
      </c>
      <c r="P52">
        <v>1</v>
      </c>
      <c r="Q52">
        <v>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(3)</vt:lpstr>
      <vt:lpstr>Worksheet (2)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2020-09-29T07:41:07Z</dcterms:created>
  <dcterms:modified xsi:type="dcterms:W3CDTF">2020-10-09T16:24:11Z</dcterms:modified>
  <cp:category>PO File</cp:category>
</cp:coreProperties>
</file>