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CA106BF-EBB4-4A4E-80BB-5BF3B5484436}" xr6:coauthVersionLast="47" xr6:coauthVersionMax="47" xr10:uidLastSave="{00000000-0000-0000-0000-000000000000}"/>
  <bookViews>
    <workbookView xWindow="-108" yWindow="-108" windowWidth="23256" windowHeight="12456" xr2:uid="{8279DFB0-2E61-4598-AC5E-63905349A3B9}"/>
  </bookViews>
  <sheets>
    <sheet name="Sheet Danh_sach" sheetId="1" r:id="rId1"/>
    <sheet name="Sheet quan_ly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K2" i="1"/>
  <c r="J3" i="1"/>
  <c r="I6" i="1"/>
  <c r="I5" i="1"/>
  <c r="I4" i="1"/>
  <c r="I3" i="1"/>
  <c r="I2" i="1"/>
  <c r="F7" i="1"/>
  <c r="E5" i="1"/>
  <c r="E2" i="1"/>
</calcChain>
</file>

<file path=xl/sharedStrings.xml><?xml version="1.0" encoding="utf-8"?>
<sst xmlns="http://schemas.openxmlformats.org/spreadsheetml/2006/main" count="52" uniqueCount="42">
  <si>
    <t>Mã DV</t>
  </si>
  <si>
    <t xml:space="preserve">Tên động vật </t>
  </si>
  <si>
    <t>Loài</t>
  </si>
  <si>
    <t>Ngày sinh</t>
  </si>
  <si>
    <t>Cân nặng (kg)</t>
  </si>
  <si>
    <t xml:space="preserve">Khu nuôi </t>
  </si>
  <si>
    <t>Số lượng</t>
  </si>
  <si>
    <t>DV01</t>
  </si>
  <si>
    <t>DV02</t>
  </si>
  <si>
    <t>DV03</t>
  </si>
  <si>
    <t>DV04</t>
  </si>
  <si>
    <t>DV05</t>
  </si>
  <si>
    <t xml:space="preserve">Voi châu Á </t>
  </si>
  <si>
    <t>Hổ Bengai</t>
  </si>
  <si>
    <t xml:space="preserve">Hươu cao cổ </t>
  </si>
  <si>
    <t>Sư tử châu Phi</t>
  </si>
  <si>
    <t>Gấu ngựa</t>
  </si>
  <si>
    <t>Voi</t>
  </si>
  <si>
    <t>Hổ</t>
  </si>
  <si>
    <t>Hươu</t>
  </si>
  <si>
    <t>Gấu</t>
  </si>
  <si>
    <t>Sư tử</t>
  </si>
  <si>
    <t>Tuổi</t>
  </si>
  <si>
    <t>18/09/2015</t>
  </si>
  <si>
    <t>22/06/2012</t>
  </si>
  <si>
    <t>30/03/2008</t>
  </si>
  <si>
    <t>Khu A</t>
  </si>
  <si>
    <t>Khu B</t>
  </si>
  <si>
    <t>Khu C</t>
  </si>
  <si>
    <t>Phân loại cân nặng</t>
  </si>
  <si>
    <t>Động vật nuôi khu B</t>
  </si>
  <si>
    <t>Động vật nuôi khu A</t>
  </si>
  <si>
    <t>Người chăm sóc</t>
  </si>
  <si>
    <t xml:space="preserve">Hổ </t>
  </si>
  <si>
    <t>Anh Nam</t>
  </si>
  <si>
    <t>Chị Lan</t>
  </si>
  <si>
    <t xml:space="preserve">Anh Minh </t>
  </si>
  <si>
    <t>Anh Khánh</t>
  </si>
  <si>
    <t>Chị Hằng</t>
  </si>
  <si>
    <t xml:space="preserve">Anh Nam </t>
  </si>
  <si>
    <t>Anh Minh</t>
  </si>
  <si>
    <t xml:space="preserve">Anh Khánh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</si>
</sst>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Danh_sach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Danh_sach"/>
      <sheetName val="Sheet quan_ly"/>
    </sheetNames>
    <sheetDataSet>
      <sheetData sheetId="0">
        <row r="1">
          <cell r="C1" t="str">
            <v>Loài</v>
          </cell>
          <cell r="D1" t="str">
            <v>Ngày sinh</v>
          </cell>
          <cell r="E1" t="str">
            <v>Tuổi</v>
          </cell>
          <cell r="F1" t="str">
            <v>Cân nặng (kg)</v>
          </cell>
          <cell r="G1" t="str">
            <v xml:space="preserve">Khu nuôi </v>
          </cell>
          <cell r="H1" t="str">
            <v>Số lượng</v>
          </cell>
          <cell r="I1" t="str">
            <v>Phân loại cân nặng</v>
          </cell>
          <cell r="J1" t="str">
            <v>Động vật nuôi khu B</v>
          </cell>
          <cell r="K1" t="str">
            <v>Động vật nuôi khu A</v>
          </cell>
        </row>
        <row r="2">
          <cell r="C2" t="str">
            <v>Voi</v>
          </cell>
          <cell r="D2">
            <v>40516</v>
          </cell>
          <cell r="E2">
            <v>14</v>
          </cell>
          <cell r="F2">
            <v>3000</v>
          </cell>
          <cell r="G2" t="str">
            <v>Khu A</v>
          </cell>
          <cell r="H2">
            <v>2</v>
          </cell>
          <cell r="I2" t="str">
            <v>Rất nặng</v>
          </cell>
          <cell r="K2">
            <v>2</v>
          </cell>
        </row>
        <row r="3">
          <cell r="C3" t="str">
            <v>Hổ</v>
          </cell>
          <cell r="D3" t="str">
            <v>18/09/2015</v>
          </cell>
          <cell r="E3">
            <v>10</v>
          </cell>
          <cell r="F3">
            <v>220</v>
          </cell>
          <cell r="G3" t="str">
            <v>Khu B</v>
          </cell>
          <cell r="H3">
            <v>3</v>
          </cell>
          <cell r="I3" t="str">
            <v>Nặng</v>
          </cell>
          <cell r="J3">
            <v>2</v>
          </cell>
        </row>
        <row r="4">
          <cell r="C4" t="str">
            <v>Hươu</v>
          </cell>
          <cell r="D4" t="str">
            <v>22/06/2012</v>
          </cell>
          <cell r="E4">
            <v>13</v>
          </cell>
          <cell r="F4">
            <v>800</v>
          </cell>
          <cell r="G4" t="str">
            <v>Khu A</v>
          </cell>
          <cell r="H4">
            <v>1</v>
          </cell>
          <cell r="I4" t="str">
            <v>Nặng</v>
          </cell>
        </row>
        <row r="5">
          <cell r="C5" t="str">
            <v>Sư tử</v>
          </cell>
          <cell r="D5">
            <v>42491</v>
          </cell>
          <cell r="E5">
            <v>9</v>
          </cell>
          <cell r="F5">
            <v>250</v>
          </cell>
          <cell r="G5" t="str">
            <v>Khu B</v>
          </cell>
          <cell r="H5">
            <v>2</v>
          </cell>
          <cell r="I5" t="str">
            <v>Nặng</v>
          </cell>
        </row>
        <row r="6">
          <cell r="C6" t="str">
            <v>Gấu</v>
          </cell>
          <cell r="D6" t="str">
            <v>30/03/2008</v>
          </cell>
          <cell r="E6">
            <v>17</v>
          </cell>
          <cell r="F6">
            <v>140</v>
          </cell>
          <cell r="G6" t="str">
            <v>Khu C</v>
          </cell>
          <cell r="H6">
            <v>4</v>
          </cell>
          <cell r="I6" t="str">
            <v>Nhẹ</v>
          </cell>
        </row>
        <row r="7">
          <cell r="F7">
            <v>882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17897-109A-43B9-8353-F922B62303DD}">
  <dimension ref="A1:L7"/>
  <sheetViews>
    <sheetView tabSelected="1" workbookViewId="0">
      <selection activeCell="L6" sqref="L6"/>
    </sheetView>
  </sheetViews>
  <sheetFormatPr defaultRowHeight="14.4" x14ac:dyDescent="0.3"/>
  <cols>
    <col min="1" max="1" width="9.33203125" customWidth="1"/>
    <col min="2" max="2" width="12.109375" customWidth="1"/>
    <col min="4" max="4" width="12.88671875" customWidth="1"/>
    <col min="5" max="5" width="8" bestFit="1" customWidth="1"/>
    <col min="6" max="6" width="12" customWidth="1"/>
    <col min="7" max="7" width="9.77734375" customWidth="1"/>
    <col min="9" max="9" width="16" customWidth="1"/>
    <col min="10" max="10" width="17.77734375" customWidth="1"/>
    <col min="11" max="11" width="18" customWidth="1"/>
    <col min="12" max="12" width="14.777343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1" t="s">
        <v>4</v>
      </c>
      <c r="G1" s="1" t="s">
        <v>5</v>
      </c>
      <c r="H1" s="1" t="s">
        <v>6</v>
      </c>
      <c r="I1" s="1" t="s">
        <v>29</v>
      </c>
      <c r="J1" s="1" t="s">
        <v>30</v>
      </c>
      <c r="K1" s="1" t="s">
        <v>31</v>
      </c>
      <c r="L1" s="1" t="s">
        <v>32</v>
      </c>
    </row>
    <row r="2" spans="1:12" x14ac:dyDescent="0.3">
      <c r="A2" t="s">
        <v>7</v>
      </c>
      <c r="B2" t="s">
        <v>12</v>
      </c>
      <c r="C2" t="s">
        <v>17</v>
      </c>
      <c r="D2" s="2">
        <v>40516</v>
      </c>
      <c r="E2">
        <f ca="1">DATEDIF(D2, TODAY(), "Y")</f>
        <v>14</v>
      </c>
      <c r="F2">
        <v>3000</v>
      </c>
      <c r="G2" t="s">
        <v>26</v>
      </c>
      <c r="H2">
        <v>2</v>
      </c>
      <c r="I2" t="str">
        <f>IF(F2&gt;800,"Rất nặng",IF(F2&gt;200,"Nặng","Nhẹ"))</f>
        <v>Rất nặng</v>
      </c>
      <c r="K2">
        <f>COUNTIF(G2:G6,"Khu A")</f>
        <v>2</v>
      </c>
      <c r="L2" t="s">
        <v>39</v>
      </c>
    </row>
    <row r="3" spans="1:12" x14ac:dyDescent="0.3">
      <c r="A3" t="s">
        <v>8</v>
      </c>
      <c r="B3" t="s">
        <v>13</v>
      </c>
      <c r="C3" t="s">
        <v>18</v>
      </c>
      <c r="D3" s="3" t="s">
        <v>23</v>
      </c>
      <c r="E3">
        <v>10</v>
      </c>
      <c r="F3">
        <v>220</v>
      </c>
      <c r="G3" t="s">
        <v>27</v>
      </c>
      <c r="H3">
        <v>3</v>
      </c>
      <c r="I3" t="str">
        <f>IF(F3&gt;800,"Rất nặng",IF(F3&gt;200,"Nặng","Nhẹ"))</f>
        <v>Nặng</v>
      </c>
      <c r="J3">
        <f>COUNTIF(G2:G6,"Khu B")</f>
        <v>2</v>
      </c>
      <c r="L3" t="s">
        <v>35</v>
      </c>
    </row>
    <row r="4" spans="1:12" x14ac:dyDescent="0.3">
      <c r="A4" t="s">
        <v>9</v>
      </c>
      <c r="B4" t="s">
        <v>14</v>
      </c>
      <c r="C4" t="s">
        <v>19</v>
      </c>
      <c r="D4" s="3" t="s">
        <v>24</v>
      </c>
      <c r="E4">
        <v>13</v>
      </c>
      <c r="F4">
        <v>800</v>
      </c>
      <c r="G4" t="s">
        <v>26</v>
      </c>
      <c r="H4">
        <v>1</v>
      </c>
      <c r="I4" t="str">
        <f>IF(F4&gt;800,"Rất nặng",IF(F4&gt;200,"Nặng","Nhẹ"))</f>
        <v>Nặng</v>
      </c>
      <c r="L4" t="s">
        <v>40</v>
      </c>
    </row>
    <row r="5" spans="1:12" x14ac:dyDescent="0.3">
      <c r="A5" t="s">
        <v>10</v>
      </c>
      <c r="B5" t="s">
        <v>15</v>
      </c>
      <c r="C5" t="s">
        <v>21</v>
      </c>
      <c r="D5" s="2">
        <v>42491</v>
      </c>
      <c r="E5">
        <f ca="1">DATEDIF(D5, TODAY(), "Y")</f>
        <v>9</v>
      </c>
      <c r="F5">
        <v>250</v>
      </c>
      <c r="G5" t="s">
        <v>27</v>
      </c>
      <c r="H5">
        <v>2</v>
      </c>
      <c r="I5" t="str">
        <f>IF(F5&gt;800,"Rất nặng",IF(F5&gt;200,"Nặng","Nhẹ"))</f>
        <v>Nặng</v>
      </c>
      <c r="L5" t="s">
        <v>41</v>
      </c>
    </row>
    <row r="6" spans="1:12" x14ac:dyDescent="0.3">
      <c r="A6" t="s">
        <v>11</v>
      </c>
      <c r="B6" t="s">
        <v>16</v>
      </c>
      <c r="C6" t="s">
        <v>20</v>
      </c>
      <c r="D6" s="3" t="s">
        <v>25</v>
      </c>
      <c r="E6">
        <v>17</v>
      </c>
      <c r="F6">
        <v>140</v>
      </c>
      <c r="G6" t="s">
        <v>28</v>
      </c>
      <c r="H6">
        <v>4</v>
      </c>
      <c r="I6" t="str">
        <f>IF(F6&gt;800,"Rất nặng",IF(F6&gt;200,"Nặng","Nhẹ"))</f>
        <v>Nhẹ</v>
      </c>
      <c r="L6" t="s">
        <v>38</v>
      </c>
    </row>
    <row r="7" spans="1:12" x14ac:dyDescent="0.3">
      <c r="F7">
        <f>AVERAGE(F2:F6)</f>
        <v>882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A9FC-2DA8-4789-A558-66B98F5AD179}">
  <dimension ref="A1:C6"/>
  <sheetViews>
    <sheetView workbookViewId="0">
      <selection activeCell="C2" sqref="C2"/>
    </sheetView>
  </sheetViews>
  <sheetFormatPr defaultRowHeight="14.4" x14ac:dyDescent="0.3"/>
  <cols>
    <col min="2" max="2" width="15.88671875" customWidth="1"/>
  </cols>
  <sheetData>
    <row r="1" spans="1:3" x14ac:dyDescent="0.3">
      <c r="A1" s="1" t="s">
        <v>2</v>
      </c>
      <c r="B1" s="1" t="s">
        <v>32</v>
      </c>
      <c r="C1" s="1"/>
    </row>
    <row r="2" spans="1:3" x14ac:dyDescent="0.3">
      <c r="A2" t="s">
        <v>17</v>
      </c>
      <c r="B2" t="s">
        <v>34</v>
      </c>
    </row>
    <row r="3" spans="1:3" x14ac:dyDescent="0.3">
      <c r="A3" t="s">
        <v>33</v>
      </c>
      <c r="B3" t="s">
        <v>35</v>
      </c>
      <c r="C3">
        <f>VLOOKUP(A2,'[1]Sheet Danh_sach'!C:L,10,FALSE)</f>
        <v>0</v>
      </c>
    </row>
    <row r="4" spans="1:3" x14ac:dyDescent="0.3">
      <c r="A4" t="s">
        <v>19</v>
      </c>
      <c r="B4" t="s">
        <v>36</v>
      </c>
    </row>
    <row r="5" spans="1:3" x14ac:dyDescent="0.3">
      <c r="A5" t="s">
        <v>21</v>
      </c>
      <c r="B5" t="s">
        <v>37</v>
      </c>
    </row>
    <row r="6" spans="1:3" x14ac:dyDescent="0.3">
      <c r="A6" t="s">
        <v>20</v>
      </c>
      <c r="B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Danh_sach</vt:lpstr>
      <vt:lpstr>Sheet quan_ly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Minh Đức</dc:creator>
  <cp:lastModifiedBy>Nguyễn Minh Đức</cp:lastModifiedBy>
  <dcterms:created xsi:type="dcterms:W3CDTF">2025-10-01T07:10:20Z</dcterms:created>
  <dcterms:modified xsi:type="dcterms:W3CDTF">2025-10-01T08:08:10Z</dcterms:modified>
</cp:coreProperties>
</file>