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19"/>
  <workbookPr/>
  <xr:revisionPtr revIDLastSave="1227" documentId="11_0B1D56BE9CDCCE836B02CE7A5FB0D4A9BBFD1C62" xr6:coauthVersionLast="47" xr6:coauthVersionMax="47" xr10:uidLastSave="{19322BD7-613C-4E36-846C-3C0EF629993A}"/>
  <bookViews>
    <workbookView xWindow="240" yWindow="105" windowWidth="14805" windowHeight="8010" firstSheet="4" xr2:uid="{00000000-000D-0000-FFFF-FFFF00000000}"/>
  </bookViews>
  <sheets>
    <sheet name="Sheet1" sheetId="6" r:id="rId1"/>
    <sheet name="XOM" sheetId="1" r:id="rId2"/>
    <sheet name="CVX" sheetId="4" r:id="rId3"/>
    <sheet name="SHEL" sheetId="3" r:id="rId4"/>
    <sheet name="MPC" sheetId="2" r:id="rId5"/>
    <sheet name="HAL" sheetId="5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31" i="2" l="1"/>
  <c r="AC31" i="2"/>
  <c r="AA31" i="2"/>
  <c r="V31" i="2"/>
  <c r="U31" i="2"/>
  <c r="T31" i="2"/>
  <c r="S31" i="2"/>
  <c r="R31" i="2"/>
  <c r="Q31" i="2"/>
  <c r="P31" i="2"/>
  <c r="O31" i="2"/>
  <c r="C31" i="2"/>
  <c r="AC31" i="3"/>
  <c r="AB31" i="3"/>
  <c r="AA31" i="3"/>
  <c r="Z31" i="3"/>
  <c r="V31" i="3"/>
  <c r="U31" i="3"/>
  <c r="T31" i="3"/>
  <c r="S31" i="3"/>
  <c r="R31" i="3"/>
  <c r="Q31" i="3"/>
  <c r="P31" i="3"/>
  <c r="O31" i="3"/>
  <c r="C31" i="3"/>
  <c r="AC31" i="4"/>
  <c r="AA31" i="4"/>
  <c r="V31" i="4"/>
  <c r="U31" i="4"/>
  <c r="T31" i="4"/>
  <c r="S31" i="4"/>
  <c r="R31" i="4"/>
  <c r="Q31" i="4"/>
  <c r="P31" i="4"/>
  <c r="O31" i="4"/>
  <c r="C31" i="4"/>
  <c r="O31" i="1"/>
  <c r="P31" i="1"/>
  <c r="Q31" i="1"/>
  <c r="R31" i="1"/>
  <c r="S31" i="1"/>
  <c r="T31" i="1"/>
  <c r="U31" i="1"/>
  <c r="V31" i="1"/>
  <c r="AA31" i="1"/>
  <c r="AC31" i="1"/>
  <c r="AD31" i="1"/>
  <c r="C31" i="1"/>
  <c r="C31" i="5"/>
  <c r="P31" i="5"/>
  <c r="Q31" i="5"/>
  <c r="R31" i="5"/>
  <c r="S31" i="5"/>
  <c r="T31" i="5"/>
  <c r="U31" i="5"/>
  <c r="V31" i="5"/>
  <c r="AA31" i="5"/>
  <c r="AC31" i="5"/>
  <c r="AD31" i="5"/>
  <c r="O31" i="5"/>
  <c r="Q2" i="1"/>
  <c r="P2" i="1"/>
  <c r="O2" i="1"/>
  <c r="V2" i="1"/>
  <c r="U2" i="1"/>
  <c r="T2" i="1"/>
  <c r="S2" i="1"/>
  <c r="R2" i="1"/>
  <c r="AB29" i="2"/>
  <c r="AD29" i="5"/>
  <c r="AD28" i="5"/>
  <c r="AD27" i="5"/>
  <c r="AD26" i="5"/>
  <c r="AD25" i="5"/>
  <c r="AD24" i="5"/>
  <c r="AD23" i="5"/>
  <c r="AD22" i="5"/>
  <c r="AD21" i="5"/>
  <c r="AD20" i="5"/>
  <c r="AD19" i="5"/>
  <c r="AD18" i="5"/>
  <c r="AD17" i="5"/>
  <c r="AD16" i="5"/>
  <c r="AD15" i="5"/>
  <c r="AD14" i="5"/>
  <c r="AD13" i="5"/>
  <c r="AD12" i="5"/>
  <c r="AD11" i="5"/>
  <c r="AD10" i="5"/>
  <c r="AD9" i="5"/>
  <c r="AD8" i="5"/>
  <c r="AD7" i="5"/>
  <c r="AD6" i="5"/>
  <c r="AD5" i="5"/>
  <c r="AD4" i="5"/>
  <c r="AD3" i="5"/>
  <c r="AD2" i="5"/>
  <c r="AD29" i="2"/>
  <c r="AD28" i="2"/>
  <c r="AD27" i="2"/>
  <c r="AD26" i="2"/>
  <c r="AD25" i="2"/>
  <c r="AD24" i="2"/>
  <c r="AD23" i="2"/>
  <c r="AD22" i="2"/>
  <c r="AD21" i="2"/>
  <c r="AD20" i="2"/>
  <c r="AD19" i="2"/>
  <c r="AD18" i="2"/>
  <c r="AD17" i="2"/>
  <c r="AD16" i="2"/>
  <c r="AD15" i="2"/>
  <c r="AD14" i="2"/>
  <c r="AD13" i="2"/>
  <c r="AD12" i="2"/>
  <c r="AD11" i="2"/>
  <c r="AD10" i="2"/>
  <c r="AD9" i="2"/>
  <c r="AD8" i="2"/>
  <c r="AD7" i="2"/>
  <c r="AD6" i="2"/>
  <c r="AD5" i="2"/>
  <c r="AD4" i="2"/>
  <c r="AD3" i="2"/>
  <c r="AD2" i="2"/>
  <c r="AD29" i="3"/>
  <c r="AD31" i="3" s="1"/>
  <c r="AD28" i="3"/>
  <c r="AD27" i="3"/>
  <c r="AD26" i="3"/>
  <c r="AD25" i="3"/>
  <c r="AD24" i="3"/>
  <c r="AD23" i="3"/>
  <c r="AD22" i="3"/>
  <c r="AD21" i="3"/>
  <c r="AD20" i="3"/>
  <c r="AD19" i="3"/>
  <c r="AD18" i="3"/>
  <c r="AD17" i="3"/>
  <c r="AD16" i="3"/>
  <c r="AD15" i="3"/>
  <c r="AD14" i="3"/>
  <c r="AD13" i="3"/>
  <c r="AD12" i="3"/>
  <c r="AD11" i="3"/>
  <c r="AD10" i="3"/>
  <c r="AD9" i="3"/>
  <c r="AD8" i="3"/>
  <c r="AD7" i="3"/>
  <c r="AD6" i="3"/>
  <c r="AD5" i="3"/>
  <c r="AD4" i="3"/>
  <c r="AD3" i="3"/>
  <c r="AD2" i="3"/>
  <c r="AD29" i="1"/>
  <c r="AD28" i="1"/>
  <c r="AD27" i="1"/>
  <c r="AD26" i="1"/>
  <c r="AD25" i="1"/>
  <c r="AD24" i="1"/>
  <c r="AD23" i="1"/>
  <c r="AD22" i="1"/>
  <c r="AD21" i="1"/>
  <c r="AD20" i="1"/>
  <c r="AD19" i="1"/>
  <c r="AD18" i="1"/>
  <c r="AD17" i="1"/>
  <c r="AD16" i="1"/>
  <c r="AD15" i="1"/>
  <c r="AD14" i="1"/>
  <c r="AD13" i="1"/>
  <c r="AD12" i="1"/>
  <c r="AD11" i="1"/>
  <c r="AD10" i="1"/>
  <c r="AD9" i="1"/>
  <c r="AD8" i="1"/>
  <c r="AD7" i="1"/>
  <c r="AD6" i="1"/>
  <c r="AD5" i="1"/>
  <c r="AD4" i="1"/>
  <c r="AD3" i="1"/>
  <c r="AD2" i="1"/>
  <c r="AC29" i="5"/>
  <c r="AB29" i="5"/>
  <c r="AA29" i="5"/>
  <c r="Z29" i="5"/>
  <c r="AC28" i="5"/>
  <c r="AB28" i="5"/>
  <c r="AA28" i="5"/>
  <c r="Z28" i="5"/>
  <c r="AC27" i="5"/>
  <c r="AB27" i="5"/>
  <c r="AA27" i="5"/>
  <c r="Z27" i="5"/>
  <c r="AC26" i="5"/>
  <c r="AB26" i="5"/>
  <c r="AA26" i="5"/>
  <c r="Z26" i="5"/>
  <c r="AC25" i="5"/>
  <c r="AB25" i="5"/>
  <c r="AA25" i="5"/>
  <c r="Z25" i="5"/>
  <c r="AC24" i="5"/>
  <c r="AB24" i="5"/>
  <c r="AA24" i="5"/>
  <c r="Z24" i="5"/>
  <c r="AC23" i="5"/>
  <c r="AB23" i="5"/>
  <c r="AA23" i="5"/>
  <c r="Z23" i="5"/>
  <c r="AC22" i="5"/>
  <c r="AB22" i="5"/>
  <c r="AA22" i="5"/>
  <c r="Z22" i="5"/>
  <c r="AC21" i="5"/>
  <c r="AB21" i="5"/>
  <c r="AA21" i="5"/>
  <c r="Z21" i="5"/>
  <c r="AC20" i="5"/>
  <c r="AB20" i="5"/>
  <c r="AA20" i="5"/>
  <c r="Z20" i="5"/>
  <c r="AC19" i="5"/>
  <c r="AB19" i="5"/>
  <c r="AA19" i="5"/>
  <c r="Z19" i="5"/>
  <c r="AC18" i="5"/>
  <c r="AB18" i="5"/>
  <c r="AB31" i="5" s="1"/>
  <c r="AA18" i="5"/>
  <c r="Z18" i="5"/>
  <c r="AC17" i="5"/>
  <c r="AB17" i="5"/>
  <c r="AA17" i="5"/>
  <c r="Z17" i="5"/>
  <c r="Z31" i="5" s="1"/>
  <c r="AC16" i="5"/>
  <c r="AB16" i="5"/>
  <c r="AA16" i="5"/>
  <c r="Z16" i="5"/>
  <c r="AC15" i="5"/>
  <c r="AB15" i="5"/>
  <c r="AA15" i="5"/>
  <c r="Z15" i="5"/>
  <c r="AC14" i="5"/>
  <c r="AB14" i="5"/>
  <c r="AA14" i="5"/>
  <c r="Z14" i="5"/>
  <c r="AC13" i="5"/>
  <c r="AB13" i="5"/>
  <c r="AA13" i="5"/>
  <c r="Z13" i="5"/>
  <c r="AC12" i="5"/>
  <c r="AB12" i="5"/>
  <c r="AA12" i="5"/>
  <c r="Z12" i="5"/>
  <c r="AC11" i="5"/>
  <c r="AB11" i="5"/>
  <c r="AA11" i="5"/>
  <c r="Z11" i="5"/>
  <c r="AC10" i="5"/>
  <c r="AB10" i="5"/>
  <c r="AA10" i="5"/>
  <c r="Z10" i="5"/>
  <c r="AC9" i="5"/>
  <c r="AB9" i="5"/>
  <c r="AA9" i="5"/>
  <c r="Z9" i="5"/>
  <c r="AC8" i="5"/>
  <c r="AB8" i="5"/>
  <c r="AA8" i="5"/>
  <c r="Z8" i="5"/>
  <c r="AC7" i="5"/>
  <c r="AB7" i="5"/>
  <c r="AA7" i="5"/>
  <c r="Z7" i="5"/>
  <c r="AC6" i="5"/>
  <c r="AB6" i="5"/>
  <c r="AA6" i="5"/>
  <c r="Z6" i="5"/>
  <c r="AC5" i="5"/>
  <c r="AB5" i="5"/>
  <c r="AA5" i="5"/>
  <c r="Z5" i="5"/>
  <c r="AC4" i="5"/>
  <c r="AB4" i="5"/>
  <c r="AA4" i="5"/>
  <c r="Z4" i="5"/>
  <c r="AC3" i="5"/>
  <c r="AB3" i="5"/>
  <c r="AA3" i="5"/>
  <c r="Z3" i="5"/>
  <c r="AC2" i="5"/>
  <c r="AB2" i="5"/>
  <c r="AA2" i="5"/>
  <c r="Z2" i="5"/>
  <c r="AC29" i="2"/>
  <c r="AA29" i="2"/>
  <c r="Z29" i="2"/>
  <c r="AC28" i="2"/>
  <c r="AB28" i="2"/>
  <c r="AA28" i="2"/>
  <c r="Z28" i="2"/>
  <c r="AC27" i="2"/>
  <c r="AB27" i="2"/>
  <c r="AA27" i="2"/>
  <c r="Z27" i="2"/>
  <c r="AC26" i="2"/>
  <c r="AB26" i="2"/>
  <c r="AA26" i="2"/>
  <c r="Z26" i="2"/>
  <c r="AC25" i="2"/>
  <c r="AB25" i="2"/>
  <c r="AA25" i="2"/>
  <c r="Z25" i="2"/>
  <c r="AC24" i="2"/>
  <c r="AB24" i="2"/>
  <c r="AA24" i="2"/>
  <c r="Z24" i="2"/>
  <c r="AC23" i="2"/>
  <c r="AB23" i="2"/>
  <c r="AA23" i="2"/>
  <c r="Z23" i="2"/>
  <c r="AC22" i="2"/>
  <c r="AB22" i="2"/>
  <c r="AA22" i="2"/>
  <c r="Z22" i="2"/>
  <c r="AC21" i="2"/>
  <c r="AB21" i="2"/>
  <c r="AA21" i="2"/>
  <c r="Z21" i="2"/>
  <c r="AC20" i="2"/>
  <c r="AB20" i="2"/>
  <c r="AA20" i="2"/>
  <c r="Z20" i="2"/>
  <c r="AC19" i="2"/>
  <c r="AB19" i="2"/>
  <c r="AA19" i="2"/>
  <c r="Z19" i="2"/>
  <c r="AC18" i="2"/>
  <c r="AB18" i="2"/>
  <c r="AA18" i="2"/>
  <c r="Z18" i="2"/>
  <c r="AC17" i="2"/>
  <c r="AB17" i="2"/>
  <c r="AA17" i="2"/>
  <c r="Z17" i="2"/>
  <c r="AC16" i="2"/>
  <c r="AB16" i="2"/>
  <c r="AA16" i="2"/>
  <c r="Z16" i="2"/>
  <c r="AC15" i="2"/>
  <c r="AB15" i="2"/>
  <c r="AA15" i="2"/>
  <c r="Z15" i="2"/>
  <c r="AC14" i="2"/>
  <c r="AB14" i="2"/>
  <c r="AA14" i="2"/>
  <c r="Z14" i="2"/>
  <c r="AC13" i="2"/>
  <c r="AB13" i="2"/>
  <c r="AA13" i="2"/>
  <c r="Z13" i="2"/>
  <c r="AC12" i="2"/>
  <c r="AB12" i="2"/>
  <c r="AA12" i="2"/>
  <c r="Z12" i="2"/>
  <c r="AC11" i="2"/>
  <c r="AB11" i="2"/>
  <c r="AA11" i="2"/>
  <c r="Z11" i="2"/>
  <c r="AC10" i="2"/>
  <c r="AB10" i="2"/>
  <c r="AA10" i="2"/>
  <c r="Z10" i="2"/>
  <c r="AC9" i="2"/>
  <c r="AB9" i="2"/>
  <c r="AA9" i="2"/>
  <c r="Z9" i="2"/>
  <c r="AC8" i="2"/>
  <c r="AB8" i="2"/>
  <c r="AA8" i="2"/>
  <c r="Z8" i="2"/>
  <c r="AC7" i="2"/>
  <c r="AB7" i="2"/>
  <c r="AA7" i="2"/>
  <c r="Z7" i="2"/>
  <c r="AC6" i="2"/>
  <c r="AB6" i="2"/>
  <c r="AA6" i="2"/>
  <c r="Z6" i="2"/>
  <c r="AC5" i="2"/>
  <c r="AB5" i="2"/>
  <c r="AA5" i="2"/>
  <c r="Z5" i="2"/>
  <c r="AC4" i="2"/>
  <c r="AB4" i="2"/>
  <c r="AA4" i="2"/>
  <c r="Z4" i="2"/>
  <c r="AC3" i="2"/>
  <c r="AB3" i="2"/>
  <c r="AA3" i="2"/>
  <c r="Z3" i="2"/>
  <c r="AC2" i="2"/>
  <c r="AB2" i="2"/>
  <c r="AB31" i="2" s="1"/>
  <c r="AA2" i="2"/>
  <c r="Z2" i="2"/>
  <c r="Z31" i="2" s="1"/>
  <c r="AC29" i="3"/>
  <c r="AB29" i="3"/>
  <c r="AA29" i="3"/>
  <c r="Z29" i="3"/>
  <c r="AC28" i="3"/>
  <c r="AB28" i="3"/>
  <c r="AA28" i="3"/>
  <c r="Z28" i="3"/>
  <c r="AC27" i="3"/>
  <c r="AB27" i="3"/>
  <c r="AA27" i="3"/>
  <c r="Z27" i="3"/>
  <c r="AC26" i="3"/>
  <c r="AB26" i="3"/>
  <c r="AA26" i="3"/>
  <c r="Z26" i="3"/>
  <c r="AC25" i="3"/>
  <c r="AB25" i="3"/>
  <c r="AA25" i="3"/>
  <c r="Z25" i="3"/>
  <c r="AC24" i="3"/>
  <c r="AB24" i="3"/>
  <c r="AA24" i="3"/>
  <c r="Z24" i="3"/>
  <c r="AC23" i="3"/>
  <c r="AB23" i="3"/>
  <c r="AA23" i="3"/>
  <c r="Z23" i="3"/>
  <c r="AC22" i="3"/>
  <c r="AB22" i="3"/>
  <c r="AA22" i="3"/>
  <c r="Z22" i="3"/>
  <c r="AC21" i="3"/>
  <c r="AB21" i="3"/>
  <c r="AA21" i="3"/>
  <c r="Z21" i="3"/>
  <c r="AC20" i="3"/>
  <c r="AB20" i="3"/>
  <c r="AA20" i="3"/>
  <c r="Z20" i="3"/>
  <c r="AC19" i="3"/>
  <c r="AB19" i="3"/>
  <c r="AA19" i="3"/>
  <c r="Z19" i="3"/>
  <c r="AC18" i="3"/>
  <c r="AB18" i="3"/>
  <c r="AA18" i="3"/>
  <c r="Z18" i="3"/>
  <c r="AC17" i="3"/>
  <c r="AB17" i="3"/>
  <c r="AA17" i="3"/>
  <c r="Z17" i="3"/>
  <c r="AC16" i="3"/>
  <c r="AB16" i="3"/>
  <c r="AA16" i="3"/>
  <c r="Z16" i="3"/>
  <c r="AC15" i="3"/>
  <c r="AB15" i="3"/>
  <c r="AA15" i="3"/>
  <c r="Z15" i="3"/>
  <c r="AC14" i="3"/>
  <c r="AB14" i="3"/>
  <c r="AA14" i="3"/>
  <c r="Z14" i="3"/>
  <c r="AC13" i="3"/>
  <c r="AB13" i="3"/>
  <c r="AA13" i="3"/>
  <c r="Z13" i="3"/>
  <c r="AC12" i="3"/>
  <c r="AB12" i="3"/>
  <c r="AA12" i="3"/>
  <c r="Z12" i="3"/>
  <c r="AC11" i="3"/>
  <c r="AB11" i="3"/>
  <c r="AA11" i="3"/>
  <c r="Z11" i="3"/>
  <c r="AC10" i="3"/>
  <c r="AB10" i="3"/>
  <c r="AA10" i="3"/>
  <c r="Z10" i="3"/>
  <c r="AC9" i="3"/>
  <c r="AB9" i="3"/>
  <c r="AA9" i="3"/>
  <c r="Z9" i="3"/>
  <c r="AC8" i="3"/>
  <c r="AB8" i="3"/>
  <c r="AA8" i="3"/>
  <c r="Z8" i="3"/>
  <c r="AC7" i="3"/>
  <c r="AB7" i="3"/>
  <c r="AA7" i="3"/>
  <c r="Z7" i="3"/>
  <c r="AC6" i="3"/>
  <c r="AB6" i="3"/>
  <c r="AA6" i="3"/>
  <c r="Z6" i="3"/>
  <c r="AC5" i="3"/>
  <c r="AB5" i="3"/>
  <c r="AA5" i="3"/>
  <c r="Z5" i="3"/>
  <c r="AC4" i="3"/>
  <c r="AB4" i="3"/>
  <c r="AA4" i="3"/>
  <c r="Z4" i="3"/>
  <c r="AC3" i="3"/>
  <c r="AB3" i="3"/>
  <c r="AA3" i="3"/>
  <c r="Z3" i="3"/>
  <c r="AC2" i="3"/>
  <c r="AB2" i="3"/>
  <c r="AA2" i="3"/>
  <c r="Z2" i="3"/>
  <c r="AC29" i="1"/>
  <c r="AB29" i="1"/>
  <c r="AA29" i="1"/>
  <c r="Z29" i="1"/>
  <c r="AC28" i="1"/>
  <c r="AB28" i="1"/>
  <c r="AA28" i="1"/>
  <c r="Z28" i="1"/>
  <c r="AC27" i="1"/>
  <c r="AB27" i="1"/>
  <c r="AA27" i="1"/>
  <c r="Z27" i="1"/>
  <c r="AC26" i="1"/>
  <c r="AB26" i="1"/>
  <c r="AA26" i="1"/>
  <c r="Z26" i="1"/>
  <c r="AC25" i="1"/>
  <c r="AB25" i="1"/>
  <c r="AA25" i="1"/>
  <c r="Z25" i="1"/>
  <c r="AC24" i="1"/>
  <c r="AB24" i="1"/>
  <c r="AA24" i="1"/>
  <c r="Z24" i="1"/>
  <c r="AC23" i="1"/>
  <c r="AB23" i="1"/>
  <c r="AA23" i="1"/>
  <c r="Z23" i="1"/>
  <c r="AC22" i="1"/>
  <c r="AB22" i="1"/>
  <c r="AA22" i="1"/>
  <c r="Z22" i="1"/>
  <c r="AC21" i="1"/>
  <c r="AB21" i="1"/>
  <c r="AA21" i="1"/>
  <c r="Z21" i="1"/>
  <c r="AC20" i="1"/>
  <c r="AB20" i="1"/>
  <c r="AA20" i="1"/>
  <c r="Z20" i="1"/>
  <c r="AC19" i="1"/>
  <c r="AB19" i="1"/>
  <c r="AA19" i="1"/>
  <c r="Z19" i="1"/>
  <c r="AC18" i="1"/>
  <c r="AB18" i="1"/>
  <c r="AA18" i="1"/>
  <c r="Z18" i="1"/>
  <c r="AC17" i="1"/>
  <c r="AB17" i="1"/>
  <c r="AA17" i="1"/>
  <c r="Z17" i="1"/>
  <c r="AC16" i="1"/>
  <c r="AB16" i="1"/>
  <c r="AA16" i="1"/>
  <c r="Z16" i="1"/>
  <c r="AC15" i="1"/>
  <c r="AB15" i="1"/>
  <c r="AA15" i="1"/>
  <c r="Z15" i="1"/>
  <c r="AC14" i="1"/>
  <c r="AB14" i="1"/>
  <c r="AA14" i="1"/>
  <c r="Z14" i="1"/>
  <c r="AC13" i="1"/>
  <c r="AB13" i="1"/>
  <c r="AA13" i="1"/>
  <c r="Z13" i="1"/>
  <c r="AC12" i="1"/>
  <c r="AB12" i="1"/>
  <c r="AA12" i="1"/>
  <c r="Z12" i="1"/>
  <c r="AC11" i="1"/>
  <c r="AB11" i="1"/>
  <c r="AA11" i="1"/>
  <c r="Z11" i="1"/>
  <c r="AC10" i="1"/>
  <c r="AB10" i="1"/>
  <c r="AA10" i="1"/>
  <c r="Z10" i="1"/>
  <c r="AC9" i="1"/>
  <c r="AB9" i="1"/>
  <c r="AA9" i="1"/>
  <c r="Z9" i="1"/>
  <c r="AC8" i="1"/>
  <c r="AB8" i="1"/>
  <c r="AA8" i="1"/>
  <c r="Z8" i="1"/>
  <c r="AC7" i="1"/>
  <c r="AB7" i="1"/>
  <c r="AA7" i="1"/>
  <c r="Z7" i="1"/>
  <c r="AC6" i="1"/>
  <c r="AB6" i="1"/>
  <c r="AA6" i="1"/>
  <c r="Z6" i="1"/>
  <c r="AC5" i="1"/>
  <c r="AB5" i="1"/>
  <c r="AA5" i="1"/>
  <c r="Z5" i="1"/>
  <c r="AC4" i="1"/>
  <c r="AB4" i="1"/>
  <c r="AA4" i="1"/>
  <c r="Z4" i="1"/>
  <c r="AC3" i="1"/>
  <c r="AB3" i="1"/>
  <c r="AA3" i="1"/>
  <c r="Z3" i="1"/>
  <c r="AC2" i="1"/>
  <c r="AB2" i="1"/>
  <c r="AB31" i="1" s="1"/>
  <c r="AA2" i="1"/>
  <c r="Z2" i="1"/>
  <c r="Z31" i="1" s="1"/>
  <c r="AD29" i="4"/>
  <c r="AD31" i="4" s="1"/>
  <c r="AC29" i="4"/>
  <c r="AB29" i="4"/>
  <c r="AA29" i="4"/>
  <c r="Z29" i="4"/>
  <c r="AD28" i="4"/>
  <c r="AC28" i="4"/>
  <c r="AB28" i="4"/>
  <c r="AA28" i="4"/>
  <c r="Z28" i="4"/>
  <c r="AD27" i="4"/>
  <c r="AC27" i="4"/>
  <c r="AB27" i="4"/>
  <c r="AA27" i="4"/>
  <c r="Z27" i="4"/>
  <c r="AD26" i="4"/>
  <c r="AC26" i="4"/>
  <c r="AB26" i="4"/>
  <c r="AA26" i="4"/>
  <c r="Z26" i="4"/>
  <c r="AD25" i="4"/>
  <c r="AC25" i="4"/>
  <c r="AB25" i="4"/>
  <c r="AA25" i="4"/>
  <c r="Z25" i="4"/>
  <c r="AD24" i="4"/>
  <c r="AC24" i="4"/>
  <c r="AB24" i="4"/>
  <c r="AA24" i="4"/>
  <c r="Z24" i="4"/>
  <c r="AD23" i="4"/>
  <c r="AC23" i="4"/>
  <c r="AB23" i="4"/>
  <c r="AA23" i="4"/>
  <c r="Z23" i="4"/>
  <c r="AD22" i="4"/>
  <c r="AC22" i="4"/>
  <c r="AB22" i="4"/>
  <c r="AA22" i="4"/>
  <c r="Z22" i="4"/>
  <c r="AD21" i="4"/>
  <c r="AC21" i="4"/>
  <c r="AB21" i="4"/>
  <c r="AA21" i="4"/>
  <c r="Z21" i="4"/>
  <c r="AD20" i="4"/>
  <c r="AC20" i="4"/>
  <c r="AB20" i="4"/>
  <c r="AA20" i="4"/>
  <c r="Z20" i="4"/>
  <c r="AD19" i="4"/>
  <c r="AC19" i="4"/>
  <c r="AB19" i="4"/>
  <c r="AA19" i="4"/>
  <c r="Z19" i="4"/>
  <c r="AD18" i="4"/>
  <c r="AC18" i="4"/>
  <c r="AB18" i="4"/>
  <c r="AA18" i="4"/>
  <c r="Z18" i="4"/>
  <c r="AD17" i="4"/>
  <c r="AC17" i="4"/>
  <c r="AB17" i="4"/>
  <c r="AA17" i="4"/>
  <c r="Z17" i="4"/>
  <c r="AD16" i="4"/>
  <c r="AC16" i="4"/>
  <c r="AB16" i="4"/>
  <c r="AA16" i="4"/>
  <c r="Z16" i="4"/>
  <c r="AD15" i="4"/>
  <c r="AC15" i="4"/>
  <c r="AB15" i="4"/>
  <c r="AA15" i="4"/>
  <c r="Z15" i="4"/>
  <c r="AD14" i="4"/>
  <c r="AC14" i="4"/>
  <c r="AB14" i="4"/>
  <c r="AA14" i="4"/>
  <c r="Z14" i="4"/>
  <c r="AD13" i="4"/>
  <c r="AC13" i="4"/>
  <c r="AB13" i="4"/>
  <c r="AA13" i="4"/>
  <c r="Z13" i="4"/>
  <c r="AD12" i="4"/>
  <c r="AC12" i="4"/>
  <c r="AB12" i="4"/>
  <c r="AA12" i="4"/>
  <c r="Z12" i="4"/>
  <c r="AD11" i="4"/>
  <c r="AC11" i="4"/>
  <c r="AB11" i="4"/>
  <c r="AA11" i="4"/>
  <c r="Z11" i="4"/>
  <c r="AD10" i="4"/>
  <c r="AC10" i="4"/>
  <c r="AB10" i="4"/>
  <c r="AA10" i="4"/>
  <c r="Z10" i="4"/>
  <c r="AD9" i="4"/>
  <c r="AC9" i="4"/>
  <c r="AB9" i="4"/>
  <c r="AA9" i="4"/>
  <c r="Z9" i="4"/>
  <c r="AD8" i="4"/>
  <c r="AC8" i="4"/>
  <c r="AB8" i="4"/>
  <c r="AA8" i="4"/>
  <c r="Z8" i="4"/>
  <c r="AD7" i="4"/>
  <c r="AC7" i="4"/>
  <c r="AB7" i="4"/>
  <c r="AA7" i="4"/>
  <c r="Z7" i="4"/>
  <c r="AD6" i="4"/>
  <c r="AC6" i="4"/>
  <c r="AB6" i="4"/>
  <c r="AA6" i="4"/>
  <c r="Z6" i="4"/>
  <c r="AD5" i="4"/>
  <c r="AC5" i="4"/>
  <c r="AB5" i="4"/>
  <c r="AA5" i="4"/>
  <c r="Z5" i="4"/>
  <c r="AD4" i="4"/>
  <c r="AC4" i="4"/>
  <c r="AB4" i="4"/>
  <c r="AA4" i="4"/>
  <c r="Z4" i="4"/>
  <c r="AD3" i="4"/>
  <c r="AC3" i="4"/>
  <c r="AB3" i="4"/>
  <c r="AA3" i="4"/>
  <c r="Z3" i="4"/>
  <c r="AD2" i="4"/>
  <c r="AC2" i="4"/>
  <c r="AB2" i="4"/>
  <c r="AB31" i="4" s="1"/>
  <c r="AA2" i="4"/>
  <c r="Z2" i="4"/>
  <c r="Z31" i="4" s="1"/>
  <c r="V29" i="1"/>
  <c r="U29" i="1"/>
  <c r="T29" i="1"/>
  <c r="S29" i="1"/>
  <c r="R29" i="1"/>
  <c r="Q29" i="1"/>
  <c r="P29" i="1"/>
  <c r="O29" i="1"/>
  <c r="V28" i="1"/>
  <c r="U28" i="1"/>
  <c r="T28" i="1"/>
  <c r="S28" i="1"/>
  <c r="R28" i="1"/>
  <c r="Q28" i="1"/>
  <c r="P28" i="1"/>
  <c r="O28" i="1"/>
  <c r="V27" i="1"/>
  <c r="U27" i="1"/>
  <c r="T27" i="1"/>
  <c r="S27" i="1"/>
  <c r="R27" i="1"/>
  <c r="Q27" i="1"/>
  <c r="P27" i="1"/>
  <c r="O27" i="1"/>
  <c r="V26" i="1"/>
  <c r="U26" i="1"/>
  <c r="T26" i="1"/>
  <c r="S26" i="1"/>
  <c r="R26" i="1"/>
  <c r="Q26" i="1"/>
  <c r="P26" i="1"/>
  <c r="O26" i="1"/>
  <c r="V25" i="1"/>
  <c r="U25" i="1"/>
  <c r="T25" i="1"/>
  <c r="S25" i="1"/>
  <c r="R25" i="1"/>
  <c r="Q25" i="1"/>
  <c r="P25" i="1"/>
  <c r="O25" i="1"/>
  <c r="V24" i="1"/>
  <c r="U24" i="1"/>
  <c r="T24" i="1"/>
  <c r="S24" i="1"/>
  <c r="R24" i="1"/>
  <c r="Q24" i="1"/>
  <c r="P24" i="1"/>
  <c r="O24" i="1"/>
  <c r="V23" i="1"/>
  <c r="U23" i="1"/>
  <c r="T23" i="1"/>
  <c r="S23" i="1"/>
  <c r="R23" i="1"/>
  <c r="Q23" i="1"/>
  <c r="P23" i="1"/>
  <c r="O23" i="1"/>
  <c r="V22" i="1"/>
  <c r="U22" i="1"/>
  <c r="T22" i="1"/>
  <c r="S22" i="1"/>
  <c r="R22" i="1"/>
  <c r="Q22" i="1"/>
  <c r="P22" i="1"/>
  <c r="O22" i="1"/>
  <c r="V21" i="1"/>
  <c r="U21" i="1"/>
  <c r="T21" i="1"/>
  <c r="S21" i="1"/>
  <c r="R21" i="1"/>
  <c r="Q21" i="1"/>
  <c r="P21" i="1"/>
  <c r="O21" i="1"/>
  <c r="V20" i="1"/>
  <c r="U20" i="1"/>
  <c r="T20" i="1"/>
  <c r="S20" i="1"/>
  <c r="R20" i="1"/>
  <c r="Q20" i="1"/>
  <c r="P20" i="1"/>
  <c r="O20" i="1"/>
  <c r="V19" i="1"/>
  <c r="U19" i="1"/>
  <c r="T19" i="1"/>
  <c r="S19" i="1"/>
  <c r="R19" i="1"/>
  <c r="Q19" i="1"/>
  <c r="P19" i="1"/>
  <c r="O19" i="1"/>
  <c r="V18" i="1"/>
  <c r="U18" i="1"/>
  <c r="T18" i="1"/>
  <c r="S18" i="1"/>
  <c r="R18" i="1"/>
  <c r="Q18" i="1"/>
  <c r="P18" i="1"/>
  <c r="O18" i="1"/>
  <c r="V17" i="1"/>
  <c r="U17" i="1"/>
  <c r="T17" i="1"/>
  <c r="S17" i="1"/>
  <c r="R17" i="1"/>
  <c r="Q17" i="1"/>
  <c r="P17" i="1"/>
  <c r="O17" i="1"/>
  <c r="V16" i="1"/>
  <c r="U16" i="1"/>
  <c r="T16" i="1"/>
  <c r="S16" i="1"/>
  <c r="R16" i="1"/>
  <c r="Q16" i="1"/>
  <c r="P16" i="1"/>
  <c r="O16" i="1"/>
  <c r="V15" i="1"/>
  <c r="U15" i="1"/>
  <c r="T15" i="1"/>
  <c r="S15" i="1"/>
  <c r="R15" i="1"/>
  <c r="Q15" i="1"/>
  <c r="P15" i="1"/>
  <c r="O15" i="1"/>
  <c r="V14" i="1"/>
  <c r="U14" i="1"/>
  <c r="T14" i="1"/>
  <c r="S14" i="1"/>
  <c r="R14" i="1"/>
  <c r="Q14" i="1"/>
  <c r="P14" i="1"/>
  <c r="O14" i="1"/>
  <c r="V13" i="1"/>
  <c r="U13" i="1"/>
  <c r="T13" i="1"/>
  <c r="S13" i="1"/>
  <c r="R13" i="1"/>
  <c r="Q13" i="1"/>
  <c r="P13" i="1"/>
  <c r="O13" i="1"/>
  <c r="V12" i="1"/>
  <c r="U12" i="1"/>
  <c r="T12" i="1"/>
  <c r="S12" i="1"/>
  <c r="R12" i="1"/>
  <c r="Q12" i="1"/>
  <c r="P12" i="1"/>
  <c r="O12" i="1"/>
  <c r="V11" i="1"/>
  <c r="U11" i="1"/>
  <c r="T11" i="1"/>
  <c r="S11" i="1"/>
  <c r="R11" i="1"/>
  <c r="Q11" i="1"/>
  <c r="P11" i="1"/>
  <c r="O11" i="1"/>
  <c r="V10" i="1"/>
  <c r="U10" i="1"/>
  <c r="T10" i="1"/>
  <c r="S10" i="1"/>
  <c r="R10" i="1"/>
  <c r="Q10" i="1"/>
  <c r="P10" i="1"/>
  <c r="O10" i="1"/>
  <c r="V9" i="1"/>
  <c r="U9" i="1"/>
  <c r="T9" i="1"/>
  <c r="S9" i="1"/>
  <c r="R9" i="1"/>
  <c r="Q9" i="1"/>
  <c r="P9" i="1"/>
  <c r="O9" i="1"/>
  <c r="V8" i="1"/>
  <c r="U8" i="1"/>
  <c r="T8" i="1"/>
  <c r="S8" i="1"/>
  <c r="R8" i="1"/>
  <c r="Q8" i="1"/>
  <c r="P8" i="1"/>
  <c r="O8" i="1"/>
  <c r="V7" i="1"/>
  <c r="U7" i="1"/>
  <c r="T7" i="1"/>
  <c r="S7" i="1"/>
  <c r="R7" i="1"/>
  <c r="Q7" i="1"/>
  <c r="P7" i="1"/>
  <c r="O7" i="1"/>
  <c r="V6" i="1"/>
  <c r="U6" i="1"/>
  <c r="T6" i="1"/>
  <c r="S6" i="1"/>
  <c r="R6" i="1"/>
  <c r="Q6" i="1"/>
  <c r="P6" i="1"/>
  <c r="O6" i="1"/>
  <c r="V5" i="1"/>
  <c r="U5" i="1"/>
  <c r="T5" i="1"/>
  <c r="S5" i="1"/>
  <c r="R5" i="1"/>
  <c r="Q5" i="1"/>
  <c r="P5" i="1"/>
  <c r="O5" i="1"/>
  <c r="V4" i="1"/>
  <c r="U4" i="1"/>
  <c r="T4" i="1"/>
  <c r="S4" i="1"/>
  <c r="R4" i="1"/>
  <c r="Q4" i="1"/>
  <c r="P4" i="1"/>
  <c r="O4" i="1"/>
  <c r="V3" i="1"/>
  <c r="U3" i="1"/>
  <c r="T3" i="1"/>
  <c r="S3" i="1"/>
  <c r="R3" i="1"/>
  <c r="Q3" i="1"/>
  <c r="P3" i="1"/>
  <c r="O3" i="1"/>
  <c r="V29" i="4"/>
  <c r="U29" i="4"/>
  <c r="T29" i="4"/>
  <c r="S29" i="4"/>
  <c r="R29" i="4"/>
  <c r="Q29" i="4"/>
  <c r="P29" i="4"/>
  <c r="O29" i="4"/>
  <c r="V28" i="4"/>
  <c r="U28" i="4"/>
  <c r="T28" i="4"/>
  <c r="S28" i="4"/>
  <c r="R28" i="4"/>
  <c r="Q28" i="4"/>
  <c r="P28" i="4"/>
  <c r="O28" i="4"/>
  <c r="V27" i="4"/>
  <c r="U27" i="4"/>
  <c r="T27" i="4"/>
  <c r="S27" i="4"/>
  <c r="R27" i="4"/>
  <c r="Q27" i="4"/>
  <c r="P27" i="4"/>
  <c r="O27" i="4"/>
  <c r="V26" i="4"/>
  <c r="U26" i="4"/>
  <c r="T26" i="4"/>
  <c r="S26" i="4"/>
  <c r="R26" i="4"/>
  <c r="Q26" i="4"/>
  <c r="P26" i="4"/>
  <c r="O26" i="4"/>
  <c r="V25" i="4"/>
  <c r="U25" i="4"/>
  <c r="T25" i="4"/>
  <c r="S25" i="4"/>
  <c r="R25" i="4"/>
  <c r="Q25" i="4"/>
  <c r="P25" i="4"/>
  <c r="O25" i="4"/>
  <c r="V24" i="4"/>
  <c r="U24" i="4"/>
  <c r="T24" i="4"/>
  <c r="S24" i="4"/>
  <c r="R24" i="4"/>
  <c r="Q24" i="4"/>
  <c r="P24" i="4"/>
  <c r="O24" i="4"/>
  <c r="V23" i="4"/>
  <c r="U23" i="4"/>
  <c r="T23" i="4"/>
  <c r="S23" i="4"/>
  <c r="R23" i="4"/>
  <c r="Q23" i="4"/>
  <c r="P23" i="4"/>
  <c r="O23" i="4"/>
  <c r="V22" i="4"/>
  <c r="U22" i="4"/>
  <c r="T22" i="4"/>
  <c r="S22" i="4"/>
  <c r="R22" i="4"/>
  <c r="Q22" i="4"/>
  <c r="P22" i="4"/>
  <c r="O22" i="4"/>
  <c r="V21" i="4"/>
  <c r="U21" i="4"/>
  <c r="T21" i="4"/>
  <c r="S21" i="4"/>
  <c r="R21" i="4"/>
  <c r="Q21" i="4"/>
  <c r="P21" i="4"/>
  <c r="O21" i="4"/>
  <c r="V20" i="4"/>
  <c r="U20" i="4"/>
  <c r="T20" i="4"/>
  <c r="S20" i="4"/>
  <c r="R20" i="4"/>
  <c r="Q20" i="4"/>
  <c r="P20" i="4"/>
  <c r="O20" i="4"/>
  <c r="V19" i="4"/>
  <c r="U19" i="4"/>
  <c r="T19" i="4"/>
  <c r="S19" i="4"/>
  <c r="R19" i="4"/>
  <c r="Q19" i="4"/>
  <c r="P19" i="4"/>
  <c r="O19" i="4"/>
  <c r="V18" i="4"/>
  <c r="U18" i="4"/>
  <c r="T18" i="4"/>
  <c r="S18" i="4"/>
  <c r="R18" i="4"/>
  <c r="Q18" i="4"/>
  <c r="P18" i="4"/>
  <c r="O18" i="4"/>
  <c r="V17" i="4"/>
  <c r="U17" i="4"/>
  <c r="T17" i="4"/>
  <c r="S17" i="4"/>
  <c r="R17" i="4"/>
  <c r="Q17" i="4"/>
  <c r="P17" i="4"/>
  <c r="O17" i="4"/>
  <c r="V16" i="4"/>
  <c r="U16" i="4"/>
  <c r="T16" i="4"/>
  <c r="S16" i="4"/>
  <c r="R16" i="4"/>
  <c r="Q16" i="4"/>
  <c r="P16" i="4"/>
  <c r="O16" i="4"/>
  <c r="V15" i="4"/>
  <c r="U15" i="4"/>
  <c r="T15" i="4"/>
  <c r="S15" i="4"/>
  <c r="R15" i="4"/>
  <c r="Q15" i="4"/>
  <c r="P15" i="4"/>
  <c r="O15" i="4"/>
  <c r="V14" i="4"/>
  <c r="U14" i="4"/>
  <c r="T14" i="4"/>
  <c r="S14" i="4"/>
  <c r="R14" i="4"/>
  <c r="Q14" i="4"/>
  <c r="P14" i="4"/>
  <c r="O14" i="4"/>
  <c r="V13" i="4"/>
  <c r="U13" i="4"/>
  <c r="T13" i="4"/>
  <c r="S13" i="4"/>
  <c r="R13" i="4"/>
  <c r="Q13" i="4"/>
  <c r="P13" i="4"/>
  <c r="O13" i="4"/>
  <c r="V12" i="4"/>
  <c r="U12" i="4"/>
  <c r="T12" i="4"/>
  <c r="S12" i="4"/>
  <c r="R12" i="4"/>
  <c r="Q12" i="4"/>
  <c r="P12" i="4"/>
  <c r="O12" i="4"/>
  <c r="V11" i="4"/>
  <c r="U11" i="4"/>
  <c r="T11" i="4"/>
  <c r="S11" i="4"/>
  <c r="R11" i="4"/>
  <c r="Q11" i="4"/>
  <c r="P11" i="4"/>
  <c r="O11" i="4"/>
  <c r="V10" i="4"/>
  <c r="U10" i="4"/>
  <c r="T10" i="4"/>
  <c r="S10" i="4"/>
  <c r="R10" i="4"/>
  <c r="Q10" i="4"/>
  <c r="P10" i="4"/>
  <c r="O10" i="4"/>
  <c r="V9" i="4"/>
  <c r="U9" i="4"/>
  <c r="T9" i="4"/>
  <c r="S9" i="4"/>
  <c r="R9" i="4"/>
  <c r="Q9" i="4"/>
  <c r="P9" i="4"/>
  <c r="O9" i="4"/>
  <c r="V8" i="4"/>
  <c r="U8" i="4"/>
  <c r="T8" i="4"/>
  <c r="S8" i="4"/>
  <c r="R8" i="4"/>
  <c r="Q8" i="4"/>
  <c r="P8" i="4"/>
  <c r="O8" i="4"/>
  <c r="V7" i="4"/>
  <c r="U7" i="4"/>
  <c r="T7" i="4"/>
  <c r="S7" i="4"/>
  <c r="R7" i="4"/>
  <c r="Q7" i="4"/>
  <c r="P7" i="4"/>
  <c r="O7" i="4"/>
  <c r="V6" i="4"/>
  <c r="U6" i="4"/>
  <c r="T6" i="4"/>
  <c r="S6" i="4"/>
  <c r="R6" i="4"/>
  <c r="Q6" i="4"/>
  <c r="P6" i="4"/>
  <c r="O6" i="4"/>
  <c r="V5" i="4"/>
  <c r="U5" i="4"/>
  <c r="T5" i="4"/>
  <c r="S5" i="4"/>
  <c r="R5" i="4"/>
  <c r="Q5" i="4"/>
  <c r="P5" i="4"/>
  <c r="O5" i="4"/>
  <c r="V4" i="4"/>
  <c r="U4" i="4"/>
  <c r="T4" i="4"/>
  <c r="S4" i="4"/>
  <c r="R4" i="4"/>
  <c r="Q4" i="4"/>
  <c r="P4" i="4"/>
  <c r="O4" i="4"/>
  <c r="V3" i="4"/>
  <c r="U3" i="4"/>
  <c r="T3" i="4"/>
  <c r="S3" i="4"/>
  <c r="R3" i="4"/>
  <c r="Q3" i="4"/>
  <c r="P3" i="4"/>
  <c r="O3" i="4"/>
  <c r="V2" i="4"/>
  <c r="U2" i="4"/>
  <c r="T2" i="4"/>
  <c r="S2" i="4"/>
  <c r="R2" i="4"/>
  <c r="Q2" i="4"/>
  <c r="P2" i="4"/>
  <c r="O2" i="4"/>
  <c r="V29" i="3"/>
  <c r="U29" i="3"/>
  <c r="T29" i="3"/>
  <c r="S29" i="3"/>
  <c r="R29" i="3"/>
  <c r="Q29" i="3"/>
  <c r="P29" i="3"/>
  <c r="O29" i="3"/>
  <c r="V28" i="3"/>
  <c r="U28" i="3"/>
  <c r="T28" i="3"/>
  <c r="S28" i="3"/>
  <c r="R28" i="3"/>
  <c r="Q28" i="3"/>
  <c r="P28" i="3"/>
  <c r="O28" i="3"/>
  <c r="V27" i="3"/>
  <c r="U27" i="3"/>
  <c r="T27" i="3"/>
  <c r="S27" i="3"/>
  <c r="R27" i="3"/>
  <c r="Q27" i="3"/>
  <c r="P27" i="3"/>
  <c r="O27" i="3"/>
  <c r="V26" i="3"/>
  <c r="U26" i="3"/>
  <c r="T26" i="3"/>
  <c r="S26" i="3"/>
  <c r="R26" i="3"/>
  <c r="Q26" i="3"/>
  <c r="P26" i="3"/>
  <c r="O26" i="3"/>
  <c r="V25" i="3"/>
  <c r="U25" i="3"/>
  <c r="T25" i="3"/>
  <c r="S25" i="3"/>
  <c r="R25" i="3"/>
  <c r="Q25" i="3"/>
  <c r="P25" i="3"/>
  <c r="O25" i="3"/>
  <c r="V24" i="3"/>
  <c r="U24" i="3"/>
  <c r="T24" i="3"/>
  <c r="S24" i="3"/>
  <c r="R24" i="3"/>
  <c r="Q24" i="3"/>
  <c r="P24" i="3"/>
  <c r="O24" i="3"/>
  <c r="V23" i="3"/>
  <c r="U23" i="3"/>
  <c r="T23" i="3"/>
  <c r="S23" i="3"/>
  <c r="R23" i="3"/>
  <c r="Q23" i="3"/>
  <c r="P23" i="3"/>
  <c r="O23" i="3"/>
  <c r="V22" i="3"/>
  <c r="U22" i="3"/>
  <c r="T22" i="3"/>
  <c r="S22" i="3"/>
  <c r="R22" i="3"/>
  <c r="Q22" i="3"/>
  <c r="P22" i="3"/>
  <c r="O22" i="3"/>
  <c r="V21" i="3"/>
  <c r="U21" i="3"/>
  <c r="T21" i="3"/>
  <c r="S21" i="3"/>
  <c r="R21" i="3"/>
  <c r="Q21" i="3"/>
  <c r="P21" i="3"/>
  <c r="O21" i="3"/>
  <c r="V20" i="3"/>
  <c r="U20" i="3"/>
  <c r="T20" i="3"/>
  <c r="S20" i="3"/>
  <c r="R20" i="3"/>
  <c r="Q20" i="3"/>
  <c r="P20" i="3"/>
  <c r="O20" i="3"/>
  <c r="V19" i="3"/>
  <c r="U19" i="3"/>
  <c r="T19" i="3"/>
  <c r="S19" i="3"/>
  <c r="R19" i="3"/>
  <c r="Q19" i="3"/>
  <c r="P19" i="3"/>
  <c r="O19" i="3"/>
  <c r="V18" i="3"/>
  <c r="U18" i="3"/>
  <c r="T18" i="3"/>
  <c r="S18" i="3"/>
  <c r="R18" i="3"/>
  <c r="Q18" i="3"/>
  <c r="P18" i="3"/>
  <c r="O18" i="3"/>
  <c r="V17" i="3"/>
  <c r="U17" i="3"/>
  <c r="T17" i="3"/>
  <c r="S17" i="3"/>
  <c r="R17" i="3"/>
  <c r="Q17" i="3"/>
  <c r="P17" i="3"/>
  <c r="O17" i="3"/>
  <c r="V16" i="3"/>
  <c r="U16" i="3"/>
  <c r="T16" i="3"/>
  <c r="S16" i="3"/>
  <c r="R16" i="3"/>
  <c r="Q16" i="3"/>
  <c r="P16" i="3"/>
  <c r="O16" i="3"/>
  <c r="V15" i="3"/>
  <c r="U15" i="3"/>
  <c r="T15" i="3"/>
  <c r="S15" i="3"/>
  <c r="R15" i="3"/>
  <c r="Q15" i="3"/>
  <c r="P15" i="3"/>
  <c r="O15" i="3"/>
  <c r="V14" i="3"/>
  <c r="U14" i="3"/>
  <c r="T14" i="3"/>
  <c r="S14" i="3"/>
  <c r="R14" i="3"/>
  <c r="Q14" i="3"/>
  <c r="P14" i="3"/>
  <c r="O14" i="3"/>
  <c r="V13" i="3"/>
  <c r="U13" i="3"/>
  <c r="T13" i="3"/>
  <c r="S13" i="3"/>
  <c r="R13" i="3"/>
  <c r="Q13" i="3"/>
  <c r="P13" i="3"/>
  <c r="O13" i="3"/>
  <c r="V12" i="3"/>
  <c r="U12" i="3"/>
  <c r="T12" i="3"/>
  <c r="S12" i="3"/>
  <c r="R12" i="3"/>
  <c r="Q12" i="3"/>
  <c r="P12" i="3"/>
  <c r="O12" i="3"/>
  <c r="V11" i="3"/>
  <c r="U11" i="3"/>
  <c r="T11" i="3"/>
  <c r="S11" i="3"/>
  <c r="R11" i="3"/>
  <c r="Q11" i="3"/>
  <c r="P11" i="3"/>
  <c r="O11" i="3"/>
  <c r="V10" i="3"/>
  <c r="U10" i="3"/>
  <c r="T10" i="3"/>
  <c r="S10" i="3"/>
  <c r="R10" i="3"/>
  <c r="Q10" i="3"/>
  <c r="P10" i="3"/>
  <c r="O10" i="3"/>
  <c r="V9" i="3"/>
  <c r="U9" i="3"/>
  <c r="T9" i="3"/>
  <c r="S9" i="3"/>
  <c r="R9" i="3"/>
  <c r="Q9" i="3"/>
  <c r="P9" i="3"/>
  <c r="O9" i="3"/>
  <c r="V8" i="3"/>
  <c r="U8" i="3"/>
  <c r="T8" i="3"/>
  <c r="S8" i="3"/>
  <c r="R8" i="3"/>
  <c r="Q8" i="3"/>
  <c r="P8" i="3"/>
  <c r="O8" i="3"/>
  <c r="V7" i="3"/>
  <c r="U7" i="3"/>
  <c r="T7" i="3"/>
  <c r="S7" i="3"/>
  <c r="R7" i="3"/>
  <c r="Q7" i="3"/>
  <c r="P7" i="3"/>
  <c r="O7" i="3"/>
  <c r="V6" i="3"/>
  <c r="U6" i="3"/>
  <c r="T6" i="3"/>
  <c r="S6" i="3"/>
  <c r="R6" i="3"/>
  <c r="Q6" i="3"/>
  <c r="P6" i="3"/>
  <c r="O6" i="3"/>
  <c r="V5" i="3"/>
  <c r="U5" i="3"/>
  <c r="T5" i="3"/>
  <c r="S5" i="3"/>
  <c r="R5" i="3"/>
  <c r="Q5" i="3"/>
  <c r="P5" i="3"/>
  <c r="O5" i="3"/>
  <c r="V4" i="3"/>
  <c r="U4" i="3"/>
  <c r="T4" i="3"/>
  <c r="S4" i="3"/>
  <c r="R4" i="3"/>
  <c r="Q4" i="3"/>
  <c r="P4" i="3"/>
  <c r="O4" i="3"/>
  <c r="V3" i="3"/>
  <c r="U3" i="3"/>
  <c r="T3" i="3"/>
  <c r="S3" i="3"/>
  <c r="R3" i="3"/>
  <c r="Q3" i="3"/>
  <c r="P3" i="3"/>
  <c r="O3" i="3"/>
  <c r="V2" i="3"/>
  <c r="U2" i="3"/>
  <c r="T2" i="3"/>
  <c r="S2" i="3"/>
  <c r="R2" i="3"/>
  <c r="Q2" i="3"/>
  <c r="P2" i="3"/>
  <c r="O2" i="3"/>
  <c r="V29" i="2"/>
  <c r="U29" i="2"/>
  <c r="T29" i="2"/>
  <c r="S29" i="2"/>
  <c r="R29" i="2"/>
  <c r="Q29" i="2"/>
  <c r="P29" i="2"/>
  <c r="O29" i="2"/>
  <c r="V28" i="2"/>
  <c r="U28" i="2"/>
  <c r="T28" i="2"/>
  <c r="S28" i="2"/>
  <c r="R28" i="2"/>
  <c r="Q28" i="2"/>
  <c r="P28" i="2"/>
  <c r="O28" i="2"/>
  <c r="V27" i="2"/>
  <c r="U27" i="2"/>
  <c r="T27" i="2"/>
  <c r="S27" i="2"/>
  <c r="R27" i="2"/>
  <c r="Q27" i="2"/>
  <c r="P27" i="2"/>
  <c r="O27" i="2"/>
  <c r="V26" i="2"/>
  <c r="U26" i="2"/>
  <c r="T26" i="2"/>
  <c r="S26" i="2"/>
  <c r="R26" i="2"/>
  <c r="Q26" i="2"/>
  <c r="P26" i="2"/>
  <c r="O26" i="2"/>
  <c r="V25" i="2"/>
  <c r="U25" i="2"/>
  <c r="T25" i="2"/>
  <c r="S25" i="2"/>
  <c r="R25" i="2"/>
  <c r="Q25" i="2"/>
  <c r="P25" i="2"/>
  <c r="O25" i="2"/>
  <c r="V24" i="2"/>
  <c r="U24" i="2"/>
  <c r="T24" i="2"/>
  <c r="S24" i="2"/>
  <c r="R24" i="2"/>
  <c r="Q24" i="2"/>
  <c r="P24" i="2"/>
  <c r="O24" i="2"/>
  <c r="V23" i="2"/>
  <c r="U23" i="2"/>
  <c r="T23" i="2"/>
  <c r="S23" i="2"/>
  <c r="R23" i="2"/>
  <c r="Q23" i="2"/>
  <c r="P23" i="2"/>
  <c r="O23" i="2"/>
  <c r="V22" i="2"/>
  <c r="U22" i="2"/>
  <c r="T22" i="2"/>
  <c r="S22" i="2"/>
  <c r="R22" i="2"/>
  <c r="Q22" i="2"/>
  <c r="P22" i="2"/>
  <c r="O22" i="2"/>
  <c r="V21" i="2"/>
  <c r="U21" i="2"/>
  <c r="T21" i="2"/>
  <c r="S21" i="2"/>
  <c r="R21" i="2"/>
  <c r="Q21" i="2"/>
  <c r="P21" i="2"/>
  <c r="O21" i="2"/>
  <c r="V20" i="2"/>
  <c r="U20" i="2"/>
  <c r="T20" i="2"/>
  <c r="S20" i="2"/>
  <c r="R20" i="2"/>
  <c r="Q20" i="2"/>
  <c r="P20" i="2"/>
  <c r="O20" i="2"/>
  <c r="V19" i="2"/>
  <c r="U19" i="2"/>
  <c r="T19" i="2"/>
  <c r="S19" i="2"/>
  <c r="R19" i="2"/>
  <c r="Q19" i="2"/>
  <c r="P19" i="2"/>
  <c r="O19" i="2"/>
  <c r="V18" i="2"/>
  <c r="U18" i="2"/>
  <c r="T18" i="2"/>
  <c r="S18" i="2"/>
  <c r="R18" i="2"/>
  <c r="Q18" i="2"/>
  <c r="P18" i="2"/>
  <c r="O18" i="2"/>
  <c r="V17" i="2"/>
  <c r="U17" i="2"/>
  <c r="T17" i="2"/>
  <c r="S17" i="2"/>
  <c r="R17" i="2"/>
  <c r="Q17" i="2"/>
  <c r="P17" i="2"/>
  <c r="O17" i="2"/>
  <c r="V16" i="2"/>
  <c r="U16" i="2"/>
  <c r="T16" i="2"/>
  <c r="S16" i="2"/>
  <c r="R16" i="2"/>
  <c r="Q16" i="2"/>
  <c r="P16" i="2"/>
  <c r="O16" i="2"/>
  <c r="V15" i="2"/>
  <c r="U15" i="2"/>
  <c r="T15" i="2"/>
  <c r="S15" i="2"/>
  <c r="R15" i="2"/>
  <c r="Q15" i="2"/>
  <c r="P15" i="2"/>
  <c r="O15" i="2"/>
  <c r="V14" i="2"/>
  <c r="U14" i="2"/>
  <c r="T14" i="2"/>
  <c r="S14" i="2"/>
  <c r="R14" i="2"/>
  <c r="Q14" i="2"/>
  <c r="P14" i="2"/>
  <c r="O14" i="2"/>
  <c r="V13" i="2"/>
  <c r="U13" i="2"/>
  <c r="T13" i="2"/>
  <c r="S13" i="2"/>
  <c r="R13" i="2"/>
  <c r="Q13" i="2"/>
  <c r="P13" i="2"/>
  <c r="O13" i="2"/>
  <c r="V12" i="2"/>
  <c r="U12" i="2"/>
  <c r="T12" i="2"/>
  <c r="S12" i="2"/>
  <c r="R12" i="2"/>
  <c r="Q12" i="2"/>
  <c r="P12" i="2"/>
  <c r="O12" i="2"/>
  <c r="V11" i="2"/>
  <c r="U11" i="2"/>
  <c r="T11" i="2"/>
  <c r="S11" i="2"/>
  <c r="R11" i="2"/>
  <c r="Q11" i="2"/>
  <c r="P11" i="2"/>
  <c r="O11" i="2"/>
  <c r="V10" i="2"/>
  <c r="U10" i="2"/>
  <c r="T10" i="2"/>
  <c r="S10" i="2"/>
  <c r="R10" i="2"/>
  <c r="Q10" i="2"/>
  <c r="P10" i="2"/>
  <c r="O10" i="2"/>
  <c r="V9" i="2"/>
  <c r="U9" i="2"/>
  <c r="T9" i="2"/>
  <c r="S9" i="2"/>
  <c r="R9" i="2"/>
  <c r="Q9" i="2"/>
  <c r="P9" i="2"/>
  <c r="O9" i="2"/>
  <c r="V8" i="2"/>
  <c r="U8" i="2"/>
  <c r="T8" i="2"/>
  <c r="S8" i="2"/>
  <c r="R8" i="2"/>
  <c r="Q8" i="2"/>
  <c r="P8" i="2"/>
  <c r="O8" i="2"/>
  <c r="V7" i="2"/>
  <c r="U7" i="2"/>
  <c r="T7" i="2"/>
  <c r="S7" i="2"/>
  <c r="R7" i="2"/>
  <c r="Q7" i="2"/>
  <c r="P7" i="2"/>
  <c r="O7" i="2"/>
  <c r="V6" i="2"/>
  <c r="U6" i="2"/>
  <c r="T6" i="2"/>
  <c r="S6" i="2"/>
  <c r="R6" i="2"/>
  <c r="Q6" i="2"/>
  <c r="P6" i="2"/>
  <c r="O6" i="2"/>
  <c r="V5" i="2"/>
  <c r="U5" i="2"/>
  <c r="T5" i="2"/>
  <c r="S5" i="2"/>
  <c r="R5" i="2"/>
  <c r="Q5" i="2"/>
  <c r="P5" i="2"/>
  <c r="O5" i="2"/>
  <c r="V4" i="2"/>
  <c r="U4" i="2"/>
  <c r="T4" i="2"/>
  <c r="S4" i="2"/>
  <c r="R4" i="2"/>
  <c r="Q4" i="2"/>
  <c r="P4" i="2"/>
  <c r="O4" i="2"/>
  <c r="V3" i="2"/>
  <c r="U3" i="2"/>
  <c r="T3" i="2"/>
  <c r="S3" i="2"/>
  <c r="R3" i="2"/>
  <c r="Q3" i="2"/>
  <c r="P3" i="2"/>
  <c r="O3" i="2"/>
  <c r="V2" i="2"/>
  <c r="U2" i="2"/>
  <c r="T2" i="2"/>
  <c r="S2" i="2"/>
  <c r="R2" i="2"/>
  <c r="Q2" i="2"/>
  <c r="P2" i="2"/>
  <c r="O2" i="2"/>
  <c r="O2" i="5"/>
  <c r="V29" i="5"/>
  <c r="U29" i="5"/>
  <c r="T29" i="5"/>
  <c r="S29" i="5"/>
  <c r="R29" i="5"/>
  <c r="Q29" i="5"/>
  <c r="P29" i="5"/>
  <c r="O29" i="5"/>
  <c r="V28" i="5"/>
  <c r="U28" i="5"/>
  <c r="T28" i="5"/>
  <c r="S28" i="5"/>
  <c r="R28" i="5"/>
  <c r="Q28" i="5"/>
  <c r="P28" i="5"/>
  <c r="O28" i="5"/>
  <c r="V27" i="5"/>
  <c r="U27" i="5"/>
  <c r="T27" i="5"/>
  <c r="S27" i="5"/>
  <c r="R27" i="5"/>
  <c r="Q27" i="5"/>
  <c r="P27" i="5"/>
  <c r="O27" i="5"/>
  <c r="V26" i="5"/>
  <c r="U26" i="5"/>
  <c r="T26" i="5"/>
  <c r="S26" i="5"/>
  <c r="R26" i="5"/>
  <c r="Q26" i="5"/>
  <c r="P26" i="5"/>
  <c r="O26" i="5"/>
  <c r="V25" i="5"/>
  <c r="U25" i="5"/>
  <c r="T25" i="5"/>
  <c r="S25" i="5"/>
  <c r="R25" i="5"/>
  <c r="Q25" i="5"/>
  <c r="P25" i="5"/>
  <c r="O25" i="5"/>
  <c r="V24" i="5"/>
  <c r="U24" i="5"/>
  <c r="T24" i="5"/>
  <c r="S24" i="5"/>
  <c r="R24" i="5"/>
  <c r="Q24" i="5"/>
  <c r="P24" i="5"/>
  <c r="O24" i="5"/>
  <c r="V23" i="5"/>
  <c r="U23" i="5"/>
  <c r="T23" i="5"/>
  <c r="S23" i="5"/>
  <c r="R23" i="5"/>
  <c r="Q23" i="5"/>
  <c r="P23" i="5"/>
  <c r="O23" i="5"/>
  <c r="V22" i="5"/>
  <c r="U22" i="5"/>
  <c r="T22" i="5"/>
  <c r="S22" i="5"/>
  <c r="R22" i="5"/>
  <c r="Q22" i="5"/>
  <c r="P22" i="5"/>
  <c r="O22" i="5"/>
  <c r="V21" i="5"/>
  <c r="U21" i="5"/>
  <c r="T21" i="5"/>
  <c r="S21" i="5"/>
  <c r="R21" i="5"/>
  <c r="Q21" i="5"/>
  <c r="P21" i="5"/>
  <c r="O21" i="5"/>
  <c r="V20" i="5"/>
  <c r="U20" i="5"/>
  <c r="T20" i="5"/>
  <c r="S20" i="5"/>
  <c r="R20" i="5"/>
  <c r="Q20" i="5"/>
  <c r="P20" i="5"/>
  <c r="O20" i="5"/>
  <c r="V19" i="5"/>
  <c r="U19" i="5"/>
  <c r="T19" i="5"/>
  <c r="S19" i="5"/>
  <c r="R19" i="5"/>
  <c r="Q19" i="5"/>
  <c r="P19" i="5"/>
  <c r="O19" i="5"/>
  <c r="V18" i="5"/>
  <c r="U18" i="5"/>
  <c r="T18" i="5"/>
  <c r="S18" i="5"/>
  <c r="R18" i="5"/>
  <c r="Q18" i="5"/>
  <c r="P18" i="5"/>
  <c r="O18" i="5"/>
  <c r="V17" i="5"/>
  <c r="U17" i="5"/>
  <c r="T17" i="5"/>
  <c r="S17" i="5"/>
  <c r="R17" i="5"/>
  <c r="Q17" i="5"/>
  <c r="P17" i="5"/>
  <c r="O17" i="5"/>
  <c r="V16" i="5"/>
  <c r="U16" i="5"/>
  <c r="T16" i="5"/>
  <c r="S16" i="5"/>
  <c r="R16" i="5"/>
  <c r="Q16" i="5"/>
  <c r="P16" i="5"/>
  <c r="O16" i="5"/>
  <c r="V15" i="5"/>
  <c r="U15" i="5"/>
  <c r="T15" i="5"/>
  <c r="S15" i="5"/>
  <c r="R15" i="5"/>
  <c r="Q15" i="5"/>
  <c r="P15" i="5"/>
  <c r="O15" i="5"/>
  <c r="V14" i="5"/>
  <c r="U14" i="5"/>
  <c r="T14" i="5"/>
  <c r="S14" i="5"/>
  <c r="R14" i="5"/>
  <c r="Q14" i="5"/>
  <c r="P14" i="5"/>
  <c r="O14" i="5"/>
  <c r="V13" i="5"/>
  <c r="U13" i="5"/>
  <c r="T13" i="5"/>
  <c r="S13" i="5"/>
  <c r="R13" i="5"/>
  <c r="Q13" i="5"/>
  <c r="P13" i="5"/>
  <c r="O13" i="5"/>
  <c r="V12" i="5"/>
  <c r="U12" i="5"/>
  <c r="T12" i="5"/>
  <c r="S12" i="5"/>
  <c r="R12" i="5"/>
  <c r="Q12" i="5"/>
  <c r="P12" i="5"/>
  <c r="O12" i="5"/>
  <c r="V11" i="5"/>
  <c r="U11" i="5"/>
  <c r="T11" i="5"/>
  <c r="S11" i="5"/>
  <c r="R11" i="5"/>
  <c r="Q11" i="5"/>
  <c r="P11" i="5"/>
  <c r="O11" i="5"/>
  <c r="V10" i="5"/>
  <c r="U10" i="5"/>
  <c r="T10" i="5"/>
  <c r="S10" i="5"/>
  <c r="R10" i="5"/>
  <c r="Q10" i="5"/>
  <c r="P10" i="5"/>
  <c r="O10" i="5"/>
  <c r="V9" i="5"/>
  <c r="U9" i="5"/>
  <c r="T9" i="5"/>
  <c r="S9" i="5"/>
  <c r="R9" i="5"/>
  <c r="Q9" i="5"/>
  <c r="P9" i="5"/>
  <c r="O9" i="5"/>
  <c r="V8" i="5"/>
  <c r="U8" i="5"/>
  <c r="T8" i="5"/>
  <c r="S8" i="5"/>
  <c r="R8" i="5"/>
  <c r="Q8" i="5"/>
  <c r="P8" i="5"/>
  <c r="O8" i="5"/>
  <c r="V7" i="5"/>
  <c r="U7" i="5"/>
  <c r="T7" i="5"/>
  <c r="S7" i="5"/>
  <c r="R7" i="5"/>
  <c r="Q7" i="5"/>
  <c r="P7" i="5"/>
  <c r="O7" i="5"/>
  <c r="V6" i="5"/>
  <c r="U6" i="5"/>
  <c r="T6" i="5"/>
  <c r="S6" i="5"/>
  <c r="R6" i="5"/>
  <c r="Q6" i="5"/>
  <c r="P6" i="5"/>
  <c r="O6" i="5"/>
  <c r="V5" i="5"/>
  <c r="U5" i="5"/>
  <c r="T5" i="5"/>
  <c r="S5" i="5"/>
  <c r="R5" i="5"/>
  <c r="Q5" i="5"/>
  <c r="P5" i="5"/>
  <c r="O5" i="5"/>
  <c r="V4" i="5"/>
  <c r="U4" i="5"/>
  <c r="T4" i="5"/>
  <c r="S4" i="5"/>
  <c r="R4" i="5"/>
  <c r="Q4" i="5"/>
  <c r="P4" i="5"/>
  <c r="O4" i="5"/>
  <c r="V3" i="5"/>
  <c r="U3" i="5"/>
  <c r="T3" i="5"/>
  <c r="S3" i="5"/>
  <c r="R3" i="5"/>
  <c r="Q3" i="5"/>
  <c r="P3" i="5"/>
  <c r="O3" i="5"/>
  <c r="V2" i="5"/>
  <c r="U2" i="5"/>
  <c r="T2" i="5"/>
  <c r="S2" i="5"/>
  <c r="R2" i="5"/>
  <c r="Q2" i="5"/>
  <c r="P2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Nguyen, Nam Tran</author>
  </authors>
  <commentList>
    <comment ref="C1" authorId="0" shapeId="0" xr:uid="{9939BFAB-59B8-448A-8124-024D89AD971B}">
      <text>
        <r>
          <rPr>
            <sz val="11"/>
            <color theme="1"/>
            <rFont val="Aptos Narrow"/>
            <family val="2"/>
            <scheme val="minor"/>
          </rPr>
          <t xml:space="preserve">Nguyen, Nam Tran:
find report directly in the website of shell
</t>
        </r>
      </text>
    </comment>
    <comment ref="K1" authorId="0" shapeId="0" xr:uid="{3AB2CB40-7F07-4B98-AF90-E8B71799C46E}">
      <text>
        <t>Nguyen, Nam Tran:
Earning per share per ADS. Found directly</t>
      </text>
    </comment>
    <comment ref="M1" authorId="0" shapeId="0" xr:uid="{FD437A09-D262-4A0F-BB9F-1811CC8B6930}">
      <text>
        <r>
          <rPr>
            <sz val="11"/>
            <color theme="1"/>
            <rFont val="Aptos Narrow"/>
            <family val="2"/>
            <scheme val="minor"/>
          </rPr>
          <t>Nguyen, Nam Tran:
Find "total debt" in APM sheet</t>
        </r>
      </text>
    </comment>
    <comment ref="C13" authorId="0" shapeId="0" xr:uid="{1728BC80-FF3A-4846-AD00-F66EB5FA0D9C}">
      <text>
        <r>
          <rPr>
            <sz val="11"/>
            <color theme="1"/>
            <rFont val="Aptos Narrow"/>
            <family val="2"/>
            <scheme val="minor"/>
          </rPr>
          <t xml:space="preserve">Nguyen, Nam Tran:
number of shares A and B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Nguyen, Nam Tran</author>
  </authors>
  <commentList>
    <comment ref="D1" authorId="0" shapeId="0" xr:uid="{51504362-2B4F-47B7-9EA9-A89077EC154E}">
      <text>
        <r>
          <rPr>
            <sz val="11"/>
            <color theme="1"/>
            <rFont val="Aptos Narrow"/>
            <family val="2"/>
            <scheme val="minor"/>
          </rPr>
          <t xml:space="preserve">Nguyen, Nam Tran:
Sales and other operating revenue . Found data in directly website.
</t>
        </r>
      </text>
    </comment>
    <comment ref="M1" authorId="0" shapeId="0" xr:uid="{704DD8CC-E636-4429-BABA-1FEF6E7112B3}">
      <text>
        <r>
          <rPr>
            <sz val="11"/>
            <color theme="1"/>
            <rFont val="Aptos Narrow"/>
            <family val="2"/>
            <scheme val="minor"/>
          </rPr>
          <t>Nguyen, Nam Tran:
Total debt = Debt due within one year + Operating lease liabilities + Long-term debt + Long-term operating lease liabilities</t>
        </r>
      </text>
    </comment>
    <comment ref="K26" authorId="0" shapeId="0" xr:uid="{B232AE11-7F13-4409-A3AA-1743A2F0FEBF}">
      <text>
        <t>Nguyen, Nam Tran:
data directly in annual report</t>
      </text>
    </comment>
    <comment ref="K30" authorId="0" shapeId="0" xr:uid="{C450AB84-EB8A-421F-98D7-3B207A7147D0}">
      <text>
        <t xml:space="preserve">Nguyen, Nam Tran:
Data directly in annual report
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Nguyen, Nam Tran</author>
  </authors>
  <commentList>
    <comment ref="E1" authorId="0" shapeId="0" xr:uid="{3101DEA2-CE9D-422B-BD83-1DFFB395BDA4}">
      <text>
        <r>
          <rPr>
            <sz val="11"/>
            <color theme="1"/>
            <rFont val="Aptos Narrow"/>
            <family val="2"/>
            <scheme val="minor"/>
          </rPr>
          <t xml:space="preserve">Nguyen, Nam Tran:
Net income attributable to company
</t>
        </r>
      </text>
    </comment>
    <comment ref="M1" authorId="0" shapeId="0" xr:uid="{BDB1302E-BDC9-4D10-A956-B93F7EB8586C}">
      <text>
        <r>
          <rPr>
            <sz val="11"/>
            <color theme="1"/>
            <rFont val="Aptos Narrow"/>
            <family val="2"/>
            <scheme val="minor"/>
          </rPr>
          <t>Nguyen, Nam Tran:
Total debt = "Current portion of operating lease liabilities" + "Long-term debt" + "Operating lease liabilities"</t>
        </r>
      </text>
    </comment>
  </commentList>
</comments>
</file>

<file path=xl/sharedStrings.xml><?xml version="1.0" encoding="utf-8"?>
<sst xmlns="http://schemas.openxmlformats.org/spreadsheetml/2006/main" count="296" uniqueCount="34">
  <si>
    <t>Company</t>
  </si>
  <si>
    <t>Quater</t>
  </si>
  <si>
    <t>Year</t>
  </si>
  <si>
    <t>ROA</t>
  </si>
  <si>
    <t>ROE</t>
  </si>
  <si>
    <t>Profit Margin</t>
  </si>
  <si>
    <t>Current Ratio</t>
  </si>
  <si>
    <t>Debt to Equity Ratio</t>
  </si>
  <si>
    <t>Debt to Asset Ratio</t>
  </si>
  <si>
    <t>Cash Ratio</t>
  </si>
  <si>
    <t>Debt to Capital Ratio</t>
  </si>
  <si>
    <t>EPS Growth</t>
  </si>
  <si>
    <t>P/S Ratio</t>
  </si>
  <si>
    <t>P/E Ratio</t>
  </si>
  <si>
    <t>P/B Ratio</t>
  </si>
  <si>
    <t>Financial Leverage</t>
  </si>
  <si>
    <t>Shares Outstanding</t>
  </si>
  <si>
    <t>XOM</t>
  </si>
  <si>
    <t>CVX</t>
  </si>
  <si>
    <t>SHEL</t>
  </si>
  <si>
    <t>MPC</t>
  </si>
  <si>
    <t>HAL</t>
  </si>
  <si>
    <t>Net Sales/Net Revenue</t>
  </si>
  <si>
    <t>Net Income</t>
  </si>
  <si>
    <t>Total shareholder's Equity</t>
  </si>
  <si>
    <t>Total Current Liabilities</t>
  </si>
  <si>
    <t>Total liabilies</t>
  </si>
  <si>
    <t>Total Current Assets</t>
  </si>
  <si>
    <t>Total Assets</t>
  </si>
  <si>
    <t>EPS</t>
  </si>
  <si>
    <t>Cash and Cash equivalents</t>
  </si>
  <si>
    <t>total debt</t>
  </si>
  <si>
    <t>Stock Price</t>
  </si>
  <si>
    <t>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</si>
</sst>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Aptos Narrow"/>
      <family val="2"/>
      <scheme val="minor"/>
    </font>
    <font>
      <sz val="11"/>
      <color rgb="FF232A31"/>
      <name val="GT America"/>
      <charset val="1"/>
    </font>
    <font>
      <sz val="11"/>
      <color rgb="FF000000"/>
      <name val="Aptos Narrow"/>
      <scheme val="minor"/>
    </font>
    <font>
      <sz val="11"/>
      <color rgb="FF000000"/>
      <name val="Aptos Narrow"/>
      <family val="2"/>
      <scheme val="minor"/>
    </font>
    <font>
      <sz val="11"/>
      <color rgb="FF000000"/>
      <name val="GT America"/>
      <charset val="1"/>
    </font>
    <font>
      <sz val="11"/>
      <color rgb="FF000000"/>
      <name val="Aptos Narro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4" fontId="0" fillId="0" borderId="0" xfId="0" applyNumberFormat="1" applyAlignment="1">
      <alignment wrapText="1"/>
    </xf>
    <xf numFmtId="0" fontId="0" fillId="0" borderId="0" xfId="0" applyAlignment="1">
      <alignment wrapText="1"/>
    </xf>
    <xf numFmtId="4" fontId="0" fillId="0" borderId="0" xfId="0" applyNumberFormat="1"/>
    <xf numFmtId="3" fontId="1" fillId="0" borderId="0" xfId="0" applyNumberFormat="1" applyFont="1"/>
    <xf numFmtId="3" fontId="0" fillId="0" borderId="0" xfId="0" applyNumberFormat="1"/>
    <xf numFmtId="0" fontId="1" fillId="0" borderId="0" xfId="0" applyFont="1"/>
    <xf numFmtId="3" fontId="2" fillId="0" borderId="0" xfId="0" applyNumberFormat="1" applyFont="1"/>
    <xf numFmtId="0" fontId="4" fillId="0" borderId="0" xfId="0" applyFont="1"/>
    <xf numFmtId="0" fontId="5" fillId="0" borderId="0" xfId="0" applyFont="1"/>
    <xf numFmtId="3" fontId="0" fillId="0" borderId="0" xfId="0" applyNumberFormat="1" applyAlignment="1">
      <alignment wrapText="1"/>
    </xf>
    <xf numFmtId="4" fontId="3" fillId="0" borderId="0" xfId="0" applyNumberFormat="1" applyFont="1"/>
    <xf numFmtId="4" fontId="2" fillId="0" borderId="0" xfId="0" applyNumberFormat="1" applyFont="1"/>
    <xf numFmtId="0" fontId="0" fillId="0" borderId="0" xfId="0" applyNumberFormat="1"/>
    <xf numFmtId="0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1FBF6-6B8B-45D0-9435-2DB9AB486AB5}">
  <dimension ref="A1:R141"/>
  <sheetViews>
    <sheetView tabSelected="1" topLeftCell="A71" workbookViewId="0">
      <selection activeCell="Q107" sqref="Q107"/>
    </sheetView>
  </sheetViews>
  <sheetFormatPr defaultRowHeight="15"/>
  <cols>
    <col min="14" max="14" width="15" customWidth="1"/>
    <col min="17" max="17" width="17.7109375" bestFit="1" customWidth="1"/>
  </cols>
  <sheetData>
    <row r="1" spans="1:1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9" t="s">
        <v>11</v>
      </c>
      <c r="M1" s="9" t="s">
        <v>12</v>
      </c>
      <c r="N1" s="9" t="s">
        <v>13</v>
      </c>
      <c r="O1" s="9" t="s">
        <v>14</v>
      </c>
      <c r="P1" s="9" t="s">
        <v>15</v>
      </c>
      <c r="Q1" t="s">
        <v>16</v>
      </c>
    </row>
    <row r="2" spans="1:18">
      <c r="A2" t="s">
        <v>17</v>
      </c>
      <c r="B2">
        <v>4</v>
      </c>
      <c r="C2">
        <v>2024</v>
      </c>
      <c r="D2">
        <v>1.6781520480732126</v>
      </c>
      <c r="E2">
        <v>2.8858004209248973</v>
      </c>
      <c r="F2">
        <v>9.1218564955769192</v>
      </c>
      <c r="G2">
        <v>1.3084045685351386</v>
      </c>
      <c r="H2">
        <v>0.69346049562958612</v>
      </c>
      <c r="I2">
        <v>0.40326148078725399</v>
      </c>
      <c r="J2">
        <v>0.32754917718008164</v>
      </c>
      <c r="K2">
        <v>0.13656827595239265</v>
      </c>
      <c r="L2">
        <v>-7.8124999999999956</v>
      </c>
      <c r="M2">
        <v>5.5455069166933573</v>
      </c>
      <c r="N2">
        <v>60.237288135593225</v>
      </c>
      <c r="O2">
        <v>1.7543825867240288</v>
      </c>
      <c r="P2">
        <v>1.7356345158415654</v>
      </c>
      <c r="Q2">
        <v>4.3391433130000001</v>
      </c>
      <c r="R2" s="3"/>
    </row>
    <row r="3" spans="1:18">
      <c r="A3" t="s">
        <v>17</v>
      </c>
      <c r="B3">
        <v>3</v>
      </c>
      <c r="C3">
        <v>2024</v>
      </c>
      <c r="D3">
        <v>1.8639752682305875</v>
      </c>
      <c r="E3">
        <v>3.2056055280872102</v>
      </c>
      <c r="F3">
        <v>9.5649662282260941</v>
      </c>
      <c r="G3">
        <v>1.347977654908348</v>
      </c>
      <c r="H3">
        <v>0.69069815928992673</v>
      </c>
      <c r="I3">
        <v>0.40162280587812504</v>
      </c>
      <c r="J3">
        <v>0.38469561241838468</v>
      </c>
      <c r="K3">
        <v>0.13675427939654564</v>
      </c>
      <c r="L3">
        <v>-10.280373831775709</v>
      </c>
      <c r="M3">
        <v>5.6261858267783511</v>
      </c>
      <c r="N3">
        <v>60.015625000000007</v>
      </c>
      <c r="O3">
        <v>1.8855615334160363</v>
      </c>
      <c r="P3">
        <v>1.7175176475844403</v>
      </c>
      <c r="Q3">
        <v>4.3950945360000002</v>
      </c>
      <c r="R3" s="3"/>
    </row>
    <row r="4" spans="1:18">
      <c r="A4" t="s">
        <v>17</v>
      </c>
      <c r="B4">
        <v>2</v>
      </c>
      <c r="C4">
        <v>2024</v>
      </c>
      <c r="D4">
        <v>2.0056131120213063</v>
      </c>
      <c r="E4">
        <v>3.4425588196941193</v>
      </c>
      <c r="F4">
        <v>9.9290780141843982</v>
      </c>
      <c r="G4">
        <v>1.3600045221372752</v>
      </c>
      <c r="H4">
        <v>0.6871742329688344</v>
      </c>
      <c r="I4">
        <v>0.40034338527523999</v>
      </c>
      <c r="J4">
        <v>0.37392422593728358</v>
      </c>
      <c r="K4">
        <v>0.13859835489471775</v>
      </c>
      <c r="L4">
        <v>3.8834951456310711</v>
      </c>
      <c r="M4">
        <v>5.3599413296432408</v>
      </c>
      <c r="N4">
        <v>52.462616822429901</v>
      </c>
      <c r="O4">
        <v>1.8583712678102122</v>
      </c>
      <c r="P4">
        <v>1.5622380358041019</v>
      </c>
      <c r="Q4">
        <v>4.4428265800000002</v>
      </c>
      <c r="R4" s="3"/>
    </row>
    <row r="5" spans="1:18">
      <c r="A5" t="s">
        <v>17</v>
      </c>
      <c r="B5">
        <v>1</v>
      </c>
      <c r="C5">
        <v>2024</v>
      </c>
      <c r="D5">
        <v>2.1750750162733716</v>
      </c>
      <c r="E5">
        <v>4.0048721071863582</v>
      </c>
      <c r="F5">
        <v>9.8937207370942311</v>
      </c>
      <c r="G5">
        <v>1.3817522003309186</v>
      </c>
      <c r="H5">
        <v>0.80324482338611447</v>
      </c>
      <c r="I5">
        <v>0.4362480749792283</v>
      </c>
      <c r="J5">
        <v>0.46328610558807581</v>
      </c>
      <c r="K5">
        <v>0.16459766372257723</v>
      </c>
      <c r="L5">
        <v>9.5744680851063926</v>
      </c>
      <c r="M5">
        <v>5.3362504003591589</v>
      </c>
      <c r="N5">
        <v>54.582524271844655</v>
      </c>
      <c r="O5">
        <v>2.1600569647407553</v>
      </c>
      <c r="P5">
        <v>1.8373568818514008</v>
      </c>
      <c r="Q5">
        <v>3.9430068659999997</v>
      </c>
      <c r="R5" s="3"/>
    </row>
    <row r="6" spans="1:18">
      <c r="A6" t="s">
        <v>17</v>
      </c>
      <c r="B6">
        <v>4</v>
      </c>
      <c r="C6">
        <v>2023</v>
      </c>
      <c r="D6">
        <v>2.0275459253767436</v>
      </c>
      <c r="E6">
        <v>3.725549555180125</v>
      </c>
      <c r="F6">
        <v>9.0462866356824438</v>
      </c>
      <c r="G6">
        <v>1.4791015983832445</v>
      </c>
      <c r="H6">
        <v>0.79969433892247144</v>
      </c>
      <c r="I6">
        <v>0.43521552308293276</v>
      </c>
      <c r="J6">
        <v>0.4828679037295609</v>
      </c>
      <c r="K6">
        <v>0.16873871131405377</v>
      </c>
      <c r="L6">
        <v>-16.44444444444445</v>
      </c>
      <c r="M6">
        <v>4.5077165121021059</v>
      </c>
      <c r="N6">
        <v>50.968085106382979</v>
      </c>
      <c r="O6">
        <v>1.8564215266293298</v>
      </c>
      <c r="P6">
        <v>1.8275602777316629</v>
      </c>
      <c r="Q6">
        <v>3.967844307</v>
      </c>
      <c r="R6" s="3"/>
    </row>
    <row r="7" spans="1:18">
      <c r="A7" t="s">
        <v>17</v>
      </c>
      <c r="B7">
        <v>3</v>
      </c>
      <c r="C7">
        <v>2023</v>
      </c>
      <c r="D7">
        <v>2.4364756795671831</v>
      </c>
      <c r="E7">
        <v>4.5417444905684947</v>
      </c>
      <c r="F7">
        <v>9.9933891582194807</v>
      </c>
      <c r="G7">
        <v>1.4208130812238362</v>
      </c>
      <c r="H7">
        <v>0.82485490954066787</v>
      </c>
      <c r="I7">
        <v>0.44250374067517506</v>
      </c>
      <c r="J7">
        <v>0.46278762678054675</v>
      </c>
      <c r="K7">
        <v>0.1712055313003204</v>
      </c>
      <c r="L7">
        <v>15.979381443298973</v>
      </c>
      <c r="M7">
        <v>4.8759259622038345</v>
      </c>
      <c r="N7">
        <v>49.63111111111111</v>
      </c>
      <c r="O7">
        <v>2.2159859407701439</v>
      </c>
      <c r="P7">
        <v>1.841502130664036</v>
      </c>
      <c r="Q7">
        <v>3.9629178860000001</v>
      </c>
      <c r="R7" s="3"/>
    </row>
    <row r="8" spans="1:18">
      <c r="A8" t="s">
        <v>17</v>
      </c>
      <c r="B8">
        <v>2</v>
      </c>
      <c r="C8">
        <v>2023</v>
      </c>
      <c r="D8">
        <v>2.1693168303748402</v>
      </c>
      <c r="E8">
        <v>3.9588838760889442</v>
      </c>
      <c r="F8">
        <v>9.5038232385363148</v>
      </c>
      <c r="G8">
        <v>1.4844293456280837</v>
      </c>
      <c r="H8">
        <v>0.78499944736392591</v>
      </c>
      <c r="I8">
        <v>0.43014964982601417</v>
      </c>
      <c r="J8">
        <v>0.47768341017552374</v>
      </c>
      <c r="K8">
        <v>0.17251041398175787</v>
      </c>
      <c r="L8">
        <v>-30.465949820788534</v>
      </c>
      <c r="M8">
        <v>4.8778561795427793</v>
      </c>
      <c r="N8">
        <v>52.077319587628871</v>
      </c>
      <c r="O8">
        <v>2.031905023314259</v>
      </c>
      <c r="P8">
        <v>1.8403258543251308</v>
      </c>
      <c r="Q8">
        <v>4.0031927869999997</v>
      </c>
      <c r="R8" s="3"/>
    </row>
    <row r="9" spans="1:18">
      <c r="A9" t="s">
        <v>17</v>
      </c>
      <c r="B9">
        <v>1</v>
      </c>
      <c r="C9">
        <v>2023</v>
      </c>
      <c r="D9">
        <v>3.0944497537705993</v>
      </c>
      <c r="E9">
        <v>5.7528248232126229</v>
      </c>
      <c r="F9">
        <v>13.204103322397302</v>
      </c>
      <c r="G9">
        <v>1.4583745837458375</v>
      </c>
      <c r="H9">
        <v>0.82017766816820592</v>
      </c>
      <c r="I9">
        <v>0.44117432066946238</v>
      </c>
      <c r="J9">
        <v>0.489769897698977</v>
      </c>
      <c r="K9">
        <v>0.17259745722126674</v>
      </c>
      <c r="L9">
        <v>-7.9207920792079136</v>
      </c>
      <c r="M9">
        <v>4.7830748153950831</v>
      </c>
      <c r="N9">
        <v>36.706093189964157</v>
      </c>
      <c r="O9">
        <v>2.0839121640781135</v>
      </c>
      <c r="P9">
        <v>1.8583134106751893</v>
      </c>
      <c r="Q9">
        <v>4.0429849459999998</v>
      </c>
      <c r="R9" s="3"/>
    </row>
    <row r="10" spans="1:18">
      <c r="A10" t="s">
        <v>17</v>
      </c>
      <c r="B10">
        <v>4</v>
      </c>
      <c r="C10">
        <v>2022</v>
      </c>
      <c r="D10">
        <v>3.4546572844497065</v>
      </c>
      <c r="E10">
        <v>6.5368189531861232</v>
      </c>
      <c r="F10">
        <v>13.360718439887245</v>
      </c>
      <c r="G10">
        <v>1.414019842131943</v>
      </c>
      <c r="H10">
        <v>0.85411358171536378</v>
      </c>
      <c r="I10">
        <v>0.45139229462401137</v>
      </c>
      <c r="J10">
        <v>0.4292852487508147</v>
      </c>
      <c r="K10">
        <v>0.17436780928031426</v>
      </c>
      <c r="L10">
        <v>-35.256410256410255</v>
      </c>
      <c r="M10">
        <v>4.3611144968850137</v>
      </c>
      <c r="N10">
        <v>33.739273927392745</v>
      </c>
      <c r="O10">
        <v>2.1337038145452678</v>
      </c>
      <c r="P10">
        <v>1.8949571646099186</v>
      </c>
      <c r="Q10">
        <v>4.0709849880000002</v>
      </c>
      <c r="R10" s="3"/>
    </row>
    <row r="11" spans="1:18">
      <c r="A11" t="s">
        <v>17</v>
      </c>
      <c r="B11">
        <v>3</v>
      </c>
      <c r="C11">
        <v>2022</v>
      </c>
      <c r="D11">
        <v>5.3113315610884175</v>
      </c>
      <c r="E11">
        <v>10.564212788823212</v>
      </c>
      <c r="F11">
        <v>17.542607299009546</v>
      </c>
      <c r="G11">
        <v>1.3407105337780358</v>
      </c>
      <c r="H11">
        <v>0.95168726491133804</v>
      </c>
      <c r="I11">
        <v>0.4784764096911539</v>
      </c>
      <c r="J11">
        <v>0.41058914079695369</v>
      </c>
      <c r="K11">
        <v>0.19620952973290487</v>
      </c>
      <c r="L11">
        <v>11.163895486935861</v>
      </c>
      <c r="M11">
        <v>2.9497226100086555</v>
      </c>
      <c r="N11">
        <v>17.1517094017094</v>
      </c>
      <c r="O11">
        <v>1.7763321488644277</v>
      </c>
      <c r="P11">
        <v>1.9826061257388501</v>
      </c>
      <c r="Q11">
        <v>4.1182934209999997</v>
      </c>
      <c r="R11" s="3"/>
    </row>
    <row r="12" spans="1:18">
      <c r="A12" t="s">
        <v>17</v>
      </c>
      <c r="B12">
        <v>2</v>
      </c>
      <c r="C12">
        <v>2022</v>
      </c>
      <c r="D12">
        <v>4.8535241751727964</v>
      </c>
      <c r="E12">
        <v>10.066773444020845</v>
      </c>
      <c r="F12">
        <v>15.430364536959395</v>
      </c>
      <c r="G12">
        <v>1.1629384596180252</v>
      </c>
      <c r="H12">
        <v>1.0335559114800694</v>
      </c>
      <c r="I12">
        <v>0.49831146301804913</v>
      </c>
      <c r="J12">
        <v>0.23543877168892771</v>
      </c>
      <c r="K12">
        <v>0.20911333235206223</v>
      </c>
      <c r="L12">
        <v>228.90624999999994</v>
      </c>
      <c r="M12">
        <v>2.8093833756978244</v>
      </c>
      <c r="N12">
        <v>18.522565320665084</v>
      </c>
      <c r="O12">
        <v>1.8328423734130028</v>
      </c>
      <c r="P12">
        <v>2.037450089106454</v>
      </c>
      <c r="Q12">
        <v>4.1676362950000003</v>
      </c>
      <c r="R12" s="3"/>
    </row>
    <row r="13" spans="1:18">
      <c r="A13" t="s">
        <v>17</v>
      </c>
      <c r="B13">
        <v>1</v>
      </c>
      <c r="C13">
        <v>2022</v>
      </c>
      <c r="D13">
        <v>1.5446583852682434</v>
      </c>
      <c r="E13">
        <v>3.2384835859705108</v>
      </c>
      <c r="F13">
        <v>6.05524861878453</v>
      </c>
      <c r="G13">
        <v>1.0721075785120526</v>
      </c>
      <c r="H13">
        <v>1.0533640634695505</v>
      </c>
      <c r="I13">
        <v>0.50242268956594538</v>
      </c>
      <c r="J13">
        <v>0.15367962364173801</v>
      </c>
      <c r="K13">
        <v>0.21931516202849338</v>
      </c>
      <c r="L13">
        <v>-38.164251207729464</v>
      </c>
      <c r="M13">
        <v>3.4649913645065187</v>
      </c>
      <c r="N13">
        <v>58.15625</v>
      </c>
      <c r="O13">
        <v>1.8531555623782758</v>
      </c>
      <c r="P13">
        <v>2.0497414531808644</v>
      </c>
      <c r="Q13">
        <v>4.2125432359999992</v>
      </c>
      <c r="R13" s="3"/>
    </row>
    <row r="14" spans="1:18">
      <c r="A14" t="s">
        <v>17</v>
      </c>
      <c r="B14">
        <v>4</v>
      </c>
      <c r="C14">
        <v>2021</v>
      </c>
      <c r="D14">
        <v>2.6171136216780804</v>
      </c>
      <c r="E14">
        <v>5.2616905034494623</v>
      </c>
      <c r="F14">
        <v>10.439592773494969</v>
      </c>
      <c r="G14">
        <v>1.0443302791165723</v>
      </c>
      <c r="H14">
        <v>0.9683408768693238</v>
      </c>
      <c r="I14">
        <v>0.48164332311468977</v>
      </c>
      <c r="J14">
        <v>0.12008544745158271</v>
      </c>
      <c r="K14">
        <v>0.22056491323787111</v>
      </c>
      <c r="L14">
        <v>31.847133757961764</v>
      </c>
      <c r="M14">
        <v>2.7180894133107745</v>
      </c>
      <c r="N14">
        <v>26.352657004830917</v>
      </c>
      <c r="O14">
        <v>1.3699524075167429</v>
      </c>
      <c r="P14">
        <v>2.0038647027767724</v>
      </c>
      <c r="Q14">
        <v>4.2335924289999998</v>
      </c>
      <c r="R14" s="3"/>
    </row>
    <row r="15" spans="1:18">
      <c r="A15" t="s">
        <v>17</v>
      </c>
      <c r="B15">
        <v>3</v>
      </c>
      <c r="C15">
        <v>2021</v>
      </c>
      <c r="D15">
        <v>2.0048234567314549</v>
      </c>
      <c r="E15">
        <v>4.2032766876934291</v>
      </c>
      <c r="F15">
        <v>9.1480768709511295</v>
      </c>
      <c r="G15">
        <v>0.89813437661665807</v>
      </c>
      <c r="H15">
        <v>1.0535092690034809</v>
      </c>
      <c r="I15">
        <v>0.50248895119517178</v>
      </c>
      <c r="J15">
        <v>7.7082255561303673E-2</v>
      </c>
      <c r="K15">
        <v>0.2606195382929547</v>
      </c>
      <c r="L15">
        <v>42.72727272727272</v>
      </c>
      <c r="M15">
        <v>2.9686491780264546</v>
      </c>
      <c r="N15">
        <v>32.955414012738856</v>
      </c>
      <c r="O15">
        <v>1.3640084205634257</v>
      </c>
      <c r="P15">
        <v>2.0984531941789286</v>
      </c>
      <c r="Q15">
        <v>4.2335668389999999</v>
      </c>
      <c r="R15" s="3"/>
    </row>
    <row r="16" spans="1:18">
      <c r="A16" t="s">
        <v>17</v>
      </c>
      <c r="B16">
        <v>2</v>
      </c>
      <c r="C16">
        <v>2021</v>
      </c>
      <c r="D16">
        <v>1.3904989489725428</v>
      </c>
      <c r="E16">
        <v>2.9576656513486075</v>
      </c>
      <c r="F16">
        <v>6.923326739688819</v>
      </c>
      <c r="G16">
        <v>0.84903113853272916</v>
      </c>
      <c r="H16">
        <v>1.0830038279382737</v>
      </c>
      <c r="I16">
        <v>0.50915683582921467</v>
      </c>
      <c r="J16">
        <v>5.5673382820784732E-2</v>
      </c>
      <c r="K16">
        <v>0.27653604522248532</v>
      </c>
      <c r="L16">
        <v>71.875000000000014</v>
      </c>
      <c r="M16">
        <v>3.2335116371760506</v>
      </c>
      <c r="N16">
        <v>47.036363636363632</v>
      </c>
      <c r="O16">
        <v>1.3813657309695975</v>
      </c>
      <c r="P16">
        <v>2.1159575206059116</v>
      </c>
      <c r="Q16">
        <v>4.2335629170000004</v>
      </c>
      <c r="R16" s="3"/>
    </row>
    <row r="17" spans="1:18">
      <c r="A17" t="s">
        <v>17</v>
      </c>
      <c r="B17">
        <v>1</v>
      </c>
      <c r="C17">
        <v>2021</v>
      </c>
      <c r="D17">
        <v>0.81792851364712227</v>
      </c>
      <c r="E17">
        <v>1.7391415138812798</v>
      </c>
      <c r="F17">
        <v>4.6156187126988693</v>
      </c>
      <c r="G17">
        <v>0.80124688279301748</v>
      </c>
      <c r="H17">
        <v>1.0808732656363473</v>
      </c>
      <c r="I17">
        <v>0.5083410731941157</v>
      </c>
      <c r="J17">
        <v>5.8437240232751451E-2</v>
      </c>
      <c r="K17">
        <v>0.28744053455350982</v>
      </c>
      <c r="L17">
        <v>-113.61702127659574</v>
      </c>
      <c r="M17">
        <v>3.4127704796956739</v>
      </c>
      <c r="N17">
        <v>74.5</v>
      </c>
      <c r="O17">
        <v>1.285914454384548</v>
      </c>
      <c r="P17">
        <v>2.1230267432823271</v>
      </c>
      <c r="Q17">
        <v>4.2335389170000006</v>
      </c>
      <c r="R17" s="3"/>
    </row>
    <row r="18" spans="1:18">
      <c r="A18" t="s">
        <v>17</v>
      </c>
      <c r="B18">
        <v>4</v>
      </c>
      <c r="C18">
        <v>2020</v>
      </c>
      <c r="D18">
        <v>-6.0315552216378663</v>
      </c>
      <c r="E18">
        <v>-12.771237671014953</v>
      </c>
      <c r="F18">
        <v>-43.124194241512676</v>
      </c>
      <c r="G18">
        <v>0.79649770239341411</v>
      </c>
      <c r="H18">
        <v>1.0729875914731148</v>
      </c>
      <c r="I18">
        <v>0.50674680691209617</v>
      </c>
      <c r="J18">
        <v>7.7426680623813499E-2</v>
      </c>
      <c r="K18">
        <v>0.30090306508296633</v>
      </c>
      <c r="L18">
        <v>3033.333333333333</v>
      </c>
      <c r="M18">
        <v>3.1491875160979799</v>
      </c>
      <c r="N18">
        <v>-7.3659574468085101</v>
      </c>
      <c r="O18">
        <v>0.93263243397518281</v>
      </c>
      <c r="P18">
        <v>2.197877823735285</v>
      </c>
      <c r="Q18">
        <v>4.2334831600000005</v>
      </c>
      <c r="R18" s="3"/>
    </row>
    <row r="19" spans="1:18">
      <c r="A19" t="s">
        <v>17</v>
      </c>
      <c r="B19">
        <v>3</v>
      </c>
      <c r="C19">
        <v>2020</v>
      </c>
      <c r="D19">
        <v>-0.18992132229927691</v>
      </c>
      <c r="E19">
        <v>-0.38331454340473509</v>
      </c>
      <c r="F19">
        <v>-1.4718933310244811</v>
      </c>
      <c r="G19">
        <v>0.86231139760572362</v>
      </c>
      <c r="H19">
        <v>0.97762683201803835</v>
      </c>
      <c r="I19">
        <v>0.48438595364243958</v>
      </c>
      <c r="J19">
        <v>0.15640716866189699</v>
      </c>
      <c r="K19">
        <v>0.27944467686708718</v>
      </c>
      <c r="L19">
        <v>-42.307692307692314</v>
      </c>
      <c r="M19">
        <v>2.576349927684582</v>
      </c>
      <c r="N19">
        <v>-187.66666666666666</v>
      </c>
      <c r="O19">
        <v>0.67094019339966182</v>
      </c>
      <c r="P19">
        <v>2.0280101465614431</v>
      </c>
      <c r="Q19">
        <v>4.2282341140000002</v>
      </c>
      <c r="R19" s="3"/>
    </row>
    <row r="20" spans="1:18">
      <c r="A20" t="s">
        <v>17</v>
      </c>
      <c r="B20">
        <v>2</v>
      </c>
      <c r="C20">
        <v>2020</v>
      </c>
      <c r="D20">
        <v>-0.29875931893940438</v>
      </c>
      <c r="E20">
        <v>-0.59939061953680428</v>
      </c>
      <c r="F20">
        <v>-3.312375402545622</v>
      </c>
      <c r="G20">
        <v>0.92572027239392352</v>
      </c>
      <c r="H20">
        <v>0.96758295732671784</v>
      </c>
      <c r="I20">
        <v>0.48228052946790412</v>
      </c>
      <c r="J20">
        <v>0.21959140911471975</v>
      </c>
      <c r="K20">
        <v>0.27839630273370231</v>
      </c>
      <c r="L20">
        <v>85.714285714285694</v>
      </c>
      <c r="M20">
        <v>4.6633114257469703</v>
      </c>
      <c r="N20">
        <v>-138.30769230769229</v>
      </c>
      <c r="O20">
        <v>0.84384913691347119</v>
      </c>
      <c r="P20">
        <v>1.9904735740885655</v>
      </c>
      <c r="Q20">
        <v>4.2282332879999993</v>
      </c>
      <c r="R20" s="3"/>
    </row>
    <row r="21" spans="1:18">
      <c r="A21" t="s">
        <v>17</v>
      </c>
      <c r="B21">
        <v>1</v>
      </c>
      <c r="C21">
        <v>2020</v>
      </c>
      <c r="D21">
        <v>-0.1714427044102933</v>
      </c>
      <c r="E21">
        <v>-0.33501941464968499</v>
      </c>
      <c r="F21">
        <v>-1.0862210192670678</v>
      </c>
      <c r="G21">
        <v>0.77577076868448269</v>
      </c>
      <c r="H21">
        <v>0.91751931853755786</v>
      </c>
      <c r="I21">
        <v>0.46953097772931163</v>
      </c>
      <c r="J21">
        <v>0.17618452132833126</v>
      </c>
      <c r="K21">
        <v>0.24664551017621675</v>
      </c>
      <c r="L21">
        <v>-110.5263157894737</v>
      </c>
      <c r="M21">
        <v>2.254975729146337</v>
      </c>
      <c r="N21">
        <v>-213.92857142857142</v>
      </c>
      <c r="O21">
        <v>0.69549441175204174</v>
      </c>
      <c r="P21">
        <v>1.9727728074077735</v>
      </c>
      <c r="Q21">
        <v>4.2282112520000004</v>
      </c>
      <c r="R21" s="3"/>
    </row>
    <row r="22" spans="1:18">
      <c r="A22" t="s">
        <v>17</v>
      </c>
      <c r="B22">
        <v>4</v>
      </c>
      <c r="C22">
        <v>2019</v>
      </c>
      <c r="D22">
        <v>1.5692352667010481</v>
      </c>
      <c r="E22">
        <v>2.9689538220714842</v>
      </c>
      <c r="F22">
        <v>8.4706652970687628</v>
      </c>
      <c r="G22">
        <v>0.78219694009907947</v>
      </c>
      <c r="H22">
        <v>0.85394729976519701</v>
      </c>
      <c r="I22">
        <v>0.45135232779090834</v>
      </c>
      <c r="J22">
        <v>4.8273922080357565E-2</v>
      </c>
      <c r="K22">
        <v>0.19667183635830154</v>
      </c>
      <c r="L22">
        <v>77.333333333333343</v>
      </c>
      <c r="M22">
        <v>3.4192457040310837</v>
      </c>
      <c r="N22">
        <v>40.804511278195491</v>
      </c>
      <c r="O22">
        <v>1.1984398209072789</v>
      </c>
      <c r="P22">
        <v>1.8835324810853118</v>
      </c>
      <c r="Q22">
        <v>4.2321907439999995</v>
      </c>
      <c r="R22" s="3"/>
    </row>
    <row r="23" spans="1:18">
      <c r="A23" t="s">
        <v>17</v>
      </c>
      <c r="B23">
        <v>3</v>
      </c>
      <c r="C23">
        <v>2019</v>
      </c>
      <c r="D23">
        <v>0.88212132090015327</v>
      </c>
      <c r="E23">
        <v>1.6691677855882894</v>
      </c>
      <c r="F23">
        <v>4.8732493966087098</v>
      </c>
      <c r="G23">
        <v>0.77900147986603319</v>
      </c>
      <c r="H23">
        <v>0.85434009951820555</v>
      </c>
      <c r="I23">
        <v>0.45150141501164565</v>
      </c>
      <c r="J23">
        <v>8.335540151102111E-2</v>
      </c>
      <c r="K23">
        <v>0.19887708226996428</v>
      </c>
      <c r="L23">
        <v>2.7397260273972628</v>
      </c>
      <c r="M23">
        <v>3.5293365792119782</v>
      </c>
      <c r="N23">
        <v>72.346666666666664</v>
      </c>
      <c r="O23">
        <v>1.2088556203625831</v>
      </c>
      <c r="P23">
        <v>1.8958218150225101</v>
      </c>
      <c r="Q23">
        <v>4.2311060659999997</v>
      </c>
      <c r="R23" s="3"/>
    </row>
    <row r="24" spans="1:18">
      <c r="A24" t="s">
        <v>17</v>
      </c>
      <c r="B24">
        <v>2</v>
      </c>
      <c r="C24">
        <v>2019</v>
      </c>
      <c r="D24">
        <v>0.8676873775049968</v>
      </c>
      <c r="E24">
        <v>1.6355152395533423</v>
      </c>
      <c r="F24">
        <v>4.5302571970300045</v>
      </c>
      <c r="G24">
        <v>0.73616742783160471</v>
      </c>
      <c r="H24">
        <v>0.84787618156831801</v>
      </c>
      <c r="I24">
        <v>0.44982244288648821</v>
      </c>
      <c r="J24">
        <v>5.9939960447877985E-2</v>
      </c>
      <c r="K24">
        <v>0.19104462470357986</v>
      </c>
      <c r="L24">
        <v>32.72727272727272</v>
      </c>
      <c r="M24">
        <v>3.5616960538860343</v>
      </c>
      <c r="N24">
        <v>79.671232876712324</v>
      </c>
      <c r="O24">
        <v>1.2858449137516001</v>
      </c>
      <c r="P24">
        <v>1.873051620623168</v>
      </c>
      <c r="Q24">
        <v>4.2311062939999999</v>
      </c>
      <c r="R24" s="3"/>
    </row>
    <row r="25" spans="1:18">
      <c r="A25" t="s">
        <v>17</v>
      </c>
      <c r="B25">
        <v>1</v>
      </c>
      <c r="C25">
        <v>2019</v>
      </c>
      <c r="D25">
        <v>0.65976209259690788</v>
      </c>
      <c r="E25">
        <v>1.2289380928972609</v>
      </c>
      <c r="F25">
        <v>3.6935166994106088</v>
      </c>
      <c r="G25">
        <v>0.7740425021010926</v>
      </c>
      <c r="H25">
        <v>0.82714332032925086</v>
      </c>
      <c r="I25">
        <v>0.44405638579518175</v>
      </c>
      <c r="J25">
        <v>6.8825789410493457E-2</v>
      </c>
      <c r="K25">
        <v>0.17593418574685302</v>
      </c>
      <c r="L25">
        <v>-60.99290780141844</v>
      </c>
      <c r="M25">
        <v>4.0319249352584681</v>
      </c>
      <c r="N25">
        <v>110.23636363636363</v>
      </c>
      <c r="O25">
        <v>1.3415361412694147</v>
      </c>
      <c r="P25">
        <v>1.8365695369779629</v>
      </c>
      <c r="Q25">
        <v>4.2310939139999997</v>
      </c>
      <c r="R25" s="3"/>
    </row>
    <row r="26" spans="1:18">
      <c r="A26" t="s">
        <v>17</v>
      </c>
      <c r="B26">
        <v>4</v>
      </c>
      <c r="C26">
        <v>2018</v>
      </c>
      <c r="D26">
        <v>1.7331222775537558</v>
      </c>
      <c r="E26">
        <v>3.1283564657914225</v>
      </c>
      <c r="F26">
        <v>8.3455038597955351</v>
      </c>
      <c r="G26">
        <v>0.83959886590360178</v>
      </c>
      <c r="H26">
        <v>0.76993023765081281</v>
      </c>
      <c r="I26">
        <v>0.42654450080301332</v>
      </c>
      <c r="J26">
        <v>5.3239525359655572E-2</v>
      </c>
      <c r="K26">
        <v>0.16462389476893594</v>
      </c>
      <c r="L26">
        <v>-3.4246575342465788</v>
      </c>
      <c r="M26">
        <v>2.9810605888157728</v>
      </c>
      <c r="N26">
        <v>35.893617021276597</v>
      </c>
      <c r="O26">
        <v>1.1174664016231477</v>
      </c>
      <c r="P26">
        <v>1.8270227431515063</v>
      </c>
      <c r="Q26">
        <v>4.2348024309999994</v>
      </c>
      <c r="R26" s="3"/>
    </row>
    <row r="27" spans="1:18">
      <c r="A27" t="s">
        <v>17</v>
      </c>
      <c r="B27">
        <v>3</v>
      </c>
      <c r="C27">
        <v>2018</v>
      </c>
      <c r="D27">
        <v>1.759590331276718</v>
      </c>
      <c r="E27">
        <v>3.2779134819951143</v>
      </c>
      <c r="F27">
        <v>8.1456823967103986</v>
      </c>
      <c r="G27">
        <v>0.8267216027447617</v>
      </c>
      <c r="H27">
        <v>0.82891813095894729</v>
      </c>
      <c r="I27">
        <v>0.44496486459050044</v>
      </c>
      <c r="J27">
        <v>8.6830658007597109E-2</v>
      </c>
      <c r="K27">
        <v>0.17377019296707494</v>
      </c>
      <c r="L27">
        <v>58.695652173913039</v>
      </c>
      <c r="M27">
        <v>3.4520409351635011</v>
      </c>
      <c r="N27">
        <v>42.780821917808218</v>
      </c>
      <c r="O27">
        <v>1.3891397885020882</v>
      </c>
      <c r="P27">
        <v>1.8475507577548393</v>
      </c>
      <c r="Q27">
        <v>4.2338071699999995</v>
      </c>
      <c r="R27" s="3"/>
    </row>
    <row r="28" spans="1:18">
      <c r="A28" t="s">
        <v>17</v>
      </c>
      <c r="B28">
        <v>2</v>
      </c>
      <c r="C28">
        <v>2018</v>
      </c>
      <c r="D28">
        <v>1.1324865965193955</v>
      </c>
      <c r="E28">
        <v>2.1097947890739337</v>
      </c>
      <c r="F28">
        <v>5.3740765431762831</v>
      </c>
      <c r="G28">
        <v>0.80956651240251731</v>
      </c>
      <c r="H28">
        <v>0.82926685966392844</v>
      </c>
      <c r="I28">
        <v>0.44513030763496658</v>
      </c>
      <c r="J28">
        <v>5.4926577737921756E-2</v>
      </c>
      <c r="K28">
        <v>0.18043967396538291</v>
      </c>
      <c r="L28">
        <v>-15.596330275229361</v>
      </c>
      <c r="M28">
        <v>3.4653410230565571</v>
      </c>
      <c r="N28">
        <v>65.391304347826079</v>
      </c>
      <c r="O28">
        <v>1.3604492556199592</v>
      </c>
      <c r="P28">
        <v>1.8630716475627864</v>
      </c>
      <c r="Q28">
        <v>4.2338103480000004</v>
      </c>
      <c r="R28" s="3"/>
    </row>
    <row r="29" spans="1:18">
      <c r="A29" t="s">
        <v>17</v>
      </c>
      <c r="B29">
        <v>1</v>
      </c>
      <c r="C29">
        <v>2018</v>
      </c>
      <c r="D29">
        <v>1.3330428351097683</v>
      </c>
      <c r="E29">
        <v>2.4708414144902893</v>
      </c>
      <c r="F29">
        <v>6.8170822887804015</v>
      </c>
      <c r="G29">
        <v>0.80116406327728584</v>
      </c>
      <c r="H29">
        <v>0.81784850819628574</v>
      </c>
      <c r="I29">
        <v>0.44123717842133325</v>
      </c>
      <c r="J29">
        <v>6.8401154114018509E-2</v>
      </c>
      <c r="K29">
        <v>0.17751254304844152</v>
      </c>
      <c r="L29">
        <v>-44.670050761421315</v>
      </c>
      <c r="M29">
        <v>3.3337621147801677</v>
      </c>
      <c r="N29">
        <v>49.27522935779816</v>
      </c>
      <c r="O29">
        <v>1.2083171583265762</v>
      </c>
      <c r="P29">
        <v>1.8531762267860463</v>
      </c>
      <c r="Q29">
        <v>4.2338344369999996</v>
      </c>
      <c r="R29" s="3"/>
    </row>
    <row r="30" spans="1:18">
      <c r="A30" t="s">
        <v>18</v>
      </c>
      <c r="B30">
        <v>4</v>
      </c>
      <c r="C30">
        <v>2024</v>
      </c>
      <c r="D30">
        <v>1.2606154013808779</v>
      </c>
      <c r="E30">
        <v>2.1264722488478052</v>
      </c>
      <c r="F30">
        <v>6.2018917780415883</v>
      </c>
      <c r="G30">
        <v>1.0610249494268376</v>
      </c>
      <c r="H30">
        <v>0.68134429286098819</v>
      </c>
      <c r="I30">
        <v>0.40391456304633805</v>
      </c>
      <c r="J30">
        <v>0.1758649307536698</v>
      </c>
      <c r="K30">
        <v>0.13876025534465308</v>
      </c>
      <c r="L30">
        <v>-25.806451612903221</v>
      </c>
      <c r="M30">
        <v>4.8291222844033621</v>
      </c>
      <c r="N30">
        <v>77.853260869565219</v>
      </c>
      <c r="O30">
        <v>1.6557842173955146</v>
      </c>
      <c r="P30">
        <v>1.694382804396066</v>
      </c>
      <c r="Q30">
        <v>1.7605985369999999</v>
      </c>
      <c r="R30" s="3"/>
    </row>
    <row r="31" spans="1:18">
      <c r="A31" t="s">
        <v>18</v>
      </c>
      <c r="B31">
        <v>3</v>
      </c>
      <c r="C31">
        <v>2024</v>
      </c>
      <c r="D31">
        <v>1.730881989877793</v>
      </c>
      <c r="E31">
        <v>2.8725624511850039</v>
      </c>
      <c r="F31">
        <v>8.8555132329432205</v>
      </c>
      <c r="G31">
        <v>1.0691248110196541</v>
      </c>
      <c r="H31">
        <v>0.65429379905506968</v>
      </c>
      <c r="I31">
        <v>0.39424916676953464</v>
      </c>
      <c r="J31">
        <v>0.13155831793493478</v>
      </c>
      <c r="K31">
        <v>0.14194997885115054</v>
      </c>
      <c r="L31">
        <v>2.0576131687242727</v>
      </c>
      <c r="M31">
        <v>5.113671618514279</v>
      </c>
      <c r="N31">
        <v>58.137096774193552</v>
      </c>
      <c r="O31">
        <v>1.6587791912939656</v>
      </c>
      <c r="P31">
        <v>1.6641144159485795</v>
      </c>
      <c r="Q31">
        <v>1.797091325</v>
      </c>
      <c r="R31" s="3"/>
    </row>
    <row r="32" spans="1:18">
      <c r="A32" t="s">
        <v>18</v>
      </c>
      <c r="B32">
        <v>2</v>
      </c>
      <c r="C32">
        <v>2024</v>
      </c>
      <c r="D32">
        <v>1.7011709458111448</v>
      </c>
      <c r="E32">
        <v>2.7845986698737071</v>
      </c>
      <c r="F32">
        <v>8.6633711728961913</v>
      </c>
      <c r="G32">
        <v>1.1569929761659858</v>
      </c>
      <c r="H32">
        <v>0.63040324555839555</v>
      </c>
      <c r="I32">
        <v>0.38512683967403816</v>
      </c>
      <c r="J32">
        <v>0.11778881476474565</v>
      </c>
      <c r="K32">
        <v>0.12709341782838221</v>
      </c>
      <c r="L32">
        <v>-18.181818181818183</v>
      </c>
      <c r="M32">
        <v>5.4119594529972055</v>
      </c>
      <c r="N32">
        <v>62.325102880658427</v>
      </c>
      <c r="O32">
        <v>1.7395231940857108</v>
      </c>
      <c r="P32">
        <v>1.6400337869662696</v>
      </c>
      <c r="Q32">
        <v>1.8289171129999999</v>
      </c>
      <c r="R32" s="3"/>
    </row>
    <row r="33" spans="1:18">
      <c r="A33" t="s">
        <v>18</v>
      </c>
      <c r="B33">
        <v>1</v>
      </c>
      <c r="C33">
        <v>2024</v>
      </c>
      <c r="D33">
        <v>2.1024188709387697</v>
      </c>
      <c r="E33">
        <v>3.4247470817120624</v>
      </c>
      <c r="F33">
        <v>11.291977994909271</v>
      </c>
      <c r="G33">
        <v>1.2297510625379477</v>
      </c>
      <c r="H33">
        <v>0.62253696498054478</v>
      </c>
      <c r="I33">
        <v>0.38216937829398701</v>
      </c>
      <c r="J33">
        <v>0.19058894960534306</v>
      </c>
      <c r="K33">
        <v>0.11967006467170886</v>
      </c>
      <c r="L33">
        <v>143.4426229508197</v>
      </c>
      <c r="M33">
        <v>5.7325676531242307</v>
      </c>
      <c r="N33">
        <v>50.909090909090899</v>
      </c>
      <c r="O33">
        <v>1.7386320049157977</v>
      </c>
      <c r="P33">
        <v>1.6288964980544747</v>
      </c>
      <c r="Q33">
        <v>1.847009033</v>
      </c>
      <c r="R33" s="3"/>
    </row>
    <row r="34" spans="1:18">
      <c r="A34" t="s">
        <v>18</v>
      </c>
      <c r="B34">
        <v>4</v>
      </c>
      <c r="C34">
        <v>2023</v>
      </c>
      <c r="D34">
        <v>0.86342649217221124</v>
      </c>
      <c r="E34">
        <v>1.4034804326621397</v>
      </c>
      <c r="F34">
        <v>4.7880457821110642</v>
      </c>
      <c r="G34">
        <v>1.2749705499410999</v>
      </c>
      <c r="H34">
        <v>0.61943873208372424</v>
      </c>
      <c r="I34">
        <v>0.38108106042074363</v>
      </c>
      <c r="J34">
        <v>0.25351850703701406</v>
      </c>
      <c r="K34">
        <v>0.11461387402155199</v>
      </c>
      <c r="L34">
        <v>-64.94252873563218</v>
      </c>
      <c r="M34">
        <v>5.5674772636456122</v>
      </c>
      <c r="N34">
        <v>115.92622950819673</v>
      </c>
      <c r="O34">
        <v>1.6319487645694191</v>
      </c>
      <c r="P34">
        <v>1.6326068453065103</v>
      </c>
      <c r="Q34">
        <v>1.85726916</v>
      </c>
      <c r="R34" s="3"/>
    </row>
    <row r="35" spans="1:18">
      <c r="A35" t="s">
        <v>18</v>
      </c>
      <c r="B35">
        <v>3</v>
      </c>
      <c r="C35">
        <v>2023</v>
      </c>
      <c r="D35">
        <v>2.4726534231056316</v>
      </c>
      <c r="E35">
        <v>3.9488094877923334</v>
      </c>
      <c r="F35">
        <v>12.067307692307692</v>
      </c>
      <c r="G35">
        <v>1.2546072212368096</v>
      </c>
      <c r="H35">
        <v>0.59104468580764224</v>
      </c>
      <c r="I35">
        <v>0.37009854997783476</v>
      </c>
      <c r="J35">
        <v>0.17427772600186392</v>
      </c>
      <c r="K35">
        <v>0.11063694678835888</v>
      </c>
      <c r="L35">
        <v>8.7499999999999947</v>
      </c>
      <c r="M35">
        <v>5.5229214825499264</v>
      </c>
      <c r="N35">
        <v>45.46551724137931</v>
      </c>
      <c r="O35">
        <v>1.8072767602111761</v>
      </c>
      <c r="P35">
        <v>1.5602396151635252</v>
      </c>
      <c r="Q35">
        <v>1.8877486649999999</v>
      </c>
      <c r="R35" s="3"/>
    </row>
    <row r="36" spans="1:18">
      <c r="A36" t="s">
        <v>18</v>
      </c>
      <c r="B36">
        <v>2</v>
      </c>
      <c r="C36">
        <v>2023</v>
      </c>
      <c r="D36">
        <v>2.3870140083168176</v>
      </c>
      <c r="E36">
        <v>3.795989262592768</v>
      </c>
      <c r="F36">
        <v>12.291393979057592</v>
      </c>
      <c r="G36">
        <v>1.4336449224377659</v>
      </c>
      <c r="H36">
        <v>0.58412126954050214</v>
      </c>
      <c r="I36">
        <v>0.36731022047112744</v>
      </c>
      <c r="J36">
        <v>0.3113210707943847</v>
      </c>
      <c r="K36">
        <v>0.11962922391694794</v>
      </c>
      <c r="L36">
        <v>-7.5144508670520169</v>
      </c>
      <c r="M36">
        <v>5.5846273862958125</v>
      </c>
      <c r="N36">
        <v>45.7</v>
      </c>
      <c r="O36">
        <v>1.7247177683898312</v>
      </c>
      <c r="P36">
        <v>1.6032370124743407</v>
      </c>
      <c r="Q36">
        <v>1.8672452180000001</v>
      </c>
      <c r="R36" s="3"/>
    </row>
    <row r="37" spans="1:18">
      <c r="A37" t="s">
        <v>18</v>
      </c>
      <c r="B37">
        <v>1</v>
      </c>
      <c r="C37">
        <v>2023</v>
      </c>
      <c r="D37">
        <v>2.5691128080473336</v>
      </c>
      <c r="E37">
        <v>4.1229484035647763</v>
      </c>
      <c r="F37">
        <v>12.942728328706712</v>
      </c>
      <c r="G37">
        <v>1.4332592263228101</v>
      </c>
      <c r="H37">
        <v>0.59863655463502441</v>
      </c>
      <c r="I37">
        <v>0.37302548791258605</v>
      </c>
      <c r="J37">
        <v>0.46444345635097078</v>
      </c>
      <c r="K37">
        <v>0.12704826038159373</v>
      </c>
      <c r="L37">
        <v>3.9039039039039007</v>
      </c>
      <c r="M37">
        <v>5.6002659066186276</v>
      </c>
      <c r="N37">
        <v>43.401734104046241</v>
      </c>
      <c r="O37">
        <v>1.7839830051921302</v>
      </c>
      <c r="P37">
        <v>1.610530639891125</v>
      </c>
      <c r="Q37">
        <v>1.8942152640000001</v>
      </c>
      <c r="R37" s="3"/>
    </row>
    <row r="38" spans="1:18">
      <c r="A38" t="s">
        <v>18</v>
      </c>
      <c r="B38">
        <v>4</v>
      </c>
      <c r="C38">
        <v>2022</v>
      </c>
      <c r="D38">
        <v>2.4651835985549595</v>
      </c>
      <c r="E38">
        <v>3.9885234992026724</v>
      </c>
      <c r="F38">
        <v>11.249623713987216</v>
      </c>
      <c r="G38">
        <v>1.4716732927970066</v>
      </c>
      <c r="H38">
        <v>0.61191471729385616</v>
      </c>
      <c r="I38">
        <v>0.37820565055935185</v>
      </c>
      <c r="J38">
        <v>0.5167797006548176</v>
      </c>
      <c r="K38">
        <v>0.12780019822473868</v>
      </c>
      <c r="L38">
        <v>-42.387543252595158</v>
      </c>
      <c r="M38">
        <v>5.5286220796663885</v>
      </c>
      <c r="N38">
        <v>49.174174174174176</v>
      </c>
      <c r="O38">
        <v>1.960157925597368</v>
      </c>
      <c r="P38">
        <v>1.6243015532200751</v>
      </c>
      <c r="Q38">
        <v>1.9066740440000001</v>
      </c>
      <c r="R38" s="3"/>
    </row>
    <row r="39" spans="1:18">
      <c r="A39" t="s">
        <v>18</v>
      </c>
      <c r="B39">
        <v>3</v>
      </c>
      <c r="C39">
        <v>2022</v>
      </c>
      <c r="D39">
        <v>4.3240225614568697</v>
      </c>
      <c r="E39">
        <v>7.0777665742374598</v>
      </c>
      <c r="F39">
        <v>16.852229758117758</v>
      </c>
      <c r="G39">
        <v>1.3963885801046552</v>
      </c>
      <c r="H39">
        <v>0.63087975800352913</v>
      </c>
      <c r="I39">
        <v>0.38542360482799776</v>
      </c>
      <c r="J39">
        <v>0.41113792262017734</v>
      </c>
      <c r="K39">
        <v>0.12966690617098414</v>
      </c>
      <c r="L39">
        <v>-2.8571428571428559</v>
      </c>
      <c r="M39">
        <v>3.7739086141020945</v>
      </c>
      <c r="N39">
        <v>22.503460207612456</v>
      </c>
      <c r="O39">
        <v>1.5850035648992942</v>
      </c>
      <c r="P39">
        <v>1.6311791025964204</v>
      </c>
      <c r="Q39">
        <v>1.9336385460000001</v>
      </c>
      <c r="R39" s="3"/>
    </row>
    <row r="40" spans="1:18">
      <c r="A40" t="s">
        <v>18</v>
      </c>
      <c r="B40">
        <v>2</v>
      </c>
      <c r="C40">
        <v>2022</v>
      </c>
      <c r="D40">
        <v>4.5057688728987033</v>
      </c>
      <c r="E40">
        <v>7.5686729098558159</v>
      </c>
      <c r="F40">
        <v>16.901777144352987</v>
      </c>
      <c r="G40">
        <v>1.3084532603972292</v>
      </c>
      <c r="H40">
        <v>0.67320942469750056</v>
      </c>
      <c r="I40">
        <v>0.40077383537001426</v>
      </c>
      <c r="J40">
        <v>0.30748191508397027</v>
      </c>
      <c r="K40">
        <v>0.1459210518997269</v>
      </c>
      <c r="L40">
        <v>84.782608695652172</v>
      </c>
      <c r="M40">
        <v>3.6975539977089085</v>
      </c>
      <c r="N40">
        <v>21.830252100840333</v>
      </c>
      <c r="O40">
        <v>1.6557771727891164</v>
      </c>
      <c r="P40">
        <v>1.6508329317373693</v>
      </c>
      <c r="Q40">
        <v>1.957434814</v>
      </c>
      <c r="R40" s="11"/>
    </row>
    <row r="41" spans="1:18">
      <c r="A41" t="s">
        <v>18</v>
      </c>
      <c r="B41">
        <v>1</v>
      </c>
      <c r="C41">
        <v>2022</v>
      </c>
      <c r="D41">
        <v>2.5131701519385823</v>
      </c>
      <c r="E41">
        <v>4.2805654531900776</v>
      </c>
      <c r="F41">
        <v>11.511227999190774</v>
      </c>
      <c r="G41">
        <v>1.4328429958657822</v>
      </c>
      <c r="H41">
        <v>0.69722813040712905</v>
      </c>
      <c r="I41">
        <v>0.40935080787639333</v>
      </c>
      <c r="J41">
        <v>0.37403454796013202</v>
      </c>
      <c r="K41">
        <v>0.16709009296390814</v>
      </c>
      <c r="L41">
        <v>22.433460076045638</v>
      </c>
      <c r="M41">
        <v>5.2360816908097769</v>
      </c>
      <c r="N41">
        <v>45</v>
      </c>
      <c r="O41">
        <v>1.9470894327987471</v>
      </c>
      <c r="P41">
        <v>1.670723367004288</v>
      </c>
      <c r="Q41">
        <v>1.9648134559999999</v>
      </c>
      <c r="R41" s="3"/>
    </row>
    <row r="42" spans="1:18">
      <c r="A42" t="s">
        <v>18</v>
      </c>
      <c r="B42">
        <v>4</v>
      </c>
      <c r="C42">
        <v>2021</v>
      </c>
      <c r="D42">
        <v>2.1103387813889412</v>
      </c>
      <c r="E42">
        <v>3.6349385547973276</v>
      </c>
      <c r="F42">
        <v>10.503023125350621</v>
      </c>
      <c r="G42">
        <v>1.2593034974431712</v>
      </c>
      <c r="H42">
        <v>0.71616558924834794</v>
      </c>
      <c r="I42">
        <v>0.4157847496190536</v>
      </c>
      <c r="J42">
        <v>0.21051845769101563</v>
      </c>
      <c r="K42">
        <v>0.18405149146893848</v>
      </c>
      <c r="L42">
        <v>-17.554858934169282</v>
      </c>
      <c r="M42">
        <v>4.1816817880205281</v>
      </c>
      <c r="N42">
        <v>39.29277566539924</v>
      </c>
      <c r="O42">
        <v>1.4472172605696536</v>
      </c>
      <c r="P42">
        <v>1.7239280346883157</v>
      </c>
      <c r="Q42">
        <v>1.9475533459999999</v>
      </c>
      <c r="R42" s="3"/>
    </row>
    <row r="43" spans="1:18">
      <c r="A43" t="s">
        <v>18</v>
      </c>
      <c r="B43">
        <v>3</v>
      </c>
      <c r="C43">
        <v>2021</v>
      </c>
      <c r="D43">
        <v>2.5468018070581957</v>
      </c>
      <c r="E43">
        <v>4.4979464456580942</v>
      </c>
      <c r="F43">
        <v>13.668083202862894</v>
      </c>
      <c r="G43">
        <v>1.2758853422264571</v>
      </c>
      <c r="H43">
        <v>0.75978566486581978</v>
      </c>
      <c r="I43">
        <v>0.43020154366779467</v>
      </c>
      <c r="J43">
        <v>0.23812926790535174</v>
      </c>
      <c r="K43">
        <v>0.21561812607889891</v>
      </c>
      <c r="L43">
        <v>99.374999999999986</v>
      </c>
      <c r="M43">
        <v>3.8079449869398343</v>
      </c>
      <c r="N43">
        <v>27.686520376175547</v>
      </c>
      <c r="O43">
        <v>1.2531334763663127</v>
      </c>
      <c r="P43">
        <v>1.7766336429612402</v>
      </c>
      <c r="Q43">
        <v>1.927685919</v>
      </c>
      <c r="R43" s="3"/>
    </row>
    <row r="44" spans="1:18">
      <c r="A44" t="s">
        <v>18</v>
      </c>
      <c r="B44">
        <v>2</v>
      </c>
      <c r="C44">
        <v>2021</v>
      </c>
      <c r="D44">
        <v>1.2693261286788631</v>
      </c>
      <c r="E44">
        <v>2.3141265336156538</v>
      </c>
      <c r="F44">
        <v>8.1974625635024072</v>
      </c>
      <c r="G44">
        <v>1.1714569936405301</v>
      </c>
      <c r="H44">
        <v>0.8176405219924614</v>
      </c>
      <c r="I44">
        <v>0.44848562226633609</v>
      </c>
      <c r="J44">
        <v>0.26741748676590754</v>
      </c>
      <c r="K44">
        <v>0.24414301929625426</v>
      </c>
      <c r="L44">
        <v>122.22222222222223</v>
      </c>
      <c r="M44">
        <v>4.6278707769683747</v>
      </c>
      <c r="N44">
        <v>56.231249999999996</v>
      </c>
      <c r="O44">
        <v>1.3064382394143352</v>
      </c>
      <c r="P44">
        <v>1.8187555375351023</v>
      </c>
      <c r="Q44">
        <v>1.9339119439999999</v>
      </c>
      <c r="R44" s="3"/>
    </row>
    <row r="45" spans="1:18">
      <c r="A45" t="s">
        <v>18</v>
      </c>
      <c r="B45">
        <v>1</v>
      </c>
      <c r="C45">
        <v>2021</v>
      </c>
      <c r="D45">
        <v>0.56984419292764188</v>
      </c>
      <c r="E45">
        <v>1.0440676938008007</v>
      </c>
      <c r="F45">
        <v>4.2992288238783605</v>
      </c>
      <c r="G45">
        <v>1.1074599708879185</v>
      </c>
      <c r="H45">
        <v>0.82427514254518985</v>
      </c>
      <c r="I45">
        <v>0.44988309296695567</v>
      </c>
      <c r="J45">
        <v>0.25749636098981077</v>
      </c>
      <c r="K45">
        <v>0.25624830821979611</v>
      </c>
      <c r="L45">
        <v>-318.18181818181819</v>
      </c>
      <c r="M45">
        <v>5.3527240861931382</v>
      </c>
      <c r="N45">
        <v>123.5</v>
      </c>
      <c r="O45">
        <v>1.2999090118637027</v>
      </c>
      <c r="P45">
        <v>1.8251660499818028</v>
      </c>
      <c r="Q45">
        <v>1.928052179</v>
      </c>
      <c r="R45" s="3"/>
    </row>
    <row r="46" spans="1:18">
      <c r="A46" t="s">
        <v>18</v>
      </c>
      <c r="B46">
        <v>4</v>
      </c>
      <c r="C46">
        <v>2020</v>
      </c>
      <c r="D46">
        <v>-0.27732599357771381</v>
      </c>
      <c r="E46">
        <v>-0.5049814713565397</v>
      </c>
      <c r="F46">
        <v>-2.6340806464390401</v>
      </c>
      <c r="G46">
        <v>1.175584907361493</v>
      </c>
      <c r="H46">
        <v>0.81301257517769276</v>
      </c>
      <c r="I46">
        <v>0.44649067934442638</v>
      </c>
      <c r="J46">
        <v>0.25226524816300772</v>
      </c>
      <c r="K46">
        <v>0.25178548092930236</v>
      </c>
      <c r="L46">
        <v>175.00000000000003</v>
      </c>
      <c r="M46">
        <v>5.3916573771781664</v>
      </c>
      <c r="N46">
        <v>-214.1212121212121</v>
      </c>
      <c r="O46">
        <v>1.0336384647366501</v>
      </c>
      <c r="P46">
        <v>1.7573848794119433</v>
      </c>
      <c r="Q46">
        <v>1.926376764</v>
      </c>
      <c r="R46" s="3"/>
    </row>
    <row r="47" spans="1:18">
      <c r="A47" t="s">
        <v>18</v>
      </c>
      <c r="B47">
        <v>3</v>
      </c>
      <c r="C47">
        <v>2020</v>
      </c>
      <c r="D47">
        <v>-9.2798895379332294E-2</v>
      </c>
      <c r="E47">
        <v>-0.15708713403251021</v>
      </c>
      <c r="F47">
        <v>-0.84659114146660663</v>
      </c>
      <c r="G47">
        <v>1.2613405207485762</v>
      </c>
      <c r="H47">
        <v>0.69076600846904546</v>
      </c>
      <c r="I47">
        <v>0.40806857255573536</v>
      </c>
      <c r="J47">
        <v>0.34916598860862491</v>
      </c>
      <c r="K47">
        <v>0.20896364596840034</v>
      </c>
      <c r="L47">
        <v>-97.297297297297291</v>
      </c>
      <c r="M47">
        <v>4.5340883034542552</v>
      </c>
      <c r="N47">
        <v>-494.75</v>
      </c>
      <c r="O47">
        <v>0.8413115873219299</v>
      </c>
      <c r="P47">
        <v>1.6940595261584228</v>
      </c>
      <c r="Q47">
        <v>1.8673234480000001</v>
      </c>
      <c r="R47" s="3"/>
    </row>
    <row r="48" spans="1:18">
      <c r="A48" t="s">
        <v>18</v>
      </c>
      <c r="B48">
        <v>2</v>
      </c>
      <c r="C48">
        <v>2020</v>
      </c>
      <c r="D48">
        <v>-3.7018303245703952</v>
      </c>
      <c r="E48">
        <v>-6.1662118433021673</v>
      </c>
      <c r="F48">
        <v>-61.286497702682674</v>
      </c>
      <c r="G48">
        <v>1.1395918367346938</v>
      </c>
      <c r="H48">
        <v>0.66372149897851151</v>
      </c>
      <c r="I48">
        <v>0.39845928658075319</v>
      </c>
      <c r="J48">
        <v>0.329171668667467</v>
      </c>
      <c r="K48">
        <v>0.20249032235046471</v>
      </c>
      <c r="L48">
        <v>-330.05181347150261</v>
      </c>
      <c r="M48">
        <v>10.037913778959538</v>
      </c>
      <c r="N48">
        <v>-16.337837837837839</v>
      </c>
      <c r="O48">
        <v>1.0099435462300363</v>
      </c>
      <c r="P48">
        <v>1.7152060126157562</v>
      </c>
      <c r="Q48">
        <v>1.867267832</v>
      </c>
      <c r="R48" s="3"/>
    </row>
    <row r="49" spans="1:18">
      <c r="A49" t="s">
        <v>18</v>
      </c>
      <c r="B49">
        <v>1</v>
      </c>
      <c r="C49">
        <v>2020</v>
      </c>
      <c r="D49">
        <v>1.5206378313059572</v>
      </c>
      <c r="E49">
        <v>2.5005210866393384</v>
      </c>
      <c r="F49">
        <v>11.425034125900766</v>
      </c>
      <c r="G49">
        <v>1.0115813706392776</v>
      </c>
      <c r="H49">
        <v>0.63755297714166603</v>
      </c>
      <c r="I49">
        <v>0.38771405755523353</v>
      </c>
      <c r="J49">
        <v>0.30076146626527361</v>
      </c>
      <c r="K49">
        <v>0.1835194944435305</v>
      </c>
      <c r="L49">
        <v>-155.45977011494253</v>
      </c>
      <c r="M49">
        <v>3.4404657195803305</v>
      </c>
      <c r="N49">
        <v>30.077720207253886</v>
      </c>
      <c r="O49">
        <v>0.75299180596470505</v>
      </c>
      <c r="P49">
        <v>1.6469985409574099</v>
      </c>
      <c r="Q49">
        <v>1.8669786499999999</v>
      </c>
      <c r="R49" s="3"/>
    </row>
    <row r="50" spans="1:18">
      <c r="A50" t="s">
        <v>18</v>
      </c>
      <c r="B50">
        <v>4</v>
      </c>
      <c r="C50">
        <v>2019</v>
      </c>
      <c r="D50">
        <v>-2.7840018868878142</v>
      </c>
      <c r="E50">
        <v>-4.5834980202894329</v>
      </c>
      <c r="F50">
        <v>-18.184319119669876</v>
      </c>
      <c r="G50">
        <v>1.0678100263852244</v>
      </c>
      <c r="H50">
        <v>0.63947078280044101</v>
      </c>
      <c r="I50">
        <v>0.3884124871540004</v>
      </c>
      <c r="J50">
        <v>0.21432340746324915</v>
      </c>
      <c r="K50">
        <v>0.15756545511899336</v>
      </c>
      <c r="L50">
        <v>-355.88235294117646</v>
      </c>
      <c r="M50">
        <v>4.933809142337001</v>
      </c>
      <c r="N50">
        <v>-27.422413793103452</v>
      </c>
      <c r="O50">
        <v>1.2436046842098145</v>
      </c>
      <c r="P50">
        <v>1.7126229951530028</v>
      </c>
      <c r="Q50">
        <v>1.879324765</v>
      </c>
      <c r="R50" s="3"/>
    </row>
    <row r="51" spans="1:18">
      <c r="A51" t="s">
        <v>18</v>
      </c>
      <c r="B51">
        <v>3</v>
      </c>
      <c r="C51">
        <v>2019</v>
      </c>
      <c r="D51">
        <v>1.0057028810658892</v>
      </c>
      <c r="E51">
        <v>1.6555335245538723</v>
      </c>
      <c r="F51">
        <v>7.1436482445453544</v>
      </c>
      <c r="G51">
        <v>1.1242020308933947</v>
      </c>
      <c r="H51">
        <v>0.63940169788438217</v>
      </c>
      <c r="I51">
        <v>0.38842350226283145</v>
      </c>
      <c r="J51">
        <v>0.38689511460986342</v>
      </c>
      <c r="K51">
        <v>0.17409853093930849</v>
      </c>
      <c r="L51">
        <v>-40.088105726872243</v>
      </c>
      <c r="M51">
        <v>4.8690639462841956</v>
      </c>
      <c r="N51">
        <v>68.382352941176464</v>
      </c>
      <c r="O51">
        <v>1.1284008283057732</v>
      </c>
      <c r="P51">
        <v>1.6440314166361869</v>
      </c>
      <c r="Q51">
        <v>1.8908721880000001</v>
      </c>
      <c r="R51" s="3"/>
    </row>
    <row r="52" spans="1:18">
      <c r="A52" t="s">
        <v>18</v>
      </c>
      <c r="B52">
        <v>2</v>
      </c>
      <c r="C52">
        <v>2019</v>
      </c>
      <c r="D52">
        <v>1.6824424139629042</v>
      </c>
      <c r="E52">
        <v>2.752645544934301</v>
      </c>
      <c r="F52">
        <v>11.081081081081082</v>
      </c>
      <c r="G52">
        <v>1.1476984980401679</v>
      </c>
      <c r="H52">
        <v>0.6293487643466863</v>
      </c>
      <c r="I52">
        <v>0.38466378508507959</v>
      </c>
      <c r="J52">
        <v>0.29529293419820318</v>
      </c>
      <c r="K52">
        <v>0.16385984046534505</v>
      </c>
      <c r="L52">
        <v>63.30935251798563</v>
      </c>
      <c r="M52">
        <v>4.7199032204347491</v>
      </c>
      <c r="N52">
        <v>42.55066079295154</v>
      </c>
      <c r="O52">
        <v>1.1724686857884843</v>
      </c>
      <c r="P52">
        <v>1.6390773362319768</v>
      </c>
      <c r="Q52">
        <v>1.8984184709999998</v>
      </c>
      <c r="R52" s="12"/>
    </row>
    <row r="53" spans="1:18">
      <c r="A53" t="s">
        <v>18</v>
      </c>
      <c r="B53">
        <v>1</v>
      </c>
      <c r="C53">
        <v>2019</v>
      </c>
      <c r="D53">
        <v>1.0315059051668751</v>
      </c>
      <c r="E53">
        <v>1.7085362314166856</v>
      </c>
      <c r="F53">
        <v>7.5255681818181817</v>
      </c>
      <c r="G53">
        <v>1.1242028646789757</v>
      </c>
      <c r="H53">
        <v>0.64943081040988104</v>
      </c>
      <c r="I53">
        <v>0.39208516835469159</v>
      </c>
      <c r="J53">
        <v>0.29044105372107776</v>
      </c>
      <c r="K53">
        <v>0.17587119681925456</v>
      </c>
      <c r="L53">
        <v>-28.717948717948723</v>
      </c>
      <c r="M53">
        <v>5.1232802118034098</v>
      </c>
      <c r="N53">
        <v>68.115107913669078</v>
      </c>
      <c r="O53">
        <v>1.1631427227932536</v>
      </c>
      <c r="P53">
        <v>1.6468509142507015</v>
      </c>
      <c r="Q53">
        <v>1.9047260610000001</v>
      </c>
      <c r="R53" s="3"/>
    </row>
    <row r="54" spans="1:18">
      <c r="A54" t="s">
        <v>18</v>
      </c>
      <c r="B54">
        <v>4</v>
      </c>
      <c r="C54">
        <v>2018</v>
      </c>
      <c r="D54">
        <v>1.4692964315398465</v>
      </c>
      <c r="E54">
        <v>2.4133959651642791</v>
      </c>
      <c r="F54">
        <v>8.8071401586701938</v>
      </c>
      <c r="G54">
        <v>1.2521070258731737</v>
      </c>
      <c r="H54">
        <v>0.63551250695549777</v>
      </c>
      <c r="I54">
        <v>0.38690553566293628</v>
      </c>
      <c r="J54">
        <v>0.34382245776747267</v>
      </c>
      <c r="K54">
        <v>0.18231021146693613</v>
      </c>
      <c r="L54">
        <v>-7.582938388625589</v>
      </c>
      <c r="M54">
        <v>3.7142566089063092</v>
      </c>
      <c r="N54">
        <v>42.456410256410258</v>
      </c>
      <c r="O54">
        <v>1.0178073417731019</v>
      </c>
      <c r="P54">
        <v>1.651426038795502</v>
      </c>
      <c r="Q54">
        <v>1.90006276</v>
      </c>
      <c r="R54" s="3"/>
    </row>
    <row r="55" spans="1:18">
      <c r="A55" t="s">
        <v>18</v>
      </c>
      <c r="B55">
        <v>3</v>
      </c>
      <c r="C55">
        <v>2018</v>
      </c>
      <c r="D55">
        <v>1.5771260219948093</v>
      </c>
      <c r="E55">
        <v>2.635194530359759</v>
      </c>
      <c r="F55">
        <v>9.2004455861959205</v>
      </c>
      <c r="G55">
        <v>1.2193057602028579</v>
      </c>
      <c r="H55">
        <v>0.66373433175972651</v>
      </c>
      <c r="I55">
        <v>0.39723545045712105</v>
      </c>
      <c r="J55">
        <v>0.33190556145701267</v>
      </c>
      <c r="K55">
        <v>0.19036824208556291</v>
      </c>
      <c r="L55">
        <v>18.539325842696623</v>
      </c>
      <c r="M55">
        <v>4.0029521927694551</v>
      </c>
      <c r="N55">
        <v>43.672985781990526</v>
      </c>
      <c r="O55">
        <v>1.1465268312117858</v>
      </c>
      <c r="P55">
        <v>1.6751912746215205</v>
      </c>
      <c r="Q55">
        <v>1.9107743689999999</v>
      </c>
      <c r="R55" s="12"/>
    </row>
    <row r="56" spans="1:18">
      <c r="A56" t="s">
        <v>18</v>
      </c>
      <c r="B56">
        <v>2</v>
      </c>
      <c r="C56">
        <v>2018</v>
      </c>
      <c r="D56">
        <v>1.3216815480229056</v>
      </c>
      <c r="E56">
        <v>2.2398454644607679</v>
      </c>
      <c r="F56">
        <v>8.0713135713609248</v>
      </c>
      <c r="G56">
        <v>1.0751365262695374</v>
      </c>
      <c r="H56">
        <v>0.68692755489559654</v>
      </c>
      <c r="I56">
        <v>0.40534022928790481</v>
      </c>
      <c r="J56">
        <v>0.23940744460485847</v>
      </c>
      <c r="K56">
        <v>0.20196104134441445</v>
      </c>
      <c r="L56">
        <v>-6.3157894736842053</v>
      </c>
      <c r="M56">
        <v>4.2813429734586617</v>
      </c>
      <c r="N56">
        <v>53.016853932584269</v>
      </c>
      <c r="O56">
        <v>1.1881023523765097</v>
      </c>
      <c r="P56">
        <v>1.6898086702847606</v>
      </c>
      <c r="Q56">
        <v>1.9161471000000001</v>
      </c>
      <c r="R56" s="3"/>
    </row>
    <row r="57" spans="1:18">
      <c r="A57" t="s">
        <v>18</v>
      </c>
      <c r="B57">
        <v>1</v>
      </c>
      <c r="C57">
        <v>2018</v>
      </c>
      <c r="D57">
        <v>1.4186443718267678</v>
      </c>
      <c r="E57">
        <v>2.4195908377450852</v>
      </c>
      <c r="F57">
        <v>9.6335133990043431</v>
      </c>
      <c r="G57">
        <v>1.0357819131570356</v>
      </c>
      <c r="H57">
        <v>0.69751789087232963</v>
      </c>
      <c r="I57">
        <v>0.40896577003766932</v>
      </c>
      <c r="J57">
        <v>0.21110022853411689</v>
      </c>
      <c r="K57">
        <v>0.20907307168294748</v>
      </c>
      <c r="L57">
        <v>15.853658536585366</v>
      </c>
      <c r="M57">
        <v>4.2703537438369876</v>
      </c>
      <c r="N57">
        <v>44.415789473684214</v>
      </c>
      <c r="O57">
        <v>1.0725587191881933</v>
      </c>
      <c r="P57">
        <v>0.85278272898986407</v>
      </c>
      <c r="Q57">
        <v>1.910956734</v>
      </c>
      <c r="R57" s="3"/>
    </row>
    <row r="58" spans="1:18">
      <c r="A58" t="s">
        <v>19</v>
      </c>
      <c r="B58">
        <v>4</v>
      </c>
      <c r="C58">
        <v>2024</v>
      </c>
      <c r="D58">
        <v>0.23941776077315424</v>
      </c>
      <c r="E58">
        <v>0.52046235901807592</v>
      </c>
      <c r="F58">
        <v>1.4000995760474344</v>
      </c>
      <c r="G58">
        <v>1.3461077088200013</v>
      </c>
      <c r="H58">
        <v>1.1634240590455573</v>
      </c>
      <c r="I58">
        <v>0.53518641304207615</v>
      </c>
      <c r="J58">
        <v>0.41153692362733335</v>
      </c>
      <c r="K58">
        <v>0.30181571847553262</v>
      </c>
      <c r="L58">
        <v>-77.941176470588232</v>
      </c>
      <c r="M58">
        <v>5.7182243975920706</v>
      </c>
      <c r="N58">
        <v>206.6</v>
      </c>
      <c r="O58">
        <v>2.1256492111562904</v>
      </c>
      <c r="P58">
        <v>2.1944555055158914</v>
      </c>
      <c r="Q58">
        <v>6.11503116</v>
      </c>
      <c r="R58" s="3"/>
    </row>
    <row r="59" spans="1:18">
      <c r="A59" t="s">
        <v>19</v>
      </c>
      <c r="B59">
        <v>3</v>
      </c>
      <c r="C59">
        <v>2024</v>
      </c>
      <c r="D59">
        <v>1.086469392250645</v>
      </c>
      <c r="E59">
        <v>2.2864237263751312</v>
      </c>
      <c r="F59">
        <v>6.0360955984751508</v>
      </c>
      <c r="G59">
        <v>1.4008926080892607</v>
      </c>
      <c r="H59">
        <v>1.0945207888188497</v>
      </c>
      <c r="I59">
        <v>0.52009753158002681</v>
      </c>
      <c r="J59">
        <v>0.47143096234309623</v>
      </c>
      <c r="K59">
        <v>0.28988671363598528</v>
      </c>
      <c r="L59">
        <v>23.636363636363637</v>
      </c>
      <c r="M59">
        <v>5.6535003354175748</v>
      </c>
      <c r="N59">
        <v>47.47794117647058</v>
      </c>
      <c r="O59">
        <v>2.1414997647210838</v>
      </c>
      <c r="P59">
        <v>2.104010699461297</v>
      </c>
      <c r="Q59">
        <v>6.2242788499999993</v>
      </c>
      <c r="R59" s="3"/>
    </row>
    <row r="60" spans="1:18">
      <c r="A60" t="s">
        <v>19</v>
      </c>
      <c r="B60">
        <v>2</v>
      </c>
      <c r="C60">
        <v>2024</v>
      </c>
      <c r="D60">
        <v>0.89086916103276992</v>
      </c>
      <c r="E60">
        <v>1.8969078837368598</v>
      </c>
      <c r="F60">
        <v>4.7231510951747842</v>
      </c>
      <c r="G60">
        <v>1.4058756666958119</v>
      </c>
      <c r="H60">
        <v>1.1196556764307712</v>
      </c>
      <c r="I60">
        <v>0.52583824531451451</v>
      </c>
      <c r="J60">
        <v>0.41693625950861241</v>
      </c>
      <c r="K60">
        <v>0.28928797316722571</v>
      </c>
      <c r="L60">
        <v>-51.327433628318573</v>
      </c>
      <c r="M60">
        <v>5.9450745242603711</v>
      </c>
      <c r="N60">
        <v>63.636363636363633</v>
      </c>
      <c r="O60">
        <v>2.3876557211971501</v>
      </c>
      <c r="P60">
        <v>2.1488455128447148</v>
      </c>
      <c r="Q60">
        <v>6.3241154900000005</v>
      </c>
      <c r="R60" s="3"/>
    </row>
    <row r="61" spans="1:18">
      <c r="A61" t="s">
        <v>19</v>
      </c>
      <c r="B61">
        <v>1</v>
      </c>
      <c r="C61">
        <v>2024</v>
      </c>
      <c r="D61">
        <v>1.8301707048321185</v>
      </c>
      <c r="E61">
        <v>3.9439337496314959</v>
      </c>
      <c r="F61">
        <v>10.15204613813847</v>
      </c>
      <c r="G61">
        <v>1.417203522484054</v>
      </c>
      <c r="H61">
        <v>1.1456275292793396</v>
      </c>
      <c r="I61">
        <v>0.53162504135170963</v>
      </c>
      <c r="J61">
        <v>0.42539212658793962</v>
      </c>
      <c r="K61">
        <v>0.29993320725264166</v>
      </c>
      <c r="L61">
        <v>1514.2857142857138</v>
      </c>
      <c r="M61">
        <v>5.7188691930033935</v>
      </c>
      <c r="N61">
        <v>28.5</v>
      </c>
      <c r="O61">
        <v>2.2217039711119448</v>
      </c>
      <c r="P61">
        <v>2.1662932490016886</v>
      </c>
      <c r="Q61">
        <v>6.43521505</v>
      </c>
      <c r="R61" s="3"/>
    </row>
    <row r="62" spans="1:18">
      <c r="A62" t="s">
        <v>19</v>
      </c>
      <c r="B62">
        <v>4</v>
      </c>
      <c r="C62">
        <v>2023</v>
      </c>
      <c r="D62">
        <v>0.11617889580820637</v>
      </c>
      <c r="E62">
        <v>0.25293799267980305</v>
      </c>
      <c r="F62">
        <v>0.5995021084184321</v>
      </c>
      <c r="G62">
        <v>1.4048309887186148</v>
      </c>
      <c r="H62">
        <v>1.16773754467946</v>
      </c>
      <c r="I62">
        <v>0.53636251753759812</v>
      </c>
      <c r="J62">
        <v>0.40615081651251217</v>
      </c>
      <c r="K62">
        <v>0.30408953264615063</v>
      </c>
      <c r="L62">
        <v>-93.333333333333329</v>
      </c>
      <c r="M62">
        <v>5.1815340509132248</v>
      </c>
      <c r="N62">
        <v>446.64285714285711</v>
      </c>
      <c r="O62">
        <v>2.1861588198540249</v>
      </c>
      <c r="P62">
        <v>2.1965092413467877</v>
      </c>
      <c r="Q62">
        <v>6.5241090499999999</v>
      </c>
      <c r="R62" s="3"/>
    </row>
    <row r="63" spans="1:18">
      <c r="A63" t="s">
        <v>19</v>
      </c>
      <c r="B63">
        <v>3</v>
      </c>
      <c r="C63">
        <v>2023</v>
      </c>
      <c r="D63">
        <v>1.7035148900357437</v>
      </c>
      <c r="E63">
        <v>3.6841196868184456</v>
      </c>
      <c r="F63">
        <v>9.2259332023575649</v>
      </c>
      <c r="G63">
        <v>1.4848051634062502</v>
      </c>
      <c r="H63">
        <v>1.1535206774094007</v>
      </c>
      <c r="I63">
        <v>0.53338105625662036</v>
      </c>
      <c r="J63">
        <v>0.45233414975139546</v>
      </c>
      <c r="K63">
        <v>0.30052387816174375</v>
      </c>
      <c r="L63">
        <v>128.2608695652174</v>
      </c>
      <c r="M63">
        <v>5.272513686530452</v>
      </c>
      <c r="N63">
        <v>28.842857142857142</v>
      </c>
      <c r="O63">
        <v>2.1054316181915178</v>
      </c>
      <c r="P63">
        <v>2.166671896819544</v>
      </c>
      <c r="Q63">
        <v>6.6461353799999996</v>
      </c>
      <c r="R63" s="3"/>
    </row>
    <row r="64" spans="1:18">
      <c r="A64" t="s">
        <v>19</v>
      </c>
      <c r="B64">
        <v>2</v>
      </c>
      <c r="C64">
        <v>2023</v>
      </c>
      <c r="D64">
        <v>0.75512067715097353</v>
      </c>
      <c r="E64">
        <v>1.6454812271278634</v>
      </c>
      <c r="F64">
        <v>4.2023116736839281</v>
      </c>
      <c r="G64">
        <v>1.4614320340375953</v>
      </c>
      <c r="H64">
        <v>1.1705230992171625</v>
      </c>
      <c r="I64">
        <v>0.53715969573503797</v>
      </c>
      <c r="J64">
        <v>0.46909881513383056</v>
      </c>
      <c r="K64">
        <v>0.30697857197436934</v>
      </c>
      <c r="L64">
        <v>-63.2</v>
      </c>
      <c r="M64">
        <v>5.0754760538228432</v>
      </c>
      <c r="N64">
        <v>61.086956521739133</v>
      </c>
      <c r="O64">
        <v>1.9873824727477016</v>
      </c>
      <c r="P64">
        <v>2.216167614367246</v>
      </c>
      <c r="Q64">
        <v>6.7352109100000002</v>
      </c>
      <c r="R64" s="3"/>
    </row>
    <row r="65" spans="1:18">
      <c r="A65" t="s">
        <v>19</v>
      </c>
      <c r="B65">
        <v>1</v>
      </c>
      <c r="C65">
        <v>2023</v>
      </c>
      <c r="D65">
        <v>2.0293414485243062</v>
      </c>
      <c r="E65">
        <v>4.5050357702633503</v>
      </c>
      <c r="F65">
        <v>10.015064570659735</v>
      </c>
      <c r="G65">
        <v>1.4664725303622037</v>
      </c>
      <c r="H65">
        <v>1.2084969247401935</v>
      </c>
      <c r="I65">
        <v>0.54438033899252947</v>
      </c>
      <c r="J65">
        <v>0.40977044518246541</v>
      </c>
      <c r="K65">
        <v>0.30576135086314321</v>
      </c>
      <c r="L65">
        <v>-14.383561643835616</v>
      </c>
      <c r="M65">
        <v>4.1830619062546717</v>
      </c>
      <c r="N65">
        <v>21.22</v>
      </c>
      <c r="O65">
        <v>1.8816497271631569</v>
      </c>
      <c r="P65">
        <v>2.2558233367991436</v>
      </c>
      <c r="Q65">
        <v>6.8568309200000002</v>
      </c>
      <c r="R65" s="3"/>
    </row>
    <row r="66" spans="1:18">
      <c r="A66" t="s">
        <v>19</v>
      </c>
      <c r="B66">
        <v>4</v>
      </c>
      <c r="C66">
        <v>2022</v>
      </c>
      <c r="D66">
        <v>2.3497598324244287</v>
      </c>
      <c r="E66">
        <v>5.4653702381452387</v>
      </c>
      <c r="F66">
        <v>10.276102385911571</v>
      </c>
      <c r="G66">
        <v>1.367872657879335</v>
      </c>
      <c r="H66">
        <v>1.3147706749548491</v>
      </c>
      <c r="I66">
        <v>0.56526734443280724</v>
      </c>
      <c r="J66">
        <v>0.33047291671818713</v>
      </c>
      <c r="K66">
        <v>0.30552598188633018</v>
      </c>
      <c r="L66">
        <v>58.695652173913039</v>
      </c>
      <c r="M66">
        <v>3.5963618683336134</v>
      </c>
      <c r="N66">
        <v>17.815068493150687</v>
      </c>
      <c r="O66">
        <v>1.9127338734711665</v>
      </c>
      <c r="P66">
        <v>2.3110535931790501</v>
      </c>
      <c r="Q66">
        <v>7.0035033899999997</v>
      </c>
      <c r="R66" s="3"/>
    </row>
    <row r="67" spans="1:18">
      <c r="A67" t="s">
        <v>19</v>
      </c>
      <c r="B67">
        <v>3</v>
      </c>
      <c r="C67">
        <v>2022</v>
      </c>
      <c r="D67">
        <v>1.5417575533087311</v>
      </c>
      <c r="E67">
        <v>3.6151037673638102</v>
      </c>
      <c r="F67">
        <v>7.0423711996992138</v>
      </c>
      <c r="G67">
        <v>1.3762134286099501</v>
      </c>
      <c r="H67">
        <v>1.3248768248419767</v>
      </c>
      <c r="I67">
        <v>0.5650291065900247</v>
      </c>
      <c r="J67">
        <v>0.3031717675610085</v>
      </c>
      <c r="K67">
        <v>0.30534834440045733</v>
      </c>
      <c r="L67">
        <v>-61.666666666666671</v>
      </c>
      <c r="M67">
        <v>3.3725102816426276</v>
      </c>
      <c r="N67">
        <v>24.48369565217391</v>
      </c>
      <c r="O67">
        <v>1.731231467202436</v>
      </c>
      <c r="P67">
        <v>2.3730478278818161</v>
      </c>
      <c r="Q67">
        <v>7.1679131399999996</v>
      </c>
      <c r="R67" s="3"/>
    </row>
    <row r="68" spans="1:18">
      <c r="A68" t="s">
        <v>19</v>
      </c>
      <c r="B68">
        <v>2</v>
      </c>
      <c r="C68">
        <v>2022</v>
      </c>
      <c r="D68">
        <v>4.0277027358907604</v>
      </c>
      <c r="E68">
        <v>9.4697168533663696</v>
      </c>
      <c r="F68">
        <v>18.029362676021147</v>
      </c>
      <c r="G68">
        <v>1.3922041153372993</v>
      </c>
      <c r="H68">
        <v>1.3312038718753609</v>
      </c>
      <c r="I68">
        <v>0.56619364230248848</v>
      </c>
      <c r="J68">
        <v>0.32836751546200643</v>
      </c>
      <c r="K68">
        <v>0.30535328157874586</v>
      </c>
      <c r="L68">
        <v>158.06451612903223</v>
      </c>
      <c r="M68">
        <v>3.447480510968528</v>
      </c>
      <c r="N68">
        <v>9.7708333333333339</v>
      </c>
      <c r="O68">
        <v>1.8107497687530838</v>
      </c>
      <c r="P68">
        <v>2.2910126927801282</v>
      </c>
      <c r="Q68">
        <v>7.3550416299999997</v>
      </c>
      <c r="R68" s="3"/>
    </row>
    <row r="69" spans="1:18">
      <c r="A69" t="s">
        <v>19</v>
      </c>
      <c r="B69">
        <v>1</v>
      </c>
      <c r="C69">
        <v>2022</v>
      </c>
      <c r="D69">
        <v>1.6744041582448403</v>
      </c>
      <c r="E69">
        <v>4.0432277639518626</v>
      </c>
      <c r="F69">
        <v>8.4509049451332476</v>
      </c>
      <c r="G69">
        <v>1.3417800843792476</v>
      </c>
      <c r="H69">
        <v>1.3946408481914567</v>
      </c>
      <c r="I69">
        <v>0.5775564899632224</v>
      </c>
      <c r="J69">
        <v>0.33857614432734912</v>
      </c>
      <c r="K69">
        <v>0.32836982819810262</v>
      </c>
      <c r="L69">
        <v>-37.162162162162161</v>
      </c>
      <c r="M69">
        <v>4.379709698004846</v>
      </c>
      <c r="N69">
        <v>26.258064516129032</v>
      </c>
      <c r="O69">
        <v>2.0954162854736986</v>
      </c>
      <c r="P69">
        <v>2.3561801838657259</v>
      </c>
      <c r="Q69">
        <v>7.5509638700000004</v>
      </c>
      <c r="R69" s="3"/>
    </row>
    <row r="70" spans="1:18">
      <c r="A70" t="s">
        <v>19</v>
      </c>
      <c r="B70">
        <v>4</v>
      </c>
      <c r="C70">
        <v>2021</v>
      </c>
      <c r="D70">
        <v>2.8342223508144588</v>
      </c>
      <c r="E70">
        <v>6.6646895316516064</v>
      </c>
      <c r="F70">
        <v>13.439258911819888</v>
      </c>
      <c r="G70">
        <v>1.3476613603776153</v>
      </c>
      <c r="H70">
        <v>1.3319725992347324</v>
      </c>
      <c r="I70">
        <v>0.5664339641771704</v>
      </c>
      <c r="J70">
        <v>0.38574732853988092</v>
      </c>
      <c r="K70">
        <v>0.34125768046213018</v>
      </c>
      <c r="L70">
        <v>-2566.666666666667</v>
      </c>
      <c r="M70">
        <v>3.4771420174190903</v>
      </c>
      <c r="N70">
        <v>13.037162162162163</v>
      </c>
      <c r="O70">
        <v>1.7243563916442788</v>
      </c>
      <c r="P70">
        <v>2.3642696812160544</v>
      </c>
      <c r="Q70">
        <v>7.6841324499999999</v>
      </c>
      <c r="R70" s="3"/>
    </row>
    <row r="71" spans="1:18">
      <c r="A71" t="s">
        <v>19</v>
      </c>
      <c r="B71">
        <v>3</v>
      </c>
      <c r="C71">
        <v>2021</v>
      </c>
      <c r="D71">
        <v>-0.10935271510315117</v>
      </c>
      <c r="E71">
        <v>-0.27358022877917115</v>
      </c>
      <c r="F71">
        <v>-0.74445406701752048</v>
      </c>
      <c r="G71">
        <v>1.2622802977972216</v>
      </c>
      <c r="H71">
        <v>1.4816603320908996</v>
      </c>
      <c r="I71">
        <v>0.59223424476905051</v>
      </c>
      <c r="J71">
        <v>0.36527170158876354</v>
      </c>
      <c r="K71">
        <v>0.36861569138144906</v>
      </c>
      <c r="L71">
        <v>-113.63636363636364</v>
      </c>
      <c r="M71">
        <v>5.0680371533208977</v>
      </c>
      <c r="N71">
        <v>-326.83333333333331</v>
      </c>
      <c r="O71">
        <v>1.8624584447790242</v>
      </c>
      <c r="P71">
        <v>2.4684219867922566</v>
      </c>
      <c r="Q71">
        <v>7.7589297000000004</v>
      </c>
      <c r="R71" s="3"/>
    </row>
    <row r="72" spans="1:18">
      <c r="A72" t="s">
        <v>19</v>
      </c>
      <c r="B72">
        <v>2</v>
      </c>
      <c r="C72">
        <v>2021</v>
      </c>
      <c r="D72">
        <v>0.8616161083002184</v>
      </c>
      <c r="E72">
        <v>2.0404883362400965</v>
      </c>
      <c r="F72">
        <v>5.6647112286210026</v>
      </c>
      <c r="G72">
        <v>1.3216491917351068</v>
      </c>
      <c r="H72">
        <v>1.3489008863147995</v>
      </c>
      <c r="I72">
        <v>0.56958655999517416</v>
      </c>
      <c r="J72">
        <v>0.40358808075548508</v>
      </c>
      <c r="K72">
        <v>0.3733134384034319</v>
      </c>
      <c r="L72">
        <v>-38.888888888888886</v>
      </c>
      <c r="M72">
        <v>4.5336339117177555</v>
      </c>
      <c r="N72">
        <v>39.93181818181818</v>
      </c>
      <c r="O72">
        <v>1.6330624358930705</v>
      </c>
      <c r="P72">
        <v>2.3311358996184501</v>
      </c>
      <c r="Q72">
        <v>7.8074233399999997</v>
      </c>
      <c r="R72" s="3"/>
    </row>
    <row r="73" spans="1:18">
      <c r="A73" t="s">
        <v>19</v>
      </c>
      <c r="B73">
        <v>1</v>
      </c>
      <c r="C73">
        <v>2021</v>
      </c>
      <c r="D73">
        <v>1.468604047742605</v>
      </c>
      <c r="E73">
        <v>3.4572486164897316</v>
      </c>
      <c r="F73">
        <v>10.167969100871284</v>
      </c>
      <c r="G73">
        <v>1.3025997304758541</v>
      </c>
      <c r="H73">
        <v>1.3343208277850398</v>
      </c>
      <c r="I73">
        <v>0.56680591593149976</v>
      </c>
      <c r="J73">
        <v>0.4053983331370779</v>
      </c>
      <c r="K73">
        <v>0.38472581863553851</v>
      </c>
      <c r="L73">
        <v>-238.46153846153845</v>
      </c>
      <c r="M73">
        <v>4.7420997597305306</v>
      </c>
      <c r="N73">
        <v>23.479166666666668</v>
      </c>
      <c r="O73">
        <v>1.6123788016015734</v>
      </c>
      <c r="P73">
        <v>2.3353775486519175</v>
      </c>
      <c r="Q73">
        <v>7.8074233399999997</v>
      </c>
      <c r="R73" s="3"/>
    </row>
    <row r="74" spans="1:18">
      <c r="A74" t="s">
        <v>19</v>
      </c>
      <c r="B74">
        <v>4</v>
      </c>
      <c r="C74">
        <v>2020</v>
      </c>
      <c r="D74">
        <v>-1.0583545144857991</v>
      </c>
      <c r="E74">
        <v>-2.5845084025497393</v>
      </c>
      <c r="F74">
        <v>-9.1250085248584867</v>
      </c>
      <c r="G74">
        <v>1.2475307971997611</v>
      </c>
      <c r="H74">
        <v>1.4212285107204945</v>
      </c>
      <c r="I74">
        <v>0.58199215330584175</v>
      </c>
      <c r="J74">
        <v>0.43095729093178486</v>
      </c>
      <c r="K74">
        <v>0.41019428536707631</v>
      </c>
      <c r="L74">
        <v>-966.66666666666674</v>
      </c>
      <c r="M74">
        <v>5.333448620496033</v>
      </c>
      <c r="N74">
        <v>-28.89423076923077</v>
      </c>
      <c r="O74">
        <v>1.5106114955057628</v>
      </c>
      <c r="P74">
        <v>2.4419483613418325</v>
      </c>
      <c r="Q74">
        <v>7.8074233399999997</v>
      </c>
      <c r="R74" s="3"/>
    </row>
    <row r="75" spans="1:18">
      <c r="A75" t="s">
        <v>19</v>
      </c>
      <c r="B75">
        <v>3</v>
      </c>
      <c r="C75">
        <v>2020</v>
      </c>
      <c r="D75">
        <v>0.12893869479235334</v>
      </c>
      <c r="E75">
        <v>0.31113401668289148</v>
      </c>
      <c r="F75">
        <v>1.1108334658458463</v>
      </c>
      <c r="G75">
        <v>1.3086148481025219</v>
      </c>
      <c r="H75">
        <v>1.3928496440092386</v>
      </c>
      <c r="I75">
        <v>0.57721819380355965</v>
      </c>
      <c r="J75">
        <v>0.50628712380034302</v>
      </c>
      <c r="K75">
        <v>0.40964154111402845</v>
      </c>
      <c r="L75">
        <v>-102.57510729613735</v>
      </c>
      <c r="M75">
        <v>3.8470964492628523</v>
      </c>
      <c r="N75">
        <v>177.5</v>
      </c>
      <c r="O75">
        <v>1.0775355691271069</v>
      </c>
      <c r="P75">
        <v>2.3998294807434131</v>
      </c>
      <c r="Q75">
        <v>7.9508466100000001</v>
      </c>
      <c r="R75" s="3"/>
    </row>
    <row r="76" spans="1:18">
      <c r="A76" t="s">
        <v>19</v>
      </c>
      <c r="B76">
        <v>2</v>
      </c>
      <c r="C76">
        <v>2020</v>
      </c>
      <c r="D76">
        <v>-4.8336701342049277</v>
      </c>
      <c r="E76">
        <v>-11.536944182850162</v>
      </c>
      <c r="F76">
        <v>-55.780826975141515</v>
      </c>
      <c r="G76">
        <v>1.24221463259983</v>
      </c>
      <c r="H76">
        <v>1.3658594008501108</v>
      </c>
      <c r="I76">
        <v>0.57225844979178775</v>
      </c>
      <c r="J76">
        <v>0.40261986079287537</v>
      </c>
      <c r="K76">
        <v>0.40050201033012139</v>
      </c>
      <c r="L76">
        <v>46500</v>
      </c>
      <c r="M76">
        <v>6.5790464337496921</v>
      </c>
      <c r="N76">
        <v>-5.877682403433476</v>
      </c>
      <c r="O76">
        <v>1.3607200824823742</v>
      </c>
      <c r="P76">
        <v>2.4468012675303519</v>
      </c>
      <c r="Q76">
        <v>7.8074233399999997</v>
      </c>
      <c r="R76" s="3"/>
    </row>
    <row r="77" spans="1:18">
      <c r="A77" t="s">
        <v>19</v>
      </c>
      <c r="B77">
        <v>1</v>
      </c>
      <c r="C77">
        <v>2020</v>
      </c>
      <c r="D77">
        <v>-6.0919735709879909E-3</v>
      </c>
      <c r="E77">
        <v>-1.3360202184393058E-2</v>
      </c>
      <c r="F77">
        <v>-3.9980676006596813E-2</v>
      </c>
      <c r="G77">
        <v>1.1145023149666198</v>
      </c>
      <c r="H77">
        <v>1.172263106915018</v>
      </c>
      <c r="I77">
        <v>0.53452752937473502</v>
      </c>
      <c r="J77">
        <v>0.28607216400194119</v>
      </c>
      <c r="K77">
        <v>0.34606465892254545</v>
      </c>
      <c r="L77">
        <v>-104.16666666666667</v>
      </c>
      <c r="M77">
        <v>3.7733047911276216</v>
      </c>
      <c r="N77">
        <v>-2893</v>
      </c>
      <c r="O77">
        <v>1.2609120192086307</v>
      </c>
      <c r="P77">
        <v>2.2219602756655052</v>
      </c>
      <c r="Q77">
        <v>7.8295096200000005</v>
      </c>
      <c r="R77" s="3"/>
    </row>
    <row r="78" spans="1:18">
      <c r="A78" t="s">
        <v>19</v>
      </c>
      <c r="B78">
        <v>4</v>
      </c>
      <c r="C78">
        <v>2019</v>
      </c>
      <c r="D78">
        <v>0.23866289422658382</v>
      </c>
      <c r="E78">
        <v>0.51749286771488023</v>
      </c>
      <c r="F78">
        <v>1.1487274718472491</v>
      </c>
      <c r="G78">
        <v>1.1640836933587864</v>
      </c>
      <c r="H78">
        <v>1.1469197108475084</v>
      </c>
      <c r="I78">
        <v>0.52894869613390838</v>
      </c>
      <c r="J78">
        <v>0.22675324022907667</v>
      </c>
      <c r="K78">
        <v>0.34084128667373631</v>
      </c>
      <c r="L78">
        <v>-83.561643835616437</v>
      </c>
      <c r="M78">
        <v>4.5060326357474469</v>
      </c>
      <c r="N78">
        <v>200.125</v>
      </c>
      <c r="O78">
        <v>2.0299329543673181</v>
      </c>
      <c r="P78">
        <v>2.1453431004526053</v>
      </c>
      <c r="Q78">
        <v>7.8811946200000005</v>
      </c>
      <c r="R78" s="3"/>
    </row>
    <row r="79" spans="1:18">
      <c r="A79" t="s">
        <v>19</v>
      </c>
      <c r="B79">
        <v>3</v>
      </c>
      <c r="C79">
        <v>2019</v>
      </c>
      <c r="D79">
        <v>1.4854437128260067</v>
      </c>
      <c r="E79">
        <v>3.1169147898375535</v>
      </c>
      <c r="F79">
        <v>6.7893107908351809</v>
      </c>
      <c r="G79">
        <v>1.1466240936606134</v>
      </c>
      <c r="H79">
        <v>1.0772893073758323</v>
      </c>
      <c r="I79">
        <v>0.51340916785842428</v>
      </c>
      <c r="J79">
        <v>0.20510876072640191</v>
      </c>
      <c r="K79">
        <v>0.32040066296750019</v>
      </c>
      <c r="L79">
        <v>97.297297297297291</v>
      </c>
      <c r="M79">
        <v>4.3472057044484478</v>
      </c>
      <c r="N79">
        <v>32.315068493150683</v>
      </c>
      <c r="O79">
        <v>1.9957651331785216</v>
      </c>
      <c r="P79">
        <v>2.133077257496713</v>
      </c>
      <c r="Q79">
        <v>7.9786612199999993</v>
      </c>
      <c r="R79" s="3"/>
    </row>
    <row r="80" spans="1:18">
      <c r="A80" t="s">
        <v>19</v>
      </c>
      <c r="B80">
        <v>2</v>
      </c>
      <c r="C80">
        <v>2019</v>
      </c>
      <c r="D80">
        <v>0.73320273618152521</v>
      </c>
      <c r="E80">
        <v>1.5592088497324175</v>
      </c>
      <c r="F80">
        <v>3.3110973670259765</v>
      </c>
      <c r="G80">
        <v>1.1041189795652122</v>
      </c>
      <c r="H80">
        <v>1.1058888998684191</v>
      </c>
      <c r="I80">
        <v>0.52003345634900255</v>
      </c>
      <c r="J80">
        <v>0.21905428324062765</v>
      </c>
      <c r="K80">
        <v>0.32516153487082478</v>
      </c>
      <c r="L80">
        <v>-49.315068493150683</v>
      </c>
      <c r="M80">
        <v>4.726724560589326</v>
      </c>
      <c r="N80">
        <v>69.324324324324323</v>
      </c>
      <c r="O80">
        <v>2.2258332957868072</v>
      </c>
      <c r="P80">
        <v>2.1342022186741003</v>
      </c>
      <c r="Q80">
        <v>8.342622780000001</v>
      </c>
      <c r="R80" s="3"/>
    </row>
    <row r="81" spans="1:18">
      <c r="A81" t="s">
        <v>19</v>
      </c>
      <c r="B81">
        <v>1</v>
      </c>
      <c r="C81">
        <v>2019</v>
      </c>
      <c r="D81">
        <v>1.4571723426212591</v>
      </c>
      <c r="E81">
        <v>3.0566662422004329</v>
      </c>
      <c r="F81">
        <v>7.1666567146354572</v>
      </c>
      <c r="G81">
        <v>1.1586698050576378</v>
      </c>
      <c r="H81">
        <v>1.0776467592003056</v>
      </c>
      <c r="I81">
        <v>0.513735203059552</v>
      </c>
      <c r="J81">
        <v>0.25915866980505764</v>
      </c>
      <c r="K81">
        <v>0.32035961310780775</v>
      </c>
      <c r="L81">
        <v>8.9552238805970052</v>
      </c>
      <c r="M81">
        <v>4.8450677230715948</v>
      </c>
      <c r="N81">
        <v>33.308219178082197</v>
      </c>
      <c r="O81">
        <v>2.0664803045531643</v>
      </c>
      <c r="P81">
        <v>2.065501082388896</v>
      </c>
      <c r="Q81">
        <v>8.342622780000001</v>
      </c>
      <c r="R81" s="3"/>
    </row>
    <row r="82" spans="1:18">
      <c r="A82" t="s">
        <v>19</v>
      </c>
      <c r="B82">
        <v>4</v>
      </c>
      <c r="C82">
        <v>2018</v>
      </c>
      <c r="D82">
        <v>1.4003216481209637</v>
      </c>
      <c r="E82">
        <v>2.8140511261238585</v>
      </c>
      <c r="F82">
        <v>5.4681691904370622</v>
      </c>
      <c r="G82">
        <v>1.2527726729466799</v>
      </c>
      <c r="H82">
        <v>0.99000231567713415</v>
      </c>
      <c r="I82">
        <v>0.49264267499010506</v>
      </c>
      <c r="J82">
        <v>0.34365722951177824</v>
      </c>
      <c r="K82">
        <v>0.27888336297963479</v>
      </c>
      <c r="L82">
        <v>-4.285714285714274</v>
      </c>
      <c r="M82">
        <v>3.5842704266707757</v>
      </c>
      <c r="N82">
        <v>33.276119402985074</v>
      </c>
      <c r="O82">
        <v>1.8445516002220033</v>
      </c>
      <c r="P82">
        <v>2.0317121915367036</v>
      </c>
      <c r="Q82">
        <v>8.2173760300000005</v>
      </c>
      <c r="R82" s="3"/>
    </row>
    <row r="83" spans="1:18">
      <c r="A83" t="s">
        <v>19</v>
      </c>
      <c r="B83">
        <v>3</v>
      </c>
      <c r="C83">
        <v>2018</v>
      </c>
      <c r="D83">
        <v>1.4311660363392149</v>
      </c>
      <c r="E83">
        <v>2.95596178866316</v>
      </c>
      <c r="F83">
        <v>5.8301964034308194</v>
      </c>
      <c r="G83">
        <v>1.1949947629977937</v>
      </c>
      <c r="H83">
        <v>1.045410134002926</v>
      </c>
      <c r="I83">
        <v>0.50614845008076204</v>
      </c>
      <c r="J83">
        <v>0.21295656630936197</v>
      </c>
      <c r="K83">
        <v>0.28406986310803123</v>
      </c>
      <c r="L83">
        <v>-2.7777777777777803</v>
      </c>
      <c r="M83">
        <v>4.2774778060428753</v>
      </c>
      <c r="N83">
        <v>36.678571428571431</v>
      </c>
      <c r="O83">
        <v>2.16871955446938</v>
      </c>
      <c r="P83">
        <v>2.0635109070383177</v>
      </c>
      <c r="Q83">
        <v>8.342622780000001</v>
      </c>
      <c r="R83" s="3"/>
    </row>
    <row r="84" spans="1:18">
      <c r="A84" t="s">
        <v>19</v>
      </c>
      <c r="B84">
        <v>2</v>
      </c>
      <c r="C84">
        <v>2018</v>
      </c>
      <c r="D84">
        <v>1.4792478034741696</v>
      </c>
      <c r="E84">
        <v>3.0529244522828516</v>
      </c>
      <c r="F84">
        <v>6.2253914121841571</v>
      </c>
      <c r="G84">
        <v>1.2697587124789931</v>
      </c>
      <c r="H84">
        <v>1.0439643420045712</v>
      </c>
      <c r="I84">
        <v>0.50583693895892778</v>
      </c>
      <c r="J84">
        <v>0.23880963187399565</v>
      </c>
      <c r="K84">
        <v>0.289682853954426</v>
      </c>
      <c r="L84">
        <v>2.8571428571428599</v>
      </c>
      <c r="M84">
        <v>4.4349146468578517</v>
      </c>
      <c r="N84">
        <v>35.722222222222221</v>
      </c>
      <c r="O84">
        <v>2.1748768025542398</v>
      </c>
      <c r="P84">
        <v>2.072666595715567</v>
      </c>
      <c r="Q84">
        <v>8.342622780000001</v>
      </c>
      <c r="R84" s="3"/>
    </row>
    <row r="85" spans="1:18">
      <c r="A85" t="s">
        <v>19</v>
      </c>
      <c r="B85">
        <v>1</v>
      </c>
      <c r="C85">
        <v>2018</v>
      </c>
      <c r="D85">
        <v>1.4362617750822337</v>
      </c>
      <c r="E85">
        <v>2.9893934556658608</v>
      </c>
      <c r="F85">
        <v>6.6106348405894551</v>
      </c>
      <c r="G85">
        <v>1.2017061123435757</v>
      </c>
      <c r="H85">
        <v>1.0611916019277254</v>
      </c>
      <c r="I85">
        <v>0.50985223473956642</v>
      </c>
      <c r="J85">
        <v>0.26874946377575409</v>
      </c>
      <c r="K85">
        <v>0.30846705659306195</v>
      </c>
      <c r="L85">
        <v>55.55555555555555</v>
      </c>
      <c r="M85">
        <v>4.3744194528626661</v>
      </c>
      <c r="N85">
        <v>33.421428571428571</v>
      </c>
      <c r="O85">
        <v>1.9781550789090412</v>
      </c>
      <c r="P85">
        <v>1.0406854472941403</v>
      </c>
      <c r="Q85">
        <v>8.342622780000001</v>
      </c>
      <c r="R85" s="3"/>
    </row>
    <row r="86" spans="1:18">
      <c r="A86" t="s">
        <v>20</v>
      </c>
      <c r="B86">
        <v>4</v>
      </c>
      <c r="C86">
        <v>2024</v>
      </c>
      <c r="D86">
        <v>0.47046590073296307</v>
      </c>
      <c r="E86">
        <v>2.0907297830374754</v>
      </c>
      <c r="F86">
        <v>1.1195944110812686</v>
      </c>
      <c r="G86">
        <v>1.1738128391030873</v>
      </c>
      <c r="H86">
        <v>3.0629473091011552</v>
      </c>
      <c r="I86">
        <v>0.68923888508458242</v>
      </c>
      <c r="J86">
        <v>0.15412685456378739</v>
      </c>
      <c r="K86">
        <v>0.61841171537320172</v>
      </c>
      <c r="L86">
        <v>-41.711229946524064</v>
      </c>
      <c r="M86">
        <v>1.322666505718683</v>
      </c>
      <c r="N86" s="13">
        <v>127.24770642201833</v>
      </c>
      <c r="O86">
        <v>2.4699464637926178</v>
      </c>
      <c r="P86">
        <v>4.4714285714285715</v>
      </c>
      <c r="Q86">
        <v>0.316</v>
      </c>
      <c r="R86" s="5"/>
    </row>
    <row r="87" spans="1:18">
      <c r="A87" t="s">
        <v>20</v>
      </c>
      <c r="B87">
        <v>3</v>
      </c>
      <c r="C87">
        <v>2024</v>
      </c>
      <c r="D87">
        <v>0.77912642641514163</v>
      </c>
      <c r="E87">
        <v>3.2852691068504725</v>
      </c>
      <c r="F87">
        <v>1.7717264363232403</v>
      </c>
      <c r="G87">
        <v>1.231678374786406</v>
      </c>
      <c r="H87">
        <v>2.8585538477790102</v>
      </c>
      <c r="I87">
        <v>0.6779276740195157</v>
      </c>
      <c r="J87">
        <v>0.18995633187772926</v>
      </c>
      <c r="K87">
        <v>0.60824763599495124</v>
      </c>
      <c r="L87">
        <v>-56.812933025404156</v>
      </c>
      <c r="M87">
        <v>1.4909063719486142</v>
      </c>
      <c r="N87" s="14">
        <v>86.122994652406419</v>
      </c>
      <c r="O87">
        <v>2.7645513125231078</v>
      </c>
      <c r="P87">
        <v>4.3591084350076583</v>
      </c>
      <c r="Q87">
        <v>0.32500000000000001</v>
      </c>
      <c r="R87" s="7"/>
    </row>
    <row r="88" spans="1:18">
      <c r="A88" t="s">
        <v>20</v>
      </c>
      <c r="B88">
        <v>2</v>
      </c>
      <c r="C88">
        <v>2024</v>
      </c>
      <c r="D88">
        <v>1.7775639747034462</v>
      </c>
      <c r="E88">
        <v>7.1046707934721436</v>
      </c>
      <c r="F88">
        <v>3.9958854249090048</v>
      </c>
      <c r="G88">
        <v>1.306125</v>
      </c>
      <c r="H88">
        <v>2.6796567248171077</v>
      </c>
      <c r="I88">
        <v>0.67044081239953535</v>
      </c>
      <c r="J88">
        <v>0.18504166666666666</v>
      </c>
      <c r="K88">
        <v>0.58541848935549723</v>
      </c>
      <c r="L88">
        <v>67.829457364341081</v>
      </c>
      <c r="M88">
        <v>1.535012660231049</v>
      </c>
      <c r="N88" s="13">
        <v>39.415704387990758</v>
      </c>
      <c r="O88">
        <v>2.7292473269555426</v>
      </c>
      <c r="P88">
        <v>4.0038688801350588</v>
      </c>
      <c r="Q88">
        <v>0.34100000000000003</v>
      </c>
      <c r="R88" s="5"/>
    </row>
    <row r="89" spans="1:18">
      <c r="A89" t="s">
        <v>20</v>
      </c>
      <c r="B89">
        <v>1</v>
      </c>
      <c r="C89">
        <v>2024</v>
      </c>
      <c r="D89">
        <v>1.0955476569076794</v>
      </c>
      <c r="E89">
        <v>4.0877759357822185</v>
      </c>
      <c r="F89">
        <v>2.8649177520944167</v>
      </c>
      <c r="G89">
        <v>1.4348005691467389</v>
      </c>
      <c r="H89">
        <v>2.4324666259488699</v>
      </c>
      <c r="I89">
        <v>0.65191516228603497</v>
      </c>
      <c r="J89">
        <v>0.14572910451186488</v>
      </c>
      <c r="K89">
        <v>0.55450605406876174</v>
      </c>
      <c r="L89">
        <v>-27.323943661971828</v>
      </c>
      <c r="M89">
        <v>2.1415489512627652</v>
      </c>
      <c r="N89" s="13">
        <v>76.47286821705427</v>
      </c>
      <c r="O89">
        <v>3.0556452316551783</v>
      </c>
      <c r="P89">
        <v>3.7412747578745309</v>
      </c>
      <c r="Q89">
        <v>0.35499999999999998</v>
      </c>
      <c r="R89" s="5"/>
    </row>
    <row r="90" spans="1:18">
      <c r="A90" t="s">
        <v>20</v>
      </c>
      <c r="B90">
        <v>4</v>
      </c>
      <c r="C90">
        <v>2023</v>
      </c>
      <c r="D90">
        <v>1.6874643841510926</v>
      </c>
      <c r="E90">
        <v>5.9457465989182099</v>
      </c>
      <c r="F90">
        <v>4.0022065921941801</v>
      </c>
      <c r="G90">
        <v>1.5945905707196031</v>
      </c>
      <c r="H90">
        <v>2.2368464186198982</v>
      </c>
      <c r="I90">
        <v>0.63484015025527119</v>
      </c>
      <c r="J90">
        <v>0.27012406947890821</v>
      </c>
      <c r="K90">
        <v>0.5387203477932142</v>
      </c>
      <c r="L90">
        <v>-57.125603864734295</v>
      </c>
      <c r="M90">
        <v>1.4674323541580472</v>
      </c>
      <c r="N90" s="13">
        <v>40.72394366197183</v>
      </c>
      <c r="O90">
        <v>2.180042615964596</v>
      </c>
      <c r="P90">
        <v>3.6050647434846748</v>
      </c>
      <c r="Q90">
        <v>0.36799999999999999</v>
      </c>
      <c r="R90" s="5"/>
    </row>
    <row r="91" spans="1:18">
      <c r="A91" t="s">
        <v>20</v>
      </c>
      <c r="B91">
        <v>3</v>
      </c>
      <c r="C91">
        <v>2023</v>
      </c>
      <c r="D91">
        <v>3.6457001856194911</v>
      </c>
      <c r="E91">
        <v>12.682700487201299</v>
      </c>
      <c r="F91">
        <v>8.016227973702863</v>
      </c>
      <c r="G91">
        <v>1.6689671037497125</v>
      </c>
      <c r="H91">
        <v>2.2106178949810533</v>
      </c>
      <c r="I91">
        <v>0.63545221131723151</v>
      </c>
      <c r="J91">
        <v>0.38886588451805842</v>
      </c>
      <c r="K91">
        <v>0.52498852052530076</v>
      </c>
      <c r="L91">
        <v>55.639097744360875</v>
      </c>
      <c r="M91">
        <v>1.3835510912334725</v>
      </c>
      <c r="N91" s="13">
        <v>17.712560386473431</v>
      </c>
      <c r="O91">
        <v>2.1889552238805972</v>
      </c>
      <c r="P91">
        <v>3.4106217616580312</v>
      </c>
      <c r="Q91">
        <v>0.38600000000000001</v>
      </c>
      <c r="R91" s="5"/>
    </row>
    <row r="92" spans="1:18">
      <c r="A92" t="s">
        <v>20</v>
      </c>
      <c r="B92">
        <v>2</v>
      </c>
      <c r="C92">
        <v>2023</v>
      </c>
      <c r="D92">
        <v>2.5751370861386826</v>
      </c>
      <c r="E92">
        <v>8.656762852920588</v>
      </c>
      <c r="F92">
        <v>6.1249759238367769</v>
      </c>
      <c r="G92">
        <v>1.8443261193175311</v>
      </c>
      <c r="H92">
        <v>2.095123279147546</v>
      </c>
      <c r="I92">
        <v>0.62323870340806553</v>
      </c>
      <c r="J92">
        <v>0.42053131798923621</v>
      </c>
      <c r="K92">
        <v>0.5262624587777962</v>
      </c>
      <c r="L92">
        <v>-12.643678160919533</v>
      </c>
      <c r="M92">
        <v>1.25290014583276</v>
      </c>
      <c r="N92" s="13">
        <v>21.133458646616543</v>
      </c>
      <c r="O92">
        <v>1.7707921754686162</v>
      </c>
      <c r="P92">
        <v>3.3732402582250915</v>
      </c>
      <c r="Q92">
        <v>0.40500000000000003</v>
      </c>
      <c r="R92" s="5"/>
    </row>
    <row r="93" spans="1:18">
      <c r="A93" t="s">
        <v>20</v>
      </c>
      <c r="B93">
        <v>1</v>
      </c>
      <c r="C93">
        <v>2023</v>
      </c>
      <c r="D93">
        <v>3.1297034594482804</v>
      </c>
      <c r="E93">
        <v>10.142229503313724</v>
      </c>
      <c r="F93">
        <v>7.8132170720513994</v>
      </c>
      <c r="G93">
        <v>1.9045553145336225</v>
      </c>
      <c r="H93">
        <v>1.9872663638394519</v>
      </c>
      <c r="I93">
        <v>0.61323345243976701</v>
      </c>
      <c r="J93">
        <v>0.46667057513044496</v>
      </c>
      <c r="K93">
        <v>0.51519855595667874</v>
      </c>
      <c r="L93">
        <v>-5.2877138413685829</v>
      </c>
      <c r="M93">
        <v>1.5925195043597982</v>
      </c>
      <c r="N93" s="13">
        <v>21.201970443349754</v>
      </c>
      <c r="O93">
        <v>2.0672276416710105</v>
      </c>
      <c r="P93">
        <v>3.2940092337478593</v>
      </c>
      <c r="Q93">
        <v>0.43</v>
      </c>
      <c r="R93" s="5"/>
    </row>
    <row r="94" spans="1:18">
      <c r="A94" t="s">
        <v>20</v>
      </c>
      <c r="B94">
        <v>4</v>
      </c>
      <c r="C94">
        <v>2022</v>
      </c>
      <c r="D94">
        <v>3.6939402028830752</v>
      </c>
      <c r="E94">
        <v>11.982680858740755</v>
      </c>
      <c r="F94">
        <v>8.3414964961193583</v>
      </c>
      <c r="G94">
        <v>1.7603396603396604</v>
      </c>
      <c r="H94">
        <v>1.9778820133501713</v>
      </c>
      <c r="I94">
        <v>0.60972815447588535</v>
      </c>
      <c r="J94">
        <v>0.4308191808191808</v>
      </c>
      <c r="K94">
        <v>0.50174385157485979</v>
      </c>
      <c r="L94">
        <v>-29.02869757174394</v>
      </c>
      <c r="M94">
        <v>1.2636008338984754</v>
      </c>
      <c r="N94" s="13">
        <v>17.233281493001556</v>
      </c>
      <c r="O94">
        <v>1.8151809489446149</v>
      </c>
      <c r="P94">
        <v>3.2400865957062961</v>
      </c>
      <c r="Q94">
        <v>0.45400000000000001</v>
      </c>
      <c r="R94" s="5"/>
    </row>
    <row r="95" spans="1:18">
      <c r="A95" t="s">
        <v>20</v>
      </c>
      <c r="B95">
        <v>3</v>
      </c>
      <c r="C95">
        <v>2022</v>
      </c>
      <c r="D95">
        <v>4.9914152563159186</v>
      </c>
      <c r="E95">
        <v>17.020225060827251</v>
      </c>
      <c r="F95">
        <v>9.7778845523838633</v>
      </c>
      <c r="G95">
        <v>1.6554846579712865</v>
      </c>
      <c r="H95">
        <v>2.125874391727494</v>
      </c>
      <c r="I95">
        <v>0.62344192476642812</v>
      </c>
      <c r="J95">
        <v>0.34606362015576614</v>
      </c>
      <c r="K95">
        <v>0.51468634686346859</v>
      </c>
      <c r="L95">
        <v>-17.260273972602729</v>
      </c>
      <c r="M95">
        <v>0.96264485552667789</v>
      </c>
      <c r="N95" s="13">
        <v>10.373068432671081</v>
      </c>
      <c r="O95">
        <v>1.6756622566909976</v>
      </c>
      <c r="P95">
        <v>3.5437766119221412</v>
      </c>
      <c r="Q95">
        <v>0.46899999999999997</v>
      </c>
      <c r="R95" s="5"/>
    </row>
    <row r="96" spans="1:18">
      <c r="A96" t="s">
        <v>20</v>
      </c>
      <c r="B96">
        <v>2</v>
      </c>
      <c r="C96">
        <v>2022</v>
      </c>
      <c r="D96">
        <v>6.0710999927638856</v>
      </c>
      <c r="E96">
        <v>22.325705162320382</v>
      </c>
      <c r="F96">
        <v>10.917371502927782</v>
      </c>
      <c r="G96">
        <v>1.4914723775363083</v>
      </c>
      <c r="H96">
        <v>2.3974758610202995</v>
      </c>
      <c r="I96">
        <v>0.65195323402627747</v>
      </c>
      <c r="J96">
        <v>0.31923198649646589</v>
      </c>
      <c r="K96">
        <v>0.51598896044158238</v>
      </c>
      <c r="L96">
        <v>634.89932885906035</v>
      </c>
      <c r="M96">
        <v>0.73724379589181155</v>
      </c>
      <c r="N96" s="13">
        <v>7.0602739726027401</v>
      </c>
      <c r="O96">
        <v>1.5076419828176082</v>
      </c>
      <c r="P96">
        <v>3.5674180795255834</v>
      </c>
      <c r="Q96">
        <v>0.51300000000000001</v>
      </c>
      <c r="R96" s="5"/>
    </row>
    <row r="97" spans="1:18">
      <c r="A97" t="s">
        <v>20</v>
      </c>
      <c r="B97">
        <v>1</v>
      </c>
      <c r="C97">
        <v>2022</v>
      </c>
      <c r="D97">
        <v>0.92906148298003333</v>
      </c>
      <c r="E97">
        <v>3.5249457700650759</v>
      </c>
      <c r="F97">
        <v>2.2202953386935729</v>
      </c>
      <c r="G97">
        <v>1.4485668789808916</v>
      </c>
      <c r="H97">
        <v>2.4884448523277158</v>
      </c>
      <c r="I97">
        <v>0.65587342774210577</v>
      </c>
      <c r="J97">
        <v>0.28455414012738856</v>
      </c>
      <c r="K97">
        <v>0.53905318617082643</v>
      </c>
      <c r="L97">
        <v>23.1404958677686</v>
      </c>
      <c r="M97">
        <v>1.1444742235535235</v>
      </c>
      <c r="N97" s="13">
        <v>53.63758389261745</v>
      </c>
      <c r="O97">
        <v>1.8169697980977808</v>
      </c>
      <c r="P97">
        <v>3.6777281828800268</v>
      </c>
      <c r="Q97">
        <v>0.54500000000000004</v>
      </c>
      <c r="R97" s="5"/>
    </row>
    <row r="98" spans="1:18">
      <c r="A98" t="s">
        <v>20</v>
      </c>
      <c r="B98">
        <v>4</v>
      </c>
      <c r="C98">
        <v>2021</v>
      </c>
      <c r="D98">
        <v>0.90660981809237118</v>
      </c>
      <c r="E98">
        <v>2.9535220941769058</v>
      </c>
      <c r="F98">
        <v>2.1904007244736245</v>
      </c>
      <c r="G98">
        <v>1.703877528215443</v>
      </c>
      <c r="H98">
        <v>1.9763412958864381</v>
      </c>
      <c r="I98">
        <v>0.60665549998243007</v>
      </c>
      <c r="J98">
        <v>0.29561962230416805</v>
      </c>
      <c r="K98">
        <v>0.50657126718132184</v>
      </c>
      <c r="L98">
        <v>11.009174311926593</v>
      </c>
      <c r="M98">
        <v>0.97297430382612637</v>
      </c>
      <c r="N98" s="13">
        <v>49.074380165289263</v>
      </c>
      <c r="O98">
        <v>1.3119522246813706</v>
      </c>
      <c r="P98">
        <v>3.3326909867969166</v>
      </c>
      <c r="Q98">
        <v>0.57899999999999996</v>
      </c>
      <c r="R98" s="5"/>
    </row>
    <row r="99" spans="1:18">
      <c r="A99" t="s">
        <v>20</v>
      </c>
      <c r="B99">
        <v>3</v>
      </c>
      <c r="C99">
        <v>2021</v>
      </c>
      <c r="D99">
        <v>0.77715565509518469</v>
      </c>
      <c r="E99">
        <v>2.4540311173974541</v>
      </c>
      <c r="F99">
        <v>2.1472107917453047</v>
      </c>
      <c r="G99">
        <v>2.0205349745532017</v>
      </c>
      <c r="H99">
        <v>1.885997171145686</v>
      </c>
      <c r="I99">
        <v>0.59726763717805154</v>
      </c>
      <c r="J99">
        <v>0.34761510237897975</v>
      </c>
      <c r="K99">
        <v>0.50422495704919179</v>
      </c>
      <c r="L99">
        <v>-91.615384615384627</v>
      </c>
      <c r="M99">
        <v>1.0940472138857089</v>
      </c>
      <c r="N99" s="13">
        <v>52.155963302752291</v>
      </c>
      <c r="O99">
        <v>1.2503783592644979</v>
      </c>
      <c r="P99">
        <v>3.2461103253182459</v>
      </c>
      <c r="Q99">
        <v>0.622</v>
      </c>
      <c r="R99" s="5"/>
    </row>
    <row r="100" spans="1:18">
      <c r="A100" t="s">
        <v>20</v>
      </c>
      <c r="B100">
        <v>2</v>
      </c>
      <c r="C100">
        <v>2021</v>
      </c>
      <c r="D100">
        <v>9.0265111346765643</v>
      </c>
      <c r="E100">
        <v>29.431900694996717</v>
      </c>
      <c r="F100">
        <v>28.742191457031907</v>
      </c>
      <c r="G100">
        <v>1.9778597785977861</v>
      </c>
      <c r="H100">
        <v>1.9918744165139517</v>
      </c>
      <c r="I100">
        <v>0.6108907741251326</v>
      </c>
      <c r="J100">
        <v>0.60675481754817551</v>
      </c>
      <c r="K100">
        <v>0.50759355739435419</v>
      </c>
      <c r="L100">
        <v>-3613.5135135135138</v>
      </c>
      <c r="M100">
        <v>1.1853033935505657</v>
      </c>
      <c r="N100" s="13">
        <v>4.2323076923076925</v>
      </c>
      <c r="O100">
        <v>1.2137464126413333</v>
      </c>
      <c r="P100">
        <v>3.1283669306040593</v>
      </c>
      <c r="Q100">
        <v>0.63800000000000001</v>
      </c>
      <c r="R100" s="5"/>
    </row>
    <row r="101" spans="1:18">
      <c r="A101" t="s">
        <v>20</v>
      </c>
      <c r="B101">
        <v>1</v>
      </c>
      <c r="C101">
        <v>2021</v>
      </c>
      <c r="D101">
        <v>-0.27928125468834752</v>
      </c>
      <c r="E101">
        <v>-1.12078547610226</v>
      </c>
      <c r="F101">
        <v>-1.0655629430672362</v>
      </c>
      <c r="G101">
        <v>1.8875349704693813</v>
      </c>
      <c r="H101">
        <v>2.6478325305668768</v>
      </c>
      <c r="I101">
        <v>0.65979619392736377</v>
      </c>
      <c r="J101">
        <v>3.8793907367112218E-2</v>
      </c>
      <c r="K101">
        <v>0.61133311732728512</v>
      </c>
      <c r="L101">
        <v>-184.09090909090909</v>
      </c>
      <c r="M101">
        <v>1.385187794460834</v>
      </c>
      <c r="N101" s="13">
        <v>-130.40540540540542</v>
      </c>
      <c r="O101">
        <v>1.4569748054835123</v>
      </c>
      <c r="P101">
        <v>3.978533716191182</v>
      </c>
      <c r="Q101">
        <v>0.65200000000000002</v>
      </c>
      <c r="R101" s="5"/>
    </row>
    <row r="102" spans="1:18">
      <c r="A102" t="s">
        <v>20</v>
      </c>
      <c r="B102">
        <v>4</v>
      </c>
      <c r="C102">
        <v>2020</v>
      </c>
      <c r="D102">
        <v>0.33467202141900937</v>
      </c>
      <c r="E102">
        <v>1.2838416144871392</v>
      </c>
      <c r="F102">
        <v>1.5858001335410641</v>
      </c>
      <c r="G102">
        <v>1.8059758666922046</v>
      </c>
      <c r="H102">
        <v>2.4747961619892789</v>
      </c>
      <c r="I102">
        <v>0.64513022851640478</v>
      </c>
      <c r="J102">
        <v>2.6495562791291578E-2</v>
      </c>
      <c r="K102">
        <v>0.59852786920823231</v>
      </c>
      <c r="L102">
        <v>-128.02547770700639</v>
      </c>
      <c r="M102">
        <v>1.3359047407077675</v>
      </c>
      <c r="N102" s="13">
        <v>83.818181818181827</v>
      </c>
      <c r="O102">
        <v>1.0815297986395784</v>
      </c>
      <c r="P102">
        <v>3.8104869588720214</v>
      </c>
      <c r="Q102">
        <v>0.65100000000000002</v>
      </c>
      <c r="R102" s="5"/>
    </row>
    <row r="103" spans="1:18">
      <c r="A103" t="s">
        <v>20</v>
      </c>
      <c r="B103">
        <v>3</v>
      </c>
      <c r="C103">
        <v>2020</v>
      </c>
      <c r="D103">
        <v>-1.0545108307545823</v>
      </c>
      <c r="E103">
        <v>-3.9460205763149689</v>
      </c>
      <c r="F103">
        <v>-5.0896139705882355</v>
      </c>
      <c r="G103">
        <v>1.8391127333988488</v>
      </c>
      <c r="H103">
        <v>2.3830223132766224</v>
      </c>
      <c r="I103">
        <v>0.63682456557962386</v>
      </c>
      <c r="J103">
        <v>4.3380598062614066E-2</v>
      </c>
      <c r="K103">
        <v>0.59888882934062204</v>
      </c>
      <c r="L103">
        <v>-15800</v>
      </c>
      <c r="M103">
        <v>0.96445829503676472</v>
      </c>
      <c r="N103" s="13">
        <v>-16.426751592356688</v>
      </c>
      <c r="O103">
        <v>0.74775263884558851</v>
      </c>
      <c r="P103">
        <v>3.7547989132855299</v>
      </c>
      <c r="Q103">
        <v>0.65100000000000002</v>
      </c>
      <c r="R103" s="5"/>
    </row>
    <row r="104" spans="1:18">
      <c r="A104" t="s">
        <v>20</v>
      </c>
      <c r="B104">
        <v>2</v>
      </c>
      <c r="C104">
        <v>2020</v>
      </c>
      <c r="D104">
        <v>1.0639178182591941E-2</v>
      </c>
      <c r="E104">
        <v>3.7909102396697696E-2</v>
      </c>
      <c r="F104">
        <v>7.3800738007380073E-2</v>
      </c>
      <c r="G104">
        <v>1.2728616133518775</v>
      </c>
      <c r="H104">
        <v>2.2229897645423531</v>
      </c>
      <c r="I104">
        <v>0.62388140862719133</v>
      </c>
      <c r="J104">
        <v>9.4836578581363004E-2</v>
      </c>
      <c r="K104">
        <v>0.59335069028125109</v>
      </c>
      <c r="L104">
        <v>-100.07017543859649</v>
      </c>
      <c r="M104">
        <v>1.7248052480524805</v>
      </c>
      <c r="N104" s="13">
        <v>3236</v>
      </c>
      <c r="O104">
        <v>0.88597784423571035</v>
      </c>
      <c r="P104">
        <v>3.5994692725664463</v>
      </c>
      <c r="Q104">
        <v>0.65</v>
      </c>
      <c r="R104" s="5"/>
    </row>
    <row r="105" spans="1:18">
      <c r="A105" t="s">
        <v>20</v>
      </c>
      <c r="B105">
        <v>1</v>
      </c>
      <c r="C105">
        <v>2020</v>
      </c>
      <c r="D105">
        <v>-10.697776799471715</v>
      </c>
      <c r="E105">
        <v>-38.334440385254069</v>
      </c>
      <c r="F105">
        <v>-41.587101423166992</v>
      </c>
      <c r="G105">
        <v>1.1565332743754146</v>
      </c>
      <c r="H105">
        <v>2.2468033875788773</v>
      </c>
      <c r="I105">
        <v>0.62700279203401421</v>
      </c>
      <c r="J105">
        <v>0.12454860343429877</v>
      </c>
      <c r="K105">
        <v>0.58665659962935002</v>
      </c>
      <c r="L105">
        <v>-2226.8656716417909</v>
      </c>
      <c r="M105">
        <v>0.58870023419203743</v>
      </c>
      <c r="N105" s="13">
        <v>-1.4112280701754385</v>
      </c>
      <c r="O105">
        <v>0.54265609432082362</v>
      </c>
      <c r="P105">
        <v>3.837450182663567</v>
      </c>
      <c r="Q105">
        <v>0.65</v>
      </c>
      <c r="R105" s="5"/>
    </row>
    <row r="106" spans="1:18">
      <c r="A106" t="s">
        <v>20</v>
      </c>
      <c r="B106">
        <v>4</v>
      </c>
      <c r="C106">
        <v>2019</v>
      </c>
      <c r="D106">
        <v>0.44949064491253704</v>
      </c>
      <c r="E106">
        <v>1.3147741437644684</v>
      </c>
      <c r="F106">
        <v>1.4248038080535186</v>
      </c>
      <c r="G106">
        <v>1.7971442058059948</v>
      </c>
      <c r="H106">
        <v>1.6456639164242892</v>
      </c>
      <c r="I106">
        <v>0.56261414830147327</v>
      </c>
      <c r="J106">
        <v>8.2192589096058533E-2</v>
      </c>
      <c r="K106">
        <v>0.4754328060779674</v>
      </c>
      <c r="L106">
        <v>-59.638554216867469</v>
      </c>
      <c r="M106">
        <v>1.0601669239675802</v>
      </c>
      <c r="N106" s="13">
        <v>75.805970149253724</v>
      </c>
      <c r="O106">
        <v>0.9782961358105301</v>
      </c>
      <c r="P106">
        <v>2.9188431174689855</v>
      </c>
      <c r="Q106">
        <v>0.64900000000000002</v>
      </c>
      <c r="R106" s="5"/>
    </row>
    <row r="107" spans="1:18">
      <c r="A107" t="s">
        <v>20</v>
      </c>
      <c r="B107">
        <v>3</v>
      </c>
      <c r="C107">
        <v>2019</v>
      </c>
      <c r="D107">
        <v>1.1157643750191055</v>
      </c>
      <c r="E107">
        <v>3.2455984349991107</v>
      </c>
      <c r="F107">
        <v>3.9743031358885017</v>
      </c>
      <c r="G107">
        <v>1.2477345328900189</v>
      </c>
      <c r="H107">
        <v>1.6158337779358587</v>
      </c>
      <c r="I107">
        <v>0.55548762469558488</v>
      </c>
      <c r="J107">
        <v>9.9419779646652329E-2</v>
      </c>
      <c r="K107">
        <v>0.48195009596928984</v>
      </c>
      <c r="L107">
        <v>0</v>
      </c>
      <c r="M107">
        <v>1.1982251742160279</v>
      </c>
      <c r="N107" s="13">
        <v>30.596385542168676</v>
      </c>
      <c r="O107">
        <v>0.97852569802596479</v>
      </c>
      <c r="P107">
        <v>2.8904351176714682</v>
      </c>
      <c r="Q107">
        <v>0.65</v>
      </c>
      <c r="R107" s="5"/>
    </row>
    <row r="108" spans="1:18">
      <c r="A108" t="s">
        <v>20</v>
      </c>
      <c r="B108">
        <v>2</v>
      </c>
      <c r="C108">
        <v>2019</v>
      </c>
      <c r="D108">
        <v>1.1414299867899604</v>
      </c>
      <c r="E108">
        <v>3.2332563510392611</v>
      </c>
      <c r="F108">
        <v>3.2986370008052734</v>
      </c>
      <c r="G108">
        <v>1.2354600402955003</v>
      </c>
      <c r="H108">
        <v>1.544420732598591</v>
      </c>
      <c r="I108">
        <v>0.54522374504623516</v>
      </c>
      <c r="J108">
        <v>8.3747481531229018E-2</v>
      </c>
      <c r="K108">
        <v>0.47613213470756699</v>
      </c>
      <c r="L108">
        <v>-16700</v>
      </c>
      <c r="M108">
        <v>0.90942169465239053</v>
      </c>
      <c r="N108" s="13">
        <v>27.831325301204821</v>
      </c>
      <c r="O108">
        <v>0.89139649779284957</v>
      </c>
      <c r="P108">
        <v>2.8259128248604086</v>
      </c>
      <c r="Q108">
        <v>0.66</v>
      </c>
      <c r="R108" s="5"/>
    </row>
    <row r="109" spans="1:18">
      <c r="A109" t="s">
        <v>20</v>
      </c>
      <c r="B109">
        <v>1</v>
      </c>
      <c r="C109">
        <v>2019</v>
      </c>
      <c r="D109">
        <v>-7.2587000705130857E-3</v>
      </c>
      <c r="E109">
        <v>-2.0617949397661334E-2</v>
      </c>
      <c r="F109">
        <v>-2.4776129968498921E-2</v>
      </c>
      <c r="G109">
        <v>1.1983231002838846</v>
      </c>
      <c r="H109">
        <v>1.5485258166180673</v>
      </c>
      <c r="I109">
        <v>0.54516985358165004</v>
      </c>
      <c r="J109">
        <v>5.7899253977685347E-2</v>
      </c>
      <c r="K109">
        <v>0.47632342053307009</v>
      </c>
      <c r="L109">
        <v>-100.74074074074073</v>
      </c>
      <c r="M109">
        <v>1.1560892648568293</v>
      </c>
      <c r="N109" s="13">
        <v>-4897</v>
      </c>
      <c r="O109">
        <v>0.96206267856616889</v>
      </c>
      <c r="P109">
        <v>2.7889605608082237</v>
      </c>
      <c r="Q109">
        <v>0.66700000000000004</v>
      </c>
      <c r="R109" s="5"/>
    </row>
    <row r="110" spans="1:18">
      <c r="A110" t="s">
        <v>20</v>
      </c>
      <c r="B110">
        <v>4</v>
      </c>
      <c r="C110">
        <v>2018</v>
      </c>
      <c r="D110">
        <v>1.0232408005164622</v>
      </c>
      <c r="E110">
        <v>2.7036247334754795</v>
      </c>
      <c r="F110">
        <v>2.9412674357467603</v>
      </c>
      <c r="G110">
        <v>1.3637257869249395</v>
      </c>
      <c r="H110">
        <v>1.3613930348258707</v>
      </c>
      <c r="I110">
        <v>0.51524639552399398</v>
      </c>
      <c r="J110">
        <v>0.12764830508474576</v>
      </c>
      <c r="K110">
        <v>0.43898626772356814</v>
      </c>
      <c r="L110">
        <v>-16.666666666666664</v>
      </c>
      <c r="M110">
        <v>1.0071815173352303</v>
      </c>
      <c r="N110" s="13">
        <v>35.474074074074075</v>
      </c>
      <c r="O110">
        <v>0.92580525941719971</v>
      </c>
      <c r="P110">
        <v>2.0749253731343282</v>
      </c>
      <c r="Q110">
        <v>0.68</v>
      </c>
      <c r="R110" s="5"/>
    </row>
    <row r="111" spans="1:18">
      <c r="A111" t="s">
        <v>20</v>
      </c>
      <c r="B111">
        <v>3</v>
      </c>
      <c r="C111">
        <v>2018</v>
      </c>
      <c r="D111">
        <v>1.3897531632441402</v>
      </c>
      <c r="E111">
        <v>4.859554266121588</v>
      </c>
      <c r="F111">
        <v>3.2060205324517135</v>
      </c>
      <c r="G111">
        <v>1.647602242059373</v>
      </c>
      <c r="H111">
        <v>2.1757220097586707</v>
      </c>
      <c r="I111">
        <v>0.62222096509588731</v>
      </c>
      <c r="J111">
        <v>0.51816483288353743</v>
      </c>
      <c r="K111">
        <v>0.54883236650304923</v>
      </c>
      <c r="L111">
        <v>-28.63436123348017</v>
      </c>
      <c r="M111">
        <v>1.2640477640508092</v>
      </c>
      <c r="N111" s="13">
        <v>39.771604938271608</v>
      </c>
      <c r="O111">
        <v>1.9159916919425033</v>
      </c>
      <c r="P111">
        <v>3.4540089674271397</v>
      </c>
      <c r="Q111">
        <v>0.45100000000000001</v>
      </c>
      <c r="R111" s="5"/>
    </row>
    <row r="112" spans="1:18">
      <c r="A112" t="s">
        <v>20</v>
      </c>
      <c r="B112">
        <v>2</v>
      </c>
      <c r="C112">
        <v>2018</v>
      </c>
      <c r="D112">
        <v>2.0391990103602908</v>
      </c>
      <c r="E112">
        <v>7.0530819628292551</v>
      </c>
      <c r="F112">
        <v>4.7273379038401213</v>
      </c>
      <c r="G112">
        <v>1.6004117344312918</v>
      </c>
      <c r="H112">
        <v>2.133640861077684</v>
      </c>
      <c r="I112">
        <v>0.61688186175970305</v>
      </c>
      <c r="J112">
        <v>0.51456510550694801</v>
      </c>
      <c r="K112">
        <v>0.53582622187742435</v>
      </c>
      <c r="L112">
        <v>2737.5</v>
      </c>
      <c r="M112">
        <v>1.1483263879553705</v>
      </c>
      <c r="N112" s="13">
        <v>24.757709251101321</v>
      </c>
      <c r="O112">
        <v>1.7132771760930605</v>
      </c>
      <c r="P112">
        <v>3.4128894237197485</v>
      </c>
      <c r="Q112">
        <v>0.45600000000000002</v>
      </c>
      <c r="R112" s="5"/>
    </row>
    <row r="113" spans="1:18">
      <c r="A113" t="s">
        <v>20</v>
      </c>
      <c r="B113">
        <v>1</v>
      </c>
      <c r="C113">
        <v>2018</v>
      </c>
      <c r="D113">
        <v>7.3465173536653161E-2</v>
      </c>
      <c r="E113">
        <v>0.24686415799306111</v>
      </c>
      <c r="F113">
        <v>0.19612000424043249</v>
      </c>
      <c r="G113">
        <v>1.7349498327759196</v>
      </c>
      <c r="H113">
        <v>2.0350280224179342</v>
      </c>
      <c r="I113">
        <v>0.60561115082201578</v>
      </c>
      <c r="J113">
        <v>0.55578117534639271</v>
      </c>
      <c r="K113">
        <v>0.53519816411337839</v>
      </c>
      <c r="L113">
        <v>-98.044009779951097</v>
      </c>
      <c r="M113">
        <v>1.4411502173221669</v>
      </c>
      <c r="N113" s="13">
        <v>727.75</v>
      </c>
      <c r="O113">
        <v>1.814033893781692</v>
      </c>
      <c r="P113">
        <v>3.3163530824659726</v>
      </c>
      <c r="Q113">
        <v>0.46700000000000003</v>
      </c>
      <c r="R113" s="5"/>
    </row>
    <row r="114" spans="1:18">
      <c r="A114" t="s">
        <v>21</v>
      </c>
      <c r="B114">
        <v>4</v>
      </c>
      <c r="C114">
        <v>2024</v>
      </c>
      <c r="D114">
        <v>2.4035643100011725</v>
      </c>
      <c r="E114">
        <v>5.8304891922639364</v>
      </c>
      <c r="F114">
        <v>10.962566844919785</v>
      </c>
      <c r="G114">
        <v>2.0466115702479337</v>
      </c>
      <c r="H114">
        <v>1.4257679180887373</v>
      </c>
      <c r="I114">
        <v>0.58775940907492086</v>
      </c>
      <c r="J114">
        <v>0.43272727272727274</v>
      </c>
      <c r="K114">
        <v>0.44919060052219323</v>
      </c>
      <c r="L114">
        <v>7.6923076923076819</v>
      </c>
      <c r="M114">
        <v>4.1779810732620328</v>
      </c>
      <c r="N114">
        <v>38.571428571428577</v>
      </c>
      <c r="O114">
        <v>2.2220775332764506</v>
      </c>
      <c r="P114">
        <v>2.4136329161926433</v>
      </c>
      <c r="Q114">
        <v>0.86809162299999998</v>
      </c>
      <c r="R114" s="3"/>
    </row>
    <row r="115" spans="1:18">
      <c r="A115" t="s">
        <v>21</v>
      </c>
      <c r="B115">
        <v>3</v>
      </c>
      <c r="C115">
        <v>2024</v>
      </c>
      <c r="D115">
        <v>2.2541549879594172</v>
      </c>
      <c r="E115">
        <v>5.5158423493044824</v>
      </c>
      <c r="F115">
        <v>10.022819027558363</v>
      </c>
      <c r="G115">
        <v>2.2056776556776558</v>
      </c>
      <c r="H115">
        <v>1.4469667697063369</v>
      </c>
      <c r="I115">
        <v>0.59133078046662191</v>
      </c>
      <c r="J115">
        <v>0.39890109890109893</v>
      </c>
      <c r="K115">
        <v>0.45650233632593057</v>
      </c>
      <c r="L115">
        <v>-18.750000000000004</v>
      </c>
      <c r="M115">
        <v>4.4241218096629806</v>
      </c>
      <c r="N115">
        <v>44.138461538461542</v>
      </c>
      <c r="O115">
        <v>2.4347200492320327</v>
      </c>
      <c r="P115">
        <v>2.4383210973724885</v>
      </c>
      <c r="Q115">
        <v>0.87850198499999999</v>
      </c>
      <c r="R115" s="3"/>
    </row>
    <row r="116" spans="1:18">
      <c r="A116" t="s">
        <v>21</v>
      </c>
      <c r="B116">
        <v>2</v>
      </c>
      <c r="C116">
        <v>2024</v>
      </c>
      <c r="D116">
        <v>2.8188613231552164</v>
      </c>
      <c r="E116">
        <v>7.0575353374477405</v>
      </c>
      <c r="F116">
        <v>12.15498028458769</v>
      </c>
      <c r="G116">
        <v>2.1302008608321379</v>
      </c>
      <c r="H116">
        <v>1.5036830579335059</v>
      </c>
      <c r="I116">
        <v>0.6005884223918575</v>
      </c>
      <c r="J116">
        <v>0.38342898134863701</v>
      </c>
      <c r="K116">
        <v>0.46489826355598168</v>
      </c>
      <c r="L116">
        <v>17.647058823529409</v>
      </c>
      <c r="M116">
        <v>5.0203020474112812</v>
      </c>
      <c r="N116">
        <v>41.462499999999999</v>
      </c>
      <c r="O116">
        <v>2.9149334902000796</v>
      </c>
      <c r="P116">
        <v>2.4788970734620746</v>
      </c>
      <c r="Q116">
        <v>0.88282851500000004</v>
      </c>
      <c r="R116" s="3"/>
    </row>
    <row r="117" spans="1:18">
      <c r="A117" t="s">
        <v>21</v>
      </c>
      <c r="B117">
        <v>1</v>
      </c>
      <c r="C117">
        <v>2024</v>
      </c>
      <c r="D117">
        <v>2.4580189827208567</v>
      </c>
      <c r="E117">
        <v>6.2590373889692215</v>
      </c>
      <c r="F117">
        <v>10.441075120606479</v>
      </c>
      <c r="G117">
        <v>2.1236289273099089</v>
      </c>
      <c r="H117">
        <v>1.5463747159677752</v>
      </c>
      <c r="I117">
        <v>0.60728482193558853</v>
      </c>
      <c r="J117">
        <v>0.35155233314742518</v>
      </c>
      <c r="K117">
        <v>0.4757702095403108</v>
      </c>
      <c r="L117">
        <v>-6.8493150684931416</v>
      </c>
      <c r="M117">
        <v>5.8755693016953829</v>
      </c>
      <c r="N117">
        <v>56.647058823529413</v>
      </c>
      <c r="O117">
        <v>3.5221859354513532</v>
      </c>
      <c r="P117">
        <v>2.5478723404255321</v>
      </c>
      <c r="Q117">
        <v>0.88530125199999998</v>
      </c>
      <c r="R117" s="3"/>
    </row>
    <row r="118" spans="1:18">
      <c r="A118" t="s">
        <v>21</v>
      </c>
      <c r="B118">
        <v>4</v>
      </c>
      <c r="C118">
        <v>2023</v>
      </c>
      <c r="D118">
        <v>2.6779564882712799</v>
      </c>
      <c r="E118">
        <v>7.007314746104103</v>
      </c>
      <c r="F118">
        <v>11.517686008015334</v>
      </c>
      <c r="G118">
        <v>2.0583095577746078</v>
      </c>
      <c r="H118">
        <v>1.6166648998197817</v>
      </c>
      <c r="I118">
        <v>0.61783413685532551</v>
      </c>
      <c r="J118">
        <v>0.4037089871611983</v>
      </c>
      <c r="K118">
        <v>0.48289661221357305</v>
      </c>
      <c r="L118">
        <v>-7.5949367088607653</v>
      </c>
      <c r="M118">
        <v>5.4516590477696463</v>
      </c>
      <c r="N118">
        <v>48.150684931506845</v>
      </c>
      <c r="O118">
        <v>3.3167678654881798</v>
      </c>
      <c r="P118">
        <v>2.6038905968408779</v>
      </c>
      <c r="Q118">
        <v>0.89010160100000002</v>
      </c>
      <c r="R118" s="3"/>
    </row>
    <row r="119" spans="1:18">
      <c r="A119" t="s">
        <v>21</v>
      </c>
      <c r="B119">
        <v>3</v>
      </c>
      <c r="C119">
        <v>2023</v>
      </c>
      <c r="D119">
        <v>2.9293838474756568</v>
      </c>
      <c r="E119">
        <v>7.7919251278702788</v>
      </c>
      <c r="F119">
        <v>12.336319779462441</v>
      </c>
      <c r="G119">
        <v>2.1406163498800517</v>
      </c>
      <c r="H119">
        <v>1.6599194689302428</v>
      </c>
      <c r="I119">
        <v>0.624048768513215</v>
      </c>
      <c r="J119">
        <v>0.37571507658239528</v>
      </c>
      <c r="K119">
        <v>0.4920117198297308</v>
      </c>
      <c r="L119">
        <v>16.176470588235293</v>
      </c>
      <c r="M119">
        <v>6.0466882846002754</v>
      </c>
      <c r="N119">
        <v>49.632911392405063</v>
      </c>
      <c r="O119">
        <v>3.8192380894351943</v>
      </c>
      <c r="P119">
        <v>2.6398411143758844</v>
      </c>
      <c r="Q119">
        <v>0.89505174199999993</v>
      </c>
      <c r="R119" s="3"/>
    </row>
    <row r="120" spans="1:18">
      <c r="A120" t="s">
        <v>21</v>
      </c>
      <c r="B120">
        <v>2</v>
      </c>
      <c r="C120">
        <v>2023</v>
      </c>
      <c r="D120">
        <v>2.5339592074107924</v>
      </c>
      <c r="E120">
        <v>6.9898017646384787</v>
      </c>
      <c r="F120">
        <v>10.520869265263883</v>
      </c>
      <c r="G120">
        <v>2.1404788627010851</v>
      </c>
      <c r="H120">
        <v>1.7584507849203621</v>
      </c>
      <c r="I120">
        <v>0.63747767208075434</v>
      </c>
      <c r="J120">
        <v>0.39375233819678263</v>
      </c>
      <c r="K120">
        <v>0.50980171881143632</v>
      </c>
      <c r="L120">
        <v>-5.5555555555555456</v>
      </c>
      <c r="M120">
        <v>4.9297615037271463</v>
      </c>
      <c r="N120">
        <v>46.779411764705877</v>
      </c>
      <c r="O120">
        <v>3.2752099459848742</v>
      </c>
      <c r="P120">
        <v>2.7324395554027729</v>
      </c>
      <c r="Q120">
        <v>0.898546281</v>
      </c>
      <c r="R120" s="3"/>
    </row>
    <row r="121" spans="1:18">
      <c r="A121" t="s">
        <v>21</v>
      </c>
      <c r="B121">
        <v>1</v>
      </c>
      <c r="C121">
        <v>2023</v>
      </c>
      <c r="D121">
        <v>2.756255556966849</v>
      </c>
      <c r="E121">
        <v>7.7087033747779756</v>
      </c>
      <c r="F121">
        <v>11.467324290998766</v>
      </c>
      <c r="G121">
        <v>2.135396885681732</v>
      </c>
      <c r="H121">
        <v>1.7968028419182949</v>
      </c>
      <c r="I121">
        <v>0.64244887590499178</v>
      </c>
      <c r="J121">
        <v>0.35681731864793009</v>
      </c>
      <c r="K121">
        <v>0.5150175156492276</v>
      </c>
      <c r="L121">
        <v>0</v>
      </c>
      <c r="M121">
        <v>4.8232543975691389</v>
      </c>
      <c r="N121">
        <v>42.152777777777779</v>
      </c>
      <c r="O121">
        <v>3.2423463842510367</v>
      </c>
      <c r="P121">
        <v>2.7752516281823563</v>
      </c>
      <c r="Q121">
        <v>0.90219490000000002</v>
      </c>
      <c r="R121" s="3"/>
    </row>
    <row r="122" spans="1:18">
      <c r="A122" t="s">
        <v>21</v>
      </c>
      <c r="B122">
        <v>4</v>
      </c>
      <c r="C122">
        <v>2022</v>
      </c>
      <c r="D122">
        <v>2.8208987314556011</v>
      </c>
      <c r="E122">
        <v>8.2236429735489533</v>
      </c>
      <c r="F122">
        <v>11.752060193479039</v>
      </c>
      <c r="G122">
        <v>2.0490177736202058</v>
      </c>
      <c r="H122">
        <v>1.9152563620408676</v>
      </c>
      <c r="I122">
        <v>0.65697699419479683</v>
      </c>
      <c r="J122">
        <v>0.43891487371375115</v>
      </c>
      <c r="K122">
        <v>0.52854609929078011</v>
      </c>
      <c r="L122">
        <v>20</v>
      </c>
      <c r="M122">
        <v>6.0865946786098171</v>
      </c>
      <c r="N122">
        <v>52.194444444444443</v>
      </c>
      <c r="O122">
        <v>4.2591665408048138</v>
      </c>
      <c r="P122">
        <v>2.871881659771844</v>
      </c>
      <c r="Q122">
        <v>0.90408119999999992</v>
      </c>
      <c r="R122" s="3"/>
    </row>
    <row r="123" spans="1:18">
      <c r="A123" t="s">
        <v>21</v>
      </c>
      <c r="B123">
        <v>3</v>
      </c>
      <c r="C123">
        <v>2022</v>
      </c>
      <c r="D123">
        <v>2.411026902450915</v>
      </c>
      <c r="E123">
        <v>7.1157619359058204</v>
      </c>
      <c r="F123">
        <v>10.154937464999067</v>
      </c>
      <c r="G123">
        <v>2.0956119162640903</v>
      </c>
      <c r="H123">
        <v>1.95134074558535</v>
      </c>
      <c r="I123">
        <v>0.66117094358019768</v>
      </c>
      <c r="J123">
        <v>0.39794685990338163</v>
      </c>
      <c r="K123">
        <v>0.53943008614976806</v>
      </c>
      <c r="L123">
        <v>400</v>
      </c>
      <c r="M123">
        <v>3.9732343574537992</v>
      </c>
      <c r="N123">
        <v>39.06666666666667</v>
      </c>
      <c r="O123">
        <v>2.7841224922014391</v>
      </c>
      <c r="P123">
        <v>2.9436232831916285</v>
      </c>
      <c r="Q123">
        <v>0.90804677700000003</v>
      </c>
      <c r="R123" s="3"/>
    </row>
    <row r="124" spans="1:18">
      <c r="A124" t="s">
        <v>21</v>
      </c>
      <c r="B124">
        <v>2</v>
      </c>
      <c r="C124">
        <v>2022</v>
      </c>
      <c r="D124">
        <v>0.48563154377366896</v>
      </c>
      <c r="E124">
        <v>1.5249020705092333</v>
      </c>
      <c r="F124">
        <v>2.1482065431612138</v>
      </c>
      <c r="G124">
        <v>2.1531682752832566</v>
      </c>
      <c r="H124">
        <v>2.1400391717963068</v>
      </c>
      <c r="I124">
        <v>0.68153263533080866</v>
      </c>
      <c r="J124">
        <v>0.46705832983634077</v>
      </c>
      <c r="K124">
        <v>0.57161692436773348</v>
      </c>
      <c r="L124">
        <v>-58.620689655172406</v>
      </c>
      <c r="M124">
        <v>5.3140431534548682</v>
      </c>
      <c r="N124">
        <v>247.75</v>
      </c>
      <c r="O124">
        <v>3.7721677337199218</v>
      </c>
      <c r="P124">
        <v>3.114017907106883</v>
      </c>
      <c r="Q124">
        <v>0.90694433100000005</v>
      </c>
      <c r="R124" s="3"/>
    </row>
    <row r="125" spans="1:18">
      <c r="A125" t="s">
        <v>21</v>
      </c>
      <c r="B125">
        <v>1</v>
      </c>
      <c r="C125">
        <v>2022</v>
      </c>
      <c r="D125">
        <v>1.1915009287364653</v>
      </c>
      <c r="E125">
        <v>3.7395137210294327</v>
      </c>
      <c r="F125">
        <v>6.1391223155929033</v>
      </c>
      <c r="G125">
        <v>2.1865436543654364</v>
      </c>
      <c r="H125">
        <v>2.1384899758282385</v>
      </c>
      <c r="I125">
        <v>0.68137543605309658</v>
      </c>
      <c r="J125">
        <v>0.48469846984698473</v>
      </c>
      <c r="K125">
        <v>0.57670779416190188</v>
      </c>
      <c r="L125">
        <v>-68.478260869565219</v>
      </c>
      <c r="M125">
        <v>7.537520376190475</v>
      </c>
      <c r="N125">
        <v>123.44827586206897</v>
      </c>
      <c r="O125">
        <v>4.5913176868477175</v>
      </c>
      <c r="P125">
        <v>3.1561211431821414</v>
      </c>
      <c r="Q125">
        <v>0.901975902</v>
      </c>
      <c r="R125" s="3"/>
    </row>
    <row r="126" spans="1:18">
      <c r="A126" t="s">
        <v>21</v>
      </c>
      <c r="B126">
        <v>4</v>
      </c>
      <c r="C126">
        <v>2021</v>
      </c>
      <c r="D126">
        <v>3.6915908785448681</v>
      </c>
      <c r="E126">
        <v>12.247324613555291</v>
      </c>
      <c r="F126">
        <v>19.265840542436287</v>
      </c>
      <c r="G126">
        <v>2.3091035764050161</v>
      </c>
      <c r="H126">
        <v>2.3176278240190249</v>
      </c>
      <c r="I126">
        <v>0.69857981273240444</v>
      </c>
      <c r="J126">
        <v>0.70692057594054802</v>
      </c>
      <c r="K126">
        <v>0.6028335301062574</v>
      </c>
      <c r="L126">
        <v>253.84615384615384</v>
      </c>
      <c r="M126">
        <v>4.5254221361187748</v>
      </c>
      <c r="N126">
        <v>23.413043478260867</v>
      </c>
      <c r="O126">
        <v>2.876817847232461</v>
      </c>
      <c r="P126">
        <v>3.2213139120095127</v>
      </c>
      <c r="Q126">
        <v>0.89857151700000004</v>
      </c>
      <c r="R126" s="3"/>
    </row>
    <row r="127" spans="1:18">
      <c r="A127" t="s">
        <v>21</v>
      </c>
      <c r="B127">
        <v>3</v>
      </c>
      <c r="C127">
        <v>2021</v>
      </c>
      <c r="D127">
        <v>1.1224732461355529</v>
      </c>
      <c r="E127">
        <v>4.1454417705954683</v>
      </c>
      <c r="F127">
        <v>6.113989637305699</v>
      </c>
      <c r="G127">
        <v>2.3900152052711605</v>
      </c>
      <c r="H127">
        <v>2.6931319163885474</v>
      </c>
      <c r="I127">
        <v>0.72922711058263967</v>
      </c>
      <c r="J127">
        <v>0.66700456158134824</v>
      </c>
      <c r="K127">
        <v>0.64405402025759662</v>
      </c>
      <c r="L127">
        <v>0</v>
      </c>
      <c r="M127">
        <v>4.7144329131813469</v>
      </c>
      <c r="N127">
        <v>78.192307692307679</v>
      </c>
      <c r="O127">
        <v>3.1965064192657646</v>
      </c>
      <c r="P127">
        <v>3.6836465835236254</v>
      </c>
      <c r="Q127">
        <v>0.89511613600000006</v>
      </c>
      <c r="R127" s="3"/>
    </row>
    <row r="128" spans="1:18">
      <c r="A128" t="s">
        <v>21</v>
      </c>
      <c r="B128">
        <v>2</v>
      </c>
      <c r="C128">
        <v>2021</v>
      </c>
      <c r="D128">
        <v>1.085241669455467</v>
      </c>
      <c r="E128">
        <v>4.1812488487750965</v>
      </c>
      <c r="F128">
        <v>6.1235500404639867</v>
      </c>
      <c r="G128">
        <v>2.2904937701892019</v>
      </c>
      <c r="H128">
        <v>2.8528274083624976</v>
      </c>
      <c r="I128">
        <v>0.74045035138882254</v>
      </c>
      <c r="J128">
        <v>0.61329026303645595</v>
      </c>
      <c r="K128">
        <v>0.66075110916703117</v>
      </c>
      <c r="L128">
        <v>36.842105263157897</v>
      </c>
      <c r="M128">
        <v>5.2103941628756409</v>
      </c>
      <c r="N128">
        <v>83.42307692307692</v>
      </c>
      <c r="O128">
        <v>3.5577327614256768</v>
      </c>
      <c r="P128">
        <v>3.8213298950082888</v>
      </c>
      <c r="Q128">
        <v>0.89049936200000002</v>
      </c>
      <c r="R128" s="3"/>
    </row>
    <row r="129" spans="1:18">
      <c r="A129" t="s">
        <v>21</v>
      </c>
      <c r="B129">
        <v>1</v>
      </c>
      <c r="C129">
        <v>2021</v>
      </c>
      <c r="D129">
        <v>0.82624544349939255</v>
      </c>
      <c r="E129">
        <v>3.2824869665958678</v>
      </c>
      <c r="F129">
        <v>4.9261083743842367</v>
      </c>
      <c r="G129">
        <v>2.2532544378698223</v>
      </c>
      <c r="H129">
        <v>2.9727746669241166</v>
      </c>
      <c r="I129">
        <v>0.74828675577156745</v>
      </c>
      <c r="J129">
        <v>0.57893491124260354</v>
      </c>
      <c r="K129">
        <v>0.67198682627145478</v>
      </c>
      <c r="L129">
        <v>-170.37037037037038</v>
      </c>
      <c r="M129">
        <v>5.1794995136308311</v>
      </c>
      <c r="N129">
        <v>105.73684210526315</v>
      </c>
      <c r="O129">
        <v>3.4513328483375165</v>
      </c>
      <c r="P129">
        <v>3.9829117590268392</v>
      </c>
      <c r="Q129">
        <v>0.88971890599999992</v>
      </c>
      <c r="R129" s="3"/>
    </row>
    <row r="130" spans="1:18">
      <c r="A130" t="s">
        <v>21</v>
      </c>
      <c r="B130">
        <v>4</v>
      </c>
      <c r="C130">
        <v>2020</v>
      </c>
      <c r="D130">
        <v>-1.1363636363636365</v>
      </c>
      <c r="E130">
        <v>-4.7160345173590201</v>
      </c>
      <c r="F130">
        <v>-7.2598084646277412</v>
      </c>
      <c r="G130">
        <v>2.143180275955666</v>
      </c>
      <c r="H130">
        <v>3.1501103752759381</v>
      </c>
      <c r="I130">
        <v>0.75904255319148939</v>
      </c>
      <c r="J130">
        <v>0.57973309206061974</v>
      </c>
      <c r="K130">
        <v>0.6849990517731841</v>
      </c>
      <c r="L130">
        <v>1250</v>
      </c>
      <c r="M130">
        <v>4.8480861311399446</v>
      </c>
      <c r="N130">
        <v>-65.407407407407405</v>
      </c>
      <c r="O130">
        <v>3.1493587811559305</v>
      </c>
      <c r="P130">
        <v>4.1695765603050372</v>
      </c>
      <c r="Q130">
        <v>0.88863277500000004</v>
      </c>
      <c r="R130" s="3"/>
    </row>
    <row r="131" spans="1:18">
      <c r="A131" t="s">
        <v>21</v>
      </c>
      <c r="B131">
        <v>3</v>
      </c>
      <c r="C131">
        <v>2020</v>
      </c>
      <c r="D131">
        <v>-8.1441027115071382E-2</v>
      </c>
      <c r="E131">
        <v>-0.32673457620603497</v>
      </c>
      <c r="F131">
        <v>-0.5714285714285714</v>
      </c>
      <c r="G131">
        <v>2.3000254906958961</v>
      </c>
      <c r="H131">
        <v>3.0119162021910437</v>
      </c>
      <c r="I131">
        <v>0.75074255054134331</v>
      </c>
      <c r="J131">
        <v>0.53912821820035683</v>
      </c>
      <c r="K131">
        <v>0.67529955067398906</v>
      </c>
      <c r="L131">
        <v>-98.952879581151834</v>
      </c>
      <c r="M131">
        <v>3.3369414906252106</v>
      </c>
      <c r="N131">
        <v>-561.5</v>
      </c>
      <c r="O131">
        <v>1.9080147865865851</v>
      </c>
      <c r="P131">
        <v>4.0340188352873341</v>
      </c>
      <c r="Q131">
        <v>0.88400720700000002</v>
      </c>
      <c r="R131" s="3"/>
    </row>
    <row r="132" spans="1:18">
      <c r="A132" t="s">
        <v>21</v>
      </c>
      <c r="B132">
        <v>2</v>
      </c>
      <c r="C132">
        <v>2020</v>
      </c>
      <c r="D132">
        <v>-7.941622441243366</v>
      </c>
      <c r="E132">
        <v>-32.255581216320245</v>
      </c>
      <c r="F132">
        <v>-52.440550688360453</v>
      </c>
      <c r="G132">
        <v>2.2225207620908645</v>
      </c>
      <c r="H132">
        <v>3.0615858352578909</v>
      </c>
      <c r="I132">
        <v>0.75379075056861256</v>
      </c>
      <c r="J132">
        <v>0.44235466536394724</v>
      </c>
      <c r="K132">
        <v>0.67551364516330481</v>
      </c>
      <c r="L132">
        <v>64.65517241379311</v>
      </c>
      <c r="M132">
        <v>3.314878922421777</v>
      </c>
      <c r="N132">
        <v>-6.3141361256544508</v>
      </c>
      <c r="O132">
        <v>2.0389440023210161</v>
      </c>
      <c r="P132">
        <v>4.3038876058506546</v>
      </c>
      <c r="Q132">
        <v>0.87847040099999996</v>
      </c>
      <c r="R132" s="3"/>
    </row>
    <row r="133" spans="1:18">
      <c r="A133" t="s">
        <v>21</v>
      </c>
      <c r="B133">
        <v>1</v>
      </c>
      <c r="C133">
        <v>2020</v>
      </c>
      <c r="D133">
        <v>-4.3053086106172218</v>
      </c>
      <c r="E133">
        <v>-14.861902674265673</v>
      </c>
      <c r="F133">
        <v>-20.190589636688504</v>
      </c>
      <c r="G133">
        <v>2.1086483277261032</v>
      </c>
      <c r="H133">
        <v>2.4519947391494958</v>
      </c>
      <c r="I133">
        <v>0.71031242062484123</v>
      </c>
      <c r="J133">
        <v>0.27409459726894914</v>
      </c>
      <c r="K133">
        <v>0.61325873177348256</v>
      </c>
      <c r="L133">
        <v>-38.624338624338627</v>
      </c>
      <c r="M133">
        <v>1.10421688064324</v>
      </c>
      <c r="N133">
        <v>-5.4655172413793105</v>
      </c>
      <c r="O133">
        <v>0.81279269732573434</v>
      </c>
      <c r="P133">
        <v>3.5802279701885138</v>
      </c>
      <c r="Q133">
        <v>0.87727767000000001</v>
      </c>
      <c r="R133" s="3"/>
    </row>
    <row r="134" spans="1:18">
      <c r="A134" t="s">
        <v>21</v>
      </c>
      <c r="B134">
        <v>4</v>
      </c>
      <c r="C134">
        <v>2019</v>
      </c>
      <c r="D134">
        <v>-6.5137723135122352</v>
      </c>
      <c r="E134">
        <v>-20.598130841121495</v>
      </c>
      <c r="F134">
        <v>-31.843575418994412</v>
      </c>
      <c r="G134">
        <v>2.2984829848298483</v>
      </c>
      <c r="H134">
        <v>2.1622429906542058</v>
      </c>
      <c r="I134">
        <v>0.68376876699373446</v>
      </c>
      <c r="J134">
        <v>0.46494464944649444</v>
      </c>
      <c r="K134">
        <v>0.5860201186484395</v>
      </c>
      <c r="L134">
        <v>-655.88235294117646</v>
      </c>
      <c r="M134">
        <v>3.8003495745983438</v>
      </c>
      <c r="N134">
        <v>-11.862433862433864</v>
      </c>
      <c r="O134">
        <v>2.4582697372884739</v>
      </c>
      <c r="P134">
        <v>3.2502180685358257</v>
      </c>
      <c r="Q134">
        <v>0.87991144700000001</v>
      </c>
      <c r="R134" s="3"/>
    </row>
    <row r="135" spans="1:18">
      <c r="A135" t="s">
        <v>21</v>
      </c>
      <c r="B135">
        <v>3</v>
      </c>
      <c r="C135">
        <v>2019</v>
      </c>
      <c r="D135">
        <v>1.101198253014297</v>
      </c>
      <c r="E135">
        <v>3.0219217373489036</v>
      </c>
      <c r="F135">
        <v>5.3153153153153152</v>
      </c>
      <c r="G135">
        <v>2.3913043478260869</v>
      </c>
      <c r="H135">
        <v>1.7442122515877894</v>
      </c>
      <c r="I135">
        <v>0.63559670013811642</v>
      </c>
      <c r="J135">
        <v>0.33482523444160273</v>
      </c>
      <c r="K135">
        <v>0.53613684960798291</v>
      </c>
      <c r="L135">
        <v>277.77777777777777</v>
      </c>
      <c r="M135">
        <v>2.7077497795747751</v>
      </c>
      <c r="N135">
        <v>50.352941176470587</v>
      </c>
      <c r="O135">
        <v>1.5394397947797585</v>
      </c>
      <c r="P135">
        <v>2.7488731817250565</v>
      </c>
      <c r="Q135">
        <v>0.87780439700000001</v>
      </c>
      <c r="R135" s="3"/>
    </row>
    <row r="136" spans="1:18">
      <c r="A136" t="s">
        <v>21</v>
      </c>
      <c r="B136">
        <v>2</v>
      </c>
      <c r="C136">
        <v>2019</v>
      </c>
      <c r="D136">
        <v>0.27901785714285715</v>
      </c>
      <c r="E136">
        <v>0.78748425031499369</v>
      </c>
      <c r="F136">
        <v>1.2647554806070826</v>
      </c>
      <c r="G136">
        <v>2.2643794147325935</v>
      </c>
      <c r="H136">
        <v>1.8223435531289374</v>
      </c>
      <c r="I136">
        <v>0.64568452380952379</v>
      </c>
      <c r="J136">
        <v>0.23733602421796166</v>
      </c>
      <c r="K136">
        <v>0.54226942855769689</v>
      </c>
      <c r="L136">
        <v>-47.058823529411768</v>
      </c>
      <c r="M136">
        <v>3.0221878684755485</v>
      </c>
      <c r="N136">
        <v>227.33333333333334</v>
      </c>
      <c r="O136">
        <v>1.8817276417534652</v>
      </c>
      <c r="P136">
        <v>2.8280659386812266</v>
      </c>
      <c r="Q136">
        <v>0.8759322610000001</v>
      </c>
      <c r="R136" s="3"/>
    </row>
    <row r="137" spans="1:18">
      <c r="A137" t="s">
        <v>21</v>
      </c>
      <c r="B137">
        <v>1</v>
      </c>
      <c r="C137">
        <v>2019</v>
      </c>
      <c r="D137">
        <v>0.56319241172329459</v>
      </c>
      <c r="E137">
        <v>1.5792207792207791</v>
      </c>
      <c r="F137">
        <v>2.6494683632560569</v>
      </c>
      <c r="G137">
        <v>2.2167624331285913</v>
      </c>
      <c r="H137">
        <v>1.8040519480519481</v>
      </c>
      <c r="I137">
        <v>0.6433732261291637</v>
      </c>
      <c r="J137">
        <v>0.27342976025361598</v>
      </c>
      <c r="K137">
        <v>0.54046311768918598</v>
      </c>
      <c r="L137">
        <v>-77.631578947368425</v>
      </c>
      <c r="M137">
        <v>3.9821853926965312</v>
      </c>
      <c r="N137">
        <v>153.76470588235293</v>
      </c>
      <c r="O137">
        <v>2.373589360820779</v>
      </c>
      <c r="P137">
        <v>2.7517402597402598</v>
      </c>
      <c r="Q137">
        <v>0.87397848499999997</v>
      </c>
      <c r="R137" s="3"/>
    </row>
    <row r="138" spans="1:18">
      <c r="A138" t="s">
        <v>21</v>
      </c>
      <c r="B138">
        <v>4</v>
      </c>
      <c r="C138">
        <v>2018</v>
      </c>
      <c r="D138">
        <v>2.5556154260641981</v>
      </c>
      <c r="E138">
        <v>6.957250628667226</v>
      </c>
      <c r="F138">
        <v>11.185983827493262</v>
      </c>
      <c r="G138">
        <v>2.3221574344023326</v>
      </c>
      <c r="H138">
        <v>1.7223386420787929</v>
      </c>
      <c r="I138">
        <v>0.63266877068739902</v>
      </c>
      <c r="J138">
        <v>0.41815910037484383</v>
      </c>
      <c r="K138">
        <v>0.51933924254633357</v>
      </c>
      <c r="L138">
        <v>52</v>
      </c>
      <c r="M138">
        <v>3.4645948089521563</v>
      </c>
      <c r="N138">
        <v>31.013157894736842</v>
      </c>
      <c r="O138">
        <v>2.154844382432942</v>
      </c>
      <c r="P138">
        <v>2.7102367979882649</v>
      </c>
      <c r="Q138">
        <v>0.87254284199999999</v>
      </c>
      <c r="R138" s="3"/>
    </row>
    <row r="139" spans="1:18">
      <c r="A139" t="s">
        <v>21</v>
      </c>
      <c r="B139">
        <v>3</v>
      </c>
      <c r="C139">
        <v>2018</v>
      </c>
      <c r="D139">
        <v>1.6892547862218943</v>
      </c>
      <c r="E139">
        <v>4.8242209160474658</v>
      </c>
      <c r="F139">
        <v>7.0479585223590409</v>
      </c>
      <c r="G139">
        <v>2.3089036947304664</v>
      </c>
      <c r="H139">
        <v>1.8558278806698458</v>
      </c>
      <c r="I139">
        <v>0.64983884121005009</v>
      </c>
      <c r="J139">
        <v>0.41530385624873811</v>
      </c>
      <c r="K139">
        <v>0.53701992195522696</v>
      </c>
      <c r="L139">
        <v>-13.793103448275856</v>
      </c>
      <c r="M139">
        <v>5.0728926969442645</v>
      </c>
      <c r="N139">
        <v>71.48</v>
      </c>
      <c r="O139">
        <v>3.4723182572407674</v>
      </c>
      <c r="P139">
        <v>2.8566041920816234</v>
      </c>
      <c r="Q139">
        <v>0.87604627099999999</v>
      </c>
      <c r="R139" s="3"/>
    </row>
    <row r="140" spans="1:18">
      <c r="A140" t="s">
        <v>21</v>
      </c>
      <c r="B140">
        <v>2</v>
      </c>
      <c r="C140">
        <v>2018</v>
      </c>
      <c r="D140">
        <v>1.9833106928003104</v>
      </c>
      <c r="E140">
        <v>5.7785819292095439</v>
      </c>
      <c r="F140">
        <v>8.3129982105091909</v>
      </c>
      <c r="G140">
        <v>2.2392794204033679</v>
      </c>
      <c r="H140">
        <v>1.9136039805495872</v>
      </c>
      <c r="I140">
        <v>0.65678245682126912</v>
      </c>
      <c r="J140">
        <v>0.40297630702956727</v>
      </c>
      <c r="K140">
        <v>0.55143552805113116</v>
      </c>
      <c r="L140">
        <v>1059.9999999999998</v>
      </c>
      <c r="M140">
        <v>5.6627086987408495</v>
      </c>
      <c r="N140">
        <v>68.206896551724142</v>
      </c>
      <c r="O140">
        <v>3.9362965476829133</v>
      </c>
      <c r="P140">
        <v>2.8811489313581364</v>
      </c>
      <c r="Q140">
        <v>0.87989561100000002</v>
      </c>
      <c r="R140" s="3"/>
    </row>
    <row r="141" spans="1:18">
      <c r="A141" t="s">
        <v>21</v>
      </c>
      <c r="B141">
        <v>1</v>
      </c>
      <c r="C141">
        <v>2018</v>
      </c>
      <c r="D141">
        <v>0.18260489857488788</v>
      </c>
      <c r="E141">
        <v>0.54820641163150996</v>
      </c>
      <c r="F141">
        <v>0.80139372822299659</v>
      </c>
      <c r="G141">
        <v>2.2207687663513784</v>
      </c>
      <c r="H141">
        <v>2.0021451555237753</v>
      </c>
      <c r="I141">
        <v>0.66690484696915564</v>
      </c>
      <c r="J141">
        <v>0.46930972026564699</v>
      </c>
      <c r="K141">
        <v>0.56489499611096705</v>
      </c>
      <c r="L141">
        <v>-105.26315789473684</v>
      </c>
      <c r="M141">
        <v>6.2646046777961661</v>
      </c>
      <c r="N141">
        <v>820.99999999999989</v>
      </c>
      <c r="O141">
        <v>4.2854047015314025</v>
      </c>
      <c r="P141">
        <v>2.9958288642593254</v>
      </c>
      <c r="Q141">
        <v>0.87597639099999991</v>
      </c>
      <c r="R141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34"/>
  <sheetViews>
    <sheetView topLeftCell="A9" workbookViewId="0">
      <selection activeCell="C2" sqref="C2:C29"/>
    </sheetView>
  </sheetViews>
  <sheetFormatPr defaultRowHeight="15"/>
  <cols>
    <col min="3" max="3" width="16.140625" style="3" customWidth="1"/>
    <col min="4" max="4" width="12.140625" bestFit="1" customWidth="1"/>
    <col min="5" max="5" width="13" style="5" bestFit="1" customWidth="1"/>
    <col min="6" max="6" width="12.140625" bestFit="1" customWidth="1"/>
    <col min="7" max="7" width="11" bestFit="1" customWidth="1"/>
    <col min="8" max="10" width="12.140625" bestFit="1" customWidth="1"/>
    <col min="12" max="12" width="13.7109375" customWidth="1"/>
    <col min="13" max="13" width="11" bestFit="1" customWidth="1"/>
  </cols>
  <sheetData>
    <row r="1" spans="1:30" ht="43.5">
      <c r="A1" t="s">
        <v>1</v>
      </c>
      <c r="B1" t="s">
        <v>2</v>
      </c>
      <c r="C1" s="1" t="s">
        <v>16</v>
      </c>
      <c r="D1" s="2" t="s">
        <v>22</v>
      </c>
      <c r="E1" s="10" t="s">
        <v>23</v>
      </c>
      <c r="F1" s="2" t="s">
        <v>24</v>
      </c>
      <c r="G1" s="2" t="s">
        <v>25</v>
      </c>
      <c r="H1" s="2" t="s">
        <v>26</v>
      </c>
      <c r="I1" s="2" t="s">
        <v>27</v>
      </c>
      <c r="J1" s="2" t="s">
        <v>28</v>
      </c>
      <c r="K1" s="3" t="s">
        <v>29</v>
      </c>
      <c r="L1" s="3" t="s">
        <v>30</v>
      </c>
      <c r="M1" t="s">
        <v>31</v>
      </c>
      <c r="N1" s="3"/>
      <c r="O1" t="s">
        <v>3</v>
      </c>
      <c r="P1" t="s">
        <v>4</v>
      </c>
      <c r="Q1" t="s">
        <v>5</v>
      </c>
      <c r="R1" t="s">
        <v>6</v>
      </c>
      <c r="S1" t="s">
        <v>7</v>
      </c>
      <c r="T1" t="s">
        <v>8</v>
      </c>
      <c r="U1" t="s">
        <v>9</v>
      </c>
      <c r="V1" t="s">
        <v>10</v>
      </c>
      <c r="X1" s="9" t="s">
        <v>32</v>
      </c>
      <c r="Y1" s="9" t="s">
        <v>33</v>
      </c>
      <c r="Z1" s="9" t="s">
        <v>11</v>
      </c>
      <c r="AA1" s="9" t="s">
        <v>12</v>
      </c>
      <c r="AB1" s="9" t="s">
        <v>13</v>
      </c>
      <c r="AC1" s="9" t="s">
        <v>14</v>
      </c>
      <c r="AD1" s="9" t="s">
        <v>15</v>
      </c>
    </row>
    <row r="2" spans="1:30">
      <c r="A2">
        <v>4</v>
      </c>
      <c r="B2">
        <v>2024</v>
      </c>
      <c r="C2" s="3">
        <v>4339143.3130000001</v>
      </c>
      <c r="D2" s="4">
        <v>83426000</v>
      </c>
      <c r="E2" s="5">
        <v>7610000</v>
      </c>
      <c r="F2" s="4">
        <v>263705000</v>
      </c>
      <c r="G2" s="4">
        <v>70307000</v>
      </c>
      <c r="H2" s="4">
        <v>182869000</v>
      </c>
      <c r="I2" s="4">
        <v>91990000</v>
      </c>
      <c r="J2" s="4">
        <v>453475000</v>
      </c>
      <c r="K2">
        <v>1.77</v>
      </c>
      <c r="L2" s="4">
        <v>23029000</v>
      </c>
      <c r="M2" s="4">
        <v>41710000</v>
      </c>
      <c r="O2">
        <f>(E2/J2)*100</f>
        <v>1.6781520480732126</v>
      </c>
      <c r="P2">
        <f>(E2/F2)*100</f>
        <v>2.8858004209248973</v>
      </c>
      <c r="Q2">
        <f>(E2/D2)*100</f>
        <v>9.1218564955769192</v>
      </c>
      <c r="R2">
        <f>I2/G2</f>
        <v>1.3084045685351386</v>
      </c>
      <c r="S2">
        <f>H2/F2</f>
        <v>0.69346049562958612</v>
      </c>
      <c r="T2">
        <f>H2/J2</f>
        <v>0.40326148078725399</v>
      </c>
      <c r="U2">
        <f>L2/G2</f>
        <v>0.32754917718008164</v>
      </c>
      <c r="V2">
        <f>M2/(M2+F2)</f>
        <v>0.13656827595239265</v>
      </c>
      <c r="X2" s="6">
        <v>106.62</v>
      </c>
      <c r="Y2" s="9"/>
      <c r="Z2">
        <f>((K2-K3)/K3)*100</f>
        <v>-7.8124999999999956</v>
      </c>
      <c r="AA2">
        <f>X2*C2/D2</f>
        <v>5.5455069166933573</v>
      </c>
      <c r="AB2">
        <f>X2/K2</f>
        <v>60.237288135593225</v>
      </c>
      <c r="AC2">
        <f>X2*C2/F2</f>
        <v>1.7543825867240288</v>
      </c>
      <c r="AD2">
        <f>0.5*(J2+J3)/F2</f>
        <v>1.7356345158415654</v>
      </c>
    </row>
    <row r="3" spans="1:30">
      <c r="A3">
        <v>3</v>
      </c>
      <c r="B3">
        <v>2024</v>
      </c>
      <c r="C3" s="3">
        <v>4395094.5360000003</v>
      </c>
      <c r="D3" s="4">
        <v>90016000</v>
      </c>
      <c r="E3" s="5">
        <v>8610000</v>
      </c>
      <c r="F3" s="4">
        <v>268592000</v>
      </c>
      <c r="G3" s="4">
        <v>69993000</v>
      </c>
      <c r="H3" s="4">
        <v>185516000</v>
      </c>
      <c r="I3" s="4">
        <v>94349000</v>
      </c>
      <c r="J3" s="4">
        <v>461916000</v>
      </c>
      <c r="K3">
        <v>1.92</v>
      </c>
      <c r="L3" s="4">
        <v>26926000</v>
      </c>
      <c r="M3" s="4">
        <v>42550000</v>
      </c>
      <c r="O3">
        <f t="shared" ref="O3:O29" si="0">(E3/J3)*100</f>
        <v>1.8639752682305875</v>
      </c>
      <c r="P3">
        <f t="shared" ref="P3:P29" si="1">(E3/F3)*100</f>
        <v>3.2056055280872102</v>
      </c>
      <c r="Q3">
        <f t="shared" ref="Q3:Q29" si="2">(E3/D3)*100</f>
        <v>9.5649662282260941</v>
      </c>
      <c r="R3">
        <f t="shared" ref="R3:R29" si="3">I3/G3</f>
        <v>1.347977654908348</v>
      </c>
      <c r="S3">
        <f t="shared" ref="S3:S29" si="4">H3/F3</f>
        <v>0.69069815928992673</v>
      </c>
      <c r="T3">
        <f t="shared" ref="T3:T29" si="5">H3/J3</f>
        <v>0.40162280587812504</v>
      </c>
      <c r="U3">
        <f t="shared" ref="U3:U29" si="6">L3/G3</f>
        <v>0.38469561241838468</v>
      </c>
      <c r="V3">
        <f t="shared" ref="V3:V29" si="7">M3/(M3+F3)</f>
        <v>0.13675427939654564</v>
      </c>
      <c r="X3" s="6">
        <v>115.23</v>
      </c>
      <c r="Y3" s="9"/>
      <c r="Z3">
        <f t="shared" ref="Z3:Z29" si="8">((K3-K4)/K4)*100</f>
        <v>-10.280373831775709</v>
      </c>
      <c r="AA3">
        <f t="shared" ref="AA3:AA29" si="9">X3*C3/D3</f>
        <v>5.6261858267783511</v>
      </c>
      <c r="AB3">
        <f t="shared" ref="AB3:AB29" si="10">X3/K3</f>
        <v>60.015625000000007</v>
      </c>
      <c r="AC3">
        <f t="shared" ref="AC3:AC29" si="11">X3*C3/F3</f>
        <v>1.8855615334160363</v>
      </c>
      <c r="AD3">
        <f t="shared" ref="AD3:AD29" si="12">0.5*(J3+J4)/F3</f>
        <v>1.7175176475844403</v>
      </c>
    </row>
    <row r="4" spans="1:30">
      <c r="A4">
        <v>2</v>
      </c>
      <c r="B4">
        <v>2024</v>
      </c>
      <c r="C4" s="3">
        <v>4442826.58</v>
      </c>
      <c r="D4" s="4">
        <v>93060000</v>
      </c>
      <c r="E4" s="5">
        <v>9240000</v>
      </c>
      <c r="F4" s="4">
        <v>268405000</v>
      </c>
      <c r="G4" s="4">
        <v>70763000</v>
      </c>
      <c r="H4" s="4">
        <v>184441000</v>
      </c>
      <c r="I4" s="4">
        <v>96238000</v>
      </c>
      <c r="J4" s="4">
        <v>460707000</v>
      </c>
      <c r="K4">
        <v>2.14</v>
      </c>
      <c r="L4" s="4">
        <v>26460000</v>
      </c>
      <c r="M4" s="4">
        <v>43186000</v>
      </c>
      <c r="O4">
        <f t="shared" si="0"/>
        <v>2.0056131120213063</v>
      </c>
      <c r="P4">
        <f t="shared" si="1"/>
        <v>3.4425588196941193</v>
      </c>
      <c r="Q4">
        <f t="shared" si="2"/>
        <v>9.9290780141843982</v>
      </c>
      <c r="R4">
        <f t="shared" si="3"/>
        <v>1.3600045221372752</v>
      </c>
      <c r="S4">
        <f t="shared" si="4"/>
        <v>0.6871742329688344</v>
      </c>
      <c r="T4">
        <f t="shared" si="5"/>
        <v>0.40034338527523999</v>
      </c>
      <c r="U4">
        <f t="shared" si="6"/>
        <v>0.37392422593728358</v>
      </c>
      <c r="V4">
        <f t="shared" si="7"/>
        <v>0.13859835489471775</v>
      </c>
      <c r="X4" s="6">
        <v>112.27</v>
      </c>
      <c r="Y4" s="9"/>
      <c r="Z4">
        <f t="shared" si="8"/>
        <v>3.8834951456310711</v>
      </c>
      <c r="AA4">
        <f t="shared" si="9"/>
        <v>5.3599413296432408</v>
      </c>
      <c r="AB4">
        <f t="shared" si="10"/>
        <v>52.462616822429901</v>
      </c>
      <c r="AC4">
        <f t="shared" si="11"/>
        <v>1.8583712678102122</v>
      </c>
      <c r="AD4">
        <f t="shared" si="12"/>
        <v>1.5622380358041019</v>
      </c>
    </row>
    <row r="5" spans="1:30">
      <c r="A5">
        <v>1</v>
      </c>
      <c r="B5">
        <v>2024</v>
      </c>
      <c r="C5" s="3">
        <v>3943006.8659999999</v>
      </c>
      <c r="D5" s="4">
        <v>83083000</v>
      </c>
      <c r="E5" s="5">
        <v>8220000</v>
      </c>
      <c r="F5" s="4">
        <v>205250000</v>
      </c>
      <c r="G5" s="4">
        <v>71921000</v>
      </c>
      <c r="H5" s="4">
        <v>164866000</v>
      </c>
      <c r="I5" s="4">
        <v>99377000</v>
      </c>
      <c r="J5" s="4">
        <v>377918000</v>
      </c>
      <c r="K5">
        <v>2.06</v>
      </c>
      <c r="L5" s="4">
        <v>33320000</v>
      </c>
      <c r="M5" s="4">
        <v>40440000</v>
      </c>
      <c r="O5">
        <f t="shared" si="0"/>
        <v>2.1750750162733716</v>
      </c>
      <c r="P5">
        <f t="shared" si="1"/>
        <v>4.0048721071863582</v>
      </c>
      <c r="Q5">
        <f t="shared" si="2"/>
        <v>9.8937207370942311</v>
      </c>
      <c r="R5">
        <f t="shared" si="3"/>
        <v>1.3817522003309186</v>
      </c>
      <c r="S5">
        <f t="shared" si="4"/>
        <v>0.80324482338611447</v>
      </c>
      <c r="T5">
        <f t="shared" si="5"/>
        <v>0.4362480749792283</v>
      </c>
      <c r="U5">
        <f t="shared" si="6"/>
        <v>0.46328610558807581</v>
      </c>
      <c r="V5">
        <f t="shared" si="7"/>
        <v>0.16459766372257723</v>
      </c>
      <c r="X5" s="6">
        <v>112.44</v>
      </c>
      <c r="Y5" s="9"/>
      <c r="Z5">
        <f t="shared" si="8"/>
        <v>9.5744680851063926</v>
      </c>
      <c r="AA5">
        <f t="shared" si="9"/>
        <v>5.3362504003591589</v>
      </c>
      <c r="AB5">
        <f t="shared" si="10"/>
        <v>54.582524271844655</v>
      </c>
      <c r="AC5">
        <f t="shared" si="11"/>
        <v>2.1600569647407553</v>
      </c>
      <c r="AD5">
        <f t="shared" si="12"/>
        <v>1.8373568818514008</v>
      </c>
    </row>
    <row r="6" spans="1:30">
      <c r="A6">
        <v>4</v>
      </c>
      <c r="B6">
        <v>2023</v>
      </c>
      <c r="C6" s="3">
        <v>3967844.307</v>
      </c>
      <c r="D6" s="4">
        <v>84344000</v>
      </c>
      <c r="E6" s="5">
        <v>7630000</v>
      </c>
      <c r="F6" s="4">
        <v>204802000</v>
      </c>
      <c r="G6" s="4">
        <v>65316000</v>
      </c>
      <c r="H6" s="4">
        <v>163779000</v>
      </c>
      <c r="I6" s="4">
        <v>96609000</v>
      </c>
      <c r="J6" s="4">
        <v>376317000</v>
      </c>
      <c r="K6">
        <v>1.88</v>
      </c>
      <c r="L6" s="4">
        <v>31539000</v>
      </c>
      <c r="M6" s="4">
        <v>41573000</v>
      </c>
      <c r="O6">
        <f t="shared" si="0"/>
        <v>2.0275459253767436</v>
      </c>
      <c r="P6">
        <f t="shared" si="1"/>
        <v>3.725549555180125</v>
      </c>
      <c r="Q6">
        <f t="shared" si="2"/>
        <v>9.0462866356824438</v>
      </c>
      <c r="R6">
        <f t="shared" si="3"/>
        <v>1.4791015983832445</v>
      </c>
      <c r="S6">
        <f t="shared" si="4"/>
        <v>0.79969433892247144</v>
      </c>
      <c r="T6">
        <f t="shared" si="5"/>
        <v>0.43521552308293276</v>
      </c>
      <c r="U6">
        <f t="shared" si="6"/>
        <v>0.4828679037295609</v>
      </c>
      <c r="V6">
        <f t="shared" si="7"/>
        <v>0.16873871131405377</v>
      </c>
      <c r="X6" s="6">
        <v>95.82</v>
      </c>
      <c r="Y6" s="9"/>
      <c r="Z6">
        <f t="shared" si="8"/>
        <v>-16.44444444444445</v>
      </c>
      <c r="AA6">
        <f t="shared" si="9"/>
        <v>4.5077165121021059</v>
      </c>
      <c r="AB6">
        <f t="shared" si="10"/>
        <v>50.968085106382979</v>
      </c>
      <c r="AC6">
        <f t="shared" si="11"/>
        <v>1.8564215266293298</v>
      </c>
      <c r="AD6">
        <f t="shared" si="12"/>
        <v>1.8275602777316629</v>
      </c>
    </row>
    <row r="7" spans="1:30">
      <c r="A7">
        <v>3</v>
      </c>
      <c r="B7">
        <v>2023</v>
      </c>
      <c r="C7" s="3">
        <v>3962917.8859999999</v>
      </c>
      <c r="D7" s="4">
        <v>90760000</v>
      </c>
      <c r="E7" s="5">
        <v>9070000</v>
      </c>
      <c r="F7" s="4">
        <v>199703000</v>
      </c>
      <c r="G7" s="4">
        <v>71186000</v>
      </c>
      <c r="H7" s="4">
        <v>164726000</v>
      </c>
      <c r="I7" s="4">
        <v>101142000</v>
      </c>
      <c r="J7" s="4">
        <v>372259000</v>
      </c>
      <c r="K7">
        <v>2.25</v>
      </c>
      <c r="L7" s="4">
        <v>32944000</v>
      </c>
      <c r="M7" s="4">
        <v>41253000</v>
      </c>
      <c r="O7">
        <f t="shared" si="0"/>
        <v>2.4364756795671831</v>
      </c>
      <c r="P7">
        <f t="shared" si="1"/>
        <v>4.5417444905684947</v>
      </c>
      <c r="Q7">
        <f t="shared" si="2"/>
        <v>9.9933891582194807</v>
      </c>
      <c r="R7">
        <f t="shared" si="3"/>
        <v>1.4208130812238362</v>
      </c>
      <c r="S7">
        <f t="shared" si="4"/>
        <v>0.82485490954066787</v>
      </c>
      <c r="T7">
        <f t="shared" si="5"/>
        <v>0.44250374067517506</v>
      </c>
      <c r="U7">
        <f t="shared" si="6"/>
        <v>0.46278762678054675</v>
      </c>
      <c r="V7">
        <f t="shared" si="7"/>
        <v>0.1712055313003204</v>
      </c>
      <c r="X7" s="6">
        <v>111.67</v>
      </c>
      <c r="Y7" s="9"/>
      <c r="Z7">
        <f t="shared" si="8"/>
        <v>15.979381443298973</v>
      </c>
      <c r="AA7">
        <f t="shared" si="9"/>
        <v>4.8759259622038345</v>
      </c>
      <c r="AB7">
        <f t="shared" si="10"/>
        <v>49.63111111111111</v>
      </c>
      <c r="AC7">
        <f t="shared" si="11"/>
        <v>2.2159859407701439</v>
      </c>
      <c r="AD7">
        <f t="shared" si="12"/>
        <v>1.841502130664036</v>
      </c>
    </row>
    <row r="8" spans="1:30">
      <c r="A8">
        <v>2</v>
      </c>
      <c r="B8">
        <v>2023</v>
      </c>
      <c r="C8" s="3">
        <v>4003192.787</v>
      </c>
      <c r="D8" s="4">
        <v>82914000</v>
      </c>
      <c r="E8" s="5">
        <v>7880000</v>
      </c>
      <c r="F8" s="4">
        <v>199046000</v>
      </c>
      <c r="G8" s="4">
        <v>61815000</v>
      </c>
      <c r="H8" s="4">
        <v>156251000</v>
      </c>
      <c r="I8" s="4">
        <v>91760000</v>
      </c>
      <c r="J8" s="4">
        <v>363248000</v>
      </c>
      <c r="K8">
        <v>1.94</v>
      </c>
      <c r="L8" s="4">
        <v>29528000</v>
      </c>
      <c r="M8" s="4">
        <v>41496000</v>
      </c>
      <c r="O8">
        <f t="shared" si="0"/>
        <v>2.1693168303748402</v>
      </c>
      <c r="P8">
        <f t="shared" si="1"/>
        <v>3.9588838760889442</v>
      </c>
      <c r="Q8">
        <f t="shared" si="2"/>
        <v>9.5038232385363148</v>
      </c>
      <c r="R8">
        <f t="shared" si="3"/>
        <v>1.4844293456280837</v>
      </c>
      <c r="S8">
        <f t="shared" si="4"/>
        <v>0.78499944736392591</v>
      </c>
      <c r="T8">
        <f t="shared" si="5"/>
        <v>0.43014964982601417</v>
      </c>
      <c r="U8">
        <f t="shared" si="6"/>
        <v>0.47768341017552374</v>
      </c>
      <c r="V8">
        <f t="shared" si="7"/>
        <v>0.17251041398175787</v>
      </c>
      <c r="X8" s="6">
        <v>101.03</v>
      </c>
      <c r="Y8" s="9"/>
      <c r="Z8">
        <f t="shared" si="8"/>
        <v>-30.465949820788534</v>
      </c>
      <c r="AA8">
        <f t="shared" si="9"/>
        <v>4.8778561795427793</v>
      </c>
      <c r="AB8">
        <f t="shared" si="10"/>
        <v>52.077319587628871</v>
      </c>
      <c r="AC8">
        <f t="shared" si="11"/>
        <v>2.031905023314259</v>
      </c>
      <c r="AD8">
        <f t="shared" si="12"/>
        <v>1.8403258543251308</v>
      </c>
    </row>
    <row r="9" spans="1:30">
      <c r="A9">
        <v>1</v>
      </c>
      <c r="B9">
        <v>2023</v>
      </c>
      <c r="C9" s="3">
        <v>4042984.946</v>
      </c>
      <c r="D9" s="4">
        <v>86564000</v>
      </c>
      <c r="E9" s="5">
        <v>11430000</v>
      </c>
      <c r="F9" s="4">
        <v>198685000</v>
      </c>
      <c r="G9" s="4">
        <v>66666000</v>
      </c>
      <c r="H9" s="4">
        <v>162957000</v>
      </c>
      <c r="I9" s="4">
        <v>97224000</v>
      </c>
      <c r="J9" s="4">
        <v>369371000</v>
      </c>
      <c r="K9">
        <v>2.79</v>
      </c>
      <c r="L9" s="4">
        <v>32651000</v>
      </c>
      <c r="M9" s="4">
        <v>41446000</v>
      </c>
      <c r="O9">
        <f t="shared" si="0"/>
        <v>3.0944497537705993</v>
      </c>
      <c r="P9">
        <f t="shared" si="1"/>
        <v>5.7528248232126229</v>
      </c>
      <c r="Q9">
        <f t="shared" si="2"/>
        <v>13.204103322397302</v>
      </c>
      <c r="R9">
        <f t="shared" si="3"/>
        <v>1.4583745837458375</v>
      </c>
      <c r="S9">
        <f t="shared" si="4"/>
        <v>0.82017766816820592</v>
      </c>
      <c r="T9">
        <f t="shared" si="5"/>
        <v>0.44117432066946238</v>
      </c>
      <c r="U9">
        <f t="shared" si="6"/>
        <v>0.489769897698977</v>
      </c>
      <c r="V9">
        <f t="shared" si="7"/>
        <v>0.17259745722126674</v>
      </c>
      <c r="X9" s="6">
        <v>102.41</v>
      </c>
      <c r="Y9" s="9"/>
      <c r="Z9">
        <f t="shared" si="8"/>
        <v>-7.9207920792079136</v>
      </c>
      <c r="AA9">
        <f t="shared" si="9"/>
        <v>4.7830748153950831</v>
      </c>
      <c r="AB9">
        <f t="shared" si="10"/>
        <v>36.706093189964157</v>
      </c>
      <c r="AC9">
        <f t="shared" si="11"/>
        <v>2.0839121640781135</v>
      </c>
      <c r="AD9">
        <f t="shared" si="12"/>
        <v>1.8583134106751893</v>
      </c>
    </row>
    <row r="10" spans="1:30">
      <c r="A10">
        <v>4</v>
      </c>
      <c r="B10">
        <v>2022</v>
      </c>
      <c r="C10" s="3">
        <v>4070984.9879999999</v>
      </c>
      <c r="D10" s="4">
        <v>95429000</v>
      </c>
      <c r="E10" s="5">
        <v>12750000</v>
      </c>
      <c r="F10" s="4">
        <v>195049000</v>
      </c>
      <c r="G10" s="4">
        <v>69045000</v>
      </c>
      <c r="H10" s="4">
        <v>166594000</v>
      </c>
      <c r="I10" s="4">
        <v>97631000</v>
      </c>
      <c r="J10" s="4">
        <v>369067000</v>
      </c>
      <c r="K10">
        <v>3.03</v>
      </c>
      <c r="L10" s="4">
        <v>29640000</v>
      </c>
      <c r="M10" s="4">
        <v>41193000</v>
      </c>
      <c r="O10">
        <f t="shared" si="0"/>
        <v>3.4546572844497065</v>
      </c>
      <c r="P10">
        <f t="shared" si="1"/>
        <v>6.5368189531861232</v>
      </c>
      <c r="Q10">
        <f t="shared" si="2"/>
        <v>13.360718439887245</v>
      </c>
      <c r="R10">
        <f t="shared" si="3"/>
        <v>1.414019842131943</v>
      </c>
      <c r="S10">
        <f t="shared" si="4"/>
        <v>0.85411358171536378</v>
      </c>
      <c r="T10">
        <f t="shared" si="5"/>
        <v>0.45139229462401137</v>
      </c>
      <c r="U10">
        <f t="shared" si="6"/>
        <v>0.4292852487508147</v>
      </c>
      <c r="V10">
        <f t="shared" si="7"/>
        <v>0.17436780928031426</v>
      </c>
      <c r="X10" s="6">
        <v>102.23</v>
      </c>
      <c r="Y10" s="9"/>
      <c r="Z10">
        <f t="shared" si="8"/>
        <v>-35.256410256410255</v>
      </c>
      <c r="AA10">
        <f t="shared" si="9"/>
        <v>4.3611144968850137</v>
      </c>
      <c r="AB10">
        <f t="shared" si="10"/>
        <v>33.739273927392745</v>
      </c>
      <c r="AC10">
        <f t="shared" si="11"/>
        <v>2.1337038145452678</v>
      </c>
      <c r="AD10">
        <f t="shared" si="12"/>
        <v>1.8949571646099186</v>
      </c>
    </row>
    <row r="11" spans="1:30">
      <c r="A11">
        <v>3</v>
      </c>
      <c r="B11">
        <v>2022</v>
      </c>
      <c r="C11" s="3">
        <v>4118293.4210000001</v>
      </c>
      <c r="D11" s="4">
        <v>112070000</v>
      </c>
      <c r="E11" s="5">
        <v>19660000</v>
      </c>
      <c r="F11" s="4">
        <v>186100000</v>
      </c>
      <c r="G11" s="4">
        <v>74057000</v>
      </c>
      <c r="H11" s="4">
        <v>177109000</v>
      </c>
      <c r="I11" s="4">
        <v>99289000</v>
      </c>
      <c r="J11" s="4">
        <v>370152000</v>
      </c>
      <c r="K11">
        <v>4.68</v>
      </c>
      <c r="L11" s="4">
        <v>30407000</v>
      </c>
      <c r="M11" s="4">
        <v>45428000</v>
      </c>
      <c r="O11">
        <f t="shared" si="0"/>
        <v>5.3113315610884175</v>
      </c>
      <c r="P11">
        <f t="shared" si="1"/>
        <v>10.564212788823212</v>
      </c>
      <c r="Q11">
        <f t="shared" si="2"/>
        <v>17.542607299009546</v>
      </c>
      <c r="R11">
        <f t="shared" si="3"/>
        <v>1.3407105337780358</v>
      </c>
      <c r="S11">
        <f t="shared" si="4"/>
        <v>0.95168726491133804</v>
      </c>
      <c r="T11">
        <f t="shared" si="5"/>
        <v>0.4784764096911539</v>
      </c>
      <c r="U11">
        <f t="shared" si="6"/>
        <v>0.41058914079695369</v>
      </c>
      <c r="V11">
        <f t="shared" si="7"/>
        <v>0.19620952973290487</v>
      </c>
      <c r="X11" s="6">
        <v>80.27</v>
      </c>
      <c r="Y11" s="9"/>
      <c r="Z11">
        <f t="shared" si="8"/>
        <v>11.163895486935861</v>
      </c>
      <c r="AA11">
        <f t="shared" si="9"/>
        <v>2.9497226100086555</v>
      </c>
      <c r="AB11">
        <f t="shared" si="10"/>
        <v>17.1517094017094</v>
      </c>
      <c r="AC11">
        <f t="shared" si="11"/>
        <v>1.7763321488644277</v>
      </c>
      <c r="AD11">
        <f t="shared" si="12"/>
        <v>1.9826061257388501</v>
      </c>
    </row>
    <row r="12" spans="1:30">
      <c r="A12">
        <v>2</v>
      </c>
      <c r="B12">
        <v>2022</v>
      </c>
      <c r="C12" s="3">
        <v>4167636.2949999999</v>
      </c>
      <c r="D12" s="4">
        <v>115681000</v>
      </c>
      <c r="E12" s="5">
        <v>17850000</v>
      </c>
      <c r="F12" s="4">
        <v>177316000</v>
      </c>
      <c r="G12" s="4">
        <v>80110000</v>
      </c>
      <c r="H12" s="4">
        <v>183266000</v>
      </c>
      <c r="I12" s="4">
        <v>93163000</v>
      </c>
      <c r="J12" s="4">
        <v>367774000</v>
      </c>
      <c r="K12">
        <v>4.21</v>
      </c>
      <c r="L12" s="4">
        <v>18861000</v>
      </c>
      <c r="M12" s="4">
        <v>46883000</v>
      </c>
      <c r="O12">
        <f t="shared" si="0"/>
        <v>4.8535241751727964</v>
      </c>
      <c r="P12">
        <f t="shared" si="1"/>
        <v>10.066773444020845</v>
      </c>
      <c r="Q12">
        <f t="shared" si="2"/>
        <v>15.430364536959395</v>
      </c>
      <c r="R12">
        <f t="shared" si="3"/>
        <v>1.1629384596180252</v>
      </c>
      <c r="S12">
        <f t="shared" si="4"/>
        <v>1.0335559114800694</v>
      </c>
      <c r="T12">
        <f t="shared" si="5"/>
        <v>0.49831146301804913</v>
      </c>
      <c r="U12">
        <f t="shared" si="6"/>
        <v>0.23543877168892771</v>
      </c>
      <c r="V12">
        <f t="shared" si="7"/>
        <v>0.20911333235206223</v>
      </c>
      <c r="X12" s="6">
        <v>77.98</v>
      </c>
      <c r="Y12" s="9"/>
      <c r="Z12">
        <f t="shared" si="8"/>
        <v>228.90624999999994</v>
      </c>
      <c r="AA12">
        <f t="shared" si="9"/>
        <v>2.8093833756978244</v>
      </c>
      <c r="AB12">
        <f t="shared" si="10"/>
        <v>18.522565320665084</v>
      </c>
      <c r="AC12">
        <f t="shared" si="11"/>
        <v>1.8328423734130028</v>
      </c>
      <c r="AD12">
        <f t="shared" si="12"/>
        <v>2.037450089106454</v>
      </c>
    </row>
    <row r="13" spans="1:30">
      <c r="A13">
        <v>1</v>
      </c>
      <c r="B13">
        <v>2022</v>
      </c>
      <c r="C13" s="3">
        <v>4212543.2359999996</v>
      </c>
      <c r="D13" s="4">
        <v>90500000</v>
      </c>
      <c r="E13" s="5">
        <v>5480000</v>
      </c>
      <c r="F13" s="4">
        <v>169215000</v>
      </c>
      <c r="G13" s="4">
        <v>72059000</v>
      </c>
      <c r="H13" s="4">
        <v>178245000</v>
      </c>
      <c r="I13" s="4">
        <v>77255000</v>
      </c>
      <c r="J13" s="4">
        <v>354771000</v>
      </c>
      <c r="K13">
        <v>1.28</v>
      </c>
      <c r="L13" s="4">
        <v>11074000</v>
      </c>
      <c r="M13" s="4">
        <v>47537000</v>
      </c>
      <c r="O13">
        <f t="shared" si="0"/>
        <v>1.5446583852682434</v>
      </c>
      <c r="P13">
        <f t="shared" si="1"/>
        <v>3.2384835859705108</v>
      </c>
      <c r="Q13">
        <f t="shared" si="2"/>
        <v>6.05524861878453</v>
      </c>
      <c r="R13">
        <f t="shared" si="3"/>
        <v>1.0721075785120526</v>
      </c>
      <c r="S13">
        <f t="shared" si="4"/>
        <v>1.0533640634695505</v>
      </c>
      <c r="T13">
        <f t="shared" si="5"/>
        <v>0.50242268956594538</v>
      </c>
      <c r="U13">
        <f t="shared" si="6"/>
        <v>0.15367962364173801</v>
      </c>
      <c r="V13">
        <f t="shared" si="7"/>
        <v>0.21931516202849338</v>
      </c>
      <c r="X13" s="6">
        <v>74.44</v>
      </c>
      <c r="Y13" s="9"/>
      <c r="Z13">
        <f t="shared" si="8"/>
        <v>-38.164251207729464</v>
      </c>
      <c r="AA13">
        <f t="shared" si="9"/>
        <v>3.4649913645065187</v>
      </c>
      <c r="AB13">
        <f t="shared" si="10"/>
        <v>58.15625</v>
      </c>
      <c r="AC13">
        <f t="shared" si="11"/>
        <v>1.8531555623782758</v>
      </c>
      <c r="AD13">
        <f t="shared" si="12"/>
        <v>2.0497414531808644</v>
      </c>
    </row>
    <row r="14" spans="1:30">
      <c r="A14">
        <v>4</v>
      </c>
      <c r="B14">
        <v>2021</v>
      </c>
      <c r="C14" s="3">
        <v>4233592.4289999995</v>
      </c>
      <c r="D14" s="4">
        <v>84965000</v>
      </c>
      <c r="E14" s="5">
        <v>8870000</v>
      </c>
      <c r="F14" s="4">
        <v>168577000</v>
      </c>
      <c r="G14" s="4">
        <v>56643000</v>
      </c>
      <c r="H14" s="4">
        <v>163240000</v>
      </c>
      <c r="I14" s="4">
        <v>59154000</v>
      </c>
      <c r="J14" s="4">
        <v>338923000</v>
      </c>
      <c r="K14">
        <v>2.0699999999999998</v>
      </c>
      <c r="L14" s="4">
        <v>6802000</v>
      </c>
      <c r="M14" s="4">
        <v>47704000</v>
      </c>
      <c r="O14">
        <f t="shared" si="0"/>
        <v>2.6171136216780804</v>
      </c>
      <c r="P14">
        <f t="shared" si="1"/>
        <v>5.2616905034494623</v>
      </c>
      <c r="Q14">
        <f t="shared" si="2"/>
        <v>10.439592773494969</v>
      </c>
      <c r="R14">
        <f t="shared" si="3"/>
        <v>1.0443302791165723</v>
      </c>
      <c r="S14">
        <f t="shared" si="4"/>
        <v>0.9683408768693238</v>
      </c>
      <c r="T14">
        <f t="shared" si="5"/>
        <v>0.48164332311468977</v>
      </c>
      <c r="U14">
        <f t="shared" si="6"/>
        <v>0.12008544745158271</v>
      </c>
      <c r="V14">
        <f t="shared" si="7"/>
        <v>0.22056491323787111</v>
      </c>
      <c r="X14" s="6">
        <v>54.55</v>
      </c>
      <c r="Y14" s="9"/>
      <c r="Z14">
        <f t="shared" si="8"/>
        <v>31.847133757961764</v>
      </c>
      <c r="AA14">
        <f t="shared" si="9"/>
        <v>2.7180894133107745</v>
      </c>
      <c r="AB14">
        <f t="shared" si="10"/>
        <v>26.352657004830917</v>
      </c>
      <c r="AC14">
        <f t="shared" si="11"/>
        <v>1.3699524075167429</v>
      </c>
      <c r="AD14">
        <f t="shared" si="12"/>
        <v>2.0038647027767724</v>
      </c>
    </row>
    <row r="15" spans="1:30">
      <c r="A15">
        <v>3</v>
      </c>
      <c r="B15">
        <v>2021</v>
      </c>
      <c r="C15" s="3">
        <v>4233566.8389999997</v>
      </c>
      <c r="D15" s="4">
        <v>73786000</v>
      </c>
      <c r="E15" s="5">
        <v>6750000</v>
      </c>
      <c r="F15" s="4">
        <v>160589000</v>
      </c>
      <c r="G15" s="4">
        <v>61856000</v>
      </c>
      <c r="H15" s="4">
        <v>169182000</v>
      </c>
      <c r="I15" s="4">
        <v>55555000</v>
      </c>
      <c r="J15" s="4">
        <v>336688000</v>
      </c>
      <c r="K15">
        <v>1.57</v>
      </c>
      <c r="L15" s="4">
        <v>4768000</v>
      </c>
      <c r="M15" s="4">
        <v>56605000</v>
      </c>
      <c r="O15">
        <f t="shared" si="0"/>
        <v>2.0048234567314549</v>
      </c>
      <c r="P15">
        <f t="shared" si="1"/>
        <v>4.2032766876934291</v>
      </c>
      <c r="Q15">
        <f t="shared" si="2"/>
        <v>9.1480768709511295</v>
      </c>
      <c r="R15">
        <f t="shared" si="3"/>
        <v>0.89813437661665807</v>
      </c>
      <c r="S15">
        <f t="shared" si="4"/>
        <v>1.0535092690034809</v>
      </c>
      <c r="T15">
        <f t="shared" si="5"/>
        <v>0.50248895119517178</v>
      </c>
      <c r="U15">
        <f t="shared" si="6"/>
        <v>7.7082255561303673E-2</v>
      </c>
      <c r="V15">
        <f t="shared" si="7"/>
        <v>0.2606195382929547</v>
      </c>
      <c r="X15" s="6">
        <v>51.74</v>
      </c>
      <c r="Y15" s="9"/>
      <c r="Z15">
        <f t="shared" si="8"/>
        <v>42.72727272727272</v>
      </c>
      <c r="AA15">
        <f t="shared" si="9"/>
        <v>2.9686491780264546</v>
      </c>
      <c r="AB15">
        <f t="shared" si="10"/>
        <v>32.955414012738856</v>
      </c>
      <c r="AC15">
        <f t="shared" si="11"/>
        <v>1.3640084205634257</v>
      </c>
      <c r="AD15">
        <f t="shared" si="12"/>
        <v>2.0984531941789286</v>
      </c>
    </row>
    <row r="16" spans="1:30">
      <c r="A16">
        <v>2</v>
      </c>
      <c r="B16">
        <v>2021</v>
      </c>
      <c r="C16" s="3">
        <v>4233562.9170000004</v>
      </c>
      <c r="D16" s="4">
        <v>67742000</v>
      </c>
      <c r="E16" s="5">
        <v>4690000</v>
      </c>
      <c r="F16" s="4">
        <v>158571000</v>
      </c>
      <c r="G16" s="4">
        <v>62238000</v>
      </c>
      <c r="H16" s="4">
        <v>171733000</v>
      </c>
      <c r="I16" s="4">
        <v>52842000</v>
      </c>
      <c r="J16" s="4">
        <v>337289000</v>
      </c>
      <c r="K16">
        <v>1.1000000000000001</v>
      </c>
      <c r="L16" s="4">
        <v>3465000</v>
      </c>
      <c r="M16" s="4">
        <v>60612000</v>
      </c>
      <c r="O16">
        <f t="shared" si="0"/>
        <v>1.3904989489725428</v>
      </c>
      <c r="P16">
        <f t="shared" si="1"/>
        <v>2.9576656513486075</v>
      </c>
      <c r="Q16">
        <f t="shared" si="2"/>
        <v>6.923326739688819</v>
      </c>
      <c r="R16">
        <f t="shared" si="3"/>
        <v>0.84903113853272916</v>
      </c>
      <c r="S16">
        <f t="shared" si="4"/>
        <v>1.0830038279382737</v>
      </c>
      <c r="T16">
        <f t="shared" si="5"/>
        <v>0.50915683582921467</v>
      </c>
      <c r="U16">
        <f t="shared" si="6"/>
        <v>5.5673382820784732E-2</v>
      </c>
      <c r="V16">
        <f t="shared" si="7"/>
        <v>0.27653604522248532</v>
      </c>
      <c r="X16" s="6">
        <v>51.74</v>
      </c>
      <c r="Y16" s="9"/>
      <c r="Z16">
        <f t="shared" si="8"/>
        <v>71.875000000000014</v>
      </c>
      <c r="AA16">
        <f t="shared" si="9"/>
        <v>3.2335116371760506</v>
      </c>
      <c r="AB16">
        <f t="shared" si="10"/>
        <v>47.036363636363632</v>
      </c>
      <c r="AC16">
        <f t="shared" si="11"/>
        <v>1.3813657309695975</v>
      </c>
      <c r="AD16">
        <f t="shared" si="12"/>
        <v>2.1159575206059116</v>
      </c>
    </row>
    <row r="17" spans="1:30">
      <c r="A17">
        <v>1</v>
      </c>
      <c r="B17">
        <v>2021</v>
      </c>
      <c r="C17" s="3">
        <v>4233538.9170000004</v>
      </c>
      <c r="D17" s="4">
        <v>59147000</v>
      </c>
      <c r="E17" s="5">
        <v>2730000</v>
      </c>
      <c r="F17" s="4">
        <v>156974000</v>
      </c>
      <c r="G17" s="4">
        <v>60150000</v>
      </c>
      <c r="H17" s="4">
        <v>169669000</v>
      </c>
      <c r="I17" s="4">
        <v>48195000</v>
      </c>
      <c r="J17" s="4">
        <v>333770000</v>
      </c>
      <c r="K17">
        <v>0.64</v>
      </c>
      <c r="L17" s="4">
        <v>3515000</v>
      </c>
      <c r="M17" s="4">
        <v>63322000</v>
      </c>
      <c r="O17">
        <f t="shared" si="0"/>
        <v>0.81792851364712227</v>
      </c>
      <c r="P17">
        <f t="shared" si="1"/>
        <v>1.7391415138812798</v>
      </c>
      <c r="Q17">
        <f t="shared" si="2"/>
        <v>4.6156187126988693</v>
      </c>
      <c r="R17">
        <f t="shared" si="3"/>
        <v>0.80124688279301748</v>
      </c>
      <c r="S17">
        <f t="shared" si="4"/>
        <v>1.0808732656363473</v>
      </c>
      <c r="T17">
        <f t="shared" si="5"/>
        <v>0.5083410731941157</v>
      </c>
      <c r="U17">
        <f t="shared" si="6"/>
        <v>5.8437240232751451E-2</v>
      </c>
      <c r="V17">
        <f t="shared" si="7"/>
        <v>0.28744053455350982</v>
      </c>
      <c r="X17" s="6">
        <v>47.68</v>
      </c>
      <c r="Y17" s="9"/>
      <c r="Z17">
        <f t="shared" si="8"/>
        <v>-113.61702127659574</v>
      </c>
      <c r="AA17">
        <f t="shared" si="9"/>
        <v>3.4127704796956739</v>
      </c>
      <c r="AB17">
        <f t="shared" si="10"/>
        <v>74.5</v>
      </c>
      <c r="AC17">
        <f t="shared" si="11"/>
        <v>1.285914454384548</v>
      </c>
      <c r="AD17">
        <f t="shared" si="12"/>
        <v>2.1230267432823271</v>
      </c>
    </row>
    <row r="18" spans="1:30">
      <c r="A18">
        <v>4</v>
      </c>
      <c r="B18">
        <v>2020</v>
      </c>
      <c r="C18" s="3">
        <v>4233483.16</v>
      </c>
      <c r="D18" s="4">
        <v>46540000</v>
      </c>
      <c r="E18" s="5">
        <v>-20070000</v>
      </c>
      <c r="F18" s="4">
        <v>157150000</v>
      </c>
      <c r="G18" s="4">
        <v>56363000</v>
      </c>
      <c r="H18" s="4">
        <v>168620000</v>
      </c>
      <c r="I18" s="4">
        <v>44893000</v>
      </c>
      <c r="J18" s="4">
        <v>332750000</v>
      </c>
      <c r="K18">
        <v>-4.7</v>
      </c>
      <c r="L18" s="4">
        <v>4364000</v>
      </c>
      <c r="M18" s="4">
        <v>67640000</v>
      </c>
      <c r="O18">
        <f t="shared" si="0"/>
        <v>-6.0315552216378663</v>
      </c>
      <c r="P18">
        <f t="shared" si="1"/>
        <v>-12.771237671014953</v>
      </c>
      <c r="Q18">
        <f t="shared" si="2"/>
        <v>-43.124194241512676</v>
      </c>
      <c r="R18">
        <f t="shared" si="3"/>
        <v>0.79649770239341411</v>
      </c>
      <c r="S18">
        <f t="shared" si="4"/>
        <v>1.0729875914731148</v>
      </c>
      <c r="T18">
        <f t="shared" si="5"/>
        <v>0.50674680691209617</v>
      </c>
      <c r="U18">
        <f t="shared" si="6"/>
        <v>7.7426680623813499E-2</v>
      </c>
      <c r="V18">
        <f t="shared" si="7"/>
        <v>0.30090306508296633</v>
      </c>
      <c r="X18" s="6">
        <v>34.619999999999997</v>
      </c>
      <c r="Y18" s="9"/>
      <c r="Z18">
        <f t="shared" si="8"/>
        <v>3033.333333333333</v>
      </c>
      <c r="AA18">
        <f t="shared" si="9"/>
        <v>3.1491875160979799</v>
      </c>
      <c r="AB18">
        <f t="shared" si="10"/>
        <v>-7.3659574468085101</v>
      </c>
      <c r="AC18">
        <f t="shared" si="11"/>
        <v>0.93263243397518281</v>
      </c>
      <c r="AD18">
        <f t="shared" si="12"/>
        <v>2.197877823735285</v>
      </c>
    </row>
    <row r="19" spans="1:30">
      <c r="A19">
        <v>3</v>
      </c>
      <c r="B19">
        <v>2020</v>
      </c>
      <c r="C19" s="3">
        <v>4228234.1140000001</v>
      </c>
      <c r="D19" s="4">
        <v>46199000</v>
      </c>
      <c r="E19" s="5">
        <v>-680000</v>
      </c>
      <c r="F19" s="4">
        <v>177400000</v>
      </c>
      <c r="G19" s="4">
        <v>56468000</v>
      </c>
      <c r="H19" s="4">
        <v>173431000</v>
      </c>
      <c r="I19" s="4">
        <v>48693000</v>
      </c>
      <c r="J19" s="4">
        <v>358043000</v>
      </c>
      <c r="K19">
        <v>-0.15</v>
      </c>
      <c r="L19" s="4">
        <v>8832000</v>
      </c>
      <c r="M19" s="4">
        <v>68799000</v>
      </c>
      <c r="O19">
        <f t="shared" si="0"/>
        <v>-0.18992132229927691</v>
      </c>
      <c r="P19">
        <f t="shared" si="1"/>
        <v>-0.38331454340473509</v>
      </c>
      <c r="Q19">
        <f t="shared" si="2"/>
        <v>-1.4718933310244811</v>
      </c>
      <c r="R19">
        <f t="shared" si="3"/>
        <v>0.86231139760572362</v>
      </c>
      <c r="S19">
        <f t="shared" si="4"/>
        <v>0.97762683201803835</v>
      </c>
      <c r="T19">
        <f t="shared" si="5"/>
        <v>0.48438595364243958</v>
      </c>
      <c r="U19">
        <f t="shared" si="6"/>
        <v>0.15640716866189699</v>
      </c>
      <c r="V19">
        <f t="shared" si="7"/>
        <v>0.27944467686708718</v>
      </c>
      <c r="X19" s="6">
        <v>28.15</v>
      </c>
      <c r="Y19" s="9"/>
      <c r="Z19">
        <f t="shared" si="8"/>
        <v>-42.307692307692314</v>
      </c>
      <c r="AA19">
        <f t="shared" si="9"/>
        <v>2.576349927684582</v>
      </c>
      <c r="AB19">
        <f t="shared" si="10"/>
        <v>-187.66666666666666</v>
      </c>
      <c r="AC19">
        <f t="shared" si="11"/>
        <v>0.67094019339966182</v>
      </c>
      <c r="AD19">
        <f t="shared" si="12"/>
        <v>2.0280101465614431</v>
      </c>
    </row>
    <row r="20" spans="1:30">
      <c r="A20">
        <v>2</v>
      </c>
      <c r="B20">
        <v>2020</v>
      </c>
      <c r="C20" s="3">
        <v>4228233.2879999997</v>
      </c>
      <c r="D20" s="4">
        <v>32605000</v>
      </c>
      <c r="E20" s="5">
        <v>-1080000</v>
      </c>
      <c r="F20" s="4">
        <v>180183000</v>
      </c>
      <c r="G20" s="4">
        <v>57270000</v>
      </c>
      <c r="H20" s="4">
        <v>174342000</v>
      </c>
      <c r="I20" s="4">
        <v>53016000</v>
      </c>
      <c r="J20" s="4">
        <v>361495000</v>
      </c>
      <c r="K20">
        <v>-0.26</v>
      </c>
      <c r="L20" s="4">
        <v>12576000</v>
      </c>
      <c r="M20" s="4">
        <v>69515000</v>
      </c>
      <c r="O20">
        <f t="shared" si="0"/>
        <v>-0.29875931893940438</v>
      </c>
      <c r="P20">
        <f t="shared" si="1"/>
        <v>-0.59939061953680428</v>
      </c>
      <c r="Q20">
        <f t="shared" si="2"/>
        <v>-3.312375402545622</v>
      </c>
      <c r="R20">
        <f t="shared" si="3"/>
        <v>0.92572027239392352</v>
      </c>
      <c r="S20">
        <f t="shared" si="4"/>
        <v>0.96758295732671784</v>
      </c>
      <c r="T20">
        <f t="shared" si="5"/>
        <v>0.48228052946790412</v>
      </c>
      <c r="U20">
        <f t="shared" si="6"/>
        <v>0.21959140911471975</v>
      </c>
      <c r="V20">
        <f t="shared" si="7"/>
        <v>0.27839630273370231</v>
      </c>
      <c r="X20" s="6">
        <v>35.96</v>
      </c>
      <c r="Y20" s="9"/>
      <c r="Z20">
        <f t="shared" si="8"/>
        <v>85.714285714285694</v>
      </c>
      <c r="AA20">
        <f t="shared" si="9"/>
        <v>4.6633114257469703</v>
      </c>
      <c r="AB20">
        <f t="shared" si="10"/>
        <v>-138.30769230769229</v>
      </c>
      <c r="AC20">
        <f t="shared" si="11"/>
        <v>0.84384913691347119</v>
      </c>
      <c r="AD20">
        <f t="shared" si="12"/>
        <v>1.9904735740885655</v>
      </c>
    </row>
    <row r="21" spans="1:30">
      <c r="A21">
        <v>1</v>
      </c>
      <c r="B21">
        <v>2020</v>
      </c>
      <c r="C21" s="3">
        <v>4228211.2520000003</v>
      </c>
      <c r="D21" s="4">
        <v>56158000</v>
      </c>
      <c r="E21" s="5">
        <v>-610000</v>
      </c>
      <c r="F21" s="4">
        <v>182079000</v>
      </c>
      <c r="G21" s="4">
        <v>64773000</v>
      </c>
      <c r="H21" s="4">
        <v>167061000</v>
      </c>
      <c r="I21" s="4">
        <v>50249000</v>
      </c>
      <c r="J21" s="4">
        <v>355804000</v>
      </c>
      <c r="K21">
        <v>-0.14000000000000001</v>
      </c>
      <c r="L21" s="4">
        <v>11412000</v>
      </c>
      <c r="M21" s="4">
        <v>59612000</v>
      </c>
      <c r="O21">
        <f t="shared" si="0"/>
        <v>-0.1714427044102933</v>
      </c>
      <c r="P21">
        <f t="shared" si="1"/>
        <v>-0.33501941464968499</v>
      </c>
      <c r="Q21">
        <f t="shared" si="2"/>
        <v>-1.0862210192670678</v>
      </c>
      <c r="R21">
        <f t="shared" si="3"/>
        <v>0.77577076868448269</v>
      </c>
      <c r="S21">
        <f t="shared" si="4"/>
        <v>0.91751931853755786</v>
      </c>
      <c r="T21">
        <f t="shared" si="5"/>
        <v>0.46953097772931163</v>
      </c>
      <c r="U21">
        <f t="shared" si="6"/>
        <v>0.17618452132833126</v>
      </c>
      <c r="V21">
        <f t="shared" si="7"/>
        <v>0.24664551017621675</v>
      </c>
      <c r="X21" s="6">
        <v>29.95</v>
      </c>
      <c r="Y21" s="9"/>
      <c r="Z21">
        <f t="shared" si="8"/>
        <v>-110.5263157894737</v>
      </c>
      <c r="AA21">
        <f t="shared" si="9"/>
        <v>2.254975729146337</v>
      </c>
      <c r="AB21">
        <f t="shared" si="10"/>
        <v>-213.92857142857142</v>
      </c>
      <c r="AC21">
        <f t="shared" si="11"/>
        <v>0.69549441175204174</v>
      </c>
      <c r="AD21">
        <f t="shared" si="12"/>
        <v>1.9727728074077735</v>
      </c>
    </row>
    <row r="22" spans="1:30">
      <c r="A22">
        <v>4</v>
      </c>
      <c r="B22">
        <v>2019</v>
      </c>
      <c r="C22" s="3">
        <v>4232190.7439999999</v>
      </c>
      <c r="D22" s="4">
        <v>67173000</v>
      </c>
      <c r="E22" s="5">
        <v>5690000</v>
      </c>
      <c r="F22" s="4">
        <v>191650000</v>
      </c>
      <c r="G22" s="4">
        <v>63989000</v>
      </c>
      <c r="H22" s="4">
        <v>163659000</v>
      </c>
      <c r="I22" s="4">
        <v>50052000</v>
      </c>
      <c r="J22" s="4">
        <v>362597000</v>
      </c>
      <c r="K22">
        <v>1.33</v>
      </c>
      <c r="L22" s="4">
        <v>3089000</v>
      </c>
      <c r="M22" s="4">
        <v>46920000</v>
      </c>
      <c r="O22">
        <f t="shared" si="0"/>
        <v>1.5692352667010481</v>
      </c>
      <c r="P22">
        <f t="shared" si="1"/>
        <v>2.9689538220714842</v>
      </c>
      <c r="Q22">
        <f t="shared" si="2"/>
        <v>8.4706652970687628</v>
      </c>
      <c r="R22">
        <f t="shared" si="3"/>
        <v>0.78219694009907947</v>
      </c>
      <c r="S22">
        <f t="shared" si="4"/>
        <v>0.85394729976519701</v>
      </c>
      <c r="T22">
        <f t="shared" si="5"/>
        <v>0.45135232779090834</v>
      </c>
      <c r="U22">
        <f t="shared" si="6"/>
        <v>4.8273922080357565E-2</v>
      </c>
      <c r="V22">
        <f t="shared" si="7"/>
        <v>0.19667183635830154</v>
      </c>
      <c r="X22" s="6">
        <v>54.27</v>
      </c>
      <c r="Y22" s="9"/>
      <c r="Z22">
        <f t="shared" si="8"/>
        <v>77.333333333333343</v>
      </c>
      <c r="AA22">
        <f t="shared" si="9"/>
        <v>3.4192457040310837</v>
      </c>
      <c r="AB22">
        <f t="shared" si="10"/>
        <v>40.804511278195491</v>
      </c>
      <c r="AC22">
        <f t="shared" si="11"/>
        <v>1.1984398209072789</v>
      </c>
      <c r="AD22">
        <f t="shared" si="12"/>
        <v>1.8835324810853118</v>
      </c>
    </row>
    <row r="23" spans="1:30">
      <c r="A23">
        <v>3</v>
      </c>
      <c r="B23">
        <v>2019</v>
      </c>
      <c r="C23" s="3">
        <v>4231106.0659999996</v>
      </c>
      <c r="D23" s="4">
        <v>65049000</v>
      </c>
      <c r="E23" s="5">
        <v>3170000</v>
      </c>
      <c r="F23" s="4">
        <v>189915000</v>
      </c>
      <c r="G23" s="4">
        <v>64195000</v>
      </c>
      <c r="H23" s="4">
        <v>162252000</v>
      </c>
      <c r="I23" s="4">
        <v>50008000</v>
      </c>
      <c r="J23" s="4">
        <v>359361000</v>
      </c>
      <c r="K23">
        <v>0.75</v>
      </c>
      <c r="L23" s="4">
        <v>5351000</v>
      </c>
      <c r="M23" s="4">
        <v>47146000</v>
      </c>
      <c r="O23">
        <f t="shared" si="0"/>
        <v>0.88212132090015327</v>
      </c>
      <c r="P23">
        <f t="shared" si="1"/>
        <v>1.6691677855882894</v>
      </c>
      <c r="Q23">
        <f t="shared" si="2"/>
        <v>4.8732493966087098</v>
      </c>
      <c r="R23">
        <f t="shared" si="3"/>
        <v>0.77900147986603319</v>
      </c>
      <c r="S23">
        <f t="shared" si="4"/>
        <v>0.85434009951820555</v>
      </c>
      <c r="T23">
        <f t="shared" si="5"/>
        <v>0.45150141501164565</v>
      </c>
      <c r="U23">
        <f t="shared" si="6"/>
        <v>8.335540151102111E-2</v>
      </c>
      <c r="V23">
        <f t="shared" si="7"/>
        <v>0.19887708226996428</v>
      </c>
      <c r="X23" s="6">
        <v>54.26</v>
      </c>
      <c r="Y23" s="9"/>
      <c r="Z23">
        <f t="shared" si="8"/>
        <v>2.7397260273972628</v>
      </c>
      <c r="AA23">
        <f t="shared" si="9"/>
        <v>3.5293365792119782</v>
      </c>
      <c r="AB23">
        <f t="shared" si="10"/>
        <v>72.346666666666664</v>
      </c>
      <c r="AC23">
        <f t="shared" si="11"/>
        <v>1.2088556203625831</v>
      </c>
      <c r="AD23">
        <f t="shared" si="12"/>
        <v>1.8958218150225101</v>
      </c>
    </row>
    <row r="24" spans="1:30">
      <c r="A24">
        <v>2</v>
      </c>
      <c r="B24">
        <v>2019</v>
      </c>
      <c r="C24" s="3">
        <v>4231106.2939999998</v>
      </c>
      <c r="D24" s="4">
        <v>69091000</v>
      </c>
      <c r="E24" s="5">
        <v>3130000</v>
      </c>
      <c r="F24" s="4">
        <v>191377000</v>
      </c>
      <c r="G24" s="4">
        <v>70287000</v>
      </c>
      <c r="H24" s="4">
        <v>162264000</v>
      </c>
      <c r="I24" s="4">
        <v>51743000</v>
      </c>
      <c r="J24" s="4">
        <v>360729000</v>
      </c>
      <c r="K24">
        <v>0.73</v>
      </c>
      <c r="L24" s="4">
        <v>4213000</v>
      </c>
      <c r="M24" s="4">
        <v>45196000</v>
      </c>
      <c r="O24">
        <f t="shared" si="0"/>
        <v>0.8676873775049968</v>
      </c>
      <c r="P24">
        <f t="shared" si="1"/>
        <v>1.6355152395533423</v>
      </c>
      <c r="Q24">
        <f t="shared" si="2"/>
        <v>4.5302571970300045</v>
      </c>
      <c r="R24">
        <f t="shared" si="3"/>
        <v>0.73616742783160471</v>
      </c>
      <c r="S24">
        <f t="shared" si="4"/>
        <v>0.84787618156831801</v>
      </c>
      <c r="T24">
        <f t="shared" si="5"/>
        <v>0.44982244288648821</v>
      </c>
      <c r="U24">
        <f t="shared" si="6"/>
        <v>5.9939960447877985E-2</v>
      </c>
      <c r="V24">
        <f t="shared" si="7"/>
        <v>0.19104462470357986</v>
      </c>
      <c r="X24" s="6">
        <v>58.16</v>
      </c>
      <c r="Y24" s="9"/>
      <c r="Z24">
        <f t="shared" si="8"/>
        <v>32.72727272727272</v>
      </c>
      <c r="AA24">
        <f t="shared" si="9"/>
        <v>3.5616960538860343</v>
      </c>
      <c r="AB24">
        <f t="shared" si="10"/>
        <v>79.671232876712324</v>
      </c>
      <c r="AC24">
        <f t="shared" si="11"/>
        <v>1.2858449137516001</v>
      </c>
      <c r="AD24">
        <f t="shared" si="12"/>
        <v>1.873051620623168</v>
      </c>
    </row>
    <row r="25" spans="1:30">
      <c r="A25">
        <v>1</v>
      </c>
      <c r="B25">
        <v>2019</v>
      </c>
      <c r="C25" s="3">
        <v>4231093.9139999999</v>
      </c>
      <c r="D25" s="4">
        <v>63625000</v>
      </c>
      <c r="E25" s="5">
        <v>2350000</v>
      </c>
      <c r="F25" s="4">
        <v>191222000</v>
      </c>
      <c r="G25" s="4">
        <v>66632000</v>
      </c>
      <c r="H25" s="4">
        <v>158168000</v>
      </c>
      <c r="I25" s="4">
        <v>51576000</v>
      </c>
      <c r="J25" s="4">
        <v>356189000</v>
      </c>
      <c r="K25">
        <v>0.55000000000000004</v>
      </c>
      <c r="L25" s="4">
        <v>4586000</v>
      </c>
      <c r="M25" s="4">
        <v>40825000</v>
      </c>
      <c r="O25">
        <f t="shared" si="0"/>
        <v>0.65976209259690788</v>
      </c>
      <c r="P25">
        <f t="shared" si="1"/>
        <v>1.2289380928972609</v>
      </c>
      <c r="Q25">
        <f t="shared" si="2"/>
        <v>3.6935166994106088</v>
      </c>
      <c r="R25">
        <f t="shared" si="3"/>
        <v>0.7740425021010926</v>
      </c>
      <c r="S25">
        <f t="shared" si="4"/>
        <v>0.82714332032925086</v>
      </c>
      <c r="T25">
        <f t="shared" si="5"/>
        <v>0.44405638579518175</v>
      </c>
      <c r="U25">
        <f t="shared" si="6"/>
        <v>6.8825789410493457E-2</v>
      </c>
      <c r="V25">
        <f t="shared" si="7"/>
        <v>0.17593418574685302</v>
      </c>
      <c r="X25" s="6">
        <v>60.63</v>
      </c>
      <c r="Y25" s="9"/>
      <c r="Z25">
        <f t="shared" si="8"/>
        <v>-60.99290780141844</v>
      </c>
      <c r="AA25">
        <f t="shared" si="9"/>
        <v>4.0319249352584681</v>
      </c>
      <c r="AB25">
        <f t="shared" si="10"/>
        <v>110.23636363636363</v>
      </c>
      <c r="AC25">
        <f t="shared" si="11"/>
        <v>1.3415361412694147</v>
      </c>
      <c r="AD25">
        <f t="shared" si="12"/>
        <v>1.8365695369779629</v>
      </c>
    </row>
    <row r="26" spans="1:30">
      <c r="A26">
        <v>4</v>
      </c>
      <c r="B26">
        <v>2018</v>
      </c>
      <c r="C26" s="3">
        <v>4234802.4309999999</v>
      </c>
      <c r="D26" s="4">
        <v>71895000</v>
      </c>
      <c r="E26" s="5">
        <v>6000000</v>
      </c>
      <c r="F26" s="4">
        <v>191794000</v>
      </c>
      <c r="G26" s="4">
        <v>57138000</v>
      </c>
      <c r="H26" s="4">
        <v>147668000</v>
      </c>
      <c r="I26" s="4">
        <v>47973000</v>
      </c>
      <c r="J26" s="4">
        <v>346196000</v>
      </c>
      <c r="K26">
        <v>1.41</v>
      </c>
      <c r="L26" s="4">
        <v>3042000</v>
      </c>
      <c r="M26" s="4">
        <v>37796000</v>
      </c>
      <c r="O26">
        <f t="shared" si="0"/>
        <v>1.7331222775537558</v>
      </c>
      <c r="P26">
        <f t="shared" si="1"/>
        <v>3.1283564657914225</v>
      </c>
      <c r="Q26">
        <f t="shared" si="2"/>
        <v>8.3455038597955351</v>
      </c>
      <c r="R26">
        <f t="shared" si="3"/>
        <v>0.83959886590360178</v>
      </c>
      <c r="S26">
        <f t="shared" si="4"/>
        <v>0.76993023765081281</v>
      </c>
      <c r="T26">
        <f t="shared" si="5"/>
        <v>0.42654450080301332</v>
      </c>
      <c r="U26">
        <f t="shared" si="6"/>
        <v>5.3239525359655572E-2</v>
      </c>
      <c r="V26">
        <f t="shared" si="7"/>
        <v>0.16462389476893594</v>
      </c>
      <c r="X26" s="6">
        <v>50.61</v>
      </c>
      <c r="Y26" s="9"/>
      <c r="Z26">
        <f t="shared" si="8"/>
        <v>-3.4246575342465788</v>
      </c>
      <c r="AA26">
        <f t="shared" si="9"/>
        <v>2.9810605888157728</v>
      </c>
      <c r="AB26">
        <f t="shared" si="10"/>
        <v>35.893617021276597</v>
      </c>
      <c r="AC26">
        <f t="shared" si="11"/>
        <v>1.1174664016231477</v>
      </c>
      <c r="AD26">
        <f t="shared" si="12"/>
        <v>1.8270227431515063</v>
      </c>
    </row>
    <row r="27" spans="1:30">
      <c r="A27">
        <v>3</v>
      </c>
      <c r="B27">
        <v>2018</v>
      </c>
      <c r="C27" s="3">
        <v>4233807.17</v>
      </c>
      <c r="D27" s="4">
        <v>76605000</v>
      </c>
      <c r="E27" s="5">
        <v>6240000</v>
      </c>
      <c r="F27" s="4">
        <v>190365000</v>
      </c>
      <c r="G27" s="4">
        <v>65288000</v>
      </c>
      <c r="H27" s="4">
        <v>157797000</v>
      </c>
      <c r="I27" s="4">
        <v>53975000</v>
      </c>
      <c r="J27" s="4">
        <v>354628000</v>
      </c>
      <c r="K27">
        <v>1.46</v>
      </c>
      <c r="L27" s="4">
        <v>5669000</v>
      </c>
      <c r="M27" s="4">
        <v>40037000</v>
      </c>
      <c r="O27">
        <f t="shared" si="0"/>
        <v>1.759590331276718</v>
      </c>
      <c r="P27">
        <f t="shared" si="1"/>
        <v>3.2779134819951143</v>
      </c>
      <c r="Q27">
        <f t="shared" si="2"/>
        <v>8.1456823967103986</v>
      </c>
      <c r="R27">
        <f t="shared" si="3"/>
        <v>0.8267216027447617</v>
      </c>
      <c r="S27">
        <f t="shared" si="4"/>
        <v>0.82891813095894729</v>
      </c>
      <c r="T27">
        <f t="shared" si="5"/>
        <v>0.44496486459050044</v>
      </c>
      <c r="U27">
        <f t="shared" si="6"/>
        <v>8.6830658007597109E-2</v>
      </c>
      <c r="V27">
        <f t="shared" si="7"/>
        <v>0.17377019296707494</v>
      </c>
      <c r="X27" s="6">
        <v>62.46</v>
      </c>
      <c r="Y27" s="9"/>
      <c r="Z27">
        <f t="shared" si="8"/>
        <v>58.695652173913039</v>
      </c>
      <c r="AA27">
        <f t="shared" si="9"/>
        <v>3.4520409351635011</v>
      </c>
      <c r="AB27">
        <f t="shared" si="10"/>
        <v>42.780821917808218</v>
      </c>
      <c r="AC27">
        <f t="shared" si="11"/>
        <v>1.3891397885020882</v>
      </c>
      <c r="AD27">
        <f t="shared" si="12"/>
        <v>1.8475507577548393</v>
      </c>
    </row>
    <row r="28" spans="1:30">
      <c r="A28">
        <v>2</v>
      </c>
      <c r="B28">
        <v>2018</v>
      </c>
      <c r="C28" s="3">
        <v>4233810.3480000002</v>
      </c>
      <c r="D28" s="4">
        <v>73501000</v>
      </c>
      <c r="E28" s="5">
        <v>3950000</v>
      </c>
      <c r="F28" s="4">
        <v>187222000</v>
      </c>
      <c r="G28" s="4">
        <v>62447000</v>
      </c>
      <c r="H28" s="4">
        <v>155257000</v>
      </c>
      <c r="I28" s="4">
        <v>50555000</v>
      </c>
      <c r="J28" s="4">
        <v>348790000</v>
      </c>
      <c r="K28">
        <v>0.92</v>
      </c>
      <c r="L28" s="4">
        <v>3430000</v>
      </c>
      <c r="M28" s="4">
        <v>41220000</v>
      </c>
      <c r="O28">
        <f t="shared" si="0"/>
        <v>1.1324865965193955</v>
      </c>
      <c r="P28">
        <f t="shared" si="1"/>
        <v>2.1097947890739337</v>
      </c>
      <c r="Q28">
        <f t="shared" si="2"/>
        <v>5.3740765431762831</v>
      </c>
      <c r="R28">
        <f t="shared" si="3"/>
        <v>0.80956651240251731</v>
      </c>
      <c r="S28">
        <f t="shared" si="4"/>
        <v>0.82926685966392844</v>
      </c>
      <c r="T28">
        <f t="shared" si="5"/>
        <v>0.44513030763496658</v>
      </c>
      <c r="U28">
        <f t="shared" si="6"/>
        <v>5.4926577737921756E-2</v>
      </c>
      <c r="V28">
        <f t="shared" si="7"/>
        <v>0.18043967396538291</v>
      </c>
      <c r="X28" s="6">
        <v>60.16</v>
      </c>
      <c r="Y28" s="9"/>
      <c r="Z28">
        <f t="shared" si="8"/>
        <v>-15.596330275229361</v>
      </c>
      <c r="AA28">
        <f t="shared" si="9"/>
        <v>3.4653410230565571</v>
      </c>
      <c r="AB28">
        <f t="shared" si="10"/>
        <v>65.391304347826079</v>
      </c>
      <c r="AC28">
        <f t="shared" si="11"/>
        <v>1.3604492556199592</v>
      </c>
      <c r="AD28">
        <f t="shared" si="12"/>
        <v>1.8630716475627864</v>
      </c>
    </row>
    <row r="29" spans="1:30">
      <c r="A29">
        <v>1</v>
      </c>
      <c r="B29">
        <v>2018</v>
      </c>
      <c r="C29" s="3">
        <v>4233834.4369999999</v>
      </c>
      <c r="D29" s="4">
        <v>68211000</v>
      </c>
      <c r="E29" s="5">
        <v>4650000</v>
      </c>
      <c r="F29" s="4">
        <v>188195000</v>
      </c>
      <c r="G29" s="4">
        <v>60306000</v>
      </c>
      <c r="H29" s="4">
        <v>153915000</v>
      </c>
      <c r="I29" s="4">
        <v>48315000</v>
      </c>
      <c r="J29" s="4">
        <v>348826000</v>
      </c>
      <c r="K29">
        <v>1.0900000000000001</v>
      </c>
      <c r="L29" s="4">
        <v>4125000</v>
      </c>
      <c r="M29" s="4">
        <v>40617000</v>
      </c>
      <c r="O29">
        <f t="shared" si="0"/>
        <v>1.3330428351097683</v>
      </c>
      <c r="P29">
        <f t="shared" si="1"/>
        <v>2.4708414144902893</v>
      </c>
      <c r="Q29">
        <f t="shared" si="2"/>
        <v>6.8170822887804015</v>
      </c>
      <c r="R29">
        <f t="shared" si="3"/>
        <v>0.80116406327728584</v>
      </c>
      <c r="S29">
        <f t="shared" si="4"/>
        <v>0.81784850819628574</v>
      </c>
      <c r="T29">
        <f t="shared" si="5"/>
        <v>0.44123717842133325</v>
      </c>
      <c r="U29">
        <f t="shared" si="6"/>
        <v>6.8401154114018509E-2</v>
      </c>
      <c r="V29">
        <f t="shared" si="7"/>
        <v>0.17751254304844152</v>
      </c>
      <c r="X29" s="6">
        <v>53.71</v>
      </c>
      <c r="Y29" s="9"/>
      <c r="Z29">
        <f t="shared" si="8"/>
        <v>-44.670050761421315</v>
      </c>
      <c r="AA29">
        <f t="shared" si="9"/>
        <v>3.3337621147801677</v>
      </c>
      <c r="AB29">
        <f t="shared" si="10"/>
        <v>49.27522935779816</v>
      </c>
      <c r="AC29">
        <f t="shared" si="11"/>
        <v>1.2083171583265762</v>
      </c>
      <c r="AD29">
        <f t="shared" si="12"/>
        <v>1.8531762267860463</v>
      </c>
    </row>
    <row r="30" spans="1:30">
      <c r="J30" s="5">
        <v>348691000</v>
      </c>
      <c r="K30">
        <v>1.97</v>
      </c>
      <c r="M30" s="4"/>
    </row>
    <row r="31" spans="1:30">
      <c r="B31" s="2"/>
      <c r="C31" s="3">
        <f>AVERAGE(C2:C29)</f>
        <v>4192165.8386071436</v>
      </c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13">
        <f t="shared" ref="D31:AD31" si="13">AVERAGE(O2:O29)</f>
        <v>1.5246610396990039</v>
      </c>
      <c r="P31" s="13">
        <f t="shared" si="13"/>
        <v>2.8745150568632574</v>
      </c>
      <c r="Q31" s="13">
        <f t="shared" si="13"/>
        <v>5.8938616966293784</v>
      </c>
      <c r="R31" s="13">
        <f t="shared" si="13"/>
        <v>1.0547191493319725</v>
      </c>
      <c r="S31" s="13">
        <f t="shared" si="13"/>
        <v>0.88384783833213754</v>
      </c>
      <c r="T31" s="13">
        <f t="shared" si="13"/>
        <v>0.4578680611461276</v>
      </c>
      <c r="U31" s="13">
        <f t="shared" si="13"/>
        <v>0.21986563710182119</v>
      </c>
      <c r="V31" s="13">
        <f t="shared" si="13"/>
        <v>0.20250004075616915</v>
      </c>
      <c r="W31" s="3"/>
      <c r="X31" s="3"/>
      <c r="Y31" s="3"/>
      <c r="Z31" s="13">
        <f t="shared" si="13"/>
        <v>113.17931437747528</v>
      </c>
      <c r="AA31" s="13">
        <f t="shared" si="13"/>
        <v>3.830318679675154</v>
      </c>
      <c r="AB31" s="13">
        <f t="shared" si="13"/>
        <v>24.079491277913</v>
      </c>
      <c r="AC31" s="13">
        <f t="shared" si="13"/>
        <v>1.5034584713043277</v>
      </c>
      <c r="AD31" s="13">
        <f t="shared" si="13"/>
        <v>1.9141227474540981</v>
      </c>
    </row>
    <row r="32" spans="1:30">
      <c r="M32" s="4"/>
    </row>
    <row r="33" spans="13:13">
      <c r="M33" s="4"/>
    </row>
    <row r="34" spans="13:13">
      <c r="M34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9482D-2635-4B63-9A28-A9BAFD6DD365}">
  <dimension ref="A1:AD32"/>
  <sheetViews>
    <sheetView topLeftCell="A9" workbookViewId="0">
      <selection activeCell="C2" sqref="C2:C29"/>
    </sheetView>
  </sheetViews>
  <sheetFormatPr defaultRowHeight="15"/>
  <cols>
    <col min="3" max="3" width="13.85546875" style="3" bestFit="1" customWidth="1"/>
    <col min="5" max="5" width="11" bestFit="1" customWidth="1"/>
    <col min="6" max="6" width="12.140625" bestFit="1" customWidth="1"/>
    <col min="7" max="7" width="11" bestFit="1" customWidth="1"/>
    <col min="8" max="8" width="12.140625" bestFit="1" customWidth="1"/>
    <col min="9" max="9" width="11" bestFit="1" customWidth="1"/>
    <col min="10" max="10" width="12.140625" bestFit="1" customWidth="1"/>
    <col min="12" max="12" width="13.140625" customWidth="1"/>
    <col min="13" max="13" width="10.7109375" bestFit="1" customWidth="1"/>
  </cols>
  <sheetData>
    <row r="1" spans="1:30" ht="43.5">
      <c r="A1" t="s">
        <v>1</v>
      </c>
      <c r="B1" t="s">
        <v>2</v>
      </c>
      <c r="C1" s="1" t="s">
        <v>16</v>
      </c>
      <c r="D1" s="2" t="s">
        <v>22</v>
      </c>
      <c r="E1" s="1" t="s">
        <v>23</v>
      </c>
      <c r="F1" s="2" t="s">
        <v>24</v>
      </c>
      <c r="G1" s="2" t="s">
        <v>25</v>
      </c>
      <c r="H1" s="2" t="s">
        <v>26</v>
      </c>
      <c r="I1" s="2" t="s">
        <v>27</v>
      </c>
      <c r="J1" s="2" t="s">
        <v>28</v>
      </c>
      <c r="K1" s="3" t="s">
        <v>29</v>
      </c>
      <c r="L1" s="3" t="s">
        <v>30</v>
      </c>
      <c r="M1" t="s">
        <v>31</v>
      </c>
      <c r="N1" s="3"/>
      <c r="O1" t="s">
        <v>3</v>
      </c>
      <c r="P1" t="s">
        <v>4</v>
      </c>
      <c r="Q1" t="s">
        <v>5</v>
      </c>
      <c r="R1" t="s">
        <v>6</v>
      </c>
      <c r="S1" t="s">
        <v>7</v>
      </c>
      <c r="T1" t="s">
        <v>8</v>
      </c>
      <c r="U1" t="s">
        <v>9</v>
      </c>
      <c r="V1" t="s">
        <v>10</v>
      </c>
      <c r="X1" s="9" t="s">
        <v>32</v>
      </c>
      <c r="Y1" s="9" t="s">
        <v>33</v>
      </c>
      <c r="Z1" s="9" t="s">
        <v>11</v>
      </c>
      <c r="AA1" s="9" t="s">
        <v>12</v>
      </c>
      <c r="AB1" s="9" t="s">
        <v>13</v>
      </c>
      <c r="AC1" s="9" t="s">
        <v>14</v>
      </c>
      <c r="AD1" s="9" t="s">
        <v>15</v>
      </c>
    </row>
    <row r="2" spans="1:30">
      <c r="A2">
        <v>4</v>
      </c>
      <c r="B2">
        <v>2024</v>
      </c>
      <c r="C2" s="3">
        <v>1760598.537</v>
      </c>
      <c r="D2">
        <v>52226000</v>
      </c>
      <c r="E2" s="4">
        <v>3239000</v>
      </c>
      <c r="F2" s="4">
        <v>152318000</v>
      </c>
      <c r="G2" s="4">
        <v>38558000</v>
      </c>
      <c r="H2" s="4">
        <v>103781000</v>
      </c>
      <c r="I2" s="4">
        <v>40911000</v>
      </c>
      <c r="J2" s="4">
        <v>256938000</v>
      </c>
      <c r="K2">
        <v>1.84</v>
      </c>
      <c r="L2" s="4">
        <v>6781000</v>
      </c>
      <c r="M2" s="5">
        <v>24541000</v>
      </c>
      <c r="N2" s="5"/>
      <c r="O2">
        <f>(E2/J2)*100</f>
        <v>1.2606154013808779</v>
      </c>
      <c r="P2">
        <f>(E2/F2)*100</f>
        <v>2.1264722488478052</v>
      </c>
      <c r="Q2">
        <f>(E2/D2)*100</f>
        <v>6.2018917780415883</v>
      </c>
      <c r="R2">
        <f>I2/G2</f>
        <v>1.0610249494268376</v>
      </c>
      <c r="S2">
        <f>H2/F2</f>
        <v>0.68134429286098819</v>
      </c>
      <c r="T2">
        <f>H2/J2</f>
        <v>0.40391456304633805</v>
      </c>
      <c r="U2">
        <f>L2/G2</f>
        <v>0.1758649307536698</v>
      </c>
      <c r="V2">
        <f>M2/(M2+F2)</f>
        <v>0.13876025534465308</v>
      </c>
      <c r="X2" s="8">
        <v>143.25</v>
      </c>
      <c r="Y2" s="9"/>
      <c r="Z2">
        <f>((K2-K3)/K3)*100</f>
        <v>-25.806451612903221</v>
      </c>
      <c r="AA2">
        <f>X2*C2/D2</f>
        <v>4.8291222844033621</v>
      </c>
      <c r="AB2">
        <f>X2/K2</f>
        <v>77.853260869565219</v>
      </c>
      <c r="AC2">
        <f>X2*C2/F2</f>
        <v>1.6557842173955146</v>
      </c>
      <c r="AD2">
        <f>0.5*(J2+J3)/F2</f>
        <v>1.694382804396066</v>
      </c>
    </row>
    <row r="3" spans="1:30">
      <c r="A3">
        <v>3</v>
      </c>
      <c r="B3">
        <v>2024</v>
      </c>
      <c r="C3" s="3">
        <v>1797091.325</v>
      </c>
      <c r="D3">
        <v>50669000</v>
      </c>
      <c r="E3" s="4">
        <v>4487000</v>
      </c>
      <c r="F3" s="4">
        <v>156202000</v>
      </c>
      <c r="G3" s="4">
        <v>35718000</v>
      </c>
      <c r="H3" s="4">
        <v>102202000</v>
      </c>
      <c r="I3" s="4">
        <v>38187000</v>
      </c>
      <c r="J3" s="4">
        <v>259232000</v>
      </c>
      <c r="K3">
        <v>2.48</v>
      </c>
      <c r="L3" s="4">
        <v>4699000</v>
      </c>
      <c r="M3" s="5">
        <v>25841000</v>
      </c>
      <c r="O3">
        <f t="shared" ref="O3:O29" si="0">(E3/J3)*100</f>
        <v>1.730881989877793</v>
      </c>
      <c r="P3">
        <f t="shared" ref="P3:P29" si="1">(E3/F3)*100</f>
        <v>2.8725624511850039</v>
      </c>
      <c r="Q3">
        <f t="shared" ref="Q3:Q29" si="2">(E3/D3)*100</f>
        <v>8.8555132329432205</v>
      </c>
      <c r="R3">
        <f t="shared" ref="R3:R29" si="3">I3/G3</f>
        <v>1.0691248110196541</v>
      </c>
      <c r="S3">
        <f t="shared" ref="S3:S29" si="4">H3/F3</f>
        <v>0.65429379905506968</v>
      </c>
      <c r="T3">
        <f t="shared" ref="T3:T29" si="5">H3/J3</f>
        <v>0.39424916676953464</v>
      </c>
      <c r="U3">
        <f t="shared" ref="U3:U29" si="6">L3/G3</f>
        <v>0.13155831793493478</v>
      </c>
      <c r="V3">
        <f t="shared" ref="V3:V29" si="7">M3/(M3+F3)</f>
        <v>0.14194997885115054</v>
      </c>
      <c r="X3" s="6">
        <v>144.18</v>
      </c>
      <c r="Y3" s="9"/>
      <c r="Z3">
        <f t="shared" ref="Z3:Z29" si="8">((K3-K4)/K4)*100</f>
        <v>2.0576131687242727</v>
      </c>
      <c r="AA3">
        <f t="shared" ref="AA3:AA29" si="9">X3*C3/D3</f>
        <v>5.113671618514279</v>
      </c>
      <c r="AB3">
        <f t="shared" ref="AB3:AB29" si="10">X3/K3</f>
        <v>58.137096774193552</v>
      </c>
      <c r="AC3">
        <f t="shared" ref="AC3:AC29" si="11">X3*C3/F3</f>
        <v>1.6587791912939656</v>
      </c>
      <c r="AD3">
        <f t="shared" ref="AD3:AD28" si="12">0.5*(J3+J4)/F3</f>
        <v>1.6641144159485795</v>
      </c>
    </row>
    <row r="4" spans="1:30">
      <c r="A4">
        <v>2</v>
      </c>
      <c r="B4">
        <v>2024</v>
      </c>
      <c r="C4" s="3">
        <v>1828917.1129999999</v>
      </c>
      <c r="D4">
        <v>51181000</v>
      </c>
      <c r="E4" s="4">
        <v>4434000</v>
      </c>
      <c r="F4" s="4">
        <v>159233000</v>
      </c>
      <c r="G4" s="4">
        <v>34027000</v>
      </c>
      <c r="H4" s="4">
        <v>100381000</v>
      </c>
      <c r="I4" s="4">
        <v>39369000</v>
      </c>
      <c r="J4" s="4">
        <v>260644000</v>
      </c>
      <c r="K4">
        <v>2.4300000000000002</v>
      </c>
      <c r="L4" s="4">
        <v>4008000</v>
      </c>
      <c r="M4" s="5">
        <v>23184000</v>
      </c>
      <c r="O4">
        <f t="shared" si="0"/>
        <v>1.7011709458111448</v>
      </c>
      <c r="P4">
        <f t="shared" si="1"/>
        <v>2.7845986698737071</v>
      </c>
      <c r="Q4">
        <f t="shared" si="2"/>
        <v>8.6633711728961913</v>
      </c>
      <c r="R4">
        <f t="shared" si="3"/>
        <v>1.1569929761659858</v>
      </c>
      <c r="S4">
        <f t="shared" si="4"/>
        <v>0.63040324555839555</v>
      </c>
      <c r="T4">
        <f t="shared" si="5"/>
        <v>0.38512683967403816</v>
      </c>
      <c r="U4">
        <f t="shared" si="6"/>
        <v>0.11778881476474565</v>
      </c>
      <c r="V4">
        <f t="shared" si="7"/>
        <v>0.12709341782838221</v>
      </c>
      <c r="X4" s="6">
        <v>151.44999999999999</v>
      </c>
      <c r="Y4" s="9"/>
      <c r="Z4">
        <f t="shared" si="8"/>
        <v>-18.181818181818183</v>
      </c>
      <c r="AA4">
        <f t="shared" si="9"/>
        <v>5.4119594529972055</v>
      </c>
      <c r="AB4">
        <f t="shared" si="10"/>
        <v>62.325102880658427</v>
      </c>
      <c r="AC4">
        <f t="shared" si="11"/>
        <v>1.7395231940857108</v>
      </c>
      <c r="AD4">
        <f t="shared" si="12"/>
        <v>1.6400337869662696</v>
      </c>
    </row>
    <row r="5" spans="1:30">
      <c r="A5">
        <v>1</v>
      </c>
      <c r="B5">
        <v>2024</v>
      </c>
      <c r="C5" s="3">
        <v>1847009.0330000001</v>
      </c>
      <c r="D5">
        <v>48716000</v>
      </c>
      <c r="E5" s="4">
        <v>5501000</v>
      </c>
      <c r="F5" s="4">
        <v>160625000</v>
      </c>
      <c r="G5" s="4">
        <v>32940000</v>
      </c>
      <c r="H5" s="4">
        <v>99995000</v>
      </c>
      <c r="I5" s="4">
        <v>40508000</v>
      </c>
      <c r="J5" s="4">
        <v>261651000</v>
      </c>
      <c r="K5">
        <v>2.97</v>
      </c>
      <c r="L5" s="4">
        <v>6278000</v>
      </c>
      <c r="M5" s="5">
        <v>21835000</v>
      </c>
      <c r="O5">
        <f t="shared" si="0"/>
        <v>2.1024188709387697</v>
      </c>
      <c r="P5">
        <f t="shared" si="1"/>
        <v>3.4247470817120624</v>
      </c>
      <c r="Q5">
        <f t="shared" si="2"/>
        <v>11.291977994909271</v>
      </c>
      <c r="R5">
        <f t="shared" si="3"/>
        <v>1.2297510625379477</v>
      </c>
      <c r="S5">
        <f t="shared" si="4"/>
        <v>0.62253696498054478</v>
      </c>
      <c r="T5">
        <f t="shared" si="5"/>
        <v>0.38216937829398701</v>
      </c>
      <c r="U5">
        <f t="shared" si="6"/>
        <v>0.19058894960534306</v>
      </c>
      <c r="V5">
        <f t="shared" si="7"/>
        <v>0.11967006467170886</v>
      </c>
      <c r="X5" s="6">
        <v>151.19999999999999</v>
      </c>
      <c r="Y5" s="9"/>
      <c r="Z5">
        <f t="shared" si="8"/>
        <v>143.4426229508197</v>
      </c>
      <c r="AA5">
        <f t="shared" si="9"/>
        <v>5.7325676531242307</v>
      </c>
      <c r="AB5">
        <f t="shared" si="10"/>
        <v>50.909090909090899</v>
      </c>
      <c r="AC5">
        <f t="shared" si="11"/>
        <v>1.7386320049157977</v>
      </c>
      <c r="AD5">
        <f t="shared" si="12"/>
        <v>1.6288964980544747</v>
      </c>
    </row>
    <row r="6" spans="1:30">
      <c r="A6">
        <v>4</v>
      </c>
      <c r="B6">
        <v>2023</v>
      </c>
      <c r="C6" s="3">
        <v>1857269.16</v>
      </c>
      <c r="D6">
        <v>47180000</v>
      </c>
      <c r="E6" s="4">
        <v>2259000</v>
      </c>
      <c r="F6" s="4">
        <v>160957000</v>
      </c>
      <c r="G6" s="4">
        <v>32258000</v>
      </c>
      <c r="H6" s="4">
        <v>99703000</v>
      </c>
      <c r="I6" s="4">
        <v>41128000</v>
      </c>
      <c r="J6" s="4">
        <v>261632000</v>
      </c>
      <c r="K6">
        <v>1.22</v>
      </c>
      <c r="L6" s="4">
        <v>8178000</v>
      </c>
      <c r="M6" s="5">
        <v>20836000</v>
      </c>
      <c r="O6">
        <f t="shared" si="0"/>
        <v>0.86342649217221124</v>
      </c>
      <c r="P6">
        <f t="shared" si="1"/>
        <v>1.4034804326621397</v>
      </c>
      <c r="Q6">
        <f t="shared" si="2"/>
        <v>4.7880457821110642</v>
      </c>
      <c r="R6">
        <f t="shared" si="3"/>
        <v>1.2749705499410999</v>
      </c>
      <c r="S6">
        <f t="shared" si="4"/>
        <v>0.61943873208372424</v>
      </c>
      <c r="T6">
        <f t="shared" si="5"/>
        <v>0.38108106042074363</v>
      </c>
      <c r="U6">
        <f t="shared" si="6"/>
        <v>0.25351850703701406</v>
      </c>
      <c r="V6">
        <f t="shared" si="7"/>
        <v>0.11461387402155199</v>
      </c>
      <c r="X6" s="6">
        <v>141.43</v>
      </c>
      <c r="Y6" s="9"/>
      <c r="Z6">
        <f t="shared" si="8"/>
        <v>-64.94252873563218</v>
      </c>
      <c r="AA6">
        <f t="shared" si="9"/>
        <v>5.5674772636456122</v>
      </c>
      <c r="AB6">
        <f t="shared" si="10"/>
        <v>115.92622950819673</v>
      </c>
      <c r="AC6">
        <f t="shared" si="11"/>
        <v>1.6319487645694191</v>
      </c>
      <c r="AD6">
        <f t="shared" si="12"/>
        <v>1.6326068453065103</v>
      </c>
    </row>
    <row r="7" spans="1:30">
      <c r="A7">
        <v>3</v>
      </c>
      <c r="B7">
        <v>2023</v>
      </c>
      <c r="C7" s="3">
        <v>1887748.665</v>
      </c>
      <c r="D7">
        <v>54080000</v>
      </c>
      <c r="E7" s="4">
        <v>6526000</v>
      </c>
      <c r="F7" s="4">
        <v>165265000</v>
      </c>
      <c r="G7" s="4">
        <v>33263000</v>
      </c>
      <c r="H7" s="4">
        <v>97679000</v>
      </c>
      <c r="I7" s="4">
        <v>41732000</v>
      </c>
      <c r="J7" s="4">
        <v>263927000</v>
      </c>
      <c r="K7">
        <v>3.48</v>
      </c>
      <c r="L7" s="4">
        <v>5797000</v>
      </c>
      <c r="M7" s="5">
        <v>20559000</v>
      </c>
      <c r="O7">
        <f t="shared" si="0"/>
        <v>2.4726534231056316</v>
      </c>
      <c r="P7">
        <f t="shared" si="1"/>
        <v>3.9488094877923334</v>
      </c>
      <c r="Q7">
        <f t="shared" si="2"/>
        <v>12.067307692307692</v>
      </c>
      <c r="R7">
        <f t="shared" si="3"/>
        <v>1.2546072212368096</v>
      </c>
      <c r="S7">
        <f t="shared" si="4"/>
        <v>0.59104468580764224</v>
      </c>
      <c r="T7">
        <f t="shared" si="5"/>
        <v>0.37009854997783476</v>
      </c>
      <c r="U7">
        <f t="shared" si="6"/>
        <v>0.17427772600186392</v>
      </c>
      <c r="V7">
        <f t="shared" si="7"/>
        <v>0.11063694678835888</v>
      </c>
      <c r="X7" s="6">
        <v>158.22</v>
      </c>
      <c r="Y7" s="9"/>
      <c r="Z7">
        <f t="shared" si="8"/>
        <v>8.7499999999999947</v>
      </c>
      <c r="AA7">
        <f t="shared" si="9"/>
        <v>5.5229214825499264</v>
      </c>
      <c r="AB7">
        <f t="shared" si="10"/>
        <v>45.46551724137931</v>
      </c>
      <c r="AC7">
        <f t="shared" si="11"/>
        <v>1.8072767602111761</v>
      </c>
      <c r="AD7">
        <f t="shared" si="12"/>
        <v>1.5602396151635252</v>
      </c>
    </row>
    <row r="8" spans="1:30">
      <c r="A8">
        <v>2</v>
      </c>
      <c r="B8">
        <v>2023</v>
      </c>
      <c r="C8" s="3">
        <v>1867245.2180000001</v>
      </c>
      <c r="D8">
        <v>48896000</v>
      </c>
      <c r="E8" s="4">
        <v>6010000</v>
      </c>
      <c r="F8" s="4">
        <v>158325000</v>
      </c>
      <c r="G8" s="4">
        <v>29847000</v>
      </c>
      <c r="H8" s="4">
        <v>92481000</v>
      </c>
      <c r="I8" s="4">
        <v>42790000</v>
      </c>
      <c r="J8" s="4">
        <v>251779000</v>
      </c>
      <c r="K8">
        <v>3.2</v>
      </c>
      <c r="L8" s="4">
        <v>9292000</v>
      </c>
      <c r="M8" s="5">
        <v>21514000</v>
      </c>
      <c r="O8">
        <f t="shared" si="0"/>
        <v>2.3870140083168176</v>
      </c>
      <c r="P8">
        <f t="shared" si="1"/>
        <v>3.795989262592768</v>
      </c>
      <c r="Q8">
        <f t="shared" si="2"/>
        <v>12.291393979057592</v>
      </c>
      <c r="R8">
        <f t="shared" si="3"/>
        <v>1.4336449224377659</v>
      </c>
      <c r="S8">
        <f t="shared" si="4"/>
        <v>0.58412126954050214</v>
      </c>
      <c r="T8">
        <f t="shared" si="5"/>
        <v>0.36731022047112744</v>
      </c>
      <c r="U8">
        <f t="shared" si="6"/>
        <v>0.3113210707943847</v>
      </c>
      <c r="V8">
        <f t="shared" si="7"/>
        <v>0.11962922391694794</v>
      </c>
      <c r="X8" s="6">
        <v>146.24</v>
      </c>
      <c r="Y8" s="9"/>
      <c r="Z8">
        <f t="shared" si="8"/>
        <v>-7.5144508670520169</v>
      </c>
      <c r="AA8">
        <f t="shared" si="9"/>
        <v>5.5846273862958125</v>
      </c>
      <c r="AB8">
        <f t="shared" si="10"/>
        <v>45.7</v>
      </c>
      <c r="AC8">
        <f t="shared" si="11"/>
        <v>1.7247177683898312</v>
      </c>
      <c r="AD8">
        <f t="shared" si="12"/>
        <v>1.6032370124743407</v>
      </c>
    </row>
    <row r="9" spans="1:30">
      <c r="A9">
        <v>1</v>
      </c>
      <c r="B9">
        <v>2023</v>
      </c>
      <c r="C9" s="3">
        <v>1894215.264</v>
      </c>
      <c r="D9">
        <v>50793000</v>
      </c>
      <c r="E9" s="4">
        <v>6574000</v>
      </c>
      <c r="F9" s="4">
        <v>159449000</v>
      </c>
      <c r="G9" s="4">
        <v>33735000</v>
      </c>
      <c r="H9" s="4">
        <v>95452000</v>
      </c>
      <c r="I9" s="4">
        <v>48351000</v>
      </c>
      <c r="J9" s="4">
        <v>255886000</v>
      </c>
      <c r="K9">
        <v>3.46</v>
      </c>
      <c r="L9" s="4">
        <v>15668000</v>
      </c>
      <c r="M9" s="5">
        <v>23206000</v>
      </c>
      <c r="O9">
        <f t="shared" si="0"/>
        <v>2.5691128080473336</v>
      </c>
      <c r="P9">
        <f t="shared" si="1"/>
        <v>4.1229484035647763</v>
      </c>
      <c r="Q9">
        <f t="shared" si="2"/>
        <v>12.942728328706712</v>
      </c>
      <c r="R9">
        <f t="shared" si="3"/>
        <v>1.4332592263228101</v>
      </c>
      <c r="S9">
        <f t="shared" si="4"/>
        <v>0.59863655463502441</v>
      </c>
      <c r="T9">
        <f t="shared" si="5"/>
        <v>0.37302548791258605</v>
      </c>
      <c r="U9">
        <f t="shared" si="6"/>
        <v>0.46444345635097078</v>
      </c>
      <c r="V9">
        <f t="shared" si="7"/>
        <v>0.12704826038159373</v>
      </c>
      <c r="X9" s="6">
        <v>150.16999999999999</v>
      </c>
      <c r="Y9" s="9"/>
      <c r="Z9">
        <f t="shared" si="8"/>
        <v>3.9039039039039007</v>
      </c>
      <c r="AA9">
        <f t="shared" si="9"/>
        <v>5.6002659066186276</v>
      </c>
      <c r="AB9">
        <f t="shared" si="10"/>
        <v>43.401734104046241</v>
      </c>
      <c r="AC9">
        <f t="shared" si="11"/>
        <v>1.7839830051921302</v>
      </c>
      <c r="AD9">
        <f t="shared" si="12"/>
        <v>1.610530639891125</v>
      </c>
    </row>
    <row r="10" spans="1:30">
      <c r="A10">
        <v>4</v>
      </c>
      <c r="B10">
        <v>2022</v>
      </c>
      <c r="C10" s="3">
        <v>1906674.044</v>
      </c>
      <c r="D10">
        <v>56473000</v>
      </c>
      <c r="E10" s="4">
        <v>6353000</v>
      </c>
      <c r="F10" s="4">
        <v>159282000</v>
      </c>
      <c r="G10" s="4">
        <v>34208000</v>
      </c>
      <c r="H10" s="4">
        <v>97467000</v>
      </c>
      <c r="I10" s="4">
        <v>50343000</v>
      </c>
      <c r="J10" s="4">
        <v>257709000</v>
      </c>
      <c r="K10">
        <v>3.33</v>
      </c>
      <c r="L10" s="4">
        <v>17678000</v>
      </c>
      <c r="M10" s="5">
        <v>23339000</v>
      </c>
      <c r="O10">
        <f t="shared" si="0"/>
        <v>2.4651835985549595</v>
      </c>
      <c r="P10">
        <f t="shared" si="1"/>
        <v>3.9885234992026724</v>
      </c>
      <c r="Q10">
        <f t="shared" si="2"/>
        <v>11.249623713987216</v>
      </c>
      <c r="R10">
        <f t="shared" si="3"/>
        <v>1.4716732927970066</v>
      </c>
      <c r="S10">
        <f t="shared" si="4"/>
        <v>0.61191471729385616</v>
      </c>
      <c r="T10">
        <f t="shared" si="5"/>
        <v>0.37820565055935185</v>
      </c>
      <c r="U10">
        <f t="shared" si="6"/>
        <v>0.5167797006548176</v>
      </c>
      <c r="V10">
        <f t="shared" si="7"/>
        <v>0.12780019822473868</v>
      </c>
      <c r="X10" s="6">
        <v>163.75</v>
      </c>
      <c r="Y10" s="9"/>
      <c r="Z10">
        <f t="shared" si="8"/>
        <v>-42.387543252595158</v>
      </c>
      <c r="AA10">
        <f t="shared" si="9"/>
        <v>5.5286220796663885</v>
      </c>
      <c r="AB10">
        <f t="shared" si="10"/>
        <v>49.174174174174176</v>
      </c>
      <c r="AC10">
        <f t="shared" si="11"/>
        <v>1.960157925597368</v>
      </c>
      <c r="AD10">
        <f t="shared" si="12"/>
        <v>1.6243015532200751</v>
      </c>
    </row>
    <row r="11" spans="1:30">
      <c r="A11">
        <v>3</v>
      </c>
      <c r="B11">
        <v>2022</v>
      </c>
      <c r="C11" s="3">
        <v>1933638.5460000001</v>
      </c>
      <c r="D11">
        <v>66644000</v>
      </c>
      <c r="E11" s="4">
        <v>11231000</v>
      </c>
      <c r="F11" s="4">
        <v>158680000</v>
      </c>
      <c r="G11" s="4">
        <v>36883000</v>
      </c>
      <c r="H11" s="4">
        <v>100108000</v>
      </c>
      <c r="I11" s="4">
        <v>51503000</v>
      </c>
      <c r="J11" s="4">
        <v>259735000</v>
      </c>
      <c r="K11">
        <v>5.78</v>
      </c>
      <c r="L11" s="4">
        <v>15164000</v>
      </c>
      <c r="M11" s="5">
        <v>23641000</v>
      </c>
      <c r="O11">
        <f t="shared" si="0"/>
        <v>4.3240225614568697</v>
      </c>
      <c r="P11">
        <f t="shared" si="1"/>
        <v>7.0777665742374598</v>
      </c>
      <c r="Q11">
        <f t="shared" si="2"/>
        <v>16.852229758117758</v>
      </c>
      <c r="R11">
        <f t="shared" si="3"/>
        <v>1.3963885801046552</v>
      </c>
      <c r="S11">
        <f t="shared" si="4"/>
        <v>0.63087975800352913</v>
      </c>
      <c r="T11">
        <f t="shared" si="5"/>
        <v>0.38542360482799776</v>
      </c>
      <c r="U11">
        <f t="shared" si="6"/>
        <v>0.41113792262017734</v>
      </c>
      <c r="V11">
        <f t="shared" si="7"/>
        <v>0.12966690617098414</v>
      </c>
      <c r="X11" s="6">
        <v>130.07</v>
      </c>
      <c r="Y11" s="9"/>
      <c r="Z11">
        <f t="shared" si="8"/>
        <v>-2.8571428571428559</v>
      </c>
      <c r="AA11">
        <f t="shared" si="9"/>
        <v>3.7739086141020945</v>
      </c>
      <c r="AB11">
        <f t="shared" si="10"/>
        <v>22.503460207612456</v>
      </c>
      <c r="AC11">
        <f t="shared" si="11"/>
        <v>1.5850035648992942</v>
      </c>
      <c r="AD11">
        <f t="shared" si="12"/>
        <v>1.6311791025964204</v>
      </c>
    </row>
    <row r="12" spans="1:30">
      <c r="A12">
        <v>2</v>
      </c>
      <c r="B12">
        <v>2022</v>
      </c>
      <c r="C12" s="11">
        <v>1957434.814</v>
      </c>
      <c r="D12">
        <v>68762000</v>
      </c>
      <c r="E12" s="4">
        <v>11622000</v>
      </c>
      <c r="F12" s="4">
        <v>153554000</v>
      </c>
      <c r="G12" s="4">
        <v>39121000</v>
      </c>
      <c r="H12" s="4">
        <v>103374000</v>
      </c>
      <c r="I12" s="4">
        <v>51188000</v>
      </c>
      <c r="J12" s="4">
        <v>257936000</v>
      </c>
      <c r="K12">
        <v>5.95</v>
      </c>
      <c r="L12" s="4">
        <v>12029000</v>
      </c>
      <c r="M12" s="5">
        <v>26235000</v>
      </c>
      <c r="O12">
        <f t="shared" si="0"/>
        <v>4.5057688728987033</v>
      </c>
      <c r="P12">
        <f t="shared" si="1"/>
        <v>7.5686729098558159</v>
      </c>
      <c r="Q12">
        <f t="shared" si="2"/>
        <v>16.901777144352987</v>
      </c>
      <c r="R12">
        <f t="shared" si="3"/>
        <v>1.3084532603972292</v>
      </c>
      <c r="S12">
        <f t="shared" si="4"/>
        <v>0.67320942469750056</v>
      </c>
      <c r="T12">
        <f t="shared" si="5"/>
        <v>0.40077383537001426</v>
      </c>
      <c r="U12">
        <f t="shared" si="6"/>
        <v>0.30748191508397027</v>
      </c>
      <c r="V12">
        <f t="shared" si="7"/>
        <v>0.1459210518997269</v>
      </c>
      <c r="X12" s="6">
        <v>129.88999999999999</v>
      </c>
      <c r="Y12" s="9"/>
      <c r="Z12">
        <f t="shared" si="8"/>
        <v>84.782608695652172</v>
      </c>
      <c r="AA12">
        <f t="shared" si="9"/>
        <v>3.6975539977089085</v>
      </c>
      <c r="AB12">
        <f t="shared" si="10"/>
        <v>21.830252100840333</v>
      </c>
      <c r="AC12">
        <f t="shared" si="11"/>
        <v>1.6557771727891164</v>
      </c>
      <c r="AD12">
        <f t="shared" si="12"/>
        <v>1.6508329317373693</v>
      </c>
    </row>
    <row r="13" spans="1:30">
      <c r="A13">
        <v>1</v>
      </c>
      <c r="B13">
        <v>2022</v>
      </c>
      <c r="C13" s="3">
        <v>1964813.456</v>
      </c>
      <c r="D13">
        <v>54373000</v>
      </c>
      <c r="E13" s="4">
        <v>6259000</v>
      </c>
      <c r="F13" s="4">
        <v>146219000</v>
      </c>
      <c r="G13" s="4">
        <v>31203000</v>
      </c>
      <c r="H13" s="4">
        <v>101948000</v>
      </c>
      <c r="I13" s="4">
        <v>44709000</v>
      </c>
      <c r="J13" s="4">
        <v>249048000</v>
      </c>
      <c r="K13">
        <v>3.22</v>
      </c>
      <c r="L13" s="4">
        <v>11671000</v>
      </c>
      <c r="M13" s="5">
        <v>29333000</v>
      </c>
      <c r="O13">
        <f t="shared" si="0"/>
        <v>2.5131701519385823</v>
      </c>
      <c r="P13">
        <f t="shared" si="1"/>
        <v>4.2805654531900776</v>
      </c>
      <c r="Q13">
        <f t="shared" si="2"/>
        <v>11.511227999190774</v>
      </c>
      <c r="R13">
        <f t="shared" si="3"/>
        <v>1.4328429958657822</v>
      </c>
      <c r="S13">
        <f t="shared" si="4"/>
        <v>0.69722813040712905</v>
      </c>
      <c r="T13">
        <f t="shared" si="5"/>
        <v>0.40935080787639333</v>
      </c>
      <c r="U13">
        <f t="shared" si="6"/>
        <v>0.37403454796013202</v>
      </c>
      <c r="V13">
        <f t="shared" si="7"/>
        <v>0.16709009296390814</v>
      </c>
      <c r="X13" s="6">
        <v>144.9</v>
      </c>
      <c r="Y13" s="9"/>
      <c r="Z13">
        <f t="shared" si="8"/>
        <v>22.433460076045638</v>
      </c>
      <c r="AA13">
        <f t="shared" si="9"/>
        <v>5.2360816908097769</v>
      </c>
      <c r="AB13">
        <f t="shared" si="10"/>
        <v>45</v>
      </c>
      <c r="AC13">
        <f t="shared" si="11"/>
        <v>1.9470894327987471</v>
      </c>
      <c r="AD13">
        <f t="shared" si="12"/>
        <v>1.670723367004288</v>
      </c>
    </row>
    <row r="14" spans="1:30">
      <c r="A14">
        <v>4</v>
      </c>
      <c r="B14">
        <v>2021</v>
      </c>
      <c r="C14" s="3">
        <v>1947553.3459999999</v>
      </c>
      <c r="D14">
        <v>48129000</v>
      </c>
      <c r="E14" s="4">
        <v>5055000</v>
      </c>
      <c r="F14" s="4">
        <v>139067000</v>
      </c>
      <c r="G14" s="4">
        <v>26791000</v>
      </c>
      <c r="H14" s="4">
        <v>99595000</v>
      </c>
      <c r="I14" s="4">
        <v>33738000</v>
      </c>
      <c r="J14" s="4">
        <v>239535000</v>
      </c>
      <c r="K14">
        <v>2.63</v>
      </c>
      <c r="L14" s="4">
        <v>5640000</v>
      </c>
      <c r="M14" s="5">
        <v>31369000</v>
      </c>
      <c r="O14">
        <f t="shared" si="0"/>
        <v>2.1103387813889412</v>
      </c>
      <c r="P14">
        <f t="shared" si="1"/>
        <v>3.6349385547973276</v>
      </c>
      <c r="Q14">
        <f t="shared" si="2"/>
        <v>10.503023125350621</v>
      </c>
      <c r="R14">
        <f t="shared" si="3"/>
        <v>1.2593034974431712</v>
      </c>
      <c r="S14">
        <f t="shared" si="4"/>
        <v>0.71616558924834794</v>
      </c>
      <c r="T14">
        <f t="shared" si="5"/>
        <v>0.4157847496190536</v>
      </c>
      <c r="U14">
        <f t="shared" si="6"/>
        <v>0.21051845769101563</v>
      </c>
      <c r="V14">
        <f t="shared" si="7"/>
        <v>0.18405149146893848</v>
      </c>
      <c r="X14" s="6">
        <v>103.34</v>
      </c>
      <c r="Y14" s="9"/>
      <c r="Z14">
        <f t="shared" si="8"/>
        <v>-17.554858934169282</v>
      </c>
      <c r="AA14">
        <f t="shared" si="9"/>
        <v>4.1816817880205281</v>
      </c>
      <c r="AB14">
        <f t="shared" si="10"/>
        <v>39.29277566539924</v>
      </c>
      <c r="AC14">
        <f t="shared" si="11"/>
        <v>1.4472172605696536</v>
      </c>
      <c r="AD14">
        <f t="shared" si="12"/>
        <v>1.7239280346883157</v>
      </c>
    </row>
    <row r="15" spans="1:30">
      <c r="A15">
        <v>3</v>
      </c>
      <c r="B15">
        <v>2021</v>
      </c>
      <c r="C15" s="3">
        <v>1927685.919</v>
      </c>
      <c r="D15">
        <v>44710000</v>
      </c>
      <c r="E15" s="4">
        <v>6111000</v>
      </c>
      <c r="F15" s="4">
        <v>135862000</v>
      </c>
      <c r="G15" s="4">
        <v>25188000</v>
      </c>
      <c r="H15" s="4">
        <v>103226000</v>
      </c>
      <c r="I15" s="4">
        <v>32137000</v>
      </c>
      <c r="J15" s="4">
        <v>239948000</v>
      </c>
      <c r="K15">
        <v>3.19</v>
      </c>
      <c r="L15" s="4">
        <v>5998000</v>
      </c>
      <c r="M15" s="5">
        <v>37347000</v>
      </c>
      <c r="O15">
        <f t="shared" si="0"/>
        <v>2.5468018070581957</v>
      </c>
      <c r="P15">
        <f t="shared" si="1"/>
        <v>4.4979464456580942</v>
      </c>
      <c r="Q15">
        <f t="shared" si="2"/>
        <v>13.668083202862894</v>
      </c>
      <c r="R15">
        <f t="shared" si="3"/>
        <v>1.2758853422264571</v>
      </c>
      <c r="S15">
        <f t="shared" si="4"/>
        <v>0.75978566486581978</v>
      </c>
      <c r="T15">
        <f t="shared" si="5"/>
        <v>0.43020154366779467</v>
      </c>
      <c r="U15">
        <f t="shared" si="6"/>
        <v>0.23812926790535174</v>
      </c>
      <c r="V15">
        <f t="shared" si="7"/>
        <v>0.21561812607889891</v>
      </c>
      <c r="X15" s="6">
        <v>88.32</v>
      </c>
      <c r="Y15" s="9"/>
      <c r="Z15">
        <f t="shared" si="8"/>
        <v>99.374999999999986</v>
      </c>
      <c r="AA15">
        <f t="shared" si="9"/>
        <v>3.8079449869398343</v>
      </c>
      <c r="AB15">
        <f t="shared" si="10"/>
        <v>27.686520376175547</v>
      </c>
      <c r="AC15">
        <f t="shared" si="11"/>
        <v>1.2531334763663127</v>
      </c>
      <c r="AD15">
        <f t="shared" si="12"/>
        <v>1.7766336429612402</v>
      </c>
    </row>
    <row r="16" spans="1:30">
      <c r="A16">
        <v>2</v>
      </c>
      <c r="B16">
        <v>2021</v>
      </c>
      <c r="C16" s="3">
        <v>1933911.9439999999</v>
      </c>
      <c r="D16">
        <v>37597000</v>
      </c>
      <c r="E16" s="4">
        <v>3082000</v>
      </c>
      <c r="F16" s="4">
        <v>133182000</v>
      </c>
      <c r="G16" s="4">
        <v>28147000</v>
      </c>
      <c r="H16" s="4">
        <v>108895000</v>
      </c>
      <c r="I16" s="4">
        <v>32973000</v>
      </c>
      <c r="J16" s="4">
        <v>242806000</v>
      </c>
      <c r="K16">
        <v>1.6</v>
      </c>
      <c r="L16" s="4">
        <v>7527000</v>
      </c>
      <c r="M16" s="5">
        <v>43018000</v>
      </c>
      <c r="O16">
        <f t="shared" si="0"/>
        <v>1.2693261286788631</v>
      </c>
      <c r="P16">
        <f t="shared" si="1"/>
        <v>2.3141265336156538</v>
      </c>
      <c r="Q16">
        <f t="shared" si="2"/>
        <v>8.1974625635024072</v>
      </c>
      <c r="R16">
        <f t="shared" si="3"/>
        <v>1.1714569936405301</v>
      </c>
      <c r="S16">
        <f t="shared" si="4"/>
        <v>0.8176405219924614</v>
      </c>
      <c r="T16">
        <f t="shared" si="5"/>
        <v>0.44848562226633609</v>
      </c>
      <c r="U16">
        <f t="shared" si="6"/>
        <v>0.26741748676590754</v>
      </c>
      <c r="V16">
        <f t="shared" si="7"/>
        <v>0.24414301929625426</v>
      </c>
      <c r="X16" s="6">
        <v>89.97</v>
      </c>
      <c r="Y16" s="9"/>
      <c r="Z16">
        <f t="shared" si="8"/>
        <v>122.22222222222223</v>
      </c>
      <c r="AA16">
        <f t="shared" si="9"/>
        <v>4.6278707769683747</v>
      </c>
      <c r="AB16">
        <f t="shared" si="10"/>
        <v>56.231249999999996</v>
      </c>
      <c r="AC16">
        <f t="shared" si="11"/>
        <v>1.3064382394143352</v>
      </c>
      <c r="AD16">
        <f t="shared" si="12"/>
        <v>1.8187555375351023</v>
      </c>
    </row>
    <row r="17" spans="1:30">
      <c r="A17">
        <v>1</v>
      </c>
      <c r="B17">
        <v>2021</v>
      </c>
      <c r="C17" s="3">
        <v>1928052.179</v>
      </c>
      <c r="D17">
        <v>32029000</v>
      </c>
      <c r="E17" s="4">
        <v>1377000</v>
      </c>
      <c r="F17" s="4">
        <v>131888000</v>
      </c>
      <c r="G17" s="4">
        <v>27480000</v>
      </c>
      <c r="H17" s="4">
        <v>108712000</v>
      </c>
      <c r="I17" s="4">
        <v>30433000</v>
      </c>
      <c r="J17" s="4">
        <v>241645000</v>
      </c>
      <c r="K17">
        <v>0.72</v>
      </c>
      <c r="L17" s="4">
        <v>7076000</v>
      </c>
      <c r="M17" s="5">
        <v>45440000</v>
      </c>
      <c r="O17">
        <f t="shared" si="0"/>
        <v>0.56984419292764188</v>
      </c>
      <c r="P17">
        <f t="shared" si="1"/>
        <v>1.0440676938008007</v>
      </c>
      <c r="Q17">
        <f t="shared" si="2"/>
        <v>4.2992288238783605</v>
      </c>
      <c r="R17">
        <f t="shared" si="3"/>
        <v>1.1074599708879185</v>
      </c>
      <c r="S17">
        <f t="shared" si="4"/>
        <v>0.82427514254518985</v>
      </c>
      <c r="T17">
        <f t="shared" si="5"/>
        <v>0.44988309296695567</v>
      </c>
      <c r="U17">
        <f t="shared" si="6"/>
        <v>0.25749636098981077</v>
      </c>
      <c r="V17">
        <f t="shared" si="7"/>
        <v>0.25624830821979611</v>
      </c>
      <c r="X17" s="6">
        <v>88.92</v>
      </c>
      <c r="Y17" s="9"/>
      <c r="Z17">
        <f t="shared" si="8"/>
        <v>-318.18181818181819</v>
      </c>
      <c r="AA17">
        <f t="shared" si="9"/>
        <v>5.3527240861931382</v>
      </c>
      <c r="AB17">
        <f t="shared" si="10"/>
        <v>123.5</v>
      </c>
      <c r="AC17">
        <f t="shared" si="11"/>
        <v>1.2999090118637027</v>
      </c>
      <c r="AD17">
        <f t="shared" si="12"/>
        <v>1.8251660499818028</v>
      </c>
    </row>
    <row r="18" spans="1:30">
      <c r="A18">
        <v>4</v>
      </c>
      <c r="B18">
        <v>2020</v>
      </c>
      <c r="C18" s="3">
        <v>1926376.764</v>
      </c>
      <c r="D18">
        <v>25246000</v>
      </c>
      <c r="E18" s="4">
        <v>-665000</v>
      </c>
      <c r="F18" s="4">
        <v>131688000</v>
      </c>
      <c r="G18" s="4">
        <v>22183000</v>
      </c>
      <c r="H18" s="4">
        <v>107064000</v>
      </c>
      <c r="I18" s="4">
        <v>26078000</v>
      </c>
      <c r="J18" s="4">
        <v>239790000</v>
      </c>
      <c r="K18">
        <v>-0.33</v>
      </c>
      <c r="L18" s="4">
        <v>5596000</v>
      </c>
      <c r="M18" s="5">
        <v>44315000</v>
      </c>
      <c r="O18">
        <f t="shared" si="0"/>
        <v>-0.27732599357771381</v>
      </c>
      <c r="P18">
        <f t="shared" si="1"/>
        <v>-0.5049814713565397</v>
      </c>
      <c r="Q18">
        <f t="shared" si="2"/>
        <v>-2.6340806464390401</v>
      </c>
      <c r="R18">
        <f t="shared" si="3"/>
        <v>1.175584907361493</v>
      </c>
      <c r="S18">
        <f t="shared" si="4"/>
        <v>0.81301257517769276</v>
      </c>
      <c r="T18">
        <f t="shared" si="5"/>
        <v>0.44649067934442638</v>
      </c>
      <c r="U18">
        <f t="shared" si="6"/>
        <v>0.25226524816300772</v>
      </c>
      <c r="V18">
        <f t="shared" si="7"/>
        <v>0.25178548092930236</v>
      </c>
      <c r="X18" s="6">
        <v>70.66</v>
      </c>
      <c r="Y18" s="9"/>
      <c r="Z18">
        <f t="shared" si="8"/>
        <v>175.00000000000003</v>
      </c>
      <c r="AA18">
        <f t="shared" si="9"/>
        <v>5.3916573771781664</v>
      </c>
      <c r="AB18">
        <f t="shared" si="10"/>
        <v>-214.1212121212121</v>
      </c>
      <c r="AC18">
        <f t="shared" si="11"/>
        <v>1.0336384647366501</v>
      </c>
      <c r="AD18">
        <f t="shared" si="12"/>
        <v>1.7573848794119433</v>
      </c>
    </row>
    <row r="19" spans="1:30">
      <c r="A19">
        <v>3</v>
      </c>
      <c r="B19">
        <v>2020</v>
      </c>
      <c r="C19" s="3">
        <v>1867323.4480000001</v>
      </c>
      <c r="D19">
        <v>24451000</v>
      </c>
      <c r="E19" s="4">
        <v>-207000</v>
      </c>
      <c r="F19" s="4">
        <v>131774000</v>
      </c>
      <c r="G19" s="4">
        <v>19664000</v>
      </c>
      <c r="H19" s="4">
        <v>91025000</v>
      </c>
      <c r="I19" s="4">
        <v>24803000</v>
      </c>
      <c r="J19" s="4">
        <v>223063000</v>
      </c>
      <c r="K19">
        <v>-0.12</v>
      </c>
      <c r="L19" s="4">
        <v>6866000</v>
      </c>
      <c r="M19" s="5">
        <v>34810000</v>
      </c>
      <c r="O19">
        <f t="shared" si="0"/>
        <v>-9.2798895379332294E-2</v>
      </c>
      <c r="P19">
        <f t="shared" si="1"/>
        <v>-0.15708713403251021</v>
      </c>
      <c r="Q19">
        <f t="shared" si="2"/>
        <v>-0.84659114146660663</v>
      </c>
      <c r="R19">
        <f t="shared" si="3"/>
        <v>1.2613405207485762</v>
      </c>
      <c r="S19">
        <f t="shared" si="4"/>
        <v>0.69076600846904546</v>
      </c>
      <c r="T19">
        <f t="shared" si="5"/>
        <v>0.40806857255573536</v>
      </c>
      <c r="U19">
        <f t="shared" si="6"/>
        <v>0.34916598860862491</v>
      </c>
      <c r="V19">
        <f t="shared" si="7"/>
        <v>0.20896364596840034</v>
      </c>
      <c r="X19" s="6">
        <v>59.37</v>
      </c>
      <c r="Y19" s="9"/>
      <c r="Z19">
        <f t="shared" si="8"/>
        <v>-97.297297297297291</v>
      </c>
      <c r="AA19">
        <f t="shared" si="9"/>
        <v>4.5340883034542552</v>
      </c>
      <c r="AB19">
        <f t="shared" si="10"/>
        <v>-494.75</v>
      </c>
      <c r="AC19">
        <f t="shared" si="11"/>
        <v>0.8413115873219299</v>
      </c>
      <c r="AD19">
        <f t="shared" si="12"/>
        <v>1.6940595261584228</v>
      </c>
    </row>
    <row r="20" spans="1:30">
      <c r="A20">
        <v>2</v>
      </c>
      <c r="B20">
        <v>2020</v>
      </c>
      <c r="C20" s="3">
        <v>1867267.8319999999</v>
      </c>
      <c r="D20">
        <v>13494000</v>
      </c>
      <c r="E20" s="4">
        <v>-8270000</v>
      </c>
      <c r="F20" s="4">
        <v>134118000</v>
      </c>
      <c r="G20" s="4">
        <v>20825000</v>
      </c>
      <c r="H20" s="4">
        <v>89017000</v>
      </c>
      <c r="I20" s="4">
        <v>23732000</v>
      </c>
      <c r="J20" s="4">
        <v>223403000</v>
      </c>
      <c r="K20">
        <v>-4.4400000000000004</v>
      </c>
      <c r="L20" s="4">
        <v>6855000</v>
      </c>
      <c r="M20" s="5">
        <v>34053000</v>
      </c>
      <c r="O20">
        <f t="shared" si="0"/>
        <v>-3.7018303245703952</v>
      </c>
      <c r="P20">
        <f t="shared" si="1"/>
        <v>-6.1662118433021673</v>
      </c>
      <c r="Q20">
        <f t="shared" si="2"/>
        <v>-61.286497702682674</v>
      </c>
      <c r="R20">
        <f t="shared" si="3"/>
        <v>1.1395918367346938</v>
      </c>
      <c r="S20">
        <f t="shared" si="4"/>
        <v>0.66372149897851151</v>
      </c>
      <c r="T20">
        <f t="shared" si="5"/>
        <v>0.39845928658075319</v>
      </c>
      <c r="U20">
        <f t="shared" si="6"/>
        <v>0.329171668667467</v>
      </c>
      <c r="V20">
        <f t="shared" si="7"/>
        <v>0.20249032235046471</v>
      </c>
      <c r="X20" s="6">
        <v>72.540000000000006</v>
      </c>
      <c r="Y20" s="9"/>
      <c r="Z20">
        <f t="shared" si="8"/>
        <v>-330.05181347150261</v>
      </c>
      <c r="AA20">
        <f t="shared" si="9"/>
        <v>10.037913778959538</v>
      </c>
      <c r="AB20">
        <f t="shared" si="10"/>
        <v>-16.337837837837839</v>
      </c>
      <c r="AC20">
        <f t="shared" si="11"/>
        <v>1.0099435462300363</v>
      </c>
      <c r="AD20">
        <f t="shared" si="12"/>
        <v>1.7152060126157562</v>
      </c>
    </row>
    <row r="21" spans="1:30">
      <c r="A21">
        <v>1</v>
      </c>
      <c r="B21">
        <v>2020</v>
      </c>
      <c r="C21" s="3">
        <v>1866978.65</v>
      </c>
      <c r="D21">
        <v>31501000</v>
      </c>
      <c r="E21" s="4">
        <v>3599000</v>
      </c>
      <c r="F21" s="4">
        <v>143930000</v>
      </c>
      <c r="G21" s="4">
        <v>28235000</v>
      </c>
      <c r="H21" s="4">
        <v>91763000</v>
      </c>
      <c r="I21" s="4">
        <v>28562000</v>
      </c>
      <c r="J21" s="4">
        <v>236677000</v>
      </c>
      <c r="K21">
        <v>1.93</v>
      </c>
      <c r="L21" s="4">
        <v>8492000</v>
      </c>
      <c r="M21" s="5">
        <v>32351000</v>
      </c>
      <c r="O21">
        <f t="shared" si="0"/>
        <v>1.5206378313059572</v>
      </c>
      <c r="P21">
        <f t="shared" si="1"/>
        <v>2.5005210866393384</v>
      </c>
      <c r="Q21">
        <f t="shared" si="2"/>
        <v>11.425034125900766</v>
      </c>
      <c r="R21">
        <f t="shared" si="3"/>
        <v>1.0115813706392776</v>
      </c>
      <c r="S21">
        <f t="shared" si="4"/>
        <v>0.63755297714166603</v>
      </c>
      <c r="T21">
        <f t="shared" si="5"/>
        <v>0.38771405755523353</v>
      </c>
      <c r="U21">
        <f t="shared" si="6"/>
        <v>0.30076146626527361</v>
      </c>
      <c r="V21">
        <f t="shared" si="7"/>
        <v>0.1835194944435305</v>
      </c>
      <c r="X21" s="6">
        <v>58.05</v>
      </c>
      <c r="Y21" s="9"/>
      <c r="Z21">
        <f t="shared" si="8"/>
        <v>-155.45977011494253</v>
      </c>
      <c r="AA21">
        <f t="shared" si="9"/>
        <v>3.4404657195803305</v>
      </c>
      <c r="AB21">
        <f t="shared" si="10"/>
        <v>30.077720207253886</v>
      </c>
      <c r="AC21">
        <f t="shared" si="11"/>
        <v>0.75299180596470505</v>
      </c>
      <c r="AD21">
        <f t="shared" si="12"/>
        <v>1.6469985409574099</v>
      </c>
    </row>
    <row r="22" spans="1:30">
      <c r="A22">
        <v>4</v>
      </c>
      <c r="B22">
        <v>2019</v>
      </c>
      <c r="C22" s="3">
        <v>1879324.7649999999</v>
      </c>
      <c r="D22">
        <v>36350000</v>
      </c>
      <c r="E22" s="4">
        <v>-6610000</v>
      </c>
      <c r="F22" s="4">
        <v>144213000</v>
      </c>
      <c r="G22" s="4">
        <v>26530000</v>
      </c>
      <c r="H22" s="4">
        <v>92220000</v>
      </c>
      <c r="I22" s="4">
        <v>28329000</v>
      </c>
      <c r="J22" s="4">
        <v>237428000</v>
      </c>
      <c r="K22">
        <v>-3.48</v>
      </c>
      <c r="L22" s="4">
        <v>5686000</v>
      </c>
      <c r="M22" s="5">
        <v>26973000</v>
      </c>
      <c r="O22">
        <f t="shared" si="0"/>
        <v>-2.7840018868878142</v>
      </c>
      <c r="P22">
        <f t="shared" si="1"/>
        <v>-4.5834980202894329</v>
      </c>
      <c r="Q22">
        <f t="shared" si="2"/>
        <v>-18.184319119669876</v>
      </c>
      <c r="R22">
        <f t="shared" si="3"/>
        <v>1.0678100263852244</v>
      </c>
      <c r="S22">
        <f t="shared" si="4"/>
        <v>0.63947078280044101</v>
      </c>
      <c r="T22">
        <f t="shared" si="5"/>
        <v>0.3884124871540004</v>
      </c>
      <c r="U22">
        <f t="shared" si="6"/>
        <v>0.21432340746324915</v>
      </c>
      <c r="V22">
        <f t="shared" si="7"/>
        <v>0.15756545511899336</v>
      </c>
      <c r="X22" s="6">
        <v>95.43</v>
      </c>
      <c r="Y22" s="9"/>
      <c r="Z22">
        <f t="shared" si="8"/>
        <v>-355.88235294117646</v>
      </c>
      <c r="AA22">
        <f t="shared" si="9"/>
        <v>4.933809142337001</v>
      </c>
      <c r="AB22">
        <f t="shared" si="10"/>
        <v>-27.422413793103452</v>
      </c>
      <c r="AC22">
        <f t="shared" si="11"/>
        <v>1.2436046842098145</v>
      </c>
      <c r="AD22">
        <f t="shared" si="12"/>
        <v>1.7126229951530028</v>
      </c>
    </row>
    <row r="23" spans="1:30">
      <c r="A23">
        <v>3</v>
      </c>
      <c r="B23">
        <v>2019</v>
      </c>
      <c r="C23" s="3">
        <v>1890872.1880000001</v>
      </c>
      <c r="D23">
        <v>36116000</v>
      </c>
      <c r="E23" s="4">
        <v>2580000</v>
      </c>
      <c r="F23" s="4">
        <v>155841000</v>
      </c>
      <c r="G23" s="4">
        <v>30233000</v>
      </c>
      <c r="H23" s="4">
        <v>99645000</v>
      </c>
      <c r="I23" s="4">
        <v>33988000</v>
      </c>
      <c r="J23" s="4">
        <v>256537000</v>
      </c>
      <c r="K23">
        <v>1.36</v>
      </c>
      <c r="L23" s="4">
        <v>11697000</v>
      </c>
      <c r="M23" s="5">
        <v>32851000</v>
      </c>
      <c r="O23">
        <f t="shared" si="0"/>
        <v>1.0057028810658892</v>
      </c>
      <c r="P23">
        <f t="shared" si="1"/>
        <v>1.6555335245538723</v>
      </c>
      <c r="Q23">
        <f t="shared" si="2"/>
        <v>7.1436482445453544</v>
      </c>
      <c r="R23">
        <f t="shared" si="3"/>
        <v>1.1242020308933947</v>
      </c>
      <c r="S23">
        <f t="shared" si="4"/>
        <v>0.63940169788438217</v>
      </c>
      <c r="T23">
        <f t="shared" si="5"/>
        <v>0.38842350226283145</v>
      </c>
      <c r="U23">
        <f t="shared" si="6"/>
        <v>0.38689511460986342</v>
      </c>
      <c r="V23">
        <f t="shared" si="7"/>
        <v>0.17409853093930849</v>
      </c>
      <c r="X23" s="6">
        <v>93</v>
      </c>
      <c r="Y23" s="9"/>
      <c r="Z23">
        <f t="shared" si="8"/>
        <v>-40.088105726872243</v>
      </c>
      <c r="AA23">
        <f t="shared" si="9"/>
        <v>4.8690639462841956</v>
      </c>
      <c r="AB23">
        <f t="shared" si="10"/>
        <v>68.382352941176464</v>
      </c>
      <c r="AC23">
        <f t="shared" si="11"/>
        <v>1.1284008283057732</v>
      </c>
      <c r="AD23">
        <f t="shared" si="12"/>
        <v>1.6440314166361869</v>
      </c>
    </row>
    <row r="24" spans="1:30">
      <c r="A24">
        <v>2</v>
      </c>
      <c r="B24">
        <v>2019</v>
      </c>
      <c r="C24" s="12">
        <v>1898418.4709999999</v>
      </c>
      <c r="D24">
        <v>38850000</v>
      </c>
      <c r="E24" s="4">
        <v>4305000</v>
      </c>
      <c r="F24" s="4">
        <v>156395000</v>
      </c>
      <c r="G24" s="4">
        <v>28829000</v>
      </c>
      <c r="H24" s="4">
        <v>98427000</v>
      </c>
      <c r="I24" s="4">
        <v>33087000</v>
      </c>
      <c r="J24" s="4">
        <v>255878000</v>
      </c>
      <c r="K24">
        <v>2.27</v>
      </c>
      <c r="L24" s="4">
        <v>8513000</v>
      </c>
      <c r="M24" s="5">
        <v>30649000</v>
      </c>
      <c r="O24">
        <f t="shared" si="0"/>
        <v>1.6824424139629042</v>
      </c>
      <c r="P24">
        <f t="shared" si="1"/>
        <v>2.752645544934301</v>
      </c>
      <c r="Q24">
        <f t="shared" si="2"/>
        <v>11.081081081081082</v>
      </c>
      <c r="R24">
        <f t="shared" si="3"/>
        <v>1.1476984980401679</v>
      </c>
      <c r="S24">
        <f t="shared" si="4"/>
        <v>0.6293487643466863</v>
      </c>
      <c r="T24">
        <f t="shared" si="5"/>
        <v>0.38466378508507959</v>
      </c>
      <c r="U24">
        <f t="shared" si="6"/>
        <v>0.29529293419820318</v>
      </c>
      <c r="V24">
        <f t="shared" si="7"/>
        <v>0.16385984046534505</v>
      </c>
      <c r="X24" s="6">
        <v>96.59</v>
      </c>
      <c r="Y24" s="9"/>
      <c r="Z24">
        <f t="shared" si="8"/>
        <v>63.30935251798563</v>
      </c>
      <c r="AA24">
        <f t="shared" si="9"/>
        <v>4.7199032204347491</v>
      </c>
      <c r="AB24">
        <f t="shared" si="10"/>
        <v>42.55066079295154</v>
      </c>
      <c r="AC24">
        <f t="shared" si="11"/>
        <v>1.1724686857884843</v>
      </c>
      <c r="AD24">
        <f t="shared" si="12"/>
        <v>1.6390773362319768</v>
      </c>
    </row>
    <row r="25" spans="1:30">
      <c r="A25">
        <v>1</v>
      </c>
      <c r="B25">
        <v>2019</v>
      </c>
      <c r="C25" s="3">
        <v>1904726.061</v>
      </c>
      <c r="D25">
        <v>35200000</v>
      </c>
      <c r="E25" s="4">
        <v>2649000</v>
      </c>
      <c r="F25" s="4">
        <v>155045000</v>
      </c>
      <c r="G25" s="4">
        <v>29951000</v>
      </c>
      <c r="H25" s="4">
        <v>100691000</v>
      </c>
      <c r="I25" s="4">
        <v>33671000</v>
      </c>
      <c r="J25" s="4">
        <v>256809000</v>
      </c>
      <c r="K25">
        <v>1.39</v>
      </c>
      <c r="L25" s="4">
        <v>8699000</v>
      </c>
      <c r="M25" s="5">
        <v>33087000</v>
      </c>
      <c r="O25">
        <f t="shared" si="0"/>
        <v>1.0315059051668751</v>
      </c>
      <c r="P25">
        <f t="shared" si="1"/>
        <v>1.7085362314166856</v>
      </c>
      <c r="Q25">
        <f t="shared" si="2"/>
        <v>7.5255681818181817</v>
      </c>
      <c r="R25">
        <f t="shared" si="3"/>
        <v>1.1242028646789757</v>
      </c>
      <c r="S25">
        <f t="shared" si="4"/>
        <v>0.64943081040988104</v>
      </c>
      <c r="T25">
        <f t="shared" si="5"/>
        <v>0.39208516835469159</v>
      </c>
      <c r="U25">
        <f t="shared" si="6"/>
        <v>0.29044105372107776</v>
      </c>
      <c r="V25">
        <f t="shared" si="7"/>
        <v>0.17587119681925456</v>
      </c>
      <c r="X25" s="9">
        <v>94.68</v>
      </c>
      <c r="Y25" s="9"/>
      <c r="Z25">
        <f t="shared" si="8"/>
        <v>-28.717948717948723</v>
      </c>
      <c r="AA25">
        <f t="shared" si="9"/>
        <v>5.1232802118034098</v>
      </c>
      <c r="AB25">
        <f t="shared" si="10"/>
        <v>68.115107913669078</v>
      </c>
      <c r="AC25">
        <f t="shared" si="11"/>
        <v>1.1631427227932536</v>
      </c>
      <c r="AD25">
        <f t="shared" si="12"/>
        <v>1.6468509142507015</v>
      </c>
    </row>
    <row r="26" spans="1:30">
      <c r="A26">
        <v>4</v>
      </c>
      <c r="B26">
        <v>2018</v>
      </c>
      <c r="C26" s="3">
        <v>1900062.76</v>
      </c>
      <c r="D26">
        <v>42352000</v>
      </c>
      <c r="E26" s="4">
        <v>3730000</v>
      </c>
      <c r="F26" s="4">
        <v>154554000</v>
      </c>
      <c r="G26" s="4">
        <v>27171000</v>
      </c>
      <c r="H26" s="4">
        <v>98221000</v>
      </c>
      <c r="I26" s="4">
        <v>34021000</v>
      </c>
      <c r="J26" s="4">
        <v>253863000</v>
      </c>
      <c r="K26">
        <v>1.95</v>
      </c>
      <c r="L26" s="4">
        <v>9342000</v>
      </c>
      <c r="M26" s="5">
        <v>34459000</v>
      </c>
      <c r="O26">
        <f t="shared" si="0"/>
        <v>1.4692964315398465</v>
      </c>
      <c r="P26">
        <f t="shared" si="1"/>
        <v>2.4133959651642791</v>
      </c>
      <c r="Q26">
        <f t="shared" si="2"/>
        <v>8.8071401586701938</v>
      </c>
      <c r="R26">
        <f t="shared" si="3"/>
        <v>1.2521070258731737</v>
      </c>
      <c r="S26">
        <f t="shared" si="4"/>
        <v>0.63551250695549777</v>
      </c>
      <c r="T26">
        <f t="shared" si="5"/>
        <v>0.38690553566293628</v>
      </c>
      <c r="U26">
        <f t="shared" si="6"/>
        <v>0.34382245776747267</v>
      </c>
      <c r="V26">
        <f t="shared" si="7"/>
        <v>0.18231021146693613</v>
      </c>
      <c r="X26" s="6">
        <v>82.79</v>
      </c>
      <c r="Y26" s="9"/>
      <c r="Z26">
        <f t="shared" si="8"/>
        <v>-7.582938388625589</v>
      </c>
      <c r="AA26">
        <f t="shared" si="9"/>
        <v>3.7142566089063092</v>
      </c>
      <c r="AB26">
        <f t="shared" si="10"/>
        <v>42.456410256410258</v>
      </c>
      <c r="AC26">
        <f t="shared" si="11"/>
        <v>1.0178073417731019</v>
      </c>
      <c r="AD26">
        <f t="shared" si="12"/>
        <v>1.651426038795502</v>
      </c>
    </row>
    <row r="27" spans="1:30">
      <c r="A27">
        <v>3</v>
      </c>
      <c r="B27">
        <v>2018</v>
      </c>
      <c r="C27" s="12">
        <v>1910774.3689999999</v>
      </c>
      <c r="D27">
        <v>43987000</v>
      </c>
      <c r="E27" s="4">
        <v>4047000</v>
      </c>
      <c r="F27" s="4">
        <v>153575000</v>
      </c>
      <c r="G27" s="4">
        <v>29183000</v>
      </c>
      <c r="H27" s="4">
        <v>101933000</v>
      </c>
      <c r="I27" s="4">
        <v>35583000</v>
      </c>
      <c r="J27" s="4">
        <v>256606000</v>
      </c>
      <c r="K27">
        <v>2.11</v>
      </c>
      <c r="L27" s="4">
        <v>9686000</v>
      </c>
      <c r="M27" s="5">
        <v>36110000</v>
      </c>
      <c r="O27">
        <f t="shared" si="0"/>
        <v>1.5771260219948093</v>
      </c>
      <c r="P27">
        <f t="shared" si="1"/>
        <v>2.635194530359759</v>
      </c>
      <c r="Q27">
        <f t="shared" si="2"/>
        <v>9.2004455861959205</v>
      </c>
      <c r="R27">
        <f t="shared" si="3"/>
        <v>1.2193057602028579</v>
      </c>
      <c r="S27">
        <f t="shared" si="4"/>
        <v>0.66373433175972651</v>
      </c>
      <c r="T27">
        <f t="shared" si="5"/>
        <v>0.39723545045712105</v>
      </c>
      <c r="U27">
        <f t="shared" si="6"/>
        <v>0.33190556145701267</v>
      </c>
      <c r="V27">
        <f t="shared" si="7"/>
        <v>0.19036824208556291</v>
      </c>
      <c r="X27" s="6">
        <v>92.15</v>
      </c>
      <c r="Y27" s="9"/>
      <c r="Z27">
        <f t="shared" si="8"/>
        <v>18.539325842696623</v>
      </c>
      <c r="AA27">
        <f t="shared" si="9"/>
        <v>4.0029521927694551</v>
      </c>
      <c r="AB27">
        <f t="shared" si="10"/>
        <v>43.672985781990526</v>
      </c>
      <c r="AC27">
        <f t="shared" si="11"/>
        <v>1.1465268312117858</v>
      </c>
      <c r="AD27">
        <f t="shared" si="12"/>
        <v>1.6751912746215205</v>
      </c>
    </row>
    <row r="28" spans="1:30">
      <c r="A28">
        <v>2</v>
      </c>
      <c r="B28">
        <v>2018</v>
      </c>
      <c r="C28" s="3">
        <v>1916147.1</v>
      </c>
      <c r="D28">
        <v>42236000</v>
      </c>
      <c r="E28" s="4">
        <v>3409000</v>
      </c>
      <c r="F28" s="4">
        <v>152198000</v>
      </c>
      <c r="G28" s="4">
        <v>31862000</v>
      </c>
      <c r="H28" s="4">
        <v>104549000</v>
      </c>
      <c r="I28" s="4">
        <v>34256000</v>
      </c>
      <c r="J28" s="4">
        <v>257929000</v>
      </c>
      <c r="K28">
        <v>1.78</v>
      </c>
      <c r="L28" s="4">
        <v>7628000</v>
      </c>
      <c r="M28" s="5">
        <v>38517000</v>
      </c>
      <c r="O28">
        <f t="shared" si="0"/>
        <v>1.3216815480229056</v>
      </c>
      <c r="P28">
        <f t="shared" si="1"/>
        <v>2.2398454644607679</v>
      </c>
      <c r="Q28">
        <f t="shared" si="2"/>
        <v>8.0713135713609248</v>
      </c>
      <c r="R28">
        <f t="shared" si="3"/>
        <v>1.0751365262695374</v>
      </c>
      <c r="S28">
        <f t="shared" si="4"/>
        <v>0.68692755489559654</v>
      </c>
      <c r="T28">
        <f t="shared" si="5"/>
        <v>0.40534022928790481</v>
      </c>
      <c r="U28">
        <f t="shared" si="6"/>
        <v>0.23940744460485847</v>
      </c>
      <c r="V28">
        <f t="shared" si="7"/>
        <v>0.20196104134441445</v>
      </c>
      <c r="X28" s="6">
        <v>94.37</v>
      </c>
      <c r="Y28" s="9"/>
      <c r="Z28">
        <f t="shared" si="8"/>
        <v>-6.3157894736842053</v>
      </c>
      <c r="AA28">
        <f t="shared" si="9"/>
        <v>4.2813429734586617</v>
      </c>
      <c r="AB28">
        <f t="shared" si="10"/>
        <v>53.016853932584269</v>
      </c>
      <c r="AC28">
        <f t="shared" si="11"/>
        <v>1.1881023523765097</v>
      </c>
      <c r="AD28">
        <f t="shared" si="12"/>
        <v>1.6898086702847606</v>
      </c>
    </row>
    <row r="29" spans="1:30">
      <c r="A29">
        <v>1</v>
      </c>
      <c r="B29">
        <v>2018</v>
      </c>
      <c r="C29" s="3">
        <v>1910956.7339999999</v>
      </c>
      <c r="D29">
        <v>37764000</v>
      </c>
      <c r="E29" s="4">
        <v>3638000</v>
      </c>
      <c r="F29" s="4">
        <v>150356000</v>
      </c>
      <c r="G29" s="4">
        <v>30630000</v>
      </c>
      <c r="H29" s="4">
        <v>104876000</v>
      </c>
      <c r="I29" s="4">
        <v>31726000</v>
      </c>
      <c r="J29" s="4">
        <v>256442000</v>
      </c>
      <c r="K29">
        <v>1.9</v>
      </c>
      <c r="L29" s="4">
        <v>6466000</v>
      </c>
      <c r="M29" s="5">
        <v>39745000</v>
      </c>
      <c r="O29">
        <f t="shared" si="0"/>
        <v>1.4186443718267678</v>
      </c>
      <c r="P29">
        <f t="shared" si="1"/>
        <v>2.4195908377450852</v>
      </c>
      <c r="Q29">
        <f t="shared" si="2"/>
        <v>9.6335133990043431</v>
      </c>
      <c r="R29">
        <f t="shared" si="3"/>
        <v>1.0357819131570356</v>
      </c>
      <c r="S29">
        <f t="shared" si="4"/>
        <v>0.69751789087232963</v>
      </c>
      <c r="T29">
        <f t="shared" si="5"/>
        <v>0.40896577003766932</v>
      </c>
      <c r="U29">
        <f t="shared" si="6"/>
        <v>0.21110022853411689</v>
      </c>
      <c r="V29">
        <f t="shared" si="7"/>
        <v>0.20907307168294748</v>
      </c>
      <c r="X29" s="6">
        <v>84.39</v>
      </c>
      <c r="Y29" s="9"/>
      <c r="Z29">
        <f t="shared" si="8"/>
        <v>15.853658536585366</v>
      </c>
      <c r="AA29">
        <f t="shared" si="9"/>
        <v>4.2703537438369876</v>
      </c>
      <c r="AB29">
        <f t="shared" si="10"/>
        <v>44.415789473684214</v>
      </c>
      <c r="AC29">
        <f t="shared" si="11"/>
        <v>1.0725587191881933</v>
      </c>
      <c r="AD29">
        <f>0.5*(J29+J31)/F29</f>
        <v>0.85278272898986407</v>
      </c>
    </row>
    <row r="30" spans="1:30">
      <c r="E30" s="4"/>
      <c r="J30" s="5">
        <v>253806000</v>
      </c>
      <c r="K30">
        <v>1.64</v>
      </c>
    </row>
    <row r="31" spans="1:30">
      <c r="B31" s="2"/>
      <c r="C31" s="3">
        <f>AVERAGE(C2:C29)</f>
        <v>1892110.2751785715</v>
      </c>
      <c r="E31" s="4"/>
      <c r="O31">
        <f t="shared" ref="O31:AD31" si="13">AVERAGE(O2:O29)</f>
        <v>1.4129582263937155</v>
      </c>
      <c r="P31">
        <f t="shared" si="13"/>
        <v>2.3499893006743555</v>
      </c>
      <c r="Q31">
        <f t="shared" si="13"/>
        <v>5.722183643947675</v>
      </c>
      <c r="R31">
        <f t="shared" si="13"/>
        <v>1.2132565333370025</v>
      </c>
      <c r="S31">
        <f t="shared" si="13"/>
        <v>0.66997556761668509</v>
      </c>
      <c r="T31">
        <f t="shared" si="13"/>
        <v>0.3988517392163739</v>
      </c>
      <c r="U31">
        <f t="shared" si="13"/>
        <v>0.28381821453479783</v>
      </c>
      <c r="V31">
        <f t="shared" si="13"/>
        <v>0.17042170534793047</v>
      </c>
      <c r="Z31">
        <f t="shared" si="13"/>
        <v>-27.112602172876613</v>
      </c>
      <c r="AA31">
        <f t="shared" si="13"/>
        <v>4.9602888674128982</v>
      </c>
      <c r="AB31">
        <f t="shared" si="13"/>
        <v>18.749745798532103</v>
      </c>
      <c r="AC31">
        <f t="shared" si="13"/>
        <v>1.3916381628661543</v>
      </c>
      <c r="AD31">
        <f t="shared" si="13"/>
        <v>1.6457500775725913</v>
      </c>
    </row>
    <row r="32" spans="1:30">
      <c r="E32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FFBA5-0872-4A76-811A-3A267B0CF83F}">
  <dimension ref="A1:AD37"/>
  <sheetViews>
    <sheetView topLeftCell="A9" workbookViewId="0">
      <selection activeCell="C2" sqref="C2:C29"/>
    </sheetView>
  </sheetViews>
  <sheetFormatPr defaultRowHeight="15"/>
  <cols>
    <col min="3" max="3" width="15" style="3" customWidth="1"/>
    <col min="4" max="4" width="12.140625" bestFit="1" customWidth="1"/>
    <col min="5" max="5" width="11.85546875" bestFit="1" customWidth="1"/>
    <col min="6" max="10" width="12.140625" bestFit="1" customWidth="1"/>
    <col min="12" max="12" width="11" bestFit="1" customWidth="1"/>
    <col min="13" max="13" width="11.7109375" bestFit="1" customWidth="1"/>
  </cols>
  <sheetData>
    <row r="1" spans="1:30" ht="43.5">
      <c r="A1" t="s">
        <v>1</v>
      </c>
      <c r="B1" t="s">
        <v>2</v>
      </c>
      <c r="C1" s="1" t="s">
        <v>16</v>
      </c>
      <c r="D1" s="2" t="s">
        <v>22</v>
      </c>
      <c r="E1" s="1" t="s">
        <v>23</v>
      </c>
      <c r="F1" s="2" t="s">
        <v>24</v>
      </c>
      <c r="G1" s="2" t="s">
        <v>25</v>
      </c>
      <c r="H1" s="2" t="s">
        <v>26</v>
      </c>
      <c r="I1" s="2" t="s">
        <v>27</v>
      </c>
      <c r="J1" s="2" t="s">
        <v>28</v>
      </c>
      <c r="K1" s="3" t="s">
        <v>29</v>
      </c>
      <c r="L1" s="3" t="s">
        <v>30</v>
      </c>
      <c r="M1" t="s">
        <v>31</v>
      </c>
      <c r="N1" s="3"/>
      <c r="O1" t="s">
        <v>3</v>
      </c>
      <c r="P1" t="s">
        <v>4</v>
      </c>
      <c r="Q1" t="s">
        <v>5</v>
      </c>
      <c r="R1" t="s">
        <v>6</v>
      </c>
      <c r="S1" t="s">
        <v>7</v>
      </c>
      <c r="T1" t="s">
        <v>8</v>
      </c>
      <c r="U1" t="s">
        <v>9</v>
      </c>
      <c r="V1" t="s">
        <v>10</v>
      </c>
      <c r="X1" s="9" t="s">
        <v>32</v>
      </c>
      <c r="Y1" s="9" t="s">
        <v>33</v>
      </c>
      <c r="Z1" s="9" t="s">
        <v>11</v>
      </c>
      <c r="AA1" s="9" t="s">
        <v>12</v>
      </c>
      <c r="AB1" s="9" t="s">
        <v>13</v>
      </c>
      <c r="AC1" s="9" t="s">
        <v>14</v>
      </c>
      <c r="AD1" s="9" t="s">
        <v>15</v>
      </c>
    </row>
    <row r="2" spans="1:30">
      <c r="A2">
        <v>4</v>
      </c>
      <c r="B2">
        <v>2024</v>
      </c>
      <c r="C2" s="3">
        <v>6115031.1600000001</v>
      </c>
      <c r="D2" s="5">
        <v>66281000</v>
      </c>
      <c r="E2">
        <v>928000</v>
      </c>
      <c r="F2" s="5">
        <v>178303000</v>
      </c>
      <c r="G2" s="5">
        <v>95034000</v>
      </c>
      <c r="H2" s="5">
        <v>207442000</v>
      </c>
      <c r="I2" s="5">
        <v>127926000</v>
      </c>
      <c r="J2" s="5">
        <v>387607000</v>
      </c>
      <c r="K2">
        <v>0.3</v>
      </c>
      <c r="L2" s="5">
        <v>39110000</v>
      </c>
      <c r="M2" s="5">
        <v>77078000</v>
      </c>
      <c r="O2">
        <f>(E2/J2)*100</f>
        <v>0.23941776077315424</v>
      </c>
      <c r="P2">
        <f>(E2/F2)*100</f>
        <v>0.52046235901807592</v>
      </c>
      <c r="Q2">
        <f>(E2/D2)*100</f>
        <v>1.4000995760474344</v>
      </c>
      <c r="R2">
        <f>I2/G2</f>
        <v>1.3461077088200013</v>
      </c>
      <c r="S2">
        <f>H2/F2</f>
        <v>1.1634240590455573</v>
      </c>
      <c r="T2">
        <f>H2/J2</f>
        <v>0.53518641304207615</v>
      </c>
      <c r="U2">
        <f>L2/G2</f>
        <v>0.41153692362733335</v>
      </c>
      <c r="V2">
        <f>M2/(M2+F2)</f>
        <v>0.30181571847553262</v>
      </c>
      <c r="X2" s="8">
        <v>61.98</v>
      </c>
      <c r="Y2" s="9"/>
      <c r="Z2">
        <f>((K2-K3)/K3)*100</f>
        <v>-77.941176470588232</v>
      </c>
      <c r="AA2">
        <f>X2*C2/D2</f>
        <v>5.7182243975920706</v>
      </c>
      <c r="AB2">
        <f>X2/K2</f>
        <v>206.6</v>
      </c>
      <c r="AC2">
        <f>X2*C2/F2</f>
        <v>2.1256492111562904</v>
      </c>
      <c r="AD2">
        <f>0.5*(J2+J3)/F2</f>
        <v>2.1944555055158914</v>
      </c>
    </row>
    <row r="3" spans="1:30">
      <c r="A3">
        <v>3</v>
      </c>
      <c r="B3">
        <v>2024</v>
      </c>
      <c r="C3" s="3">
        <v>6224278.8499999996</v>
      </c>
      <c r="D3" s="4">
        <v>71089000</v>
      </c>
      <c r="E3" s="4">
        <v>4291000</v>
      </c>
      <c r="F3" s="4">
        <v>187673000</v>
      </c>
      <c r="G3" s="4">
        <v>89625000</v>
      </c>
      <c r="H3" s="4">
        <v>205412000</v>
      </c>
      <c r="I3" s="4">
        <v>125555000</v>
      </c>
      <c r="J3" s="4">
        <v>394949000</v>
      </c>
      <c r="K3" s="6">
        <v>1.36</v>
      </c>
      <c r="L3" s="4">
        <v>42252000</v>
      </c>
      <c r="M3" s="5">
        <v>76613000</v>
      </c>
      <c r="O3">
        <f t="shared" ref="O3:O29" si="0">(E3/J3)*100</f>
        <v>1.086469392250645</v>
      </c>
      <c r="P3">
        <f t="shared" ref="P3:P29" si="1">(E3/F3)*100</f>
        <v>2.2864237263751312</v>
      </c>
      <c r="Q3">
        <f t="shared" ref="Q3:Q29" si="2">(E3/D3)*100</f>
        <v>6.0360955984751508</v>
      </c>
      <c r="R3">
        <f t="shared" ref="R3:R29" si="3">I3/G3</f>
        <v>1.4008926080892607</v>
      </c>
      <c r="S3">
        <f t="shared" ref="S3:S29" si="4">H3/F3</f>
        <v>1.0945207888188497</v>
      </c>
      <c r="T3">
        <f t="shared" ref="T3:T29" si="5">H3/J3</f>
        <v>0.52009753158002681</v>
      </c>
      <c r="U3">
        <f t="shared" ref="U3:U29" si="6">L3/G3</f>
        <v>0.47143096234309623</v>
      </c>
      <c r="V3">
        <f t="shared" ref="V3:V29" si="7">M3/(M3+F3)</f>
        <v>0.28988671363598528</v>
      </c>
      <c r="X3" s="6">
        <v>64.569999999999993</v>
      </c>
      <c r="Y3" s="9"/>
      <c r="Z3">
        <f t="shared" ref="Z3:Z29" si="8">((K3-K4)/K4)*100</f>
        <v>23.636363636363637</v>
      </c>
      <c r="AA3">
        <f t="shared" ref="AA3:AA29" si="9">X3*C3/D3</f>
        <v>5.6535003354175748</v>
      </c>
      <c r="AB3">
        <f t="shared" ref="AB3:AB29" si="10">X3/K3</f>
        <v>47.47794117647058</v>
      </c>
      <c r="AC3">
        <f t="shared" ref="AC3:AC29" si="11">X3*C3/F3</f>
        <v>2.1414997647210838</v>
      </c>
      <c r="AD3">
        <f t="shared" ref="AD3:AD28" si="12">0.5*(J3+J4)/F3</f>
        <v>2.104010699461297</v>
      </c>
    </row>
    <row r="4" spans="1:30">
      <c r="A4">
        <v>2</v>
      </c>
      <c r="B4">
        <v>2024</v>
      </c>
      <c r="C4" s="3">
        <v>6324115.4900000002</v>
      </c>
      <c r="D4" s="4">
        <v>74463000</v>
      </c>
      <c r="E4" s="4">
        <v>3517000</v>
      </c>
      <c r="F4" s="4">
        <v>185407000</v>
      </c>
      <c r="G4" s="4">
        <v>91496000</v>
      </c>
      <c r="H4" s="4">
        <v>207592000</v>
      </c>
      <c r="I4" s="4">
        <v>128632000</v>
      </c>
      <c r="J4" s="4">
        <v>394783000</v>
      </c>
      <c r="K4" s="6">
        <v>1.1000000000000001</v>
      </c>
      <c r="L4" s="4">
        <v>38148000</v>
      </c>
      <c r="M4" s="5">
        <v>75468000</v>
      </c>
      <c r="O4">
        <f t="shared" si="0"/>
        <v>0.89086916103276992</v>
      </c>
      <c r="P4">
        <f t="shared" si="1"/>
        <v>1.8969078837368598</v>
      </c>
      <c r="Q4">
        <f t="shared" si="2"/>
        <v>4.7231510951747842</v>
      </c>
      <c r="R4">
        <f t="shared" si="3"/>
        <v>1.4058756666958119</v>
      </c>
      <c r="S4">
        <f t="shared" si="4"/>
        <v>1.1196556764307712</v>
      </c>
      <c r="T4">
        <f t="shared" si="5"/>
        <v>0.52583824531451451</v>
      </c>
      <c r="U4">
        <f t="shared" si="6"/>
        <v>0.41693625950861241</v>
      </c>
      <c r="V4">
        <f t="shared" si="7"/>
        <v>0.28928797316722571</v>
      </c>
      <c r="X4" s="6">
        <v>70</v>
      </c>
      <c r="Y4" s="9"/>
      <c r="Z4">
        <f t="shared" si="8"/>
        <v>-51.327433628318573</v>
      </c>
      <c r="AA4">
        <f t="shared" si="9"/>
        <v>5.9450745242603711</v>
      </c>
      <c r="AB4">
        <f t="shared" si="10"/>
        <v>63.636363636363633</v>
      </c>
      <c r="AC4">
        <f t="shared" si="11"/>
        <v>2.3876557211971501</v>
      </c>
      <c r="AD4">
        <f t="shared" si="12"/>
        <v>2.1488455128447148</v>
      </c>
    </row>
    <row r="5" spans="1:30">
      <c r="A5">
        <v>1</v>
      </c>
      <c r="B5">
        <v>2024</v>
      </c>
      <c r="C5" s="3">
        <v>6435215.0499999998</v>
      </c>
      <c r="D5" s="4">
        <v>72478000</v>
      </c>
      <c r="E5" s="4">
        <v>7358000</v>
      </c>
      <c r="F5" s="4">
        <v>186565000</v>
      </c>
      <c r="G5" s="4">
        <v>93911000</v>
      </c>
      <c r="H5" s="4">
        <v>213734000</v>
      </c>
      <c r="I5" s="4">
        <v>133091000</v>
      </c>
      <c r="J5" s="4">
        <v>402039000</v>
      </c>
      <c r="K5" s="6">
        <v>2.2599999999999998</v>
      </c>
      <c r="L5" s="4">
        <v>39949000</v>
      </c>
      <c r="M5" s="5">
        <v>79931000</v>
      </c>
      <c r="O5">
        <f t="shared" si="0"/>
        <v>1.8301707048321185</v>
      </c>
      <c r="P5">
        <f t="shared" si="1"/>
        <v>3.9439337496314959</v>
      </c>
      <c r="Q5">
        <f t="shared" si="2"/>
        <v>10.15204613813847</v>
      </c>
      <c r="R5">
        <f t="shared" si="3"/>
        <v>1.417203522484054</v>
      </c>
      <c r="S5">
        <f t="shared" si="4"/>
        <v>1.1456275292793396</v>
      </c>
      <c r="T5">
        <f t="shared" si="5"/>
        <v>0.53162504135170963</v>
      </c>
      <c r="U5">
        <f t="shared" si="6"/>
        <v>0.42539212658793962</v>
      </c>
      <c r="V5">
        <f t="shared" si="7"/>
        <v>0.29993320725264166</v>
      </c>
      <c r="X5" s="6">
        <v>64.41</v>
      </c>
      <c r="Y5" s="9"/>
      <c r="Z5">
        <f t="shared" si="8"/>
        <v>1514.2857142857138</v>
      </c>
      <c r="AA5">
        <f t="shared" si="9"/>
        <v>5.7188691930033935</v>
      </c>
      <c r="AB5">
        <f t="shared" si="10"/>
        <v>28.5</v>
      </c>
      <c r="AC5">
        <f t="shared" si="11"/>
        <v>2.2217039711119448</v>
      </c>
      <c r="AD5">
        <f t="shared" si="12"/>
        <v>2.1662932490016886</v>
      </c>
    </row>
    <row r="6" spans="1:30">
      <c r="A6">
        <v>4</v>
      </c>
      <c r="B6">
        <v>2023</v>
      </c>
      <c r="C6" s="3">
        <v>6524109.0499999998</v>
      </c>
      <c r="D6" s="4">
        <v>78732000</v>
      </c>
      <c r="E6" s="4">
        <v>472000</v>
      </c>
      <c r="F6" s="4">
        <v>186607000</v>
      </c>
      <c r="G6" s="4">
        <v>95467000</v>
      </c>
      <c r="H6" s="4">
        <v>217908000</v>
      </c>
      <c r="I6" s="4">
        <v>134115000</v>
      </c>
      <c r="J6" s="4">
        <v>406270000</v>
      </c>
      <c r="K6" s="6">
        <v>0.14000000000000001</v>
      </c>
      <c r="L6" s="4">
        <v>38774000</v>
      </c>
      <c r="M6" s="5">
        <v>81541000</v>
      </c>
      <c r="O6">
        <f t="shared" si="0"/>
        <v>0.11617889580820637</v>
      </c>
      <c r="P6">
        <f t="shared" si="1"/>
        <v>0.25293799267980305</v>
      </c>
      <c r="Q6">
        <f t="shared" si="2"/>
        <v>0.5995021084184321</v>
      </c>
      <c r="R6">
        <f t="shared" si="3"/>
        <v>1.4048309887186148</v>
      </c>
      <c r="S6">
        <f t="shared" si="4"/>
        <v>1.16773754467946</v>
      </c>
      <c r="T6">
        <f t="shared" si="5"/>
        <v>0.53636251753759812</v>
      </c>
      <c r="U6">
        <f t="shared" si="6"/>
        <v>0.40615081651251217</v>
      </c>
      <c r="V6">
        <f t="shared" si="7"/>
        <v>0.30408953264615063</v>
      </c>
      <c r="X6" s="6">
        <v>62.53</v>
      </c>
      <c r="Y6" s="9"/>
      <c r="Z6">
        <f t="shared" si="8"/>
        <v>-93.333333333333329</v>
      </c>
      <c r="AA6">
        <f t="shared" si="9"/>
        <v>5.1815340509132248</v>
      </c>
      <c r="AB6">
        <f t="shared" si="10"/>
        <v>446.64285714285711</v>
      </c>
      <c r="AC6">
        <f t="shared" si="11"/>
        <v>2.1861588198540249</v>
      </c>
      <c r="AD6">
        <f t="shared" si="12"/>
        <v>2.1965092413467877</v>
      </c>
    </row>
    <row r="7" spans="1:30">
      <c r="A7">
        <v>3</v>
      </c>
      <c r="B7">
        <v>2023</v>
      </c>
      <c r="C7" s="3">
        <v>6646135.3799999999</v>
      </c>
      <c r="D7" s="4">
        <v>76350000</v>
      </c>
      <c r="E7" s="4">
        <v>7044000</v>
      </c>
      <c r="F7" s="4">
        <v>191199000</v>
      </c>
      <c r="G7" s="4">
        <v>95131000</v>
      </c>
      <c r="H7" s="4">
        <v>220552000</v>
      </c>
      <c r="I7" s="4">
        <v>141251000</v>
      </c>
      <c r="J7" s="4">
        <v>413498000</v>
      </c>
      <c r="K7" s="6">
        <v>2.1</v>
      </c>
      <c r="L7" s="4">
        <v>43031000</v>
      </c>
      <c r="M7" s="5">
        <v>82147000</v>
      </c>
      <c r="O7">
        <f t="shared" si="0"/>
        <v>1.7035148900357437</v>
      </c>
      <c r="P7">
        <f t="shared" si="1"/>
        <v>3.6841196868184456</v>
      </c>
      <c r="Q7">
        <f t="shared" si="2"/>
        <v>9.2259332023575649</v>
      </c>
      <c r="R7">
        <f t="shared" si="3"/>
        <v>1.4848051634062502</v>
      </c>
      <c r="S7">
        <f t="shared" si="4"/>
        <v>1.1535206774094007</v>
      </c>
      <c r="T7">
        <f t="shared" si="5"/>
        <v>0.53338105625662036</v>
      </c>
      <c r="U7">
        <f t="shared" si="6"/>
        <v>0.45233414975139546</v>
      </c>
      <c r="V7">
        <f t="shared" si="7"/>
        <v>0.30052387816174375</v>
      </c>
      <c r="X7" s="6">
        <v>60.57</v>
      </c>
      <c r="Y7" s="9"/>
      <c r="Z7">
        <f t="shared" si="8"/>
        <v>128.2608695652174</v>
      </c>
      <c r="AA7">
        <f t="shared" si="9"/>
        <v>5.272513686530452</v>
      </c>
      <c r="AB7">
        <f t="shared" si="10"/>
        <v>28.842857142857142</v>
      </c>
      <c r="AC7">
        <f t="shared" si="11"/>
        <v>2.1054316181915178</v>
      </c>
      <c r="AD7">
        <f t="shared" si="12"/>
        <v>2.166671896819544</v>
      </c>
    </row>
    <row r="8" spans="1:30">
      <c r="A8">
        <v>2</v>
      </c>
      <c r="B8">
        <v>2023</v>
      </c>
      <c r="C8" s="3">
        <v>6735210.9100000001</v>
      </c>
      <c r="D8" s="4">
        <v>74578000</v>
      </c>
      <c r="E8" s="4">
        <v>3134000</v>
      </c>
      <c r="F8" s="4">
        <v>190461000</v>
      </c>
      <c r="G8" s="4">
        <v>96129000</v>
      </c>
      <c r="H8" s="4">
        <v>222939000</v>
      </c>
      <c r="I8" s="4">
        <v>140486000</v>
      </c>
      <c r="J8" s="4">
        <v>415033000</v>
      </c>
      <c r="K8" s="6">
        <v>0.92</v>
      </c>
      <c r="L8" s="4">
        <v>45094000</v>
      </c>
      <c r="M8" s="5">
        <v>84366000</v>
      </c>
      <c r="O8">
        <f t="shared" si="0"/>
        <v>0.75512067715097353</v>
      </c>
      <c r="P8">
        <f t="shared" si="1"/>
        <v>1.6454812271278634</v>
      </c>
      <c r="Q8">
        <f t="shared" si="2"/>
        <v>4.2023116736839281</v>
      </c>
      <c r="R8">
        <f t="shared" si="3"/>
        <v>1.4614320340375953</v>
      </c>
      <c r="S8">
        <f t="shared" si="4"/>
        <v>1.1705230992171625</v>
      </c>
      <c r="T8">
        <f t="shared" si="5"/>
        <v>0.53715969573503797</v>
      </c>
      <c r="U8">
        <f t="shared" si="6"/>
        <v>0.46909881513383056</v>
      </c>
      <c r="V8">
        <f t="shared" si="7"/>
        <v>0.30697857197436934</v>
      </c>
      <c r="X8" s="6">
        <v>56.2</v>
      </c>
      <c r="Y8" s="9"/>
      <c r="Z8">
        <f t="shared" si="8"/>
        <v>-63.2</v>
      </c>
      <c r="AA8">
        <f t="shared" si="9"/>
        <v>5.0754760538228432</v>
      </c>
      <c r="AB8">
        <f t="shared" si="10"/>
        <v>61.086956521739133</v>
      </c>
      <c r="AC8">
        <f t="shared" si="11"/>
        <v>1.9873824727477016</v>
      </c>
      <c r="AD8">
        <f t="shared" si="12"/>
        <v>2.216167614367246</v>
      </c>
    </row>
    <row r="9" spans="1:30">
      <c r="A9">
        <v>1</v>
      </c>
      <c r="B9">
        <v>2023</v>
      </c>
      <c r="C9" s="3">
        <v>6856830.9199999999</v>
      </c>
      <c r="D9" s="4">
        <v>86959000</v>
      </c>
      <c r="E9" s="4">
        <v>8709000</v>
      </c>
      <c r="F9" s="4">
        <v>193317000</v>
      </c>
      <c r="G9" s="4">
        <v>102677000</v>
      </c>
      <c r="H9" s="4">
        <v>233623000</v>
      </c>
      <c r="I9" s="4">
        <v>150573000</v>
      </c>
      <c r="J9" s="4">
        <v>429154000</v>
      </c>
      <c r="K9" s="6">
        <v>2.5</v>
      </c>
      <c r="L9" s="4">
        <v>42074000</v>
      </c>
      <c r="M9" s="5">
        <v>85142000</v>
      </c>
      <c r="O9">
        <f t="shared" si="0"/>
        <v>2.0293414485243062</v>
      </c>
      <c r="P9">
        <f t="shared" si="1"/>
        <v>4.5050357702633503</v>
      </c>
      <c r="Q9">
        <f t="shared" si="2"/>
        <v>10.015064570659735</v>
      </c>
      <c r="R9">
        <f t="shared" si="3"/>
        <v>1.4664725303622037</v>
      </c>
      <c r="S9">
        <f t="shared" si="4"/>
        <v>1.2084969247401935</v>
      </c>
      <c r="T9">
        <f t="shared" si="5"/>
        <v>0.54438033899252947</v>
      </c>
      <c r="U9">
        <f t="shared" si="6"/>
        <v>0.40977044518246541</v>
      </c>
      <c r="V9">
        <f t="shared" si="7"/>
        <v>0.30576135086314321</v>
      </c>
      <c r="X9" s="6">
        <v>53.05</v>
      </c>
      <c r="Y9" s="9"/>
      <c r="Z9">
        <f t="shared" si="8"/>
        <v>-14.383561643835616</v>
      </c>
      <c r="AA9">
        <f t="shared" si="9"/>
        <v>4.1830619062546717</v>
      </c>
      <c r="AB9">
        <f t="shared" si="10"/>
        <v>21.22</v>
      </c>
      <c r="AC9">
        <f t="shared" si="11"/>
        <v>1.8816497271631569</v>
      </c>
      <c r="AD9">
        <f t="shared" si="12"/>
        <v>2.2558233367991436</v>
      </c>
    </row>
    <row r="10" spans="1:30">
      <c r="A10">
        <v>4</v>
      </c>
      <c r="B10">
        <v>2022</v>
      </c>
      <c r="C10" s="3">
        <v>7003503.3899999997</v>
      </c>
      <c r="D10" s="4">
        <v>101303000</v>
      </c>
      <c r="E10" s="4">
        <v>10410000</v>
      </c>
      <c r="F10" s="4">
        <v>190472000</v>
      </c>
      <c r="G10" s="4">
        <v>121311000</v>
      </c>
      <c r="H10" s="4">
        <v>250427000</v>
      </c>
      <c r="I10" s="4">
        <v>165938000</v>
      </c>
      <c r="J10" s="4">
        <v>443024000</v>
      </c>
      <c r="K10" s="6">
        <v>2.92</v>
      </c>
      <c r="L10" s="4">
        <v>40090000</v>
      </c>
      <c r="M10" s="5">
        <v>83796000</v>
      </c>
      <c r="O10">
        <f t="shared" si="0"/>
        <v>2.3497598324244287</v>
      </c>
      <c r="P10">
        <f t="shared" si="1"/>
        <v>5.4653702381452387</v>
      </c>
      <c r="Q10">
        <f t="shared" si="2"/>
        <v>10.276102385911571</v>
      </c>
      <c r="R10">
        <f t="shared" si="3"/>
        <v>1.367872657879335</v>
      </c>
      <c r="S10">
        <f t="shared" si="4"/>
        <v>1.3147706749548491</v>
      </c>
      <c r="T10">
        <f t="shared" si="5"/>
        <v>0.56526734443280724</v>
      </c>
      <c r="U10">
        <f t="shared" si="6"/>
        <v>0.33047291671818713</v>
      </c>
      <c r="V10">
        <f t="shared" si="7"/>
        <v>0.30552598188633018</v>
      </c>
      <c r="X10" s="6">
        <v>52.02</v>
      </c>
      <c r="Y10" s="9"/>
      <c r="Z10">
        <f t="shared" si="8"/>
        <v>58.695652173913039</v>
      </c>
      <c r="AA10">
        <f t="shared" si="9"/>
        <v>3.5963618683336134</v>
      </c>
      <c r="AB10">
        <f t="shared" si="10"/>
        <v>17.815068493150687</v>
      </c>
      <c r="AC10">
        <f t="shared" si="11"/>
        <v>1.9127338734711665</v>
      </c>
      <c r="AD10">
        <f t="shared" si="12"/>
        <v>2.3110535931790501</v>
      </c>
    </row>
    <row r="11" spans="1:30">
      <c r="A11">
        <v>3</v>
      </c>
      <c r="B11">
        <v>2022</v>
      </c>
      <c r="C11" s="3">
        <v>7167913.1399999997</v>
      </c>
      <c r="D11" s="4">
        <v>95749000</v>
      </c>
      <c r="E11" s="4">
        <v>6743000</v>
      </c>
      <c r="F11" s="4">
        <v>186523000</v>
      </c>
      <c r="G11" s="4">
        <v>118672000</v>
      </c>
      <c r="H11" s="4">
        <v>247120000</v>
      </c>
      <c r="I11" s="4">
        <v>163318000</v>
      </c>
      <c r="J11" s="4">
        <v>437358000</v>
      </c>
      <c r="K11" s="6">
        <v>1.84</v>
      </c>
      <c r="L11" s="4">
        <v>35978000</v>
      </c>
      <c r="M11" s="5">
        <v>81990000</v>
      </c>
      <c r="O11">
        <f t="shared" si="0"/>
        <v>1.5417575533087311</v>
      </c>
      <c r="P11">
        <f t="shared" si="1"/>
        <v>3.6151037673638102</v>
      </c>
      <c r="Q11">
        <f t="shared" si="2"/>
        <v>7.0423711996992138</v>
      </c>
      <c r="R11">
        <f t="shared" si="3"/>
        <v>1.3762134286099501</v>
      </c>
      <c r="S11">
        <f t="shared" si="4"/>
        <v>1.3248768248419767</v>
      </c>
      <c r="T11">
        <f t="shared" si="5"/>
        <v>0.5650291065900247</v>
      </c>
      <c r="U11">
        <f t="shared" si="6"/>
        <v>0.3031717675610085</v>
      </c>
      <c r="V11">
        <f t="shared" si="7"/>
        <v>0.30534834440045733</v>
      </c>
      <c r="X11" s="6">
        <v>45.05</v>
      </c>
      <c r="Y11" s="9"/>
      <c r="Z11">
        <f t="shared" si="8"/>
        <v>-61.666666666666671</v>
      </c>
      <c r="AA11">
        <f t="shared" si="9"/>
        <v>3.3725102816426276</v>
      </c>
      <c r="AB11">
        <f t="shared" si="10"/>
        <v>24.48369565217391</v>
      </c>
      <c r="AC11">
        <f t="shared" si="11"/>
        <v>1.731231467202436</v>
      </c>
      <c r="AD11">
        <f t="shared" si="12"/>
        <v>2.3730478278818161</v>
      </c>
    </row>
    <row r="12" spans="1:30">
      <c r="A12">
        <v>2</v>
      </c>
      <c r="B12">
        <v>2022</v>
      </c>
      <c r="C12" s="3">
        <v>7355041.6299999999</v>
      </c>
      <c r="D12" s="4">
        <v>100059000</v>
      </c>
      <c r="E12" s="4">
        <v>18040000</v>
      </c>
      <c r="F12" s="4">
        <v>190502000</v>
      </c>
      <c r="G12" s="4">
        <v>118678000</v>
      </c>
      <c r="H12" s="4">
        <v>253597000</v>
      </c>
      <c r="I12" s="4">
        <v>165224000</v>
      </c>
      <c r="J12" s="4">
        <v>447898000</v>
      </c>
      <c r="K12" s="8">
        <v>4.8</v>
      </c>
      <c r="L12" s="4">
        <v>38970000</v>
      </c>
      <c r="M12" s="5">
        <v>83741000</v>
      </c>
      <c r="O12">
        <f t="shared" si="0"/>
        <v>4.0277027358907604</v>
      </c>
      <c r="P12">
        <f t="shared" si="1"/>
        <v>9.4697168533663696</v>
      </c>
      <c r="Q12">
        <f t="shared" si="2"/>
        <v>18.029362676021147</v>
      </c>
      <c r="R12">
        <f t="shared" si="3"/>
        <v>1.3922041153372993</v>
      </c>
      <c r="S12">
        <f t="shared" si="4"/>
        <v>1.3312038718753609</v>
      </c>
      <c r="T12">
        <f t="shared" si="5"/>
        <v>0.56619364230248848</v>
      </c>
      <c r="U12">
        <f t="shared" si="6"/>
        <v>0.32836751546200643</v>
      </c>
      <c r="V12">
        <f t="shared" si="7"/>
        <v>0.30535328157874586</v>
      </c>
      <c r="X12" s="6">
        <v>46.9</v>
      </c>
      <c r="Y12" s="9"/>
      <c r="Z12">
        <f t="shared" si="8"/>
        <v>158.06451612903223</v>
      </c>
      <c r="AA12">
        <f t="shared" si="9"/>
        <v>3.447480510968528</v>
      </c>
      <c r="AB12">
        <f t="shared" si="10"/>
        <v>9.7708333333333339</v>
      </c>
      <c r="AC12">
        <f t="shared" si="11"/>
        <v>1.8107497687530838</v>
      </c>
      <c r="AD12">
        <f t="shared" si="12"/>
        <v>2.2910126927801282</v>
      </c>
    </row>
    <row r="13" spans="1:30">
      <c r="A13">
        <v>1</v>
      </c>
      <c r="B13">
        <v>2022</v>
      </c>
      <c r="C13" s="3">
        <v>7550963.8700000001</v>
      </c>
      <c r="D13" s="4">
        <v>84204000</v>
      </c>
      <c r="E13" s="4">
        <v>7116000</v>
      </c>
      <c r="F13" s="4">
        <v>175998000</v>
      </c>
      <c r="G13" s="4">
        <v>113298000</v>
      </c>
      <c r="H13" s="4">
        <v>245454000</v>
      </c>
      <c r="I13" s="4">
        <v>152021000</v>
      </c>
      <c r="J13" s="4">
        <v>424987000</v>
      </c>
      <c r="K13" s="6">
        <v>1.86</v>
      </c>
      <c r="L13" s="4">
        <v>38360000</v>
      </c>
      <c r="M13" s="5">
        <v>86048000</v>
      </c>
      <c r="O13">
        <f t="shared" si="0"/>
        <v>1.6744041582448403</v>
      </c>
      <c r="P13">
        <f t="shared" si="1"/>
        <v>4.0432277639518626</v>
      </c>
      <c r="Q13">
        <f t="shared" si="2"/>
        <v>8.4509049451332476</v>
      </c>
      <c r="R13">
        <f t="shared" si="3"/>
        <v>1.3417800843792476</v>
      </c>
      <c r="S13">
        <f t="shared" si="4"/>
        <v>1.3946408481914567</v>
      </c>
      <c r="T13">
        <f t="shared" si="5"/>
        <v>0.5775564899632224</v>
      </c>
      <c r="U13">
        <f t="shared" si="6"/>
        <v>0.33857614432734912</v>
      </c>
      <c r="V13">
        <f t="shared" si="7"/>
        <v>0.32836982819810262</v>
      </c>
      <c r="X13" s="6">
        <v>48.84</v>
      </c>
      <c r="Y13" s="9"/>
      <c r="Z13">
        <f t="shared" si="8"/>
        <v>-37.162162162162161</v>
      </c>
      <c r="AA13">
        <f t="shared" si="9"/>
        <v>4.379709698004846</v>
      </c>
      <c r="AB13">
        <f t="shared" si="10"/>
        <v>26.258064516129032</v>
      </c>
      <c r="AC13">
        <f t="shared" si="11"/>
        <v>2.0954162854736986</v>
      </c>
      <c r="AD13">
        <f t="shared" si="12"/>
        <v>2.3561801838657259</v>
      </c>
    </row>
    <row r="14" spans="1:30">
      <c r="A14">
        <v>4</v>
      </c>
      <c r="B14">
        <v>2021</v>
      </c>
      <c r="C14" s="3">
        <v>7684132.4500000002</v>
      </c>
      <c r="D14" s="4">
        <v>85280000</v>
      </c>
      <c r="E14" s="4">
        <v>11461000</v>
      </c>
      <c r="F14" s="4">
        <v>171966000</v>
      </c>
      <c r="G14" s="4">
        <v>95547000</v>
      </c>
      <c r="H14" s="4">
        <v>229054000</v>
      </c>
      <c r="I14" s="4">
        <v>128765000</v>
      </c>
      <c r="J14" s="4">
        <v>404379000</v>
      </c>
      <c r="K14" s="6">
        <v>2.96</v>
      </c>
      <c r="L14" s="4">
        <v>36857000</v>
      </c>
      <c r="M14" s="5">
        <v>89086000</v>
      </c>
      <c r="O14">
        <f t="shared" si="0"/>
        <v>2.8342223508144588</v>
      </c>
      <c r="P14">
        <f t="shared" si="1"/>
        <v>6.6646895316516064</v>
      </c>
      <c r="Q14">
        <f t="shared" si="2"/>
        <v>13.439258911819888</v>
      </c>
      <c r="R14">
        <f t="shared" si="3"/>
        <v>1.3476613603776153</v>
      </c>
      <c r="S14">
        <f t="shared" si="4"/>
        <v>1.3319725992347324</v>
      </c>
      <c r="T14">
        <f t="shared" si="5"/>
        <v>0.5664339641771704</v>
      </c>
      <c r="U14">
        <f t="shared" si="6"/>
        <v>0.38574732853988092</v>
      </c>
      <c r="V14">
        <f t="shared" si="7"/>
        <v>0.34125768046213018</v>
      </c>
      <c r="X14" s="6">
        <v>38.590000000000003</v>
      </c>
      <c r="Y14" s="9"/>
      <c r="Z14">
        <f t="shared" si="8"/>
        <v>-2566.666666666667</v>
      </c>
      <c r="AA14">
        <f t="shared" si="9"/>
        <v>3.4771420174190903</v>
      </c>
      <c r="AB14">
        <f t="shared" si="10"/>
        <v>13.037162162162163</v>
      </c>
      <c r="AC14">
        <f t="shared" si="11"/>
        <v>1.7243563916442788</v>
      </c>
      <c r="AD14">
        <f t="shared" si="12"/>
        <v>2.3642696812160544</v>
      </c>
    </row>
    <row r="15" spans="1:30">
      <c r="A15">
        <v>3</v>
      </c>
      <c r="B15">
        <v>2021</v>
      </c>
      <c r="C15" s="3">
        <v>7758929.7000000002</v>
      </c>
      <c r="D15" s="4">
        <v>60044000</v>
      </c>
      <c r="E15" s="4">
        <v>-447000</v>
      </c>
      <c r="F15" s="4">
        <v>163389000</v>
      </c>
      <c r="G15" s="4">
        <v>104232000</v>
      </c>
      <c r="H15" s="4">
        <v>242087000</v>
      </c>
      <c r="I15" s="4">
        <v>131570000</v>
      </c>
      <c r="J15" s="4">
        <v>408769000</v>
      </c>
      <c r="K15" s="6">
        <v>-0.12</v>
      </c>
      <c r="L15" s="4">
        <v>38073000</v>
      </c>
      <c r="M15" s="5">
        <v>95390000</v>
      </c>
      <c r="O15">
        <f t="shared" si="0"/>
        <v>-0.10935271510315117</v>
      </c>
      <c r="P15">
        <f t="shared" si="1"/>
        <v>-0.27358022877917115</v>
      </c>
      <c r="Q15">
        <f t="shared" si="2"/>
        <v>-0.74445406701752048</v>
      </c>
      <c r="R15">
        <f t="shared" si="3"/>
        <v>1.2622802977972216</v>
      </c>
      <c r="S15">
        <f t="shared" si="4"/>
        <v>1.4816603320908996</v>
      </c>
      <c r="T15">
        <f t="shared" si="5"/>
        <v>0.59223424476905051</v>
      </c>
      <c r="U15">
        <f t="shared" si="6"/>
        <v>0.36527170158876354</v>
      </c>
      <c r="V15">
        <f t="shared" si="7"/>
        <v>0.36861569138144906</v>
      </c>
      <c r="X15" s="6">
        <v>39.22</v>
      </c>
      <c r="Y15" s="9"/>
      <c r="Z15">
        <f t="shared" si="8"/>
        <v>-113.63636363636364</v>
      </c>
      <c r="AA15">
        <f t="shared" si="9"/>
        <v>5.0680371533208977</v>
      </c>
      <c r="AB15">
        <f t="shared" si="10"/>
        <v>-326.83333333333331</v>
      </c>
      <c r="AC15">
        <f t="shared" si="11"/>
        <v>1.8624584447790242</v>
      </c>
      <c r="AD15">
        <f t="shared" si="12"/>
        <v>2.4684219867922566</v>
      </c>
    </row>
    <row r="16" spans="1:30">
      <c r="A16">
        <v>2</v>
      </c>
      <c r="B16">
        <v>2021</v>
      </c>
      <c r="C16" s="3">
        <v>7807423.3399999999</v>
      </c>
      <c r="D16" s="4">
        <v>60515000</v>
      </c>
      <c r="E16" s="4">
        <v>3428000</v>
      </c>
      <c r="F16" s="4">
        <v>167999000</v>
      </c>
      <c r="G16" s="4">
        <v>84502000</v>
      </c>
      <c r="H16" s="4">
        <v>226614000</v>
      </c>
      <c r="I16" s="4">
        <v>111682000</v>
      </c>
      <c r="J16" s="4">
        <v>397857000</v>
      </c>
      <c r="K16" s="6">
        <v>0.88</v>
      </c>
      <c r="L16" s="4">
        <v>34104000</v>
      </c>
      <c r="M16" s="5">
        <v>100076000</v>
      </c>
      <c r="O16">
        <f t="shared" si="0"/>
        <v>0.8616161083002184</v>
      </c>
      <c r="P16">
        <f t="shared" si="1"/>
        <v>2.0404883362400965</v>
      </c>
      <c r="Q16">
        <f t="shared" si="2"/>
        <v>5.6647112286210026</v>
      </c>
      <c r="R16">
        <f t="shared" si="3"/>
        <v>1.3216491917351068</v>
      </c>
      <c r="S16">
        <f t="shared" si="4"/>
        <v>1.3489008863147995</v>
      </c>
      <c r="T16">
        <f t="shared" si="5"/>
        <v>0.56958655999517416</v>
      </c>
      <c r="U16">
        <f t="shared" si="6"/>
        <v>0.40358808075548508</v>
      </c>
      <c r="V16">
        <f t="shared" si="7"/>
        <v>0.3733134384034319</v>
      </c>
      <c r="X16" s="6">
        <v>35.14</v>
      </c>
      <c r="Y16" s="9"/>
      <c r="Z16">
        <f t="shared" si="8"/>
        <v>-38.888888888888886</v>
      </c>
      <c r="AA16">
        <f t="shared" si="9"/>
        <v>4.5336339117177555</v>
      </c>
      <c r="AB16">
        <f t="shared" si="10"/>
        <v>39.93181818181818</v>
      </c>
      <c r="AC16">
        <f t="shared" si="11"/>
        <v>1.6330624358930705</v>
      </c>
      <c r="AD16">
        <f t="shared" si="12"/>
        <v>2.3311358996184501</v>
      </c>
    </row>
    <row r="17" spans="1:30">
      <c r="A17">
        <v>1</v>
      </c>
      <c r="B17">
        <v>2021</v>
      </c>
      <c r="C17" s="3">
        <v>7807423.3399999999</v>
      </c>
      <c r="D17" s="4">
        <v>55665000</v>
      </c>
      <c r="E17" s="4">
        <v>5660000</v>
      </c>
      <c r="F17" s="4">
        <v>163714000</v>
      </c>
      <c r="G17" s="4">
        <v>76431000</v>
      </c>
      <c r="H17" s="4">
        <v>218447000</v>
      </c>
      <c r="I17" s="4">
        <v>99559000</v>
      </c>
      <c r="J17" s="4">
        <v>385400000</v>
      </c>
      <c r="K17" s="6">
        <v>1.44</v>
      </c>
      <c r="L17" s="4">
        <v>30985000</v>
      </c>
      <c r="M17" s="5">
        <v>102369000</v>
      </c>
      <c r="O17">
        <f t="shared" si="0"/>
        <v>1.468604047742605</v>
      </c>
      <c r="P17">
        <f t="shared" si="1"/>
        <v>3.4572486164897316</v>
      </c>
      <c r="Q17">
        <f t="shared" si="2"/>
        <v>10.167969100871284</v>
      </c>
      <c r="R17">
        <f t="shared" si="3"/>
        <v>1.3025997304758541</v>
      </c>
      <c r="S17">
        <f t="shared" si="4"/>
        <v>1.3343208277850398</v>
      </c>
      <c r="T17">
        <f t="shared" si="5"/>
        <v>0.56680591593149976</v>
      </c>
      <c r="U17">
        <f t="shared" si="6"/>
        <v>0.4053983331370779</v>
      </c>
      <c r="V17">
        <f t="shared" si="7"/>
        <v>0.38472581863553851</v>
      </c>
      <c r="X17" s="6">
        <v>33.81</v>
      </c>
      <c r="Y17" s="9"/>
      <c r="Z17">
        <f t="shared" si="8"/>
        <v>-238.46153846153845</v>
      </c>
      <c r="AA17">
        <f t="shared" si="9"/>
        <v>4.7420997597305306</v>
      </c>
      <c r="AB17">
        <f t="shared" si="10"/>
        <v>23.479166666666668</v>
      </c>
      <c r="AC17">
        <f t="shared" si="11"/>
        <v>1.6123788016015734</v>
      </c>
      <c r="AD17">
        <f t="shared" si="12"/>
        <v>2.3353775486519175</v>
      </c>
    </row>
    <row r="18" spans="1:30">
      <c r="A18">
        <v>4</v>
      </c>
      <c r="B18">
        <v>2020</v>
      </c>
      <c r="C18" s="3">
        <v>7807423.3399999999</v>
      </c>
      <c r="D18" s="4">
        <v>43989000</v>
      </c>
      <c r="E18" s="4">
        <v>-4014000</v>
      </c>
      <c r="F18" s="4">
        <v>155310000</v>
      </c>
      <c r="G18" s="4">
        <v>73708000</v>
      </c>
      <c r="H18" s="4">
        <v>220731000</v>
      </c>
      <c r="I18" s="4">
        <v>91953000</v>
      </c>
      <c r="J18" s="4">
        <v>379268000</v>
      </c>
      <c r="K18" s="6">
        <v>-1.04</v>
      </c>
      <c r="L18" s="4">
        <v>31765000</v>
      </c>
      <c r="M18" s="5">
        <v>108014000</v>
      </c>
      <c r="O18">
        <f t="shared" si="0"/>
        <v>-1.0583545144857991</v>
      </c>
      <c r="P18">
        <f t="shared" si="1"/>
        <v>-2.5845084025497393</v>
      </c>
      <c r="Q18">
        <f t="shared" si="2"/>
        <v>-9.1250085248584867</v>
      </c>
      <c r="R18">
        <f t="shared" si="3"/>
        <v>1.2475307971997611</v>
      </c>
      <c r="S18">
        <f t="shared" si="4"/>
        <v>1.4212285107204945</v>
      </c>
      <c r="T18">
        <f t="shared" si="5"/>
        <v>0.58199215330584175</v>
      </c>
      <c r="U18">
        <f t="shared" si="6"/>
        <v>0.43095729093178486</v>
      </c>
      <c r="V18">
        <f t="shared" si="7"/>
        <v>0.41019428536707631</v>
      </c>
      <c r="X18" s="6">
        <v>30.05</v>
      </c>
      <c r="Y18" s="9"/>
      <c r="Z18">
        <f t="shared" si="8"/>
        <v>-966.66666666666674</v>
      </c>
      <c r="AA18">
        <f t="shared" si="9"/>
        <v>5.333448620496033</v>
      </c>
      <c r="AB18">
        <f t="shared" si="10"/>
        <v>-28.89423076923077</v>
      </c>
      <c r="AC18">
        <f t="shared" si="11"/>
        <v>1.5106114955057628</v>
      </c>
      <c r="AD18">
        <f t="shared" si="12"/>
        <v>2.4419483613418325</v>
      </c>
    </row>
    <row r="19" spans="1:30">
      <c r="A19">
        <v>3</v>
      </c>
      <c r="B19">
        <v>2020</v>
      </c>
      <c r="C19" s="3">
        <v>7950846.6100000003</v>
      </c>
      <c r="D19" s="4">
        <v>44021000</v>
      </c>
      <c r="E19" s="4">
        <v>489000</v>
      </c>
      <c r="F19" s="4">
        <v>157167000</v>
      </c>
      <c r="G19" s="4">
        <v>70541000</v>
      </c>
      <c r="H19" s="4">
        <v>218910000</v>
      </c>
      <c r="I19" s="4">
        <v>92311000</v>
      </c>
      <c r="J19" s="4">
        <v>379250000</v>
      </c>
      <c r="K19" s="6">
        <v>0.12</v>
      </c>
      <c r="L19" s="4">
        <v>35714000</v>
      </c>
      <c r="M19" s="5">
        <v>109056000</v>
      </c>
      <c r="O19">
        <f t="shared" si="0"/>
        <v>0.12893869479235334</v>
      </c>
      <c r="P19">
        <f t="shared" si="1"/>
        <v>0.31113401668289148</v>
      </c>
      <c r="Q19">
        <f t="shared" si="2"/>
        <v>1.1108334658458463</v>
      </c>
      <c r="R19">
        <f t="shared" si="3"/>
        <v>1.3086148481025219</v>
      </c>
      <c r="S19">
        <f t="shared" si="4"/>
        <v>1.3928496440092386</v>
      </c>
      <c r="T19">
        <f t="shared" si="5"/>
        <v>0.57721819380355965</v>
      </c>
      <c r="U19">
        <f t="shared" si="6"/>
        <v>0.50628712380034302</v>
      </c>
      <c r="V19">
        <f t="shared" si="7"/>
        <v>0.40964154111402845</v>
      </c>
      <c r="X19" s="6">
        <v>21.3</v>
      </c>
      <c r="Y19" s="9"/>
      <c r="Z19">
        <f t="shared" si="8"/>
        <v>-102.57510729613735</v>
      </c>
      <c r="AA19">
        <f t="shared" si="9"/>
        <v>3.8470964492628523</v>
      </c>
      <c r="AB19">
        <f t="shared" si="10"/>
        <v>177.5</v>
      </c>
      <c r="AC19">
        <f t="shared" si="11"/>
        <v>1.0775355691271069</v>
      </c>
      <c r="AD19">
        <f t="shared" si="12"/>
        <v>2.3998294807434131</v>
      </c>
    </row>
    <row r="20" spans="1:30">
      <c r="A20">
        <v>2</v>
      </c>
      <c r="B20">
        <v>2020</v>
      </c>
      <c r="C20" s="3">
        <v>7807423.3399999999</v>
      </c>
      <c r="D20" s="4">
        <v>32504000</v>
      </c>
      <c r="E20" s="4">
        <v>-18131000</v>
      </c>
      <c r="F20" s="4">
        <v>157156000</v>
      </c>
      <c r="G20" s="4">
        <v>69393000</v>
      </c>
      <c r="H20" s="4">
        <v>214653000</v>
      </c>
      <c r="I20" s="4">
        <v>86201000</v>
      </c>
      <c r="J20" s="4">
        <v>375098000</v>
      </c>
      <c r="K20" s="6">
        <v>-4.66</v>
      </c>
      <c r="L20" s="4">
        <v>27939000</v>
      </c>
      <c r="M20" s="5">
        <v>104990000</v>
      </c>
      <c r="O20">
        <f t="shared" si="0"/>
        <v>-4.8336701342049277</v>
      </c>
      <c r="P20">
        <f t="shared" si="1"/>
        <v>-11.536944182850162</v>
      </c>
      <c r="Q20">
        <f t="shared" si="2"/>
        <v>-55.780826975141515</v>
      </c>
      <c r="R20">
        <f t="shared" si="3"/>
        <v>1.24221463259983</v>
      </c>
      <c r="S20">
        <f t="shared" si="4"/>
        <v>1.3658594008501108</v>
      </c>
      <c r="T20">
        <f t="shared" si="5"/>
        <v>0.57225844979178775</v>
      </c>
      <c r="U20">
        <f t="shared" si="6"/>
        <v>0.40261986079287537</v>
      </c>
      <c r="V20">
        <f t="shared" si="7"/>
        <v>0.40050201033012139</v>
      </c>
      <c r="X20" s="6">
        <v>27.39</v>
      </c>
      <c r="Y20" s="9"/>
      <c r="Z20">
        <f t="shared" si="8"/>
        <v>46500</v>
      </c>
      <c r="AA20">
        <f t="shared" si="9"/>
        <v>6.5790464337496921</v>
      </c>
      <c r="AB20">
        <f t="shared" si="10"/>
        <v>-5.877682403433476</v>
      </c>
      <c r="AC20">
        <f t="shared" si="11"/>
        <v>1.3607200824823742</v>
      </c>
      <c r="AD20">
        <f t="shared" si="12"/>
        <v>2.4468012675303519</v>
      </c>
    </row>
    <row r="21" spans="1:30">
      <c r="A21">
        <v>1</v>
      </c>
      <c r="B21">
        <v>2020</v>
      </c>
      <c r="C21" s="3">
        <v>7829509.6200000001</v>
      </c>
      <c r="D21" s="4">
        <v>60029000</v>
      </c>
      <c r="E21" s="4">
        <v>-24000</v>
      </c>
      <c r="F21" s="4">
        <v>179638000</v>
      </c>
      <c r="G21" s="4">
        <v>76243000</v>
      </c>
      <c r="H21" s="4">
        <v>210583000</v>
      </c>
      <c r="I21" s="4">
        <v>84973000</v>
      </c>
      <c r="J21" s="4">
        <v>393961000</v>
      </c>
      <c r="K21" s="6">
        <v>-0.01</v>
      </c>
      <c r="L21" s="4">
        <v>21811000</v>
      </c>
      <c r="M21" s="5">
        <v>95065000</v>
      </c>
      <c r="O21">
        <f t="shared" si="0"/>
        <v>-6.0919735709879909E-3</v>
      </c>
      <c r="P21">
        <f t="shared" si="1"/>
        <v>-1.3360202184393058E-2</v>
      </c>
      <c r="Q21">
        <f t="shared" si="2"/>
        <v>-3.9980676006596813E-2</v>
      </c>
      <c r="R21">
        <f t="shared" si="3"/>
        <v>1.1145023149666198</v>
      </c>
      <c r="S21">
        <f t="shared" si="4"/>
        <v>1.172263106915018</v>
      </c>
      <c r="T21">
        <f t="shared" si="5"/>
        <v>0.53452752937473502</v>
      </c>
      <c r="U21">
        <f t="shared" si="6"/>
        <v>0.28607216400194119</v>
      </c>
      <c r="V21">
        <f t="shared" si="7"/>
        <v>0.34606465892254545</v>
      </c>
      <c r="X21" s="6">
        <v>28.93</v>
      </c>
      <c r="Y21" s="9"/>
      <c r="Z21">
        <f t="shared" si="8"/>
        <v>-104.16666666666667</v>
      </c>
      <c r="AA21">
        <f t="shared" si="9"/>
        <v>3.7733047911276216</v>
      </c>
      <c r="AB21">
        <f t="shared" si="10"/>
        <v>-2893</v>
      </c>
      <c r="AC21">
        <f t="shared" si="11"/>
        <v>1.2609120192086307</v>
      </c>
      <c r="AD21">
        <f t="shared" si="12"/>
        <v>2.2219602756655052</v>
      </c>
    </row>
    <row r="22" spans="1:30">
      <c r="A22">
        <v>4</v>
      </c>
      <c r="B22">
        <v>2019</v>
      </c>
      <c r="C22" s="3">
        <v>7881194.6200000001</v>
      </c>
      <c r="D22" s="4">
        <v>84006000</v>
      </c>
      <c r="E22" s="4">
        <v>965000</v>
      </c>
      <c r="F22" s="4">
        <v>186476000</v>
      </c>
      <c r="G22" s="4">
        <v>79624000</v>
      </c>
      <c r="H22" s="4">
        <v>213873000</v>
      </c>
      <c r="I22" s="4">
        <v>92689000</v>
      </c>
      <c r="J22" s="4">
        <v>404336000</v>
      </c>
      <c r="K22" s="6">
        <v>0.24</v>
      </c>
      <c r="L22" s="4">
        <v>18055000</v>
      </c>
      <c r="M22" s="5">
        <v>96424000</v>
      </c>
      <c r="O22">
        <f t="shared" si="0"/>
        <v>0.23866289422658382</v>
      </c>
      <c r="P22">
        <f t="shared" si="1"/>
        <v>0.51749286771488023</v>
      </c>
      <c r="Q22">
        <f t="shared" si="2"/>
        <v>1.1487274718472491</v>
      </c>
      <c r="R22">
        <f t="shared" si="3"/>
        <v>1.1640836933587864</v>
      </c>
      <c r="S22">
        <f t="shared" si="4"/>
        <v>1.1469197108475084</v>
      </c>
      <c r="T22">
        <f t="shared" si="5"/>
        <v>0.52894869613390838</v>
      </c>
      <c r="U22">
        <f t="shared" si="6"/>
        <v>0.22675324022907667</v>
      </c>
      <c r="V22">
        <f t="shared" si="7"/>
        <v>0.34084128667373631</v>
      </c>
      <c r="X22" s="6">
        <v>48.03</v>
      </c>
      <c r="Y22" s="9"/>
      <c r="Z22">
        <f t="shared" si="8"/>
        <v>-83.561643835616437</v>
      </c>
      <c r="AA22">
        <f t="shared" si="9"/>
        <v>4.5060326357474469</v>
      </c>
      <c r="AB22">
        <f t="shared" si="10"/>
        <v>200.125</v>
      </c>
      <c r="AC22">
        <f t="shared" si="11"/>
        <v>2.0299329543673181</v>
      </c>
      <c r="AD22">
        <f t="shared" si="12"/>
        <v>2.1453431004526053</v>
      </c>
    </row>
    <row r="23" spans="1:30">
      <c r="A23">
        <v>3</v>
      </c>
      <c r="B23">
        <v>2019</v>
      </c>
      <c r="C23" s="3">
        <v>7978661.2199999997</v>
      </c>
      <c r="D23" s="4">
        <v>86592000</v>
      </c>
      <c r="E23" s="4">
        <v>5879000</v>
      </c>
      <c r="F23" s="4">
        <v>188616000</v>
      </c>
      <c r="G23" s="4">
        <v>75165000</v>
      </c>
      <c r="H23" s="4">
        <v>203194000</v>
      </c>
      <c r="I23" s="4">
        <v>86186000</v>
      </c>
      <c r="J23" s="4">
        <v>395774000</v>
      </c>
      <c r="K23" s="6">
        <v>1.46</v>
      </c>
      <c r="L23" s="4">
        <v>15417000</v>
      </c>
      <c r="M23" s="5">
        <v>88924000</v>
      </c>
      <c r="O23">
        <f t="shared" si="0"/>
        <v>1.4854437128260067</v>
      </c>
      <c r="P23">
        <f t="shared" si="1"/>
        <v>3.1169147898375535</v>
      </c>
      <c r="Q23">
        <f t="shared" si="2"/>
        <v>6.7893107908351809</v>
      </c>
      <c r="R23">
        <f t="shared" si="3"/>
        <v>1.1466240936606134</v>
      </c>
      <c r="S23">
        <f t="shared" si="4"/>
        <v>1.0772893073758323</v>
      </c>
      <c r="T23">
        <f t="shared" si="5"/>
        <v>0.51340916785842428</v>
      </c>
      <c r="U23">
        <f t="shared" si="6"/>
        <v>0.20510876072640191</v>
      </c>
      <c r="V23">
        <f t="shared" si="7"/>
        <v>0.32040066296750019</v>
      </c>
      <c r="X23" s="6">
        <v>47.18</v>
      </c>
      <c r="Y23" s="9"/>
      <c r="Z23">
        <f t="shared" si="8"/>
        <v>97.297297297297291</v>
      </c>
      <c r="AA23">
        <f t="shared" si="9"/>
        <v>4.3472057044484478</v>
      </c>
      <c r="AB23">
        <f t="shared" si="10"/>
        <v>32.315068493150683</v>
      </c>
      <c r="AC23">
        <f t="shared" si="11"/>
        <v>1.9957651331785216</v>
      </c>
      <c r="AD23">
        <f t="shared" si="12"/>
        <v>2.133077257496713</v>
      </c>
    </row>
    <row r="24" spans="1:30">
      <c r="A24">
        <v>2</v>
      </c>
      <c r="B24">
        <v>2019</v>
      </c>
      <c r="C24" s="3">
        <v>8342622.7800000003</v>
      </c>
      <c r="D24" s="4">
        <v>90544000</v>
      </c>
      <c r="E24" s="4">
        <v>2998000</v>
      </c>
      <c r="F24" s="4">
        <v>192277000</v>
      </c>
      <c r="G24" s="4">
        <v>84317000</v>
      </c>
      <c r="H24" s="4">
        <v>212637000</v>
      </c>
      <c r="I24" s="4">
        <v>93096000</v>
      </c>
      <c r="J24" s="4">
        <v>408891000</v>
      </c>
      <c r="K24" s="6">
        <v>0.74</v>
      </c>
      <c r="L24" s="4">
        <v>18470000</v>
      </c>
      <c r="M24" s="5">
        <v>92646000</v>
      </c>
      <c r="O24">
        <f t="shared" si="0"/>
        <v>0.73320273618152521</v>
      </c>
      <c r="P24">
        <f t="shared" si="1"/>
        <v>1.5592088497324175</v>
      </c>
      <c r="Q24">
        <f t="shared" si="2"/>
        <v>3.3110973670259765</v>
      </c>
      <c r="R24">
        <f t="shared" si="3"/>
        <v>1.1041189795652122</v>
      </c>
      <c r="S24">
        <f t="shared" si="4"/>
        <v>1.1058888998684191</v>
      </c>
      <c r="T24">
        <f t="shared" si="5"/>
        <v>0.52003345634900255</v>
      </c>
      <c r="U24">
        <f t="shared" si="6"/>
        <v>0.21905428324062765</v>
      </c>
      <c r="V24">
        <f t="shared" si="7"/>
        <v>0.32516153487082478</v>
      </c>
      <c r="X24" s="6">
        <v>51.3</v>
      </c>
      <c r="Y24" s="9"/>
      <c r="Z24">
        <f t="shared" si="8"/>
        <v>-49.315068493150683</v>
      </c>
      <c r="AA24">
        <f t="shared" si="9"/>
        <v>4.726724560589326</v>
      </c>
      <c r="AB24">
        <f t="shared" si="10"/>
        <v>69.324324324324323</v>
      </c>
      <c r="AC24">
        <f t="shared" si="11"/>
        <v>2.2258332957868072</v>
      </c>
      <c r="AD24">
        <f t="shared" si="12"/>
        <v>2.1342022186741003</v>
      </c>
    </row>
    <row r="25" spans="1:30">
      <c r="A25">
        <v>1</v>
      </c>
      <c r="B25">
        <v>2019</v>
      </c>
      <c r="C25" s="3">
        <v>8342622.7800000003</v>
      </c>
      <c r="D25" s="4">
        <v>83735000</v>
      </c>
      <c r="E25" s="4">
        <v>6001000</v>
      </c>
      <c r="F25" s="4">
        <v>196325000</v>
      </c>
      <c r="G25" s="4">
        <v>82845000</v>
      </c>
      <c r="H25" s="4">
        <v>211569000</v>
      </c>
      <c r="I25" s="4">
        <v>95990000</v>
      </c>
      <c r="J25" s="4">
        <v>411825000</v>
      </c>
      <c r="K25" s="6">
        <v>1.46</v>
      </c>
      <c r="L25" s="4">
        <v>21470000</v>
      </c>
      <c r="M25" s="5">
        <v>92541000</v>
      </c>
      <c r="O25">
        <f t="shared" si="0"/>
        <v>1.4571723426212591</v>
      </c>
      <c r="P25">
        <f t="shared" si="1"/>
        <v>3.0566662422004329</v>
      </c>
      <c r="Q25">
        <f t="shared" si="2"/>
        <v>7.1666567146354572</v>
      </c>
      <c r="R25">
        <f t="shared" si="3"/>
        <v>1.1586698050576378</v>
      </c>
      <c r="S25">
        <f t="shared" si="4"/>
        <v>1.0776467592003056</v>
      </c>
      <c r="T25">
        <f t="shared" si="5"/>
        <v>0.513735203059552</v>
      </c>
      <c r="U25">
        <f t="shared" si="6"/>
        <v>0.25915866980505764</v>
      </c>
      <c r="V25">
        <f t="shared" si="7"/>
        <v>0.32035961310780775</v>
      </c>
      <c r="X25" s="6">
        <v>48.63</v>
      </c>
      <c r="Y25" s="9"/>
      <c r="Z25">
        <f t="shared" si="8"/>
        <v>8.9552238805970052</v>
      </c>
      <c r="AA25">
        <f t="shared" si="9"/>
        <v>4.8450677230715948</v>
      </c>
      <c r="AB25">
        <f t="shared" si="10"/>
        <v>33.308219178082197</v>
      </c>
      <c r="AC25">
        <f t="shared" si="11"/>
        <v>2.0664803045531643</v>
      </c>
      <c r="AD25">
        <f t="shared" si="12"/>
        <v>2.065501082388896</v>
      </c>
    </row>
    <row r="26" spans="1:30">
      <c r="A26">
        <v>4</v>
      </c>
      <c r="B26">
        <v>2018</v>
      </c>
      <c r="C26" s="3">
        <v>8217376.0300000003</v>
      </c>
      <c r="D26" s="4">
        <v>102228000</v>
      </c>
      <c r="E26" s="4">
        <v>5590000</v>
      </c>
      <c r="F26" s="4">
        <v>198646000</v>
      </c>
      <c r="G26" s="4">
        <v>77813000</v>
      </c>
      <c r="H26" s="4">
        <v>196660000</v>
      </c>
      <c r="I26" s="4">
        <v>97482000</v>
      </c>
      <c r="J26" s="4">
        <v>399194000</v>
      </c>
      <c r="K26" s="6">
        <v>1.34</v>
      </c>
      <c r="L26" s="4">
        <v>26741000</v>
      </c>
      <c r="M26" s="5">
        <v>76824000</v>
      </c>
      <c r="O26">
        <f t="shared" si="0"/>
        <v>1.4003216481209637</v>
      </c>
      <c r="P26">
        <f t="shared" si="1"/>
        <v>2.8140511261238585</v>
      </c>
      <c r="Q26">
        <f t="shared" si="2"/>
        <v>5.4681691904370622</v>
      </c>
      <c r="R26">
        <f t="shared" si="3"/>
        <v>1.2527726729466799</v>
      </c>
      <c r="S26">
        <f t="shared" si="4"/>
        <v>0.99000231567713415</v>
      </c>
      <c r="T26">
        <f t="shared" si="5"/>
        <v>0.49264267499010506</v>
      </c>
      <c r="U26">
        <f t="shared" si="6"/>
        <v>0.34365722951177824</v>
      </c>
      <c r="V26">
        <f t="shared" si="7"/>
        <v>0.27888336297963479</v>
      </c>
      <c r="X26" s="6">
        <v>44.59</v>
      </c>
      <c r="Y26" s="9"/>
      <c r="Z26">
        <f t="shared" si="8"/>
        <v>-4.285714285714274</v>
      </c>
      <c r="AA26">
        <f t="shared" si="9"/>
        <v>3.5842704266707757</v>
      </c>
      <c r="AB26">
        <f t="shared" si="10"/>
        <v>33.276119402985074</v>
      </c>
      <c r="AC26">
        <f t="shared" si="11"/>
        <v>1.8445516002220033</v>
      </c>
      <c r="AD26">
        <f t="shared" si="12"/>
        <v>2.0317121915367036</v>
      </c>
    </row>
    <row r="27" spans="1:30">
      <c r="A27">
        <v>3</v>
      </c>
      <c r="B27">
        <v>2018</v>
      </c>
      <c r="C27" s="3">
        <v>8342622.7800000003</v>
      </c>
      <c r="D27" s="4">
        <v>100151000</v>
      </c>
      <c r="E27" s="4">
        <v>5839000</v>
      </c>
      <c r="F27" s="4">
        <v>197533000</v>
      </c>
      <c r="G27" s="4">
        <v>89746000</v>
      </c>
      <c r="H27" s="4">
        <v>206503000</v>
      </c>
      <c r="I27" s="4">
        <v>107246000</v>
      </c>
      <c r="J27" s="4">
        <v>407989000</v>
      </c>
      <c r="K27" s="6">
        <v>1.4</v>
      </c>
      <c r="L27" s="4">
        <v>19112000</v>
      </c>
      <c r="M27" s="5">
        <v>78378000</v>
      </c>
      <c r="O27">
        <f t="shared" si="0"/>
        <v>1.4311660363392149</v>
      </c>
      <c r="P27">
        <f t="shared" si="1"/>
        <v>2.95596178866316</v>
      </c>
      <c r="Q27">
        <f t="shared" si="2"/>
        <v>5.8301964034308194</v>
      </c>
      <c r="R27">
        <f t="shared" si="3"/>
        <v>1.1949947629977937</v>
      </c>
      <c r="S27">
        <f t="shared" si="4"/>
        <v>1.045410134002926</v>
      </c>
      <c r="T27">
        <f t="shared" si="5"/>
        <v>0.50614845008076204</v>
      </c>
      <c r="U27">
        <f t="shared" si="6"/>
        <v>0.21295656630936197</v>
      </c>
      <c r="V27">
        <f t="shared" si="7"/>
        <v>0.28406986310803123</v>
      </c>
      <c r="X27" s="6">
        <v>51.35</v>
      </c>
      <c r="Y27" s="9"/>
      <c r="Z27">
        <f t="shared" si="8"/>
        <v>-2.7777777777777803</v>
      </c>
      <c r="AA27">
        <f t="shared" si="9"/>
        <v>4.2774778060428753</v>
      </c>
      <c r="AB27">
        <f t="shared" si="10"/>
        <v>36.678571428571431</v>
      </c>
      <c r="AC27">
        <f t="shared" si="11"/>
        <v>2.16871955446938</v>
      </c>
      <c r="AD27">
        <f t="shared" si="12"/>
        <v>2.0635109070383177</v>
      </c>
    </row>
    <row r="28" spans="1:30">
      <c r="A28">
        <v>2</v>
      </c>
      <c r="B28">
        <v>2018</v>
      </c>
      <c r="C28" s="3">
        <v>8342622.7800000003</v>
      </c>
      <c r="D28" s="4">
        <v>96765000</v>
      </c>
      <c r="E28" s="4">
        <v>6024000</v>
      </c>
      <c r="F28" s="4">
        <v>197319000</v>
      </c>
      <c r="G28" s="4">
        <v>81521000</v>
      </c>
      <c r="H28" s="4">
        <v>205994000</v>
      </c>
      <c r="I28" s="4">
        <v>103512000</v>
      </c>
      <c r="J28" s="4">
        <v>407234000</v>
      </c>
      <c r="K28" s="6">
        <v>1.44</v>
      </c>
      <c r="L28" s="4">
        <v>19468000</v>
      </c>
      <c r="M28" s="5">
        <v>80471000</v>
      </c>
      <c r="O28">
        <f t="shared" si="0"/>
        <v>1.4792478034741696</v>
      </c>
      <c r="P28">
        <f t="shared" si="1"/>
        <v>3.0529244522828516</v>
      </c>
      <c r="Q28">
        <f t="shared" si="2"/>
        <v>6.2253914121841571</v>
      </c>
      <c r="R28">
        <f t="shared" si="3"/>
        <v>1.2697587124789931</v>
      </c>
      <c r="S28">
        <f t="shared" si="4"/>
        <v>1.0439643420045712</v>
      </c>
      <c r="T28">
        <f t="shared" si="5"/>
        <v>0.50583693895892778</v>
      </c>
      <c r="U28">
        <f t="shared" si="6"/>
        <v>0.23880963187399565</v>
      </c>
      <c r="V28">
        <f t="shared" si="7"/>
        <v>0.289682853954426</v>
      </c>
      <c r="X28" s="6">
        <v>51.44</v>
      </c>
      <c r="Y28" s="9"/>
      <c r="Z28">
        <f t="shared" si="8"/>
        <v>2.8571428571428599</v>
      </c>
      <c r="AA28">
        <f t="shared" si="9"/>
        <v>4.4349146468578517</v>
      </c>
      <c r="AB28">
        <f t="shared" si="10"/>
        <v>35.722222222222221</v>
      </c>
      <c r="AC28">
        <f t="shared" si="11"/>
        <v>2.1748768025542398</v>
      </c>
      <c r="AD28">
        <f t="shared" si="12"/>
        <v>2.072666595715567</v>
      </c>
    </row>
    <row r="29" spans="1:30">
      <c r="A29">
        <v>1</v>
      </c>
      <c r="B29">
        <v>2018</v>
      </c>
      <c r="C29" s="3">
        <v>8342622.7800000003</v>
      </c>
      <c r="D29" s="4">
        <v>89235000</v>
      </c>
      <c r="E29" s="4">
        <v>5899000</v>
      </c>
      <c r="F29" s="4">
        <v>197331000</v>
      </c>
      <c r="G29" s="4">
        <v>81589000</v>
      </c>
      <c r="H29" s="4">
        <v>209406000</v>
      </c>
      <c r="I29" s="4">
        <v>98046000</v>
      </c>
      <c r="J29" s="4">
        <v>410719000</v>
      </c>
      <c r="K29" s="6">
        <v>1.4</v>
      </c>
      <c r="L29" s="4">
        <v>21927000</v>
      </c>
      <c r="M29" s="5">
        <v>88022000</v>
      </c>
      <c r="O29">
        <f t="shared" si="0"/>
        <v>1.4362617750822337</v>
      </c>
      <c r="P29">
        <f t="shared" si="1"/>
        <v>2.9893934556658608</v>
      </c>
      <c r="Q29">
        <f t="shared" si="2"/>
        <v>6.6106348405894551</v>
      </c>
      <c r="R29">
        <f t="shared" si="3"/>
        <v>1.2017061123435757</v>
      </c>
      <c r="S29">
        <f t="shared" si="4"/>
        <v>1.0611916019277254</v>
      </c>
      <c r="T29">
        <f t="shared" si="5"/>
        <v>0.50985223473956642</v>
      </c>
      <c r="U29">
        <f t="shared" si="6"/>
        <v>0.26874946377575409</v>
      </c>
      <c r="V29">
        <f t="shared" si="7"/>
        <v>0.30846705659306195</v>
      </c>
      <c r="X29" s="6">
        <v>46.79</v>
      </c>
      <c r="Y29" s="9"/>
      <c r="Z29">
        <f t="shared" si="8"/>
        <v>55.55555555555555</v>
      </c>
      <c r="AA29">
        <f t="shared" si="9"/>
        <v>4.3744194528626661</v>
      </c>
      <c r="AB29">
        <f t="shared" si="10"/>
        <v>33.421428571428571</v>
      </c>
      <c r="AC29">
        <f t="shared" si="11"/>
        <v>1.9781550789090412</v>
      </c>
      <c r="AD29">
        <f>0.5*(J29+J31)/F29</f>
        <v>1.0406854472941403</v>
      </c>
    </row>
    <row r="30" spans="1:30">
      <c r="E30" s="4"/>
      <c r="J30" s="5">
        <v>407097000</v>
      </c>
      <c r="K30">
        <v>0.9</v>
      </c>
      <c r="M30" s="5"/>
    </row>
    <row r="31" spans="1:30">
      <c r="B31" s="2"/>
      <c r="C31">
        <f>AVERAGE(C2:C29)</f>
        <v>7470778.7982142866</v>
      </c>
      <c r="O31">
        <f t="shared" ref="O31:AD31" si="13">AVERAGE(O2:O29)</f>
        <v>0.97114635797976445</v>
      </c>
      <c r="P31">
        <f t="shared" si="13"/>
        <v>2.1234465026928633</v>
      </c>
      <c r="Q31">
        <f t="shared" si="13"/>
        <v>3.4784154223157118</v>
      </c>
      <c r="R31">
        <f t="shared" si="13"/>
        <v>1.303766875517266</v>
      </c>
      <c r="S31">
        <f t="shared" si="13"/>
        <v>1.2137988177967549</v>
      </c>
      <c r="T31">
        <f t="shared" si="13"/>
        <v>0.54249075915777578</v>
      </c>
      <c r="U31">
        <f t="shared" si="13"/>
        <v>0.35440816327628361</v>
      </c>
      <c r="V31">
        <f t="shared" si="13"/>
        <v>0.32660913361113469</v>
      </c>
      <c r="Z31">
        <f t="shared" si="13"/>
        <v>1567.0568535285979</v>
      </c>
      <c r="AA31">
        <f t="shared" si="13"/>
        <v>4.6426513785664172</v>
      </c>
      <c r="AB31">
        <f t="shared" si="13"/>
        <v>-55.148268152125411</v>
      </c>
      <c r="AC31">
        <f t="shared" si="13"/>
        <v>1.896914738047341</v>
      </c>
      <c r="AD31">
        <f t="shared" si="13"/>
        <v>2.1955898091435668</v>
      </c>
    </row>
    <row r="32" spans="1:30">
      <c r="M32" s="5"/>
    </row>
    <row r="33" spans="13:13">
      <c r="M33" s="5"/>
    </row>
    <row r="35" spans="13:13">
      <c r="M35" s="5"/>
    </row>
    <row r="36" spans="13:13">
      <c r="M36" s="5"/>
    </row>
    <row r="37" spans="13:13">
      <c r="M37" s="5"/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C5654-E158-4412-8242-7255FE2F3010}">
  <dimension ref="A1:AD44"/>
  <sheetViews>
    <sheetView topLeftCell="A9" workbookViewId="0">
      <selection activeCell="C2" sqref="C2:C29"/>
    </sheetView>
  </sheetViews>
  <sheetFormatPr defaultRowHeight="15"/>
  <cols>
    <col min="3" max="3" width="15.28515625" customWidth="1"/>
    <col min="4" max="4" width="11" bestFit="1" customWidth="1"/>
    <col min="5" max="5" width="10.7109375" bestFit="1" customWidth="1"/>
    <col min="6" max="10" width="11" bestFit="1" customWidth="1"/>
    <col min="12" max="13" width="11" bestFit="1" customWidth="1"/>
  </cols>
  <sheetData>
    <row r="1" spans="1:30" ht="43.5">
      <c r="A1" t="s">
        <v>1</v>
      </c>
      <c r="B1" t="s">
        <v>2</v>
      </c>
      <c r="C1" s="1" t="s">
        <v>16</v>
      </c>
      <c r="D1" s="2" t="s">
        <v>22</v>
      </c>
      <c r="E1" s="1" t="s">
        <v>23</v>
      </c>
      <c r="F1" s="2" t="s">
        <v>24</v>
      </c>
      <c r="G1" s="2" t="s">
        <v>25</v>
      </c>
      <c r="H1" s="2" t="s">
        <v>26</v>
      </c>
      <c r="I1" s="2" t="s">
        <v>27</v>
      </c>
      <c r="J1" s="2" t="s">
        <v>28</v>
      </c>
      <c r="K1" s="3" t="s">
        <v>29</v>
      </c>
      <c r="L1" s="3" t="s">
        <v>30</v>
      </c>
      <c r="M1" t="s">
        <v>31</v>
      </c>
      <c r="N1" s="3"/>
      <c r="O1" t="s">
        <v>3</v>
      </c>
      <c r="P1" t="s">
        <v>4</v>
      </c>
      <c r="Q1" t="s">
        <v>5</v>
      </c>
      <c r="R1" t="s">
        <v>6</v>
      </c>
      <c r="S1" t="s">
        <v>7</v>
      </c>
      <c r="T1" t="s">
        <v>8</v>
      </c>
      <c r="U1" t="s">
        <v>9</v>
      </c>
      <c r="V1" t="s">
        <v>10</v>
      </c>
      <c r="X1" s="9" t="s">
        <v>32</v>
      </c>
      <c r="Y1" s="9"/>
      <c r="Z1" s="9" t="s">
        <v>11</v>
      </c>
      <c r="AA1" s="9" t="s">
        <v>12</v>
      </c>
      <c r="AB1" s="9" t="s">
        <v>13</v>
      </c>
      <c r="AC1" s="9" t="s">
        <v>14</v>
      </c>
      <c r="AD1" s="9" t="s">
        <v>15</v>
      </c>
    </row>
    <row r="2" spans="1:30">
      <c r="A2">
        <v>4</v>
      </c>
      <c r="B2">
        <v>2024</v>
      </c>
      <c r="C2" s="5">
        <v>316000</v>
      </c>
      <c r="D2" s="5">
        <v>33137000</v>
      </c>
      <c r="E2" s="5">
        <v>371000</v>
      </c>
      <c r="F2" s="5">
        <v>17745000</v>
      </c>
      <c r="G2" s="5">
        <v>20827000</v>
      </c>
      <c r="H2" s="5">
        <v>54352000</v>
      </c>
      <c r="I2" s="5">
        <v>24447000</v>
      </c>
      <c r="J2" s="5">
        <v>78858000</v>
      </c>
      <c r="K2">
        <v>1.0900000000000001</v>
      </c>
      <c r="L2" s="5">
        <v>3210000</v>
      </c>
      <c r="M2" s="5">
        <v>28758000</v>
      </c>
      <c r="O2">
        <f>(E2/J2)*100</f>
        <v>0.47046590073296307</v>
      </c>
      <c r="P2">
        <f>(E2/F2)*100</f>
        <v>2.0907297830374754</v>
      </c>
      <c r="Q2">
        <f>(E2/D2)*100</f>
        <v>1.1195944110812686</v>
      </c>
      <c r="R2">
        <f>I2/G2</f>
        <v>1.1738128391030873</v>
      </c>
      <c r="S2">
        <f>H2/F2</f>
        <v>3.0629473091011552</v>
      </c>
      <c r="T2">
        <f>H2/J2</f>
        <v>0.68923888508458242</v>
      </c>
      <c r="U2">
        <f>L2/G2</f>
        <v>0.15412685456378739</v>
      </c>
      <c r="V2">
        <f>M2/(M2+F2)</f>
        <v>0.61841171537320172</v>
      </c>
      <c r="X2" s="6">
        <v>138.69999999999999</v>
      </c>
      <c r="Y2" s="9"/>
      <c r="Z2">
        <f>((K2-K3)/K3)*100</f>
        <v>-41.711229946524064</v>
      </c>
      <c r="AA2">
        <f>X2*C2/D2</f>
        <v>1.322666505718683</v>
      </c>
      <c r="AB2">
        <f>X2/K2</f>
        <v>127.24770642201833</v>
      </c>
      <c r="AC2">
        <f>X2*C2/F2</f>
        <v>2.4699464637926178</v>
      </c>
      <c r="AD2">
        <f>0.5*(J2+J3)/F2</f>
        <v>4.4714285714285715</v>
      </c>
    </row>
    <row r="3" spans="1:30">
      <c r="A3">
        <v>3</v>
      </c>
      <c r="B3">
        <v>2024</v>
      </c>
      <c r="C3" s="7">
        <v>325000</v>
      </c>
      <c r="D3" s="5">
        <v>35107000</v>
      </c>
      <c r="E3" s="4">
        <v>622000</v>
      </c>
      <c r="F3" s="4">
        <v>18933000</v>
      </c>
      <c r="G3" s="4">
        <v>21068000</v>
      </c>
      <c r="H3" s="4">
        <v>54121000</v>
      </c>
      <c r="I3" s="4">
        <v>25949000</v>
      </c>
      <c r="J3" s="4">
        <v>79833000</v>
      </c>
      <c r="K3">
        <v>1.87</v>
      </c>
      <c r="L3" s="4">
        <v>4002000</v>
      </c>
      <c r="M3" s="4">
        <v>29396000</v>
      </c>
      <c r="O3">
        <f t="shared" ref="O3:O29" si="0">(E3/J3)*100</f>
        <v>0.77912642641514163</v>
      </c>
      <c r="P3">
        <f t="shared" ref="P3:P29" si="1">(E3/F3)*100</f>
        <v>3.2852691068504725</v>
      </c>
      <c r="Q3">
        <f t="shared" ref="Q3:Q29" si="2">(E3/D3)*100</f>
        <v>1.7717264363232403</v>
      </c>
      <c r="R3">
        <f t="shared" ref="R3:R29" si="3">I3/G3</f>
        <v>1.231678374786406</v>
      </c>
      <c r="S3">
        <f t="shared" ref="S3:S29" si="4">H3/F3</f>
        <v>2.8585538477790102</v>
      </c>
      <c r="T3">
        <f t="shared" ref="T3:T29" si="5">H3/J3</f>
        <v>0.6779276740195157</v>
      </c>
      <c r="U3">
        <f t="shared" ref="U3:U29" si="6">L3/G3</f>
        <v>0.18995633187772926</v>
      </c>
      <c r="V3">
        <f t="shared" ref="V3:V29" si="7">M3/(M3+F3)</f>
        <v>0.60824763599495124</v>
      </c>
      <c r="X3" s="6">
        <v>161.05000000000001</v>
      </c>
      <c r="Y3" s="9"/>
      <c r="Z3">
        <f t="shared" ref="Z3:Z29" si="8">((K3-K4)/K4)*100</f>
        <v>-56.812933025404156</v>
      </c>
      <c r="AA3">
        <f t="shared" ref="AA3:AA29" si="9">X3*C3/D3</f>
        <v>1.4909063719486142</v>
      </c>
      <c r="AB3">
        <f t="shared" ref="AB3:AB29" si="10">X3/K3</f>
        <v>86.122994652406419</v>
      </c>
      <c r="AC3">
        <f t="shared" ref="AC3:AC29" si="11">X3*C3/F3</f>
        <v>2.7645513125231078</v>
      </c>
      <c r="AD3">
        <f t="shared" ref="AD3:AD29" si="12">0.5*(J3+J4)/F3</f>
        <v>4.3591084350076583</v>
      </c>
    </row>
    <row r="4" spans="1:30">
      <c r="A4">
        <v>2</v>
      </c>
      <c r="B4">
        <v>2024</v>
      </c>
      <c r="C4" s="5">
        <v>341000</v>
      </c>
      <c r="D4" s="4">
        <v>37914000</v>
      </c>
      <c r="E4" s="4">
        <v>1515000</v>
      </c>
      <c r="F4" s="4">
        <v>21324000</v>
      </c>
      <c r="G4" s="4">
        <v>24000000</v>
      </c>
      <c r="H4" s="4">
        <v>57141000</v>
      </c>
      <c r="I4" s="4">
        <v>31347000</v>
      </c>
      <c r="J4" s="4">
        <v>85229000</v>
      </c>
      <c r="K4">
        <v>4.33</v>
      </c>
      <c r="L4" s="4">
        <v>4441000</v>
      </c>
      <c r="M4" s="4">
        <v>30111000</v>
      </c>
      <c r="O4">
        <f t="shared" si="0"/>
        <v>1.7775639747034462</v>
      </c>
      <c r="P4">
        <f t="shared" si="1"/>
        <v>7.1046707934721436</v>
      </c>
      <c r="Q4">
        <f t="shared" si="2"/>
        <v>3.9958854249090048</v>
      </c>
      <c r="R4">
        <f t="shared" si="3"/>
        <v>1.306125</v>
      </c>
      <c r="S4">
        <f t="shared" si="4"/>
        <v>2.6796567248171077</v>
      </c>
      <c r="T4">
        <f t="shared" si="5"/>
        <v>0.67044081239953535</v>
      </c>
      <c r="U4">
        <f t="shared" si="6"/>
        <v>0.18504166666666666</v>
      </c>
      <c r="V4">
        <f t="shared" si="7"/>
        <v>0.58541848935549723</v>
      </c>
      <c r="X4" s="6">
        <v>170.67</v>
      </c>
      <c r="Y4" s="9"/>
      <c r="Z4">
        <f t="shared" si="8"/>
        <v>67.829457364341081</v>
      </c>
      <c r="AA4">
        <f t="shared" si="9"/>
        <v>1.535012660231049</v>
      </c>
      <c r="AB4">
        <f t="shared" si="10"/>
        <v>39.415704387990758</v>
      </c>
      <c r="AC4">
        <f t="shared" si="11"/>
        <v>2.7292473269555426</v>
      </c>
      <c r="AD4">
        <f t="shared" si="12"/>
        <v>4.0038688801350588</v>
      </c>
    </row>
    <row r="5" spans="1:30">
      <c r="A5">
        <v>1</v>
      </c>
      <c r="B5">
        <v>2024</v>
      </c>
      <c r="C5" s="5">
        <v>355000</v>
      </c>
      <c r="D5" s="4">
        <v>32706000</v>
      </c>
      <c r="E5" s="4">
        <v>937000</v>
      </c>
      <c r="F5" s="4">
        <v>22922000</v>
      </c>
      <c r="G5" s="4">
        <v>21787000</v>
      </c>
      <c r="H5" s="4">
        <v>55757000</v>
      </c>
      <c r="I5" s="4">
        <v>31260000</v>
      </c>
      <c r="J5" s="4">
        <v>85528000</v>
      </c>
      <c r="K5">
        <v>2.58</v>
      </c>
      <c r="L5" s="4">
        <v>3175000</v>
      </c>
      <c r="M5" s="4">
        <v>28531000</v>
      </c>
      <c r="O5">
        <f t="shared" si="0"/>
        <v>1.0955476569076794</v>
      </c>
      <c r="P5">
        <f t="shared" si="1"/>
        <v>4.0877759357822185</v>
      </c>
      <c r="Q5">
        <f t="shared" si="2"/>
        <v>2.8649177520944167</v>
      </c>
      <c r="R5">
        <f t="shared" si="3"/>
        <v>1.4348005691467389</v>
      </c>
      <c r="S5">
        <f t="shared" si="4"/>
        <v>2.4324666259488699</v>
      </c>
      <c r="T5">
        <f t="shared" si="5"/>
        <v>0.65191516228603497</v>
      </c>
      <c r="U5">
        <f t="shared" si="6"/>
        <v>0.14572910451186488</v>
      </c>
      <c r="V5">
        <f t="shared" si="7"/>
        <v>0.55450605406876174</v>
      </c>
      <c r="X5" s="6">
        <v>197.3</v>
      </c>
      <c r="Y5" s="9"/>
      <c r="Z5">
        <f t="shared" si="8"/>
        <v>-27.323943661971828</v>
      </c>
      <c r="AA5">
        <f t="shared" si="9"/>
        <v>2.1415489512627652</v>
      </c>
      <c r="AB5">
        <f t="shared" si="10"/>
        <v>76.47286821705427</v>
      </c>
      <c r="AC5">
        <f t="shared" si="11"/>
        <v>3.0556452316551783</v>
      </c>
      <c r="AD5">
        <f t="shared" si="12"/>
        <v>3.7412747578745309</v>
      </c>
    </row>
    <row r="6" spans="1:30">
      <c r="A6">
        <v>4</v>
      </c>
      <c r="B6">
        <v>2023</v>
      </c>
      <c r="C6" s="5">
        <v>368000</v>
      </c>
      <c r="D6" s="4">
        <v>36255000</v>
      </c>
      <c r="E6" s="4">
        <v>1451000</v>
      </c>
      <c r="F6" s="4">
        <v>24404000</v>
      </c>
      <c r="G6" s="4">
        <v>20150000</v>
      </c>
      <c r="H6" s="4">
        <v>54588000</v>
      </c>
      <c r="I6" s="4">
        <v>32131000</v>
      </c>
      <c r="J6" s="4">
        <v>85987000</v>
      </c>
      <c r="K6">
        <v>3.55</v>
      </c>
      <c r="L6" s="4">
        <v>5443000</v>
      </c>
      <c r="M6" s="4">
        <v>28501000</v>
      </c>
      <c r="O6">
        <f t="shared" si="0"/>
        <v>1.6874643841510926</v>
      </c>
      <c r="P6">
        <f t="shared" si="1"/>
        <v>5.9457465989182099</v>
      </c>
      <c r="Q6">
        <f t="shared" si="2"/>
        <v>4.0022065921941801</v>
      </c>
      <c r="R6">
        <f t="shared" si="3"/>
        <v>1.5945905707196031</v>
      </c>
      <c r="S6">
        <f t="shared" si="4"/>
        <v>2.2368464186198982</v>
      </c>
      <c r="T6">
        <f t="shared" si="5"/>
        <v>0.63484015025527119</v>
      </c>
      <c r="U6">
        <f t="shared" si="6"/>
        <v>0.27012406947890821</v>
      </c>
      <c r="V6">
        <f t="shared" si="7"/>
        <v>0.5387203477932142</v>
      </c>
      <c r="X6" s="6">
        <v>144.57</v>
      </c>
      <c r="Y6" s="9"/>
      <c r="Z6">
        <f t="shared" si="8"/>
        <v>-57.125603864734295</v>
      </c>
      <c r="AA6">
        <f t="shared" si="9"/>
        <v>1.4674323541580472</v>
      </c>
      <c r="AB6">
        <f t="shared" si="10"/>
        <v>40.72394366197183</v>
      </c>
      <c r="AC6">
        <f t="shared" si="11"/>
        <v>2.180042615964596</v>
      </c>
      <c r="AD6">
        <f t="shared" si="12"/>
        <v>3.6050647434846748</v>
      </c>
    </row>
    <row r="7" spans="1:30">
      <c r="A7">
        <v>3</v>
      </c>
      <c r="B7">
        <v>2023</v>
      </c>
      <c r="C7" s="5">
        <v>386000</v>
      </c>
      <c r="D7" s="4">
        <v>40917000</v>
      </c>
      <c r="E7" s="4">
        <v>3280000</v>
      </c>
      <c r="F7" s="4">
        <v>25862000</v>
      </c>
      <c r="G7" s="4">
        <v>21735000</v>
      </c>
      <c r="H7" s="4">
        <v>57171000</v>
      </c>
      <c r="I7" s="4">
        <v>36275000</v>
      </c>
      <c r="J7" s="4">
        <v>89969000</v>
      </c>
      <c r="K7">
        <v>8.2799999999999994</v>
      </c>
      <c r="L7" s="4">
        <v>8452000</v>
      </c>
      <c r="M7" s="4">
        <v>28583000</v>
      </c>
      <c r="O7">
        <f t="shared" si="0"/>
        <v>3.6457001856194911</v>
      </c>
      <c r="P7">
        <f t="shared" si="1"/>
        <v>12.682700487201299</v>
      </c>
      <c r="Q7">
        <f t="shared" si="2"/>
        <v>8.016227973702863</v>
      </c>
      <c r="R7">
        <f t="shared" si="3"/>
        <v>1.6689671037497125</v>
      </c>
      <c r="S7">
        <f t="shared" si="4"/>
        <v>2.2106178949810533</v>
      </c>
      <c r="T7">
        <f t="shared" si="5"/>
        <v>0.63545221131723151</v>
      </c>
      <c r="U7">
        <f t="shared" si="6"/>
        <v>0.38886588451805842</v>
      </c>
      <c r="V7">
        <f t="shared" si="7"/>
        <v>0.52498852052530076</v>
      </c>
      <c r="X7" s="6">
        <v>146.66</v>
      </c>
      <c r="Y7" s="9"/>
      <c r="Z7">
        <f t="shared" si="8"/>
        <v>55.639097744360875</v>
      </c>
      <c r="AA7">
        <f t="shared" si="9"/>
        <v>1.3835510912334725</v>
      </c>
      <c r="AB7">
        <f t="shared" si="10"/>
        <v>17.712560386473431</v>
      </c>
      <c r="AC7">
        <f t="shared" si="11"/>
        <v>2.1889552238805972</v>
      </c>
      <c r="AD7">
        <f t="shared" si="12"/>
        <v>3.4106217616580312</v>
      </c>
    </row>
    <row r="8" spans="1:30">
      <c r="A8">
        <v>2</v>
      </c>
      <c r="B8">
        <v>2023</v>
      </c>
      <c r="C8" s="5">
        <v>405000</v>
      </c>
      <c r="D8" s="4">
        <v>36343000</v>
      </c>
      <c r="E8" s="4">
        <v>2226000</v>
      </c>
      <c r="F8" s="4">
        <v>25714000</v>
      </c>
      <c r="G8" s="4">
        <v>17466000</v>
      </c>
      <c r="H8" s="4">
        <v>53874000</v>
      </c>
      <c r="I8" s="4">
        <v>32213000</v>
      </c>
      <c r="J8" s="4">
        <v>86442000</v>
      </c>
      <c r="K8">
        <v>5.32</v>
      </c>
      <c r="L8" s="4">
        <v>7345000</v>
      </c>
      <c r="M8" s="4">
        <v>28565000</v>
      </c>
      <c r="O8">
        <f t="shared" si="0"/>
        <v>2.5751370861386826</v>
      </c>
      <c r="P8">
        <f t="shared" si="1"/>
        <v>8.656762852920588</v>
      </c>
      <c r="Q8">
        <f t="shared" si="2"/>
        <v>6.1249759238367769</v>
      </c>
      <c r="R8">
        <f t="shared" si="3"/>
        <v>1.8443261193175311</v>
      </c>
      <c r="S8">
        <f t="shared" si="4"/>
        <v>2.095123279147546</v>
      </c>
      <c r="T8">
        <f t="shared" si="5"/>
        <v>0.62323870340806553</v>
      </c>
      <c r="U8">
        <f t="shared" si="6"/>
        <v>0.42053131798923621</v>
      </c>
      <c r="V8">
        <f t="shared" si="7"/>
        <v>0.5262624587777962</v>
      </c>
      <c r="X8" s="6">
        <v>112.43</v>
      </c>
      <c r="Y8" s="9"/>
      <c r="Z8">
        <f t="shared" si="8"/>
        <v>-12.643678160919533</v>
      </c>
      <c r="AA8">
        <f t="shared" si="9"/>
        <v>1.25290014583276</v>
      </c>
      <c r="AB8">
        <f t="shared" si="10"/>
        <v>21.133458646616543</v>
      </c>
      <c r="AC8">
        <f t="shared" si="11"/>
        <v>1.7707921754686162</v>
      </c>
      <c r="AD8">
        <f t="shared" si="12"/>
        <v>3.3732402582250915</v>
      </c>
    </row>
    <row r="9" spans="1:30">
      <c r="A9">
        <v>1</v>
      </c>
      <c r="B9">
        <v>2023</v>
      </c>
      <c r="C9" s="5">
        <v>430000</v>
      </c>
      <c r="D9" s="4">
        <v>34864000</v>
      </c>
      <c r="E9" s="4">
        <v>2724000</v>
      </c>
      <c r="F9" s="4">
        <v>26858000</v>
      </c>
      <c r="G9" s="4">
        <v>17057000</v>
      </c>
      <c r="H9" s="4">
        <v>53374000</v>
      </c>
      <c r="I9" s="4">
        <v>32486000</v>
      </c>
      <c r="J9" s="4">
        <v>87037000</v>
      </c>
      <c r="K9">
        <v>6.09</v>
      </c>
      <c r="L9" s="4">
        <v>7960000</v>
      </c>
      <c r="M9" s="4">
        <v>28542000</v>
      </c>
      <c r="O9">
        <f t="shared" si="0"/>
        <v>3.1297034594482804</v>
      </c>
      <c r="P9">
        <f t="shared" si="1"/>
        <v>10.142229503313724</v>
      </c>
      <c r="Q9">
        <f t="shared" si="2"/>
        <v>7.8132170720513994</v>
      </c>
      <c r="R9">
        <f t="shared" si="3"/>
        <v>1.9045553145336225</v>
      </c>
      <c r="S9">
        <f t="shared" si="4"/>
        <v>1.9872663638394519</v>
      </c>
      <c r="T9">
        <f t="shared" si="5"/>
        <v>0.61323345243976701</v>
      </c>
      <c r="U9">
        <f t="shared" si="6"/>
        <v>0.46667057513044496</v>
      </c>
      <c r="V9">
        <f t="shared" si="7"/>
        <v>0.51519855595667874</v>
      </c>
      <c r="X9" s="6">
        <v>129.12</v>
      </c>
      <c r="Y9" s="9"/>
      <c r="Z9">
        <f t="shared" si="8"/>
        <v>-5.2877138413685829</v>
      </c>
      <c r="AA9">
        <f t="shared" si="9"/>
        <v>1.5925195043597982</v>
      </c>
      <c r="AB9">
        <f t="shared" si="10"/>
        <v>21.201970443349754</v>
      </c>
      <c r="AC9">
        <f t="shared" si="11"/>
        <v>2.0672276416710105</v>
      </c>
      <c r="AD9">
        <f t="shared" si="12"/>
        <v>3.2940092337478593</v>
      </c>
    </row>
    <row r="10" spans="1:30">
      <c r="A10">
        <v>4</v>
      </c>
      <c r="B10">
        <v>2022</v>
      </c>
      <c r="C10" s="5">
        <v>454000</v>
      </c>
      <c r="D10" s="4">
        <v>39813000</v>
      </c>
      <c r="E10" s="4">
        <v>3321000</v>
      </c>
      <c r="F10" s="4">
        <v>27715000</v>
      </c>
      <c r="G10" s="4">
        <v>20020000</v>
      </c>
      <c r="H10" s="4">
        <v>54817000</v>
      </c>
      <c r="I10" s="4">
        <v>35242000</v>
      </c>
      <c r="J10" s="4">
        <v>89904000</v>
      </c>
      <c r="K10">
        <v>6.43</v>
      </c>
      <c r="L10" s="4">
        <v>8625000</v>
      </c>
      <c r="M10" s="4">
        <v>27909000</v>
      </c>
      <c r="O10">
        <f t="shared" si="0"/>
        <v>3.6939402028830752</v>
      </c>
      <c r="P10">
        <f t="shared" si="1"/>
        <v>11.982680858740755</v>
      </c>
      <c r="Q10">
        <f t="shared" si="2"/>
        <v>8.3414964961193583</v>
      </c>
      <c r="R10">
        <f t="shared" si="3"/>
        <v>1.7603396603396604</v>
      </c>
      <c r="S10">
        <f t="shared" si="4"/>
        <v>1.9778820133501713</v>
      </c>
      <c r="T10">
        <f t="shared" si="5"/>
        <v>0.60972815447588535</v>
      </c>
      <c r="U10">
        <f t="shared" si="6"/>
        <v>0.4308191808191808</v>
      </c>
      <c r="V10">
        <f t="shared" si="7"/>
        <v>0.50174385157485979</v>
      </c>
      <c r="X10" s="6">
        <v>110.81</v>
      </c>
      <c r="Y10" s="9"/>
      <c r="Z10">
        <f t="shared" si="8"/>
        <v>-29.02869757174394</v>
      </c>
      <c r="AA10">
        <f t="shared" si="9"/>
        <v>1.2636008338984754</v>
      </c>
      <c r="AB10">
        <f t="shared" si="10"/>
        <v>17.233281493001556</v>
      </c>
      <c r="AC10">
        <f t="shared" si="11"/>
        <v>1.8151809489446149</v>
      </c>
      <c r="AD10">
        <f t="shared" si="12"/>
        <v>3.2400865957062961</v>
      </c>
    </row>
    <row r="11" spans="1:30">
      <c r="A11">
        <v>3</v>
      </c>
      <c r="B11">
        <v>2022</v>
      </c>
      <c r="C11" s="5">
        <v>469000</v>
      </c>
      <c r="D11" s="4">
        <v>45787000</v>
      </c>
      <c r="E11" s="4">
        <v>4477000</v>
      </c>
      <c r="F11" s="4">
        <v>26304000</v>
      </c>
      <c r="G11" s="4">
        <v>21314000</v>
      </c>
      <c r="H11" s="4">
        <v>55919000</v>
      </c>
      <c r="I11" s="4">
        <v>35285000</v>
      </c>
      <c r="J11" s="4">
        <v>89694000</v>
      </c>
      <c r="K11">
        <v>9.06</v>
      </c>
      <c r="L11" s="4">
        <v>7376000</v>
      </c>
      <c r="M11" s="4">
        <v>27896000</v>
      </c>
      <c r="O11">
        <f t="shared" si="0"/>
        <v>4.9914152563159186</v>
      </c>
      <c r="P11">
        <f t="shared" si="1"/>
        <v>17.020225060827251</v>
      </c>
      <c r="Q11">
        <f t="shared" si="2"/>
        <v>9.7778845523838633</v>
      </c>
      <c r="R11">
        <f t="shared" si="3"/>
        <v>1.6554846579712865</v>
      </c>
      <c r="S11">
        <f t="shared" si="4"/>
        <v>2.125874391727494</v>
      </c>
      <c r="T11">
        <f t="shared" si="5"/>
        <v>0.62344192476642812</v>
      </c>
      <c r="U11">
        <f t="shared" si="6"/>
        <v>0.34606362015576614</v>
      </c>
      <c r="V11">
        <f t="shared" si="7"/>
        <v>0.51468634686346859</v>
      </c>
      <c r="X11" s="6">
        <v>93.98</v>
      </c>
      <c r="Y11" s="9"/>
      <c r="Z11">
        <f t="shared" si="8"/>
        <v>-17.260273972602729</v>
      </c>
      <c r="AA11">
        <f t="shared" si="9"/>
        <v>0.96264485552667789</v>
      </c>
      <c r="AB11">
        <f t="shared" si="10"/>
        <v>10.373068432671081</v>
      </c>
      <c r="AC11">
        <f t="shared" si="11"/>
        <v>1.6756622566909976</v>
      </c>
      <c r="AD11">
        <f t="shared" si="12"/>
        <v>3.5437766119221412</v>
      </c>
    </row>
    <row r="12" spans="1:30">
      <c r="A12">
        <v>2</v>
      </c>
      <c r="B12">
        <v>2022</v>
      </c>
      <c r="C12" s="5">
        <v>513000</v>
      </c>
      <c r="D12" s="4">
        <v>53795000</v>
      </c>
      <c r="E12" s="4">
        <v>5873000</v>
      </c>
      <c r="F12" s="4">
        <v>26306000</v>
      </c>
      <c r="G12" s="4">
        <v>28437000</v>
      </c>
      <c r="H12" s="4">
        <v>63068000</v>
      </c>
      <c r="I12" s="4">
        <v>42413000</v>
      </c>
      <c r="J12" s="4">
        <v>96737000</v>
      </c>
      <c r="K12">
        <v>10.95</v>
      </c>
      <c r="L12" s="4">
        <v>9078000</v>
      </c>
      <c r="M12" s="4">
        <v>28044000</v>
      </c>
      <c r="O12">
        <f t="shared" si="0"/>
        <v>6.0710999927638856</v>
      </c>
      <c r="P12">
        <f t="shared" si="1"/>
        <v>22.325705162320382</v>
      </c>
      <c r="Q12">
        <f t="shared" si="2"/>
        <v>10.917371502927782</v>
      </c>
      <c r="R12">
        <f t="shared" si="3"/>
        <v>1.4914723775363083</v>
      </c>
      <c r="S12">
        <f t="shared" si="4"/>
        <v>2.3974758610202995</v>
      </c>
      <c r="T12">
        <f t="shared" si="5"/>
        <v>0.65195323402627747</v>
      </c>
      <c r="U12">
        <f t="shared" si="6"/>
        <v>0.31923198649646589</v>
      </c>
      <c r="V12">
        <f t="shared" si="7"/>
        <v>0.51598896044158238</v>
      </c>
      <c r="X12" s="6">
        <v>77.31</v>
      </c>
      <c r="Y12" s="9"/>
      <c r="Z12">
        <f t="shared" si="8"/>
        <v>634.89932885906035</v>
      </c>
      <c r="AA12">
        <f t="shared" si="9"/>
        <v>0.73724379589181155</v>
      </c>
      <c r="AB12">
        <f t="shared" si="10"/>
        <v>7.0602739726027401</v>
      </c>
      <c r="AC12">
        <f t="shared" si="11"/>
        <v>1.5076419828176082</v>
      </c>
      <c r="AD12">
        <f t="shared" si="12"/>
        <v>3.5674180795255834</v>
      </c>
    </row>
    <row r="13" spans="1:30">
      <c r="A13">
        <v>1</v>
      </c>
      <c r="B13">
        <v>2022</v>
      </c>
      <c r="C13" s="5">
        <v>545000</v>
      </c>
      <c r="D13" s="4">
        <v>38058000</v>
      </c>
      <c r="E13" s="4">
        <v>845000</v>
      </c>
      <c r="F13" s="4">
        <v>23972000</v>
      </c>
      <c r="G13" s="4">
        <v>25120000</v>
      </c>
      <c r="H13" s="4">
        <v>59653000</v>
      </c>
      <c r="I13" s="4">
        <v>36388000</v>
      </c>
      <c r="J13" s="4">
        <v>90952000</v>
      </c>
      <c r="K13">
        <v>1.49</v>
      </c>
      <c r="L13" s="4">
        <v>7148000</v>
      </c>
      <c r="M13" s="4">
        <v>28034000</v>
      </c>
      <c r="O13">
        <f t="shared" si="0"/>
        <v>0.92906148298003333</v>
      </c>
      <c r="P13">
        <f t="shared" si="1"/>
        <v>3.5249457700650759</v>
      </c>
      <c r="Q13">
        <f t="shared" si="2"/>
        <v>2.2202953386935729</v>
      </c>
      <c r="R13">
        <f t="shared" si="3"/>
        <v>1.4485668789808916</v>
      </c>
      <c r="S13">
        <f t="shared" si="4"/>
        <v>2.4884448523277158</v>
      </c>
      <c r="T13">
        <f t="shared" si="5"/>
        <v>0.65587342774210577</v>
      </c>
      <c r="U13">
        <f t="shared" si="6"/>
        <v>0.28455414012738856</v>
      </c>
      <c r="V13">
        <f t="shared" si="7"/>
        <v>0.53905318617082643</v>
      </c>
      <c r="X13" s="6">
        <v>79.92</v>
      </c>
      <c r="Y13" s="9"/>
      <c r="Z13">
        <f t="shared" si="8"/>
        <v>23.1404958677686</v>
      </c>
      <c r="AA13">
        <f t="shared" si="9"/>
        <v>1.1444742235535235</v>
      </c>
      <c r="AB13">
        <f t="shared" si="10"/>
        <v>53.63758389261745</v>
      </c>
      <c r="AC13">
        <f t="shared" si="11"/>
        <v>1.8169697980977808</v>
      </c>
      <c r="AD13">
        <f t="shared" si="12"/>
        <v>3.6777281828800268</v>
      </c>
    </row>
    <row r="14" spans="1:30">
      <c r="A14">
        <v>4</v>
      </c>
      <c r="B14">
        <v>2021</v>
      </c>
      <c r="C14" s="5">
        <v>579000</v>
      </c>
      <c r="D14" s="4">
        <v>35336000</v>
      </c>
      <c r="E14" s="4">
        <v>774000</v>
      </c>
      <c r="F14" s="4">
        <v>26206000</v>
      </c>
      <c r="G14" s="4">
        <v>17898000</v>
      </c>
      <c r="H14" s="4">
        <v>51792000</v>
      </c>
      <c r="I14" s="4">
        <v>30496000</v>
      </c>
      <c r="J14" s="4">
        <v>85373000</v>
      </c>
      <c r="K14">
        <v>1.21</v>
      </c>
      <c r="L14" s="4">
        <v>5291000</v>
      </c>
      <c r="M14" s="4">
        <v>26904000</v>
      </c>
      <c r="O14">
        <f t="shared" si="0"/>
        <v>0.90660981809237118</v>
      </c>
      <c r="P14">
        <f t="shared" si="1"/>
        <v>2.9535220941769058</v>
      </c>
      <c r="Q14">
        <f t="shared" si="2"/>
        <v>2.1904007244736245</v>
      </c>
      <c r="R14">
        <f t="shared" si="3"/>
        <v>1.703877528215443</v>
      </c>
      <c r="S14">
        <f t="shared" si="4"/>
        <v>1.9763412958864381</v>
      </c>
      <c r="T14">
        <f t="shared" si="5"/>
        <v>0.60665549998243007</v>
      </c>
      <c r="U14">
        <f t="shared" si="6"/>
        <v>0.29561962230416805</v>
      </c>
      <c r="V14">
        <f t="shared" si="7"/>
        <v>0.50657126718132184</v>
      </c>
      <c r="X14" s="6">
        <v>59.38</v>
      </c>
      <c r="Y14" s="9"/>
      <c r="Z14">
        <f t="shared" si="8"/>
        <v>11.009174311926593</v>
      </c>
      <c r="AA14">
        <f t="shared" si="9"/>
        <v>0.97297430382612637</v>
      </c>
      <c r="AB14">
        <f t="shared" si="10"/>
        <v>49.074380165289263</v>
      </c>
      <c r="AC14">
        <f t="shared" si="11"/>
        <v>1.3119522246813706</v>
      </c>
      <c r="AD14">
        <f t="shared" si="12"/>
        <v>3.3326909867969166</v>
      </c>
    </row>
    <row r="15" spans="1:30">
      <c r="A15">
        <v>3</v>
      </c>
      <c r="B15">
        <v>2021</v>
      </c>
      <c r="C15" s="5">
        <v>622000</v>
      </c>
      <c r="D15" s="4">
        <v>32321000</v>
      </c>
      <c r="E15" s="4">
        <v>694000</v>
      </c>
      <c r="F15" s="4">
        <v>28280000</v>
      </c>
      <c r="G15" s="4">
        <v>16898000</v>
      </c>
      <c r="H15" s="4">
        <v>53336000</v>
      </c>
      <c r="I15" s="4">
        <v>34143000</v>
      </c>
      <c r="J15" s="4">
        <v>89300000</v>
      </c>
      <c r="K15">
        <v>1.0900000000000001</v>
      </c>
      <c r="L15" s="4">
        <v>5874000</v>
      </c>
      <c r="M15" s="4">
        <v>28762000</v>
      </c>
      <c r="O15">
        <f t="shared" si="0"/>
        <v>0.77715565509518469</v>
      </c>
      <c r="P15">
        <f t="shared" si="1"/>
        <v>2.4540311173974541</v>
      </c>
      <c r="Q15">
        <f t="shared" si="2"/>
        <v>2.1472107917453047</v>
      </c>
      <c r="R15">
        <f t="shared" si="3"/>
        <v>2.0205349745532017</v>
      </c>
      <c r="S15">
        <f t="shared" si="4"/>
        <v>1.885997171145686</v>
      </c>
      <c r="T15">
        <f t="shared" si="5"/>
        <v>0.59726763717805154</v>
      </c>
      <c r="U15">
        <f t="shared" si="6"/>
        <v>0.34761510237897975</v>
      </c>
      <c r="V15">
        <f t="shared" si="7"/>
        <v>0.50422495704919179</v>
      </c>
      <c r="X15" s="6">
        <v>56.85</v>
      </c>
      <c r="Y15" s="9"/>
      <c r="Z15">
        <f t="shared" si="8"/>
        <v>-91.615384615384627</v>
      </c>
      <c r="AA15">
        <f t="shared" si="9"/>
        <v>1.0940472138857089</v>
      </c>
      <c r="AB15">
        <f t="shared" si="10"/>
        <v>52.155963302752291</v>
      </c>
      <c r="AC15">
        <f t="shared" si="11"/>
        <v>1.2503783592644979</v>
      </c>
      <c r="AD15">
        <f t="shared" si="12"/>
        <v>3.2461103253182459</v>
      </c>
    </row>
    <row r="16" spans="1:30">
      <c r="A16">
        <v>2</v>
      </c>
      <c r="B16">
        <v>2021</v>
      </c>
      <c r="C16" s="5">
        <v>638000</v>
      </c>
      <c r="D16" s="4">
        <v>29615000</v>
      </c>
      <c r="E16" s="4">
        <v>8512000</v>
      </c>
      <c r="F16" s="4">
        <v>28921000</v>
      </c>
      <c r="G16" s="4">
        <v>19512000</v>
      </c>
      <c r="H16" s="4">
        <v>57607000</v>
      </c>
      <c r="I16" s="4">
        <v>38592000</v>
      </c>
      <c r="J16" s="4">
        <v>94300000</v>
      </c>
      <c r="K16">
        <v>13</v>
      </c>
      <c r="L16" s="4">
        <v>11839000</v>
      </c>
      <c r="M16" s="4">
        <v>29813000</v>
      </c>
      <c r="O16">
        <f t="shared" si="0"/>
        <v>9.0265111346765643</v>
      </c>
      <c r="P16">
        <f t="shared" si="1"/>
        <v>29.431900694996717</v>
      </c>
      <c r="Q16">
        <f t="shared" si="2"/>
        <v>28.742191457031907</v>
      </c>
      <c r="R16">
        <f t="shared" si="3"/>
        <v>1.9778597785977861</v>
      </c>
      <c r="S16">
        <f t="shared" si="4"/>
        <v>1.9918744165139517</v>
      </c>
      <c r="T16">
        <f t="shared" si="5"/>
        <v>0.6108907741251326</v>
      </c>
      <c r="U16">
        <f t="shared" si="6"/>
        <v>0.60675481754817551</v>
      </c>
      <c r="V16">
        <f t="shared" si="7"/>
        <v>0.50759355739435419</v>
      </c>
      <c r="X16" s="6">
        <v>55.02</v>
      </c>
      <c r="Y16" s="9"/>
      <c r="Z16">
        <f t="shared" si="8"/>
        <v>-3613.5135135135138</v>
      </c>
      <c r="AA16">
        <f t="shared" si="9"/>
        <v>1.1853033935505657</v>
      </c>
      <c r="AB16">
        <f t="shared" si="10"/>
        <v>4.2323076923076925</v>
      </c>
      <c r="AC16">
        <f t="shared" si="11"/>
        <v>1.2137464126413333</v>
      </c>
      <c r="AD16">
        <f t="shared" si="12"/>
        <v>3.1283669306040593</v>
      </c>
    </row>
    <row r="17" spans="1:30">
      <c r="A17">
        <v>1</v>
      </c>
      <c r="B17">
        <v>2021</v>
      </c>
      <c r="C17" s="5">
        <v>652000</v>
      </c>
      <c r="D17" s="4">
        <v>22711000</v>
      </c>
      <c r="E17" s="4">
        <v>-242000</v>
      </c>
      <c r="F17" s="4">
        <v>21592000</v>
      </c>
      <c r="G17" s="4">
        <v>16085000</v>
      </c>
      <c r="H17" s="4">
        <v>57172000</v>
      </c>
      <c r="I17" s="4">
        <v>30361000</v>
      </c>
      <c r="J17" s="4">
        <v>86651000</v>
      </c>
      <c r="K17">
        <v>-0.37</v>
      </c>
      <c r="L17" s="4">
        <v>624000</v>
      </c>
      <c r="M17" s="4">
        <v>33962000</v>
      </c>
      <c r="O17">
        <f t="shared" si="0"/>
        <v>-0.27928125468834752</v>
      </c>
      <c r="P17">
        <f t="shared" si="1"/>
        <v>-1.12078547610226</v>
      </c>
      <c r="Q17">
        <f t="shared" si="2"/>
        <v>-1.0655629430672362</v>
      </c>
      <c r="R17">
        <f t="shared" si="3"/>
        <v>1.8875349704693813</v>
      </c>
      <c r="S17">
        <f t="shared" si="4"/>
        <v>2.6478325305668768</v>
      </c>
      <c r="T17">
        <f t="shared" si="5"/>
        <v>0.65979619392736377</v>
      </c>
      <c r="U17">
        <f t="shared" si="6"/>
        <v>3.8793907367112218E-2</v>
      </c>
      <c r="V17">
        <f t="shared" si="7"/>
        <v>0.61133311732728512</v>
      </c>
      <c r="X17" s="6">
        <v>48.25</v>
      </c>
      <c r="Y17" s="9"/>
      <c r="Z17">
        <f t="shared" si="8"/>
        <v>-184.09090909090909</v>
      </c>
      <c r="AA17">
        <f t="shared" si="9"/>
        <v>1.385187794460834</v>
      </c>
      <c r="AB17">
        <f t="shared" si="10"/>
        <v>-130.40540540540542</v>
      </c>
      <c r="AC17">
        <f t="shared" si="11"/>
        <v>1.4569748054835123</v>
      </c>
      <c r="AD17">
        <f t="shared" si="12"/>
        <v>3.978533716191182</v>
      </c>
    </row>
    <row r="18" spans="1:30">
      <c r="A18">
        <v>4</v>
      </c>
      <c r="B18">
        <v>2020</v>
      </c>
      <c r="C18" s="5">
        <v>651000</v>
      </c>
      <c r="D18" s="4">
        <v>17972000</v>
      </c>
      <c r="E18" s="4">
        <v>285000</v>
      </c>
      <c r="F18" s="4">
        <v>22199000</v>
      </c>
      <c r="G18" s="4">
        <v>15663000</v>
      </c>
      <c r="H18" s="4">
        <v>54938000</v>
      </c>
      <c r="I18" s="4">
        <v>28287000</v>
      </c>
      <c r="J18" s="4">
        <v>85158000</v>
      </c>
      <c r="K18">
        <v>0.44</v>
      </c>
      <c r="L18" s="4">
        <v>415000</v>
      </c>
      <c r="M18" s="4">
        <v>33095000</v>
      </c>
      <c r="O18">
        <f t="shared" si="0"/>
        <v>0.33467202141900937</v>
      </c>
      <c r="P18">
        <f t="shared" si="1"/>
        <v>1.2838416144871392</v>
      </c>
      <c r="Q18">
        <f t="shared" si="2"/>
        <v>1.5858001335410641</v>
      </c>
      <c r="R18">
        <f t="shared" si="3"/>
        <v>1.8059758666922046</v>
      </c>
      <c r="S18">
        <f t="shared" si="4"/>
        <v>2.4747961619892789</v>
      </c>
      <c r="T18">
        <f t="shared" si="5"/>
        <v>0.64513022851640478</v>
      </c>
      <c r="U18">
        <f t="shared" si="6"/>
        <v>2.6495562791291578E-2</v>
      </c>
      <c r="V18">
        <f t="shared" si="7"/>
        <v>0.59852786920823231</v>
      </c>
      <c r="X18" s="6">
        <v>36.880000000000003</v>
      </c>
      <c r="Y18" s="9"/>
      <c r="Z18">
        <f t="shared" si="8"/>
        <v>-128.02547770700639</v>
      </c>
      <c r="AA18">
        <f t="shared" si="9"/>
        <v>1.3359047407077675</v>
      </c>
      <c r="AB18">
        <f t="shared" si="10"/>
        <v>83.818181818181827</v>
      </c>
      <c r="AC18">
        <f t="shared" si="11"/>
        <v>1.0815297986395784</v>
      </c>
      <c r="AD18">
        <f t="shared" si="12"/>
        <v>3.8104869588720214</v>
      </c>
    </row>
    <row r="19" spans="1:30">
      <c r="A19">
        <v>3</v>
      </c>
      <c r="B19">
        <v>2020</v>
      </c>
      <c r="C19" s="5">
        <v>651000</v>
      </c>
      <c r="D19" s="4">
        <v>17408000</v>
      </c>
      <c r="E19" s="4">
        <v>-886000</v>
      </c>
      <c r="F19" s="4">
        <v>22453000</v>
      </c>
      <c r="G19" s="4">
        <v>14246000</v>
      </c>
      <c r="H19" s="4">
        <v>53506000</v>
      </c>
      <c r="I19" s="4">
        <v>26200000</v>
      </c>
      <c r="J19" s="4">
        <v>84020000</v>
      </c>
      <c r="K19">
        <v>-1.57</v>
      </c>
      <c r="L19" s="4">
        <v>618000</v>
      </c>
      <c r="M19" s="4">
        <v>33524000</v>
      </c>
      <c r="O19">
        <f t="shared" si="0"/>
        <v>-1.0545108307545823</v>
      </c>
      <c r="P19">
        <f t="shared" si="1"/>
        <v>-3.9460205763149689</v>
      </c>
      <c r="Q19">
        <f t="shared" si="2"/>
        <v>-5.0896139705882355</v>
      </c>
      <c r="R19">
        <f t="shared" si="3"/>
        <v>1.8391127333988488</v>
      </c>
      <c r="S19">
        <f t="shared" si="4"/>
        <v>2.3830223132766224</v>
      </c>
      <c r="T19">
        <f t="shared" si="5"/>
        <v>0.63682456557962386</v>
      </c>
      <c r="U19">
        <f t="shared" si="6"/>
        <v>4.3380598062614066E-2</v>
      </c>
      <c r="V19">
        <f t="shared" si="7"/>
        <v>0.59888882934062204</v>
      </c>
      <c r="X19" s="6">
        <v>25.79</v>
      </c>
      <c r="Y19" s="9"/>
      <c r="Z19">
        <f t="shared" si="8"/>
        <v>-15800</v>
      </c>
      <c r="AA19">
        <f t="shared" si="9"/>
        <v>0.96445829503676472</v>
      </c>
      <c r="AB19">
        <f t="shared" si="10"/>
        <v>-16.426751592356688</v>
      </c>
      <c r="AC19">
        <f t="shared" si="11"/>
        <v>0.74775263884558851</v>
      </c>
      <c r="AD19">
        <f t="shared" si="12"/>
        <v>3.7547989132855299</v>
      </c>
    </row>
    <row r="20" spans="1:30">
      <c r="A20">
        <v>2</v>
      </c>
      <c r="B20">
        <v>2020</v>
      </c>
      <c r="C20" s="5">
        <v>650000</v>
      </c>
      <c r="D20" s="4">
        <v>12195000</v>
      </c>
      <c r="E20" s="4">
        <v>9000</v>
      </c>
      <c r="F20" s="4">
        <v>23741000</v>
      </c>
      <c r="G20" s="4">
        <v>11504000</v>
      </c>
      <c r="H20" s="4">
        <v>52776000</v>
      </c>
      <c r="I20" s="4">
        <v>14643000</v>
      </c>
      <c r="J20" s="4">
        <v>84593000</v>
      </c>
      <c r="K20">
        <v>0.01</v>
      </c>
      <c r="L20" s="4">
        <v>1091000</v>
      </c>
      <c r="M20" s="4">
        <v>34641000</v>
      </c>
      <c r="O20">
        <f t="shared" si="0"/>
        <v>1.0639178182591941E-2</v>
      </c>
      <c r="P20">
        <f t="shared" si="1"/>
        <v>3.7909102396697696E-2</v>
      </c>
      <c r="Q20">
        <f t="shared" si="2"/>
        <v>7.3800738007380073E-2</v>
      </c>
      <c r="R20">
        <f t="shared" si="3"/>
        <v>1.2728616133518775</v>
      </c>
      <c r="S20">
        <f t="shared" si="4"/>
        <v>2.2229897645423531</v>
      </c>
      <c r="T20">
        <f t="shared" si="5"/>
        <v>0.62388140862719133</v>
      </c>
      <c r="U20">
        <f t="shared" si="6"/>
        <v>9.4836578581363004E-2</v>
      </c>
      <c r="V20">
        <f t="shared" si="7"/>
        <v>0.59335069028125109</v>
      </c>
      <c r="X20" s="6">
        <v>32.36</v>
      </c>
      <c r="Y20" s="9"/>
      <c r="Z20">
        <f t="shared" si="8"/>
        <v>-100.07017543859649</v>
      </c>
      <c r="AA20">
        <f t="shared" si="9"/>
        <v>1.7248052480524805</v>
      </c>
      <c r="AB20">
        <f t="shared" si="10"/>
        <v>3236</v>
      </c>
      <c r="AC20">
        <f t="shared" si="11"/>
        <v>0.88597784423571035</v>
      </c>
      <c r="AD20">
        <f t="shared" si="12"/>
        <v>3.5994692725664463</v>
      </c>
    </row>
    <row r="21" spans="1:30">
      <c r="A21">
        <v>1</v>
      </c>
      <c r="B21">
        <v>2020</v>
      </c>
      <c r="C21" s="5">
        <v>650000</v>
      </c>
      <c r="D21" s="4">
        <v>22204000</v>
      </c>
      <c r="E21" s="4">
        <v>-9234000</v>
      </c>
      <c r="F21" s="4">
        <v>24088000</v>
      </c>
      <c r="G21" s="4">
        <v>13569000</v>
      </c>
      <c r="H21" s="4">
        <v>54121000</v>
      </c>
      <c r="I21" s="4">
        <v>15693000</v>
      </c>
      <c r="J21" s="4">
        <v>86317000</v>
      </c>
      <c r="K21">
        <v>-14.25</v>
      </c>
      <c r="L21" s="4">
        <v>1690000</v>
      </c>
      <c r="M21" s="4">
        <v>34188000</v>
      </c>
      <c r="O21">
        <f t="shared" si="0"/>
        <v>-10.697776799471715</v>
      </c>
      <c r="P21">
        <f t="shared" si="1"/>
        <v>-38.334440385254069</v>
      </c>
      <c r="Q21">
        <f t="shared" si="2"/>
        <v>-41.587101423166992</v>
      </c>
      <c r="R21">
        <f t="shared" si="3"/>
        <v>1.1565332743754146</v>
      </c>
      <c r="S21">
        <f t="shared" si="4"/>
        <v>2.2468033875788773</v>
      </c>
      <c r="T21">
        <f t="shared" si="5"/>
        <v>0.62700279203401421</v>
      </c>
      <c r="U21">
        <f t="shared" si="6"/>
        <v>0.12454860343429877</v>
      </c>
      <c r="V21">
        <f t="shared" si="7"/>
        <v>0.58665659962935002</v>
      </c>
      <c r="X21" s="6">
        <v>20.11</v>
      </c>
      <c r="Y21" s="9"/>
      <c r="Z21">
        <f t="shared" si="8"/>
        <v>-2226.8656716417909</v>
      </c>
      <c r="AA21">
        <f t="shared" si="9"/>
        <v>0.58870023419203743</v>
      </c>
      <c r="AB21">
        <f t="shared" si="10"/>
        <v>-1.4112280701754385</v>
      </c>
      <c r="AC21">
        <f t="shared" si="11"/>
        <v>0.54265609432082362</v>
      </c>
      <c r="AD21">
        <f t="shared" si="12"/>
        <v>3.837450182663567</v>
      </c>
    </row>
    <row r="22" spans="1:30">
      <c r="A22">
        <v>4</v>
      </c>
      <c r="B22">
        <v>2019</v>
      </c>
      <c r="C22" s="5">
        <v>649000</v>
      </c>
      <c r="D22" s="4">
        <v>31092000</v>
      </c>
      <c r="E22" s="4">
        <v>443000</v>
      </c>
      <c r="F22" s="4">
        <v>33694000</v>
      </c>
      <c r="G22" s="4">
        <v>16948000</v>
      </c>
      <c r="H22" s="4">
        <v>55449000</v>
      </c>
      <c r="I22" s="4">
        <v>30458000</v>
      </c>
      <c r="J22" s="4">
        <v>98556000</v>
      </c>
      <c r="K22">
        <v>0.67</v>
      </c>
      <c r="L22" s="4">
        <v>1393000</v>
      </c>
      <c r="M22" s="4">
        <v>30538000</v>
      </c>
      <c r="O22">
        <f t="shared" si="0"/>
        <v>0.44949064491253704</v>
      </c>
      <c r="P22">
        <f t="shared" si="1"/>
        <v>1.3147741437644684</v>
      </c>
      <c r="Q22">
        <f t="shared" si="2"/>
        <v>1.4248038080535186</v>
      </c>
      <c r="R22">
        <f t="shared" si="3"/>
        <v>1.7971442058059948</v>
      </c>
      <c r="S22">
        <f t="shared" si="4"/>
        <v>1.6456639164242892</v>
      </c>
      <c r="T22">
        <f t="shared" si="5"/>
        <v>0.56261414830147327</v>
      </c>
      <c r="U22">
        <f t="shared" si="6"/>
        <v>8.2192589096058533E-2</v>
      </c>
      <c r="V22">
        <f t="shared" si="7"/>
        <v>0.4754328060779674</v>
      </c>
      <c r="X22" s="6">
        <v>50.79</v>
      </c>
      <c r="Y22" s="9"/>
      <c r="Z22">
        <f t="shared" si="8"/>
        <v>-59.638554216867469</v>
      </c>
      <c r="AA22">
        <f t="shared" si="9"/>
        <v>1.0601669239675802</v>
      </c>
      <c r="AB22">
        <f t="shared" si="10"/>
        <v>75.805970149253724</v>
      </c>
      <c r="AC22">
        <f t="shared" si="11"/>
        <v>0.9782961358105301</v>
      </c>
      <c r="AD22">
        <f t="shared" si="12"/>
        <v>2.9188431174689855</v>
      </c>
    </row>
    <row r="23" spans="1:30">
      <c r="A23">
        <v>3</v>
      </c>
      <c r="B23">
        <v>2019</v>
      </c>
      <c r="C23" s="5">
        <v>650000</v>
      </c>
      <c r="D23" s="4">
        <v>27552000</v>
      </c>
      <c r="E23" s="4">
        <v>1095000</v>
      </c>
      <c r="F23" s="4">
        <v>33738000</v>
      </c>
      <c r="G23" s="4">
        <v>15339000</v>
      </c>
      <c r="H23" s="4">
        <v>54515000</v>
      </c>
      <c r="I23" s="4">
        <v>19139000</v>
      </c>
      <c r="J23" s="4">
        <v>98139000</v>
      </c>
      <c r="K23">
        <v>1.66</v>
      </c>
      <c r="L23" s="4">
        <v>1525000</v>
      </c>
      <c r="M23" s="4">
        <v>31387000</v>
      </c>
      <c r="O23">
        <f t="shared" si="0"/>
        <v>1.1157643750191055</v>
      </c>
      <c r="P23">
        <f t="shared" si="1"/>
        <v>3.2455984349991107</v>
      </c>
      <c r="Q23">
        <f t="shared" si="2"/>
        <v>3.9743031358885017</v>
      </c>
      <c r="R23">
        <f t="shared" si="3"/>
        <v>1.2477345328900189</v>
      </c>
      <c r="S23">
        <f t="shared" si="4"/>
        <v>1.6158337779358587</v>
      </c>
      <c r="T23">
        <f t="shared" si="5"/>
        <v>0.55548762469558488</v>
      </c>
      <c r="U23">
        <f t="shared" si="6"/>
        <v>9.9419779646652329E-2</v>
      </c>
      <c r="V23">
        <f t="shared" si="7"/>
        <v>0.48195009596928984</v>
      </c>
      <c r="X23" s="6">
        <v>50.79</v>
      </c>
      <c r="Y23" s="9"/>
      <c r="Z23">
        <f t="shared" si="8"/>
        <v>0</v>
      </c>
      <c r="AA23">
        <f t="shared" si="9"/>
        <v>1.1982251742160279</v>
      </c>
      <c r="AB23">
        <f t="shared" si="10"/>
        <v>30.596385542168676</v>
      </c>
      <c r="AC23">
        <f t="shared" si="11"/>
        <v>0.97852569802596479</v>
      </c>
      <c r="AD23">
        <f t="shared" si="12"/>
        <v>2.8904351176714682</v>
      </c>
    </row>
    <row r="24" spans="1:30">
      <c r="A24">
        <v>2</v>
      </c>
      <c r="B24">
        <v>2019</v>
      </c>
      <c r="C24" s="5">
        <v>660000</v>
      </c>
      <c r="D24" s="4">
        <v>33529000</v>
      </c>
      <c r="E24" s="4">
        <v>1106000</v>
      </c>
      <c r="F24" s="4">
        <v>34207000</v>
      </c>
      <c r="G24" s="4">
        <v>14890000</v>
      </c>
      <c r="H24" s="4">
        <v>52830000</v>
      </c>
      <c r="I24" s="4">
        <v>18396000</v>
      </c>
      <c r="J24" s="4">
        <v>96896000</v>
      </c>
      <c r="K24">
        <v>1.66</v>
      </c>
      <c r="L24" s="4">
        <v>1247000</v>
      </c>
      <c r="M24" s="4">
        <v>31090000</v>
      </c>
      <c r="O24">
        <f t="shared" si="0"/>
        <v>1.1414299867899604</v>
      </c>
      <c r="P24">
        <f t="shared" si="1"/>
        <v>3.2332563510392611</v>
      </c>
      <c r="Q24">
        <f t="shared" si="2"/>
        <v>3.2986370008052734</v>
      </c>
      <c r="R24">
        <f t="shared" si="3"/>
        <v>1.2354600402955003</v>
      </c>
      <c r="S24">
        <f t="shared" si="4"/>
        <v>1.544420732598591</v>
      </c>
      <c r="T24">
        <f t="shared" si="5"/>
        <v>0.54522374504623516</v>
      </c>
      <c r="U24">
        <f t="shared" si="6"/>
        <v>8.3747481531229018E-2</v>
      </c>
      <c r="V24">
        <f t="shared" si="7"/>
        <v>0.47613213470756699</v>
      </c>
      <c r="X24" s="6">
        <v>46.2</v>
      </c>
      <c r="Y24" s="9"/>
      <c r="Z24">
        <f t="shared" si="8"/>
        <v>-16700</v>
      </c>
      <c r="AA24">
        <f t="shared" si="9"/>
        <v>0.90942169465239053</v>
      </c>
      <c r="AB24">
        <f t="shared" si="10"/>
        <v>27.831325301204821</v>
      </c>
      <c r="AC24">
        <f t="shared" si="11"/>
        <v>0.89139649779284957</v>
      </c>
      <c r="AD24">
        <f t="shared" si="12"/>
        <v>2.8259128248604086</v>
      </c>
    </row>
    <row r="25" spans="1:30">
      <c r="A25">
        <v>1</v>
      </c>
      <c r="B25">
        <v>2019</v>
      </c>
      <c r="C25" s="5">
        <v>667000</v>
      </c>
      <c r="D25" s="4">
        <v>28253000</v>
      </c>
      <c r="E25" s="4">
        <v>-7000</v>
      </c>
      <c r="F25" s="4">
        <v>33951000</v>
      </c>
      <c r="G25" s="4">
        <v>15147000</v>
      </c>
      <c r="H25" s="4">
        <v>52574000</v>
      </c>
      <c r="I25" s="4">
        <v>18151000</v>
      </c>
      <c r="J25" s="4">
        <v>96436000</v>
      </c>
      <c r="K25">
        <v>-0.01</v>
      </c>
      <c r="L25" s="4">
        <v>877000</v>
      </c>
      <c r="M25" s="4">
        <v>30881000</v>
      </c>
      <c r="O25">
        <f t="shared" si="0"/>
        <v>-7.2587000705130857E-3</v>
      </c>
      <c r="P25">
        <f t="shared" si="1"/>
        <v>-2.0617949397661334E-2</v>
      </c>
      <c r="Q25">
        <f t="shared" si="2"/>
        <v>-2.4776129968498921E-2</v>
      </c>
      <c r="R25">
        <f t="shared" si="3"/>
        <v>1.1983231002838846</v>
      </c>
      <c r="S25">
        <f t="shared" si="4"/>
        <v>1.5485258166180673</v>
      </c>
      <c r="T25">
        <f t="shared" si="5"/>
        <v>0.54516985358165004</v>
      </c>
      <c r="U25">
        <f t="shared" si="6"/>
        <v>5.7899253977685347E-2</v>
      </c>
      <c r="V25">
        <f t="shared" si="7"/>
        <v>0.47632342053307009</v>
      </c>
      <c r="X25" s="9">
        <v>48.97</v>
      </c>
      <c r="Y25" s="9"/>
      <c r="Z25">
        <f t="shared" si="8"/>
        <v>-100.74074074074073</v>
      </c>
      <c r="AA25">
        <f t="shared" si="9"/>
        <v>1.1560892648568293</v>
      </c>
      <c r="AB25">
        <f t="shared" si="10"/>
        <v>-4897</v>
      </c>
      <c r="AC25">
        <f t="shared" si="11"/>
        <v>0.96206267856616889</v>
      </c>
      <c r="AD25">
        <f t="shared" si="12"/>
        <v>2.7889605608082237</v>
      </c>
    </row>
    <row r="26" spans="1:30">
      <c r="A26">
        <v>4</v>
      </c>
      <c r="B26">
        <v>2018</v>
      </c>
      <c r="C26" s="5">
        <v>680000</v>
      </c>
      <c r="D26" s="4">
        <v>32333000</v>
      </c>
      <c r="E26" s="4">
        <v>951000</v>
      </c>
      <c r="F26" s="4">
        <v>35175000</v>
      </c>
      <c r="G26" s="4">
        <v>13216000</v>
      </c>
      <c r="H26" s="4">
        <v>47887000</v>
      </c>
      <c r="I26" s="4">
        <v>18023000</v>
      </c>
      <c r="J26" s="4">
        <v>92940000</v>
      </c>
      <c r="K26">
        <v>1.35</v>
      </c>
      <c r="L26" s="4">
        <v>1687000</v>
      </c>
      <c r="M26" s="4">
        <v>27524000</v>
      </c>
      <c r="O26">
        <f t="shared" si="0"/>
        <v>1.0232408005164622</v>
      </c>
      <c r="P26">
        <f t="shared" si="1"/>
        <v>2.7036247334754795</v>
      </c>
      <c r="Q26">
        <f t="shared" si="2"/>
        <v>2.9412674357467603</v>
      </c>
      <c r="R26">
        <f t="shared" si="3"/>
        <v>1.3637257869249395</v>
      </c>
      <c r="S26">
        <f t="shared" si="4"/>
        <v>1.3613930348258707</v>
      </c>
      <c r="T26">
        <f t="shared" si="5"/>
        <v>0.51524639552399398</v>
      </c>
      <c r="U26">
        <f t="shared" si="6"/>
        <v>0.12764830508474576</v>
      </c>
      <c r="V26">
        <f t="shared" si="7"/>
        <v>0.43898626772356814</v>
      </c>
      <c r="X26" s="6">
        <v>47.89</v>
      </c>
      <c r="Y26" s="9"/>
      <c r="Z26">
        <f t="shared" si="8"/>
        <v>-16.666666666666664</v>
      </c>
      <c r="AA26">
        <f t="shared" si="9"/>
        <v>1.0071815173352303</v>
      </c>
      <c r="AB26">
        <f t="shared" si="10"/>
        <v>35.474074074074075</v>
      </c>
      <c r="AC26">
        <f t="shared" si="11"/>
        <v>0.92580525941719971</v>
      </c>
      <c r="AD26">
        <f t="shared" si="12"/>
        <v>2.0749253731343282</v>
      </c>
    </row>
    <row r="27" spans="1:30">
      <c r="A27">
        <v>3</v>
      </c>
      <c r="B27">
        <v>2018</v>
      </c>
      <c r="C27" s="5">
        <v>451000</v>
      </c>
      <c r="D27" s="4">
        <v>22988000</v>
      </c>
      <c r="E27" s="4">
        <v>737000</v>
      </c>
      <c r="F27" s="4">
        <v>15166000</v>
      </c>
      <c r="G27" s="4">
        <v>9634000</v>
      </c>
      <c r="H27" s="4">
        <v>32997000</v>
      </c>
      <c r="I27" s="4">
        <v>15873000</v>
      </c>
      <c r="J27" s="4">
        <v>53031000</v>
      </c>
      <c r="K27">
        <v>1.62</v>
      </c>
      <c r="L27" s="4">
        <v>4992000</v>
      </c>
      <c r="M27" s="4">
        <v>18449000</v>
      </c>
      <c r="O27">
        <f t="shared" si="0"/>
        <v>1.3897531632441402</v>
      </c>
      <c r="P27">
        <f t="shared" si="1"/>
        <v>4.859554266121588</v>
      </c>
      <c r="Q27">
        <f t="shared" si="2"/>
        <v>3.2060205324517135</v>
      </c>
      <c r="R27">
        <f t="shared" si="3"/>
        <v>1.647602242059373</v>
      </c>
      <c r="S27">
        <f t="shared" si="4"/>
        <v>2.1757220097586707</v>
      </c>
      <c r="T27">
        <f t="shared" si="5"/>
        <v>0.62222096509588731</v>
      </c>
      <c r="U27">
        <f t="shared" si="6"/>
        <v>0.51816483288353743</v>
      </c>
      <c r="V27">
        <f t="shared" si="7"/>
        <v>0.54883236650304923</v>
      </c>
      <c r="X27" s="6">
        <v>64.430000000000007</v>
      </c>
      <c r="Y27" s="9"/>
      <c r="Z27">
        <f t="shared" si="8"/>
        <v>-28.63436123348017</v>
      </c>
      <c r="AA27">
        <f t="shared" si="9"/>
        <v>1.2640477640508092</v>
      </c>
      <c r="AB27">
        <f t="shared" si="10"/>
        <v>39.771604938271608</v>
      </c>
      <c r="AC27">
        <f t="shared" si="11"/>
        <v>1.9159916919425033</v>
      </c>
      <c r="AD27">
        <f t="shared" si="12"/>
        <v>3.4540089674271397</v>
      </c>
    </row>
    <row r="28" spans="1:30">
      <c r="A28">
        <v>2</v>
      </c>
      <c r="B28">
        <v>2018</v>
      </c>
      <c r="C28" s="5">
        <v>456000</v>
      </c>
      <c r="D28" s="4">
        <v>22317000</v>
      </c>
      <c r="E28" s="4">
        <v>1055000</v>
      </c>
      <c r="F28" s="4">
        <v>14958000</v>
      </c>
      <c r="G28" s="4">
        <v>9715000</v>
      </c>
      <c r="H28" s="4">
        <v>31915000</v>
      </c>
      <c r="I28" s="4">
        <v>15548000</v>
      </c>
      <c r="J28" s="4">
        <v>51736000</v>
      </c>
      <c r="K28">
        <v>2.27</v>
      </c>
      <c r="L28" s="4">
        <v>4999000</v>
      </c>
      <c r="M28" s="4">
        <v>17267000</v>
      </c>
      <c r="O28">
        <f t="shared" si="0"/>
        <v>2.0391990103602908</v>
      </c>
      <c r="P28">
        <f t="shared" si="1"/>
        <v>7.0530819628292551</v>
      </c>
      <c r="Q28">
        <f t="shared" si="2"/>
        <v>4.7273379038401213</v>
      </c>
      <c r="R28">
        <f t="shared" si="3"/>
        <v>1.6004117344312918</v>
      </c>
      <c r="S28">
        <f t="shared" si="4"/>
        <v>2.133640861077684</v>
      </c>
      <c r="T28">
        <f t="shared" si="5"/>
        <v>0.61688186175970305</v>
      </c>
      <c r="U28">
        <f t="shared" si="6"/>
        <v>0.51456510550694801</v>
      </c>
      <c r="V28">
        <f t="shared" si="7"/>
        <v>0.53582622187742435</v>
      </c>
      <c r="X28" s="6">
        <v>56.2</v>
      </c>
      <c r="Y28" s="9"/>
      <c r="Z28">
        <f t="shared" si="8"/>
        <v>2737.5</v>
      </c>
      <c r="AA28">
        <f t="shared" si="9"/>
        <v>1.1483263879553705</v>
      </c>
      <c r="AB28">
        <f t="shared" si="10"/>
        <v>24.757709251101321</v>
      </c>
      <c r="AC28">
        <f t="shared" si="11"/>
        <v>1.7132771760930605</v>
      </c>
      <c r="AD28">
        <f t="shared" si="12"/>
        <v>3.4128894237197485</v>
      </c>
    </row>
    <row r="29" spans="1:30">
      <c r="A29">
        <v>1</v>
      </c>
      <c r="B29">
        <v>2018</v>
      </c>
      <c r="C29" s="5">
        <v>467000</v>
      </c>
      <c r="D29" s="4">
        <v>18866000</v>
      </c>
      <c r="E29" s="4">
        <v>37000</v>
      </c>
      <c r="F29" s="4">
        <v>14988000</v>
      </c>
      <c r="G29" s="4">
        <v>8372000</v>
      </c>
      <c r="H29" s="4">
        <v>30501000</v>
      </c>
      <c r="I29" s="4">
        <v>14525000</v>
      </c>
      <c r="J29" s="4">
        <v>50364000</v>
      </c>
      <c r="K29">
        <v>0.08</v>
      </c>
      <c r="L29" s="4">
        <v>4653000</v>
      </c>
      <c r="M29" s="4">
        <v>17258000</v>
      </c>
      <c r="O29">
        <f t="shared" si="0"/>
        <v>7.3465173536653161E-2</v>
      </c>
      <c r="P29">
        <f t="shared" si="1"/>
        <v>0.24686415799306111</v>
      </c>
      <c r="Q29">
        <f t="shared" si="2"/>
        <v>0.19612000424043249</v>
      </c>
      <c r="R29">
        <f t="shared" si="3"/>
        <v>1.7349498327759196</v>
      </c>
      <c r="S29">
        <f t="shared" si="4"/>
        <v>2.0350280224179342</v>
      </c>
      <c r="T29">
        <f t="shared" si="5"/>
        <v>0.60561115082201578</v>
      </c>
      <c r="U29">
        <f t="shared" si="6"/>
        <v>0.55578117534639271</v>
      </c>
      <c r="V29">
        <f t="shared" si="7"/>
        <v>0.53519816411337839</v>
      </c>
      <c r="X29" s="9">
        <v>58.22</v>
      </c>
      <c r="Y29" s="9"/>
      <c r="Z29">
        <f t="shared" si="8"/>
        <v>-98.044009779951097</v>
      </c>
      <c r="AA29">
        <f t="shared" si="9"/>
        <v>1.4411502173221669</v>
      </c>
      <c r="AB29">
        <f>X29/K29</f>
        <v>727.75</v>
      </c>
      <c r="AC29">
        <f t="shared" si="11"/>
        <v>1.814033893781692</v>
      </c>
      <c r="AD29">
        <f t="shared" si="12"/>
        <v>3.3163530824659726</v>
      </c>
    </row>
    <row r="30" spans="1:30">
      <c r="E30" s="4"/>
      <c r="J30" s="5">
        <v>49047000</v>
      </c>
      <c r="K30" s="6">
        <v>4.09</v>
      </c>
      <c r="M30" s="4"/>
    </row>
    <row r="31" spans="1:30">
      <c r="B31" s="2"/>
      <c r="C31">
        <f>AVERAGE(C2:C29)</f>
        <v>524285.71428571426</v>
      </c>
      <c r="O31">
        <f t="shared" ref="O31:AD31" si="13">AVERAGE(O2:O29)</f>
        <v>1.3248331923542642</v>
      </c>
      <c r="P31">
        <f t="shared" si="13"/>
        <v>4.4373405785734912</v>
      </c>
      <c r="Q31">
        <f t="shared" si="13"/>
        <v>2.6323799526911564</v>
      </c>
      <c r="R31">
        <f t="shared" si="13"/>
        <v>1.5715843457609258</v>
      </c>
      <c r="S31">
        <f t="shared" si="13"/>
        <v>2.15868002842203</v>
      </c>
      <c r="T31">
        <f t="shared" si="13"/>
        <v>0.61832816560776627</v>
      </c>
      <c r="U31">
        <f t="shared" si="13"/>
        <v>0.25782778742416962</v>
      </c>
      <c r="V31">
        <f t="shared" si="13"/>
        <v>0.53639480313618093</v>
      </c>
      <c r="Z31">
        <f t="shared" si="13"/>
        <v>-1280.8957851622399</v>
      </c>
      <c r="AA31">
        <f t="shared" si="13"/>
        <v>1.240374695060156</v>
      </c>
      <c r="AB31">
        <f t="shared" si="13"/>
        <v>-4.9871452937342156</v>
      </c>
      <c r="AC31">
        <f t="shared" si="13"/>
        <v>1.5968650067144519</v>
      </c>
      <c r="AD31">
        <f t="shared" si="13"/>
        <v>3.4520664951946349</v>
      </c>
    </row>
    <row r="32" spans="1:30">
      <c r="E32" s="4"/>
      <c r="M32" s="4"/>
    </row>
    <row r="33" spans="5:13">
      <c r="E33" s="4"/>
      <c r="M33" s="4"/>
    </row>
    <row r="34" spans="5:13">
      <c r="E34" s="4"/>
      <c r="M34" s="4"/>
    </row>
    <row r="35" spans="5:13">
      <c r="E35" s="4"/>
      <c r="M35" s="4"/>
    </row>
    <row r="36" spans="5:13">
      <c r="E36" s="4"/>
      <c r="M36" s="4"/>
    </row>
    <row r="37" spans="5:13">
      <c r="E37" s="4"/>
      <c r="M37" s="4"/>
    </row>
    <row r="38" spans="5:13">
      <c r="E38" s="4"/>
      <c r="M38" s="4"/>
    </row>
    <row r="39" spans="5:13">
      <c r="E39" s="4"/>
      <c r="M39" s="4"/>
    </row>
    <row r="40" spans="5:13">
      <c r="E40" s="4"/>
      <c r="M40" s="4"/>
    </row>
    <row r="41" spans="5:13">
      <c r="E41" s="4"/>
      <c r="M41" s="4"/>
    </row>
    <row r="42" spans="5:13">
      <c r="E42" s="4"/>
      <c r="M42" s="4"/>
    </row>
    <row r="43" spans="5:13">
      <c r="E43" s="4"/>
      <c r="M43" s="4"/>
    </row>
    <row r="44" spans="5:13">
      <c r="E44" s="4"/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6B3B4-E589-4676-81EE-0B4247B033FA}">
  <dimension ref="A1:AD34"/>
  <sheetViews>
    <sheetView topLeftCell="A9" workbookViewId="0">
      <selection activeCell="C2" sqref="C2:C29"/>
    </sheetView>
  </sheetViews>
  <sheetFormatPr defaultRowHeight="15"/>
  <cols>
    <col min="3" max="3" width="11.7109375" style="3" bestFit="1" customWidth="1"/>
    <col min="4" max="4" width="9.85546875" bestFit="1" customWidth="1"/>
    <col min="5" max="5" width="10.28515625" bestFit="1" customWidth="1"/>
    <col min="6" max="6" width="11" bestFit="1" customWidth="1"/>
    <col min="7" max="7" width="9.85546875" bestFit="1" customWidth="1"/>
    <col min="8" max="10" width="11" bestFit="1" customWidth="1"/>
    <col min="12" max="12" width="13" customWidth="1"/>
    <col min="13" max="13" width="11" bestFit="1" customWidth="1"/>
  </cols>
  <sheetData>
    <row r="1" spans="1:30" ht="43.5">
      <c r="A1" t="s">
        <v>1</v>
      </c>
      <c r="B1" t="s">
        <v>2</v>
      </c>
      <c r="C1" s="1" t="s">
        <v>16</v>
      </c>
      <c r="D1" s="2" t="s">
        <v>22</v>
      </c>
      <c r="E1" s="1" t="s">
        <v>23</v>
      </c>
      <c r="F1" s="2" t="s">
        <v>24</v>
      </c>
      <c r="G1" s="2" t="s">
        <v>25</v>
      </c>
      <c r="H1" s="2" t="s">
        <v>26</v>
      </c>
      <c r="I1" s="2" t="s">
        <v>27</v>
      </c>
      <c r="J1" s="2" t="s">
        <v>28</v>
      </c>
      <c r="K1" s="3" t="s">
        <v>29</v>
      </c>
      <c r="L1" s="3" t="s">
        <v>30</v>
      </c>
      <c r="M1" t="s">
        <v>31</v>
      </c>
      <c r="N1" s="3"/>
      <c r="O1" t="s">
        <v>3</v>
      </c>
      <c r="P1" t="s">
        <v>4</v>
      </c>
      <c r="Q1" t="s">
        <v>5</v>
      </c>
      <c r="R1" t="s">
        <v>6</v>
      </c>
      <c r="S1" t="s">
        <v>7</v>
      </c>
      <c r="T1" t="s">
        <v>8</v>
      </c>
      <c r="U1" t="s">
        <v>9</v>
      </c>
      <c r="V1" t="s">
        <v>10</v>
      </c>
      <c r="X1" s="9" t="s">
        <v>32</v>
      </c>
      <c r="Y1" s="9" t="s">
        <v>33</v>
      </c>
      <c r="Z1" s="9" t="s">
        <v>11</v>
      </c>
      <c r="AA1" s="9" t="s">
        <v>12</v>
      </c>
      <c r="AB1" s="9" t="s">
        <v>13</v>
      </c>
      <c r="AC1" s="9" t="s">
        <v>14</v>
      </c>
      <c r="AD1" s="9" t="s">
        <v>15</v>
      </c>
    </row>
    <row r="2" spans="1:30">
      <c r="A2">
        <v>4</v>
      </c>
      <c r="B2">
        <v>2024</v>
      </c>
      <c r="C2" s="3">
        <v>868091.62300000002</v>
      </c>
      <c r="D2" s="4">
        <v>5610000</v>
      </c>
      <c r="E2" s="5">
        <v>615000</v>
      </c>
      <c r="F2" s="4">
        <v>10548000</v>
      </c>
      <c r="G2" s="4">
        <v>6050000</v>
      </c>
      <c r="H2" s="4">
        <v>15039000</v>
      </c>
      <c r="I2" s="4">
        <v>12382000</v>
      </c>
      <c r="J2" s="4">
        <v>25587000</v>
      </c>
      <c r="K2">
        <v>0.7</v>
      </c>
      <c r="L2" s="4">
        <v>2618000</v>
      </c>
      <c r="M2" s="4">
        <v>8602000</v>
      </c>
      <c r="O2">
        <f>(E2/J2)*100</f>
        <v>2.4035643100011725</v>
      </c>
      <c r="P2">
        <f>(E2/F2)*100</f>
        <v>5.8304891922639364</v>
      </c>
      <c r="Q2">
        <f>(E2/D2)*100</f>
        <v>10.962566844919785</v>
      </c>
      <c r="R2">
        <f>I2/G2</f>
        <v>2.0466115702479337</v>
      </c>
      <c r="S2">
        <f>H2/F2</f>
        <v>1.4257679180887373</v>
      </c>
      <c r="T2">
        <f>H2/J2</f>
        <v>0.58775940907492086</v>
      </c>
      <c r="U2">
        <f>L2/G2</f>
        <v>0.43272727272727274</v>
      </c>
      <c r="V2">
        <f>M2/(M2+F2)</f>
        <v>0.44919060052219323</v>
      </c>
      <c r="X2" s="8">
        <v>27</v>
      </c>
      <c r="Y2" s="9"/>
      <c r="Z2">
        <f>((K2-K3)/K3)*100</f>
        <v>7.6923076923076819</v>
      </c>
      <c r="AA2">
        <f>X2*C2/D2</f>
        <v>4.1779810732620328</v>
      </c>
      <c r="AB2">
        <f>X2/K2</f>
        <v>38.571428571428577</v>
      </c>
      <c r="AC2">
        <f>X2*C2/F2</f>
        <v>2.2220775332764506</v>
      </c>
      <c r="AD2">
        <f>0.5*(J2+J3)/F2</f>
        <v>2.4136329161926433</v>
      </c>
    </row>
    <row r="3" spans="1:30">
      <c r="A3">
        <v>3</v>
      </c>
      <c r="B3">
        <v>2024</v>
      </c>
      <c r="C3" s="3">
        <v>878501.98499999999</v>
      </c>
      <c r="D3" s="4">
        <v>5697000</v>
      </c>
      <c r="E3" s="5">
        <v>571000</v>
      </c>
      <c r="F3" s="4">
        <v>10352000</v>
      </c>
      <c r="G3" s="4">
        <v>5460000</v>
      </c>
      <c r="H3" s="4">
        <v>14979000</v>
      </c>
      <c r="I3" s="4">
        <v>12043000</v>
      </c>
      <c r="J3" s="4">
        <v>25331000</v>
      </c>
      <c r="K3">
        <v>0.65</v>
      </c>
      <c r="L3" s="4">
        <v>2178000</v>
      </c>
      <c r="M3" s="4">
        <v>8695000</v>
      </c>
      <c r="O3">
        <f t="shared" ref="O3:O29" si="0">(E3/J3)*100</f>
        <v>2.2541549879594172</v>
      </c>
      <c r="P3">
        <f t="shared" ref="P3:P29" si="1">(E3/F3)*100</f>
        <v>5.5158423493044824</v>
      </c>
      <c r="Q3">
        <f t="shared" ref="Q3:Q29" si="2">(E3/D3)*100</f>
        <v>10.022819027558363</v>
      </c>
      <c r="R3">
        <f t="shared" ref="R3:R29" si="3">I3/G3</f>
        <v>2.2056776556776558</v>
      </c>
      <c r="S3">
        <f t="shared" ref="S3:S29" si="4">H3/F3</f>
        <v>1.4469667697063369</v>
      </c>
      <c r="T3">
        <f t="shared" ref="T3:T29" si="5">H3/J3</f>
        <v>0.59133078046662191</v>
      </c>
      <c r="U3">
        <f t="shared" ref="U3:U29" si="6">L3/G3</f>
        <v>0.39890109890109893</v>
      </c>
      <c r="V3">
        <f t="shared" ref="V3:V29" si="7">M3/(M3+F3)</f>
        <v>0.45650233632593057</v>
      </c>
      <c r="X3" s="6">
        <v>28.69</v>
      </c>
      <c r="Y3" s="9"/>
      <c r="Z3">
        <f t="shared" ref="Z3:Z29" si="8">((K3-K4)/K4)*100</f>
        <v>-18.750000000000004</v>
      </c>
      <c r="AA3">
        <f t="shared" ref="AA3:AA29" si="9">X3*C3/D3</f>
        <v>4.4241218096629806</v>
      </c>
      <c r="AB3">
        <f t="shared" ref="AB3:AB29" si="10">X3/K3</f>
        <v>44.138461538461542</v>
      </c>
      <c r="AC3">
        <f t="shared" ref="AC3:AC29" si="11">X3*C3/F3</f>
        <v>2.4347200492320327</v>
      </c>
      <c r="AD3">
        <f t="shared" ref="AD3:AD29" si="12">0.5*(J3+J4)/F3</f>
        <v>2.4383210973724885</v>
      </c>
    </row>
    <row r="4" spans="1:30">
      <c r="A4">
        <v>2</v>
      </c>
      <c r="B4">
        <v>2024</v>
      </c>
      <c r="C4" s="3">
        <v>882828.51500000001</v>
      </c>
      <c r="D4" s="4">
        <v>5833000</v>
      </c>
      <c r="E4" s="5">
        <v>709000</v>
      </c>
      <c r="F4" s="4">
        <v>10046000</v>
      </c>
      <c r="G4" s="4">
        <v>5576000</v>
      </c>
      <c r="H4" s="4">
        <v>15106000</v>
      </c>
      <c r="I4" s="4">
        <v>11878000</v>
      </c>
      <c r="J4" s="4">
        <v>25152000</v>
      </c>
      <c r="K4">
        <v>0.8</v>
      </c>
      <c r="L4" s="4">
        <v>2138000</v>
      </c>
      <c r="M4" s="4">
        <v>8728000</v>
      </c>
      <c r="O4">
        <f t="shared" si="0"/>
        <v>2.8188613231552164</v>
      </c>
      <c r="P4">
        <f t="shared" si="1"/>
        <v>7.0575353374477405</v>
      </c>
      <c r="Q4">
        <f t="shared" si="2"/>
        <v>12.15498028458769</v>
      </c>
      <c r="R4">
        <f t="shared" si="3"/>
        <v>2.1302008608321379</v>
      </c>
      <c r="S4">
        <f t="shared" si="4"/>
        <v>1.5036830579335059</v>
      </c>
      <c r="T4">
        <f t="shared" si="5"/>
        <v>0.6005884223918575</v>
      </c>
      <c r="U4">
        <f t="shared" si="6"/>
        <v>0.38342898134863701</v>
      </c>
      <c r="V4">
        <f t="shared" si="7"/>
        <v>0.46489826355598168</v>
      </c>
      <c r="X4" s="6">
        <v>33.17</v>
      </c>
      <c r="Y4" s="9"/>
      <c r="Z4">
        <f t="shared" si="8"/>
        <v>17.647058823529409</v>
      </c>
      <c r="AA4">
        <f t="shared" si="9"/>
        <v>5.0203020474112812</v>
      </c>
      <c r="AB4">
        <f t="shared" si="10"/>
        <v>41.462499999999999</v>
      </c>
      <c r="AC4">
        <f t="shared" si="11"/>
        <v>2.9149334902000796</v>
      </c>
      <c r="AD4">
        <f t="shared" si="12"/>
        <v>2.4788970734620746</v>
      </c>
    </row>
    <row r="5" spans="1:30">
      <c r="A5">
        <v>1</v>
      </c>
      <c r="B5">
        <v>2024</v>
      </c>
      <c r="C5" s="3">
        <v>885301.25199999998</v>
      </c>
      <c r="D5" s="4">
        <v>5804000</v>
      </c>
      <c r="E5" s="5">
        <v>606000</v>
      </c>
      <c r="F5" s="4">
        <v>9682000</v>
      </c>
      <c r="G5" s="4">
        <v>5379000</v>
      </c>
      <c r="H5" s="4">
        <v>14972000</v>
      </c>
      <c r="I5" s="4">
        <v>11423000</v>
      </c>
      <c r="J5" s="4">
        <v>24654000</v>
      </c>
      <c r="K5">
        <v>0.68</v>
      </c>
      <c r="L5" s="4">
        <v>1891000</v>
      </c>
      <c r="M5" s="4">
        <v>8787000</v>
      </c>
      <c r="O5">
        <f t="shared" si="0"/>
        <v>2.4580189827208567</v>
      </c>
      <c r="P5">
        <f t="shared" si="1"/>
        <v>6.2590373889692215</v>
      </c>
      <c r="Q5">
        <f t="shared" si="2"/>
        <v>10.441075120606479</v>
      </c>
      <c r="R5">
        <f t="shared" si="3"/>
        <v>2.1236289273099089</v>
      </c>
      <c r="S5">
        <f t="shared" si="4"/>
        <v>1.5463747159677752</v>
      </c>
      <c r="T5">
        <f t="shared" si="5"/>
        <v>0.60728482193558853</v>
      </c>
      <c r="U5">
        <f t="shared" si="6"/>
        <v>0.35155233314742518</v>
      </c>
      <c r="V5">
        <f t="shared" si="7"/>
        <v>0.4757702095403108</v>
      </c>
      <c r="X5" s="6">
        <v>38.520000000000003</v>
      </c>
      <c r="Y5" s="9"/>
      <c r="Z5">
        <f t="shared" si="8"/>
        <v>-6.8493150684931416</v>
      </c>
      <c r="AA5">
        <f t="shared" si="9"/>
        <v>5.8755693016953829</v>
      </c>
      <c r="AB5">
        <f t="shared" si="10"/>
        <v>56.647058823529413</v>
      </c>
      <c r="AC5">
        <f t="shared" si="11"/>
        <v>3.5221859354513532</v>
      </c>
      <c r="AD5">
        <f t="shared" si="12"/>
        <v>2.5478723404255321</v>
      </c>
    </row>
    <row r="6" spans="1:30">
      <c r="A6">
        <v>4</v>
      </c>
      <c r="B6">
        <v>2023</v>
      </c>
      <c r="C6" s="3">
        <v>890101.60100000002</v>
      </c>
      <c r="D6" s="4">
        <v>5739000</v>
      </c>
      <c r="E6" s="5">
        <v>661000</v>
      </c>
      <c r="F6" s="4">
        <v>9433000</v>
      </c>
      <c r="G6" s="4">
        <v>5608000</v>
      </c>
      <c r="H6" s="4">
        <v>15250000</v>
      </c>
      <c r="I6" s="4">
        <v>11543000</v>
      </c>
      <c r="J6" s="4">
        <v>24683000</v>
      </c>
      <c r="K6">
        <v>0.73</v>
      </c>
      <c r="L6" s="4">
        <v>2264000</v>
      </c>
      <c r="M6" s="4">
        <v>8809000</v>
      </c>
      <c r="O6">
        <f t="shared" si="0"/>
        <v>2.6779564882712799</v>
      </c>
      <c r="P6">
        <f t="shared" si="1"/>
        <v>7.007314746104103</v>
      </c>
      <c r="Q6">
        <f t="shared" si="2"/>
        <v>11.517686008015334</v>
      </c>
      <c r="R6">
        <f t="shared" si="3"/>
        <v>2.0583095577746078</v>
      </c>
      <c r="S6">
        <f t="shared" si="4"/>
        <v>1.6166648998197817</v>
      </c>
      <c r="T6">
        <f t="shared" si="5"/>
        <v>0.61783413685532551</v>
      </c>
      <c r="U6">
        <f t="shared" si="6"/>
        <v>0.4037089871611983</v>
      </c>
      <c r="V6">
        <f t="shared" si="7"/>
        <v>0.48289661221357305</v>
      </c>
      <c r="X6" s="6">
        <v>35.15</v>
      </c>
      <c r="Y6" s="9"/>
      <c r="Z6">
        <f t="shared" si="8"/>
        <v>-7.5949367088607653</v>
      </c>
      <c r="AA6">
        <f t="shared" si="9"/>
        <v>5.4516590477696463</v>
      </c>
      <c r="AB6">
        <f t="shared" si="10"/>
        <v>48.150684931506845</v>
      </c>
      <c r="AC6">
        <f t="shared" si="11"/>
        <v>3.3167678654881798</v>
      </c>
      <c r="AD6">
        <f t="shared" si="12"/>
        <v>2.6038905968408779</v>
      </c>
    </row>
    <row r="7" spans="1:30">
      <c r="A7">
        <v>3</v>
      </c>
      <c r="B7">
        <v>2023</v>
      </c>
      <c r="C7" s="3">
        <v>895051.74199999997</v>
      </c>
      <c r="D7" s="4">
        <v>5804000</v>
      </c>
      <c r="E7" s="5">
        <v>716000</v>
      </c>
      <c r="F7" s="4">
        <v>9189000</v>
      </c>
      <c r="G7" s="4">
        <v>5419000</v>
      </c>
      <c r="H7" s="4">
        <v>15253000</v>
      </c>
      <c r="I7" s="4">
        <v>11600000</v>
      </c>
      <c r="J7" s="4">
        <v>24442000</v>
      </c>
      <c r="K7">
        <v>0.79</v>
      </c>
      <c r="L7" s="4">
        <v>2036000</v>
      </c>
      <c r="M7" s="4">
        <v>8900000</v>
      </c>
      <c r="O7">
        <f t="shared" si="0"/>
        <v>2.9293838474756568</v>
      </c>
      <c r="P7">
        <f t="shared" si="1"/>
        <v>7.7919251278702788</v>
      </c>
      <c r="Q7">
        <f t="shared" si="2"/>
        <v>12.336319779462441</v>
      </c>
      <c r="R7">
        <f t="shared" si="3"/>
        <v>2.1406163498800517</v>
      </c>
      <c r="S7">
        <f t="shared" si="4"/>
        <v>1.6599194689302428</v>
      </c>
      <c r="T7">
        <f t="shared" si="5"/>
        <v>0.624048768513215</v>
      </c>
      <c r="U7">
        <f t="shared" si="6"/>
        <v>0.37571507658239528</v>
      </c>
      <c r="V7">
        <f t="shared" si="7"/>
        <v>0.4920117198297308</v>
      </c>
      <c r="X7" s="6">
        <v>39.21</v>
      </c>
      <c r="Y7" s="9"/>
      <c r="Z7">
        <f t="shared" si="8"/>
        <v>16.176470588235293</v>
      </c>
      <c r="AA7">
        <f t="shared" si="9"/>
        <v>6.0466882846002754</v>
      </c>
      <c r="AB7">
        <f t="shared" si="10"/>
        <v>49.632911392405063</v>
      </c>
      <c r="AC7">
        <f t="shared" si="11"/>
        <v>3.8192380894351943</v>
      </c>
      <c r="AD7">
        <f t="shared" si="12"/>
        <v>2.6398411143758844</v>
      </c>
    </row>
    <row r="8" spans="1:30">
      <c r="A8">
        <v>2</v>
      </c>
      <c r="B8">
        <v>2023</v>
      </c>
      <c r="C8" s="3">
        <v>898546.28099999996</v>
      </c>
      <c r="D8" s="4">
        <v>5798000</v>
      </c>
      <c r="E8" s="5">
        <v>610000</v>
      </c>
      <c r="F8" s="4">
        <v>8727000</v>
      </c>
      <c r="G8" s="4">
        <v>5346000</v>
      </c>
      <c r="H8" s="4">
        <v>15346000</v>
      </c>
      <c r="I8" s="4">
        <v>11443000</v>
      </c>
      <c r="J8" s="4">
        <v>24073000</v>
      </c>
      <c r="K8">
        <v>0.68</v>
      </c>
      <c r="L8" s="4">
        <v>2105000</v>
      </c>
      <c r="M8" s="4">
        <v>9076000</v>
      </c>
      <c r="O8">
        <f t="shared" si="0"/>
        <v>2.5339592074107924</v>
      </c>
      <c r="P8">
        <f t="shared" si="1"/>
        <v>6.9898017646384787</v>
      </c>
      <c r="Q8">
        <f t="shared" si="2"/>
        <v>10.520869265263883</v>
      </c>
      <c r="R8">
        <f t="shared" si="3"/>
        <v>2.1404788627010851</v>
      </c>
      <c r="S8">
        <f t="shared" si="4"/>
        <v>1.7584507849203621</v>
      </c>
      <c r="T8">
        <f t="shared" si="5"/>
        <v>0.63747767208075434</v>
      </c>
      <c r="U8">
        <f t="shared" si="6"/>
        <v>0.39375233819678263</v>
      </c>
      <c r="V8">
        <f t="shared" si="7"/>
        <v>0.50980171881143632</v>
      </c>
      <c r="X8" s="6">
        <v>31.81</v>
      </c>
      <c r="Y8" s="9"/>
      <c r="Z8">
        <f t="shared" si="8"/>
        <v>-5.5555555555555456</v>
      </c>
      <c r="AA8">
        <f t="shared" si="9"/>
        <v>4.9297615037271463</v>
      </c>
      <c r="AB8">
        <f t="shared" si="10"/>
        <v>46.779411764705877</v>
      </c>
      <c r="AC8">
        <f t="shared" si="11"/>
        <v>3.2752099459848742</v>
      </c>
      <c r="AD8">
        <f t="shared" si="12"/>
        <v>2.7324395554027729</v>
      </c>
    </row>
    <row r="9" spans="1:30">
      <c r="A9">
        <v>1</v>
      </c>
      <c r="B9">
        <v>2023</v>
      </c>
      <c r="C9" s="3">
        <v>902194.9</v>
      </c>
      <c r="D9" s="4">
        <v>5677000</v>
      </c>
      <c r="E9" s="5">
        <v>651000</v>
      </c>
      <c r="F9" s="4">
        <v>8445000</v>
      </c>
      <c r="G9" s="4">
        <v>5266000</v>
      </c>
      <c r="H9" s="4">
        <v>15174000</v>
      </c>
      <c r="I9" s="4">
        <v>11245000</v>
      </c>
      <c r="J9" s="4">
        <v>23619000</v>
      </c>
      <c r="K9">
        <v>0.72</v>
      </c>
      <c r="L9" s="4">
        <v>1879000</v>
      </c>
      <c r="M9" s="4">
        <v>8968000</v>
      </c>
      <c r="O9">
        <f t="shared" si="0"/>
        <v>2.756255556966849</v>
      </c>
      <c r="P9">
        <f t="shared" si="1"/>
        <v>7.7087033747779756</v>
      </c>
      <c r="Q9">
        <f t="shared" si="2"/>
        <v>11.467324290998766</v>
      </c>
      <c r="R9">
        <f t="shared" si="3"/>
        <v>2.135396885681732</v>
      </c>
      <c r="S9">
        <f t="shared" si="4"/>
        <v>1.7968028419182949</v>
      </c>
      <c r="T9">
        <f t="shared" si="5"/>
        <v>0.64244887590499178</v>
      </c>
      <c r="U9">
        <f t="shared" si="6"/>
        <v>0.35681731864793009</v>
      </c>
      <c r="V9">
        <f t="shared" si="7"/>
        <v>0.5150175156492276</v>
      </c>
      <c r="X9" s="6">
        <v>30.35</v>
      </c>
      <c r="Y9" s="9"/>
      <c r="Z9">
        <f t="shared" si="8"/>
        <v>0</v>
      </c>
      <c r="AA9">
        <f t="shared" si="9"/>
        <v>4.8232543975691389</v>
      </c>
      <c r="AB9">
        <f t="shared" si="10"/>
        <v>42.152777777777779</v>
      </c>
      <c r="AC9">
        <f t="shared" si="11"/>
        <v>3.2423463842510367</v>
      </c>
      <c r="AD9">
        <f t="shared" si="12"/>
        <v>2.7752516281823563</v>
      </c>
    </row>
    <row r="10" spans="1:30">
      <c r="A10">
        <v>4</v>
      </c>
      <c r="B10">
        <v>2022</v>
      </c>
      <c r="C10" s="3">
        <v>904081.2</v>
      </c>
      <c r="D10" s="4">
        <v>5582000</v>
      </c>
      <c r="E10" s="5">
        <v>656000</v>
      </c>
      <c r="F10" s="4">
        <v>7977000</v>
      </c>
      <c r="G10" s="4">
        <v>5345000</v>
      </c>
      <c r="H10" s="4">
        <v>15278000</v>
      </c>
      <c r="I10" s="4">
        <v>10952000</v>
      </c>
      <c r="J10" s="4">
        <v>23255000</v>
      </c>
      <c r="K10">
        <v>0.72</v>
      </c>
      <c r="L10" s="4">
        <v>2346000</v>
      </c>
      <c r="M10" s="4">
        <v>8943000</v>
      </c>
      <c r="O10">
        <f t="shared" si="0"/>
        <v>2.8208987314556011</v>
      </c>
      <c r="P10">
        <f t="shared" si="1"/>
        <v>8.2236429735489533</v>
      </c>
      <c r="Q10">
        <f t="shared" si="2"/>
        <v>11.752060193479039</v>
      </c>
      <c r="R10">
        <f t="shared" si="3"/>
        <v>2.0490177736202058</v>
      </c>
      <c r="S10">
        <f t="shared" si="4"/>
        <v>1.9152563620408676</v>
      </c>
      <c r="T10">
        <f t="shared" si="5"/>
        <v>0.65697699419479683</v>
      </c>
      <c r="U10">
        <f t="shared" si="6"/>
        <v>0.43891487371375115</v>
      </c>
      <c r="V10">
        <f t="shared" si="7"/>
        <v>0.52854609929078011</v>
      </c>
      <c r="X10" s="6">
        <v>37.58</v>
      </c>
      <c r="Y10" s="9"/>
      <c r="Z10">
        <f t="shared" si="8"/>
        <v>20</v>
      </c>
      <c r="AA10">
        <f t="shared" si="9"/>
        <v>6.0865946786098171</v>
      </c>
      <c r="AB10">
        <f t="shared" si="10"/>
        <v>52.194444444444443</v>
      </c>
      <c r="AC10">
        <f t="shared" si="11"/>
        <v>4.2591665408048138</v>
      </c>
      <c r="AD10">
        <f t="shared" si="12"/>
        <v>2.871881659771844</v>
      </c>
    </row>
    <row r="11" spans="1:30">
      <c r="A11">
        <v>3</v>
      </c>
      <c r="B11">
        <v>2022</v>
      </c>
      <c r="C11" s="3">
        <v>908046.777</v>
      </c>
      <c r="D11" s="4">
        <v>5357000</v>
      </c>
      <c r="E11" s="5">
        <v>544000</v>
      </c>
      <c r="F11" s="4">
        <v>7645000</v>
      </c>
      <c r="G11" s="4">
        <v>4968000</v>
      </c>
      <c r="H11" s="4">
        <v>14918000</v>
      </c>
      <c r="I11" s="4">
        <v>10411000</v>
      </c>
      <c r="J11" s="4">
        <v>22563000</v>
      </c>
      <c r="K11">
        <v>0.6</v>
      </c>
      <c r="L11" s="4">
        <v>1977000</v>
      </c>
      <c r="M11" s="4">
        <v>8954000</v>
      </c>
      <c r="O11">
        <f t="shared" si="0"/>
        <v>2.411026902450915</v>
      </c>
      <c r="P11">
        <f t="shared" si="1"/>
        <v>7.1157619359058204</v>
      </c>
      <c r="Q11">
        <f t="shared" si="2"/>
        <v>10.154937464999067</v>
      </c>
      <c r="R11">
        <f t="shared" si="3"/>
        <v>2.0956119162640903</v>
      </c>
      <c r="S11">
        <f t="shared" si="4"/>
        <v>1.95134074558535</v>
      </c>
      <c r="T11">
        <f t="shared" si="5"/>
        <v>0.66117094358019768</v>
      </c>
      <c r="U11">
        <f t="shared" si="6"/>
        <v>0.39794685990338163</v>
      </c>
      <c r="V11">
        <f t="shared" si="7"/>
        <v>0.53943008614976806</v>
      </c>
      <c r="X11" s="6">
        <v>23.44</v>
      </c>
      <c r="Y11" s="9"/>
      <c r="Z11">
        <f t="shared" si="8"/>
        <v>400</v>
      </c>
      <c r="AA11">
        <f t="shared" si="9"/>
        <v>3.9732343574537992</v>
      </c>
      <c r="AB11">
        <f t="shared" si="10"/>
        <v>39.06666666666667</v>
      </c>
      <c r="AC11">
        <f t="shared" si="11"/>
        <v>2.7841224922014391</v>
      </c>
      <c r="AD11">
        <f t="shared" si="12"/>
        <v>2.9436232831916285</v>
      </c>
    </row>
    <row r="12" spans="1:30">
      <c r="A12">
        <v>2</v>
      </c>
      <c r="B12">
        <v>2022</v>
      </c>
      <c r="C12" s="3">
        <v>906944.33100000001</v>
      </c>
      <c r="D12" s="4">
        <v>5074000</v>
      </c>
      <c r="E12" s="5">
        <v>109000</v>
      </c>
      <c r="F12" s="4">
        <v>7148000</v>
      </c>
      <c r="G12" s="4">
        <v>4766000</v>
      </c>
      <c r="H12" s="4">
        <v>15297000</v>
      </c>
      <c r="I12" s="4">
        <v>10262000</v>
      </c>
      <c r="J12" s="4">
        <v>22445000</v>
      </c>
      <c r="K12">
        <v>0.12</v>
      </c>
      <c r="L12" s="4">
        <v>2226000</v>
      </c>
      <c r="M12" s="4">
        <v>9538000</v>
      </c>
      <c r="O12">
        <f t="shared" si="0"/>
        <v>0.48563154377366896</v>
      </c>
      <c r="P12">
        <f t="shared" si="1"/>
        <v>1.5249020705092333</v>
      </c>
      <c r="Q12">
        <f t="shared" si="2"/>
        <v>2.1482065431612138</v>
      </c>
      <c r="R12">
        <f t="shared" si="3"/>
        <v>2.1531682752832566</v>
      </c>
      <c r="S12">
        <f t="shared" si="4"/>
        <v>2.1400391717963068</v>
      </c>
      <c r="T12">
        <f t="shared" si="5"/>
        <v>0.68153263533080866</v>
      </c>
      <c r="U12">
        <f t="shared" si="6"/>
        <v>0.46705832983634077</v>
      </c>
      <c r="V12">
        <f t="shared" si="7"/>
        <v>0.57161692436773348</v>
      </c>
      <c r="X12" s="6">
        <v>29.73</v>
      </c>
      <c r="Y12" s="9"/>
      <c r="Z12">
        <f t="shared" si="8"/>
        <v>-58.620689655172406</v>
      </c>
      <c r="AA12">
        <f t="shared" si="9"/>
        <v>5.3140431534548682</v>
      </c>
      <c r="AB12">
        <f t="shared" si="10"/>
        <v>247.75</v>
      </c>
      <c r="AC12">
        <f t="shared" si="11"/>
        <v>3.7721677337199218</v>
      </c>
      <c r="AD12">
        <f t="shared" si="12"/>
        <v>3.114017907106883</v>
      </c>
    </row>
    <row r="13" spans="1:30">
      <c r="A13">
        <v>1</v>
      </c>
      <c r="B13">
        <v>2022</v>
      </c>
      <c r="C13" s="3">
        <v>901975.902</v>
      </c>
      <c r="D13" s="4">
        <v>4284000</v>
      </c>
      <c r="E13" s="5">
        <v>263000</v>
      </c>
      <c r="F13" s="4">
        <v>7033000</v>
      </c>
      <c r="G13" s="4">
        <v>4444000</v>
      </c>
      <c r="H13" s="4">
        <v>15040000</v>
      </c>
      <c r="I13" s="4">
        <v>9717000</v>
      </c>
      <c r="J13" s="4">
        <v>22073000</v>
      </c>
      <c r="K13">
        <v>0.28999999999999998</v>
      </c>
      <c r="L13" s="4">
        <v>2154000</v>
      </c>
      <c r="M13" s="4">
        <v>9582000</v>
      </c>
      <c r="O13">
        <f t="shared" si="0"/>
        <v>1.1915009287364653</v>
      </c>
      <c r="P13">
        <f t="shared" si="1"/>
        <v>3.7395137210294327</v>
      </c>
      <c r="Q13">
        <f t="shared" si="2"/>
        <v>6.1391223155929033</v>
      </c>
      <c r="R13">
        <f t="shared" si="3"/>
        <v>2.1865436543654364</v>
      </c>
      <c r="S13">
        <f t="shared" si="4"/>
        <v>2.1384899758282385</v>
      </c>
      <c r="T13">
        <f t="shared" si="5"/>
        <v>0.68137543605309658</v>
      </c>
      <c r="U13">
        <f t="shared" si="6"/>
        <v>0.48469846984698473</v>
      </c>
      <c r="V13">
        <f t="shared" si="7"/>
        <v>0.57670779416190188</v>
      </c>
      <c r="X13" s="6">
        <v>35.799999999999997</v>
      </c>
      <c r="Y13" s="9"/>
      <c r="Z13">
        <f t="shared" si="8"/>
        <v>-68.478260869565219</v>
      </c>
      <c r="AA13">
        <f t="shared" si="9"/>
        <v>7.537520376190475</v>
      </c>
      <c r="AB13">
        <f t="shared" si="10"/>
        <v>123.44827586206897</v>
      </c>
      <c r="AC13">
        <f t="shared" si="11"/>
        <v>4.5913176868477175</v>
      </c>
      <c r="AD13">
        <f t="shared" si="12"/>
        <v>3.1561211431821414</v>
      </c>
    </row>
    <row r="14" spans="1:30">
      <c r="A14">
        <v>4</v>
      </c>
      <c r="B14">
        <v>2021</v>
      </c>
      <c r="C14" s="3">
        <v>898571.51699999999</v>
      </c>
      <c r="D14" s="4">
        <v>4277000</v>
      </c>
      <c r="E14" s="5">
        <v>824000</v>
      </c>
      <c r="F14" s="4">
        <v>6728000</v>
      </c>
      <c r="G14" s="4">
        <v>4306000</v>
      </c>
      <c r="H14" s="4">
        <v>15593000</v>
      </c>
      <c r="I14" s="4">
        <v>9943000</v>
      </c>
      <c r="J14" s="4">
        <v>22321000</v>
      </c>
      <c r="K14">
        <v>0.92</v>
      </c>
      <c r="L14" s="4">
        <v>3044000</v>
      </c>
      <c r="M14" s="4">
        <v>10212000</v>
      </c>
      <c r="O14">
        <f t="shared" si="0"/>
        <v>3.6915908785448681</v>
      </c>
      <c r="P14">
        <f t="shared" si="1"/>
        <v>12.247324613555291</v>
      </c>
      <c r="Q14">
        <f t="shared" si="2"/>
        <v>19.265840542436287</v>
      </c>
      <c r="R14">
        <f t="shared" si="3"/>
        <v>2.3091035764050161</v>
      </c>
      <c r="S14">
        <f t="shared" si="4"/>
        <v>2.3176278240190249</v>
      </c>
      <c r="T14">
        <f t="shared" si="5"/>
        <v>0.69857981273240444</v>
      </c>
      <c r="U14">
        <f t="shared" si="6"/>
        <v>0.70692057594054802</v>
      </c>
      <c r="V14">
        <f t="shared" si="7"/>
        <v>0.6028335301062574</v>
      </c>
      <c r="X14" s="6">
        <v>21.54</v>
      </c>
      <c r="Y14" s="9"/>
      <c r="Z14">
        <f t="shared" si="8"/>
        <v>253.84615384615384</v>
      </c>
      <c r="AA14">
        <f t="shared" si="9"/>
        <v>4.5254221361187748</v>
      </c>
      <c r="AB14">
        <f t="shared" si="10"/>
        <v>23.413043478260867</v>
      </c>
      <c r="AC14">
        <f t="shared" si="11"/>
        <v>2.876817847232461</v>
      </c>
      <c r="AD14">
        <f t="shared" si="12"/>
        <v>3.2213139120095127</v>
      </c>
    </row>
    <row r="15" spans="1:30">
      <c r="A15">
        <v>3</v>
      </c>
      <c r="B15">
        <v>2021</v>
      </c>
      <c r="C15" s="3">
        <v>895116.13600000006</v>
      </c>
      <c r="D15" s="4">
        <v>3860000</v>
      </c>
      <c r="E15" s="5">
        <v>236000</v>
      </c>
      <c r="F15" s="4">
        <v>5693000</v>
      </c>
      <c r="G15" s="4">
        <v>3946000</v>
      </c>
      <c r="H15" s="4">
        <v>15332000</v>
      </c>
      <c r="I15" s="4">
        <v>9431000</v>
      </c>
      <c r="J15" s="4">
        <v>21025000</v>
      </c>
      <c r="K15">
        <v>0.26</v>
      </c>
      <c r="L15" s="4">
        <v>2632000</v>
      </c>
      <c r="M15" s="4">
        <v>10301000</v>
      </c>
      <c r="O15">
        <f t="shared" si="0"/>
        <v>1.1224732461355529</v>
      </c>
      <c r="P15">
        <f t="shared" si="1"/>
        <v>4.1454417705954683</v>
      </c>
      <c r="Q15">
        <f t="shared" si="2"/>
        <v>6.113989637305699</v>
      </c>
      <c r="R15">
        <f t="shared" si="3"/>
        <v>2.3900152052711605</v>
      </c>
      <c r="S15">
        <f t="shared" si="4"/>
        <v>2.6931319163885474</v>
      </c>
      <c r="T15">
        <f t="shared" si="5"/>
        <v>0.72922711058263967</v>
      </c>
      <c r="U15">
        <f t="shared" si="6"/>
        <v>0.66700456158134824</v>
      </c>
      <c r="V15">
        <f t="shared" si="7"/>
        <v>0.64405402025759662</v>
      </c>
      <c r="X15" s="6">
        <v>20.329999999999998</v>
      </c>
      <c r="Y15" s="9"/>
      <c r="Z15">
        <f t="shared" si="8"/>
        <v>0</v>
      </c>
      <c r="AA15">
        <f t="shared" si="9"/>
        <v>4.7144329131813469</v>
      </c>
      <c r="AB15">
        <f t="shared" si="10"/>
        <v>78.192307692307679</v>
      </c>
      <c r="AC15">
        <f t="shared" si="11"/>
        <v>3.1965064192657646</v>
      </c>
      <c r="AD15">
        <f t="shared" si="12"/>
        <v>3.6836465835236254</v>
      </c>
    </row>
    <row r="16" spans="1:30">
      <c r="A16">
        <v>2</v>
      </c>
      <c r="B16">
        <v>2021</v>
      </c>
      <c r="C16" s="3">
        <v>890499.36199999996</v>
      </c>
      <c r="D16" s="4">
        <v>3707000</v>
      </c>
      <c r="E16" s="5">
        <v>227000</v>
      </c>
      <c r="F16" s="4">
        <v>5429000</v>
      </c>
      <c r="G16" s="4">
        <v>4334000</v>
      </c>
      <c r="H16" s="4">
        <v>15488000</v>
      </c>
      <c r="I16" s="4">
        <v>9927000</v>
      </c>
      <c r="J16" s="4">
        <v>20917000</v>
      </c>
      <c r="K16">
        <v>0.26</v>
      </c>
      <c r="L16" s="4">
        <v>2658000</v>
      </c>
      <c r="M16" s="4">
        <v>10574000</v>
      </c>
      <c r="O16">
        <f t="shared" si="0"/>
        <v>1.085241669455467</v>
      </c>
      <c r="P16">
        <f t="shared" si="1"/>
        <v>4.1812488487750965</v>
      </c>
      <c r="Q16">
        <f t="shared" si="2"/>
        <v>6.1235500404639867</v>
      </c>
      <c r="R16">
        <f t="shared" si="3"/>
        <v>2.2904937701892019</v>
      </c>
      <c r="S16">
        <f t="shared" si="4"/>
        <v>2.8528274083624976</v>
      </c>
      <c r="T16">
        <f t="shared" si="5"/>
        <v>0.74045035138882254</v>
      </c>
      <c r="U16">
        <f t="shared" si="6"/>
        <v>0.61329026303645595</v>
      </c>
      <c r="V16">
        <f t="shared" si="7"/>
        <v>0.66075110916703117</v>
      </c>
      <c r="X16" s="6">
        <v>21.69</v>
      </c>
      <c r="Y16" s="9"/>
      <c r="Z16">
        <f t="shared" si="8"/>
        <v>36.842105263157897</v>
      </c>
      <c r="AA16">
        <f t="shared" si="9"/>
        <v>5.2103941628756409</v>
      </c>
      <c r="AB16">
        <f t="shared" si="10"/>
        <v>83.42307692307692</v>
      </c>
      <c r="AC16">
        <f t="shared" si="11"/>
        <v>3.5577327614256768</v>
      </c>
      <c r="AD16">
        <f t="shared" si="12"/>
        <v>3.8213298950082888</v>
      </c>
    </row>
    <row r="17" spans="1:30">
      <c r="A17">
        <v>1</v>
      </c>
      <c r="B17">
        <v>2021</v>
      </c>
      <c r="C17" s="3">
        <v>889718.90599999996</v>
      </c>
      <c r="D17" s="4">
        <v>3451000</v>
      </c>
      <c r="E17" s="5">
        <v>170000</v>
      </c>
      <c r="F17" s="4">
        <v>5179000</v>
      </c>
      <c r="G17" s="4">
        <v>4225000</v>
      </c>
      <c r="H17" s="4">
        <v>15396000</v>
      </c>
      <c r="I17" s="4">
        <v>9520000</v>
      </c>
      <c r="J17" s="4">
        <v>20575000</v>
      </c>
      <c r="K17">
        <v>0.19</v>
      </c>
      <c r="L17" s="4">
        <v>2446000</v>
      </c>
      <c r="M17" s="4">
        <v>10610000</v>
      </c>
      <c r="O17">
        <f t="shared" si="0"/>
        <v>0.82624544349939255</v>
      </c>
      <c r="P17">
        <f t="shared" si="1"/>
        <v>3.2824869665958678</v>
      </c>
      <c r="Q17">
        <f t="shared" si="2"/>
        <v>4.9261083743842367</v>
      </c>
      <c r="R17">
        <f t="shared" si="3"/>
        <v>2.2532544378698223</v>
      </c>
      <c r="S17">
        <f t="shared" si="4"/>
        <v>2.9727746669241166</v>
      </c>
      <c r="T17">
        <f t="shared" si="5"/>
        <v>0.74828675577156745</v>
      </c>
      <c r="U17">
        <f t="shared" si="6"/>
        <v>0.57893491124260354</v>
      </c>
      <c r="V17">
        <f t="shared" si="7"/>
        <v>0.67198682627145478</v>
      </c>
      <c r="X17" s="6">
        <v>20.09</v>
      </c>
      <c r="Y17" s="9"/>
      <c r="Z17">
        <f t="shared" si="8"/>
        <v>-170.37037037037038</v>
      </c>
      <c r="AA17">
        <f t="shared" si="9"/>
        <v>5.1794995136308311</v>
      </c>
      <c r="AB17">
        <f t="shared" si="10"/>
        <v>105.73684210526315</v>
      </c>
      <c r="AC17">
        <f t="shared" si="11"/>
        <v>3.4513328483375165</v>
      </c>
      <c r="AD17">
        <f t="shared" si="12"/>
        <v>3.9829117590268392</v>
      </c>
    </row>
    <row r="18" spans="1:30">
      <c r="A18">
        <v>4</v>
      </c>
      <c r="B18">
        <v>2020</v>
      </c>
      <c r="C18" s="3">
        <v>888632.77500000002</v>
      </c>
      <c r="D18" s="4">
        <v>3237000</v>
      </c>
      <c r="E18" s="5">
        <v>-235000</v>
      </c>
      <c r="F18" s="4">
        <v>4983000</v>
      </c>
      <c r="G18" s="4">
        <v>4421000</v>
      </c>
      <c r="H18" s="4">
        <v>15697000</v>
      </c>
      <c r="I18" s="4">
        <v>9475000</v>
      </c>
      <c r="J18" s="4">
        <v>20680000</v>
      </c>
      <c r="K18">
        <v>-0.27</v>
      </c>
      <c r="L18" s="4">
        <v>2563000</v>
      </c>
      <c r="M18" s="4">
        <v>10836000</v>
      </c>
      <c r="O18">
        <f t="shared" si="0"/>
        <v>-1.1363636363636365</v>
      </c>
      <c r="P18">
        <f t="shared" si="1"/>
        <v>-4.7160345173590201</v>
      </c>
      <c r="Q18">
        <f t="shared" si="2"/>
        <v>-7.2598084646277412</v>
      </c>
      <c r="R18">
        <f t="shared" si="3"/>
        <v>2.143180275955666</v>
      </c>
      <c r="S18">
        <f t="shared" si="4"/>
        <v>3.1501103752759381</v>
      </c>
      <c r="T18">
        <f t="shared" si="5"/>
        <v>0.75904255319148939</v>
      </c>
      <c r="U18">
        <f t="shared" si="6"/>
        <v>0.57973309206061974</v>
      </c>
      <c r="V18">
        <f t="shared" si="7"/>
        <v>0.6849990517731841</v>
      </c>
      <c r="X18" s="6">
        <v>17.66</v>
      </c>
      <c r="Y18" s="9"/>
      <c r="Z18">
        <f t="shared" si="8"/>
        <v>1250</v>
      </c>
      <c r="AA18">
        <f t="shared" si="9"/>
        <v>4.8480861311399446</v>
      </c>
      <c r="AB18">
        <f t="shared" si="10"/>
        <v>-65.407407407407405</v>
      </c>
      <c r="AC18">
        <f t="shared" si="11"/>
        <v>3.1493587811559305</v>
      </c>
      <c r="AD18">
        <f t="shared" si="12"/>
        <v>4.1695765603050372</v>
      </c>
    </row>
    <row r="19" spans="1:30">
      <c r="A19">
        <v>3</v>
      </c>
      <c r="B19">
        <v>2020</v>
      </c>
      <c r="C19" s="3">
        <v>884007.20700000005</v>
      </c>
      <c r="D19" s="4">
        <v>2975000</v>
      </c>
      <c r="E19" s="5">
        <v>-17000</v>
      </c>
      <c r="F19" s="4">
        <v>5203000</v>
      </c>
      <c r="G19" s="4">
        <v>3923000</v>
      </c>
      <c r="H19" s="4">
        <v>15671000</v>
      </c>
      <c r="I19" s="4">
        <v>9023000</v>
      </c>
      <c r="J19" s="4">
        <v>20874000</v>
      </c>
      <c r="K19">
        <v>-0.02</v>
      </c>
      <c r="L19" s="4">
        <v>2115000</v>
      </c>
      <c r="M19" s="4">
        <v>10821000</v>
      </c>
      <c r="O19">
        <f t="shared" si="0"/>
        <v>-8.1441027115071382E-2</v>
      </c>
      <c r="P19">
        <f t="shared" si="1"/>
        <v>-0.32673457620603497</v>
      </c>
      <c r="Q19">
        <f t="shared" si="2"/>
        <v>-0.5714285714285714</v>
      </c>
      <c r="R19">
        <f t="shared" si="3"/>
        <v>2.3000254906958961</v>
      </c>
      <c r="S19">
        <f t="shared" si="4"/>
        <v>3.0119162021910437</v>
      </c>
      <c r="T19">
        <f t="shared" si="5"/>
        <v>0.75074255054134331</v>
      </c>
      <c r="U19">
        <f t="shared" si="6"/>
        <v>0.53912821820035683</v>
      </c>
      <c r="V19">
        <f t="shared" si="7"/>
        <v>0.67529955067398906</v>
      </c>
      <c r="X19" s="6">
        <v>11.23</v>
      </c>
      <c r="Y19" s="9"/>
      <c r="Z19">
        <f t="shared" si="8"/>
        <v>-98.952879581151834</v>
      </c>
      <c r="AA19">
        <f t="shared" si="9"/>
        <v>3.3369414906252106</v>
      </c>
      <c r="AB19">
        <f t="shared" si="10"/>
        <v>-561.5</v>
      </c>
      <c r="AC19">
        <f t="shared" si="11"/>
        <v>1.9080147865865851</v>
      </c>
      <c r="AD19">
        <f t="shared" si="12"/>
        <v>4.0340188352873341</v>
      </c>
    </row>
    <row r="20" spans="1:30">
      <c r="A20">
        <v>2</v>
      </c>
      <c r="B20">
        <v>2020</v>
      </c>
      <c r="C20" s="3">
        <v>878470.40099999995</v>
      </c>
      <c r="D20" s="4">
        <v>3196000</v>
      </c>
      <c r="E20" s="5">
        <v>-1676000</v>
      </c>
      <c r="F20" s="4">
        <v>5196000</v>
      </c>
      <c r="G20" s="4">
        <v>4094000</v>
      </c>
      <c r="H20" s="4">
        <v>15908000</v>
      </c>
      <c r="I20" s="4">
        <v>9099000</v>
      </c>
      <c r="J20" s="4">
        <v>21104000</v>
      </c>
      <c r="K20">
        <v>-1.91</v>
      </c>
      <c r="L20" s="4">
        <v>1811000</v>
      </c>
      <c r="M20" s="4">
        <v>10817000</v>
      </c>
      <c r="O20">
        <f t="shared" si="0"/>
        <v>-7.941622441243366</v>
      </c>
      <c r="P20">
        <f t="shared" si="1"/>
        <v>-32.255581216320245</v>
      </c>
      <c r="Q20">
        <f t="shared" si="2"/>
        <v>-52.440550688360453</v>
      </c>
      <c r="R20">
        <f t="shared" si="3"/>
        <v>2.2225207620908645</v>
      </c>
      <c r="S20">
        <f t="shared" si="4"/>
        <v>3.0615858352578909</v>
      </c>
      <c r="T20">
        <f t="shared" si="5"/>
        <v>0.75379075056861256</v>
      </c>
      <c r="U20">
        <f t="shared" si="6"/>
        <v>0.44235466536394724</v>
      </c>
      <c r="V20">
        <f t="shared" si="7"/>
        <v>0.67551364516330481</v>
      </c>
      <c r="X20" s="6">
        <v>12.06</v>
      </c>
      <c r="Y20" s="9"/>
      <c r="Z20">
        <f t="shared" si="8"/>
        <v>64.65517241379311</v>
      </c>
      <c r="AA20">
        <f t="shared" si="9"/>
        <v>3.314878922421777</v>
      </c>
      <c r="AB20">
        <f t="shared" si="10"/>
        <v>-6.3141361256544508</v>
      </c>
      <c r="AC20">
        <f t="shared" si="11"/>
        <v>2.0389440023210161</v>
      </c>
      <c r="AD20">
        <f t="shared" si="12"/>
        <v>4.3038876058506546</v>
      </c>
    </row>
    <row r="21" spans="1:30">
      <c r="A21">
        <v>1</v>
      </c>
      <c r="B21">
        <v>2020</v>
      </c>
      <c r="C21" s="3">
        <v>877277.67</v>
      </c>
      <c r="D21" s="4">
        <v>5037000</v>
      </c>
      <c r="E21" s="5">
        <v>-1017000</v>
      </c>
      <c r="F21" s="4">
        <v>6843000</v>
      </c>
      <c r="G21" s="4">
        <v>5053000</v>
      </c>
      <c r="H21" s="4">
        <v>16779000</v>
      </c>
      <c r="I21" s="4">
        <v>10655000</v>
      </c>
      <c r="J21" s="4">
        <v>23622000</v>
      </c>
      <c r="K21">
        <v>-1.1599999999999999</v>
      </c>
      <c r="L21" s="4">
        <v>1385000</v>
      </c>
      <c r="M21" s="4">
        <v>10851000</v>
      </c>
      <c r="O21">
        <f t="shared" si="0"/>
        <v>-4.3053086106172218</v>
      </c>
      <c r="P21">
        <f t="shared" si="1"/>
        <v>-14.861902674265673</v>
      </c>
      <c r="Q21">
        <f t="shared" si="2"/>
        <v>-20.190589636688504</v>
      </c>
      <c r="R21">
        <f t="shared" si="3"/>
        <v>2.1086483277261032</v>
      </c>
      <c r="S21">
        <f t="shared" si="4"/>
        <v>2.4519947391494958</v>
      </c>
      <c r="T21">
        <f t="shared" si="5"/>
        <v>0.71031242062484123</v>
      </c>
      <c r="U21">
        <f t="shared" si="6"/>
        <v>0.27409459726894914</v>
      </c>
      <c r="V21">
        <f t="shared" si="7"/>
        <v>0.61325873177348256</v>
      </c>
      <c r="X21" s="6">
        <v>6.34</v>
      </c>
      <c r="Y21" s="9"/>
      <c r="Z21">
        <f t="shared" si="8"/>
        <v>-38.624338624338627</v>
      </c>
      <c r="AA21">
        <f t="shared" si="9"/>
        <v>1.10421688064324</v>
      </c>
      <c r="AB21">
        <f t="shared" si="10"/>
        <v>-5.4655172413793105</v>
      </c>
      <c r="AC21">
        <f t="shared" si="11"/>
        <v>0.81279269732573434</v>
      </c>
      <c r="AD21">
        <f t="shared" si="12"/>
        <v>3.5802279701885138</v>
      </c>
    </row>
    <row r="22" spans="1:30">
      <c r="A22">
        <v>4</v>
      </c>
      <c r="B22">
        <v>2019</v>
      </c>
      <c r="C22" s="3">
        <v>879911.44700000004</v>
      </c>
      <c r="D22" s="4">
        <v>5191000</v>
      </c>
      <c r="E22" s="5">
        <v>-1653000</v>
      </c>
      <c r="F22" s="4">
        <v>8025000</v>
      </c>
      <c r="G22" s="4">
        <v>4878000</v>
      </c>
      <c r="H22" s="4">
        <v>17352000</v>
      </c>
      <c r="I22" s="4">
        <v>11212000</v>
      </c>
      <c r="J22" s="4">
        <v>25377000</v>
      </c>
      <c r="K22">
        <v>-1.89</v>
      </c>
      <c r="L22" s="4">
        <v>2268000</v>
      </c>
      <c r="M22" s="4">
        <v>11360000</v>
      </c>
      <c r="O22">
        <f t="shared" si="0"/>
        <v>-6.5137723135122352</v>
      </c>
      <c r="P22">
        <f t="shared" si="1"/>
        <v>-20.598130841121495</v>
      </c>
      <c r="Q22">
        <f t="shared" si="2"/>
        <v>-31.843575418994412</v>
      </c>
      <c r="R22">
        <f t="shared" si="3"/>
        <v>2.2984829848298483</v>
      </c>
      <c r="S22">
        <f t="shared" si="4"/>
        <v>2.1622429906542058</v>
      </c>
      <c r="T22">
        <f t="shared" si="5"/>
        <v>0.68376876699373446</v>
      </c>
      <c r="U22">
        <f t="shared" si="6"/>
        <v>0.46494464944649444</v>
      </c>
      <c r="V22">
        <f t="shared" si="7"/>
        <v>0.5860201186484395</v>
      </c>
      <c r="X22" s="6">
        <v>22.42</v>
      </c>
      <c r="Y22" s="9"/>
      <c r="Z22">
        <f t="shared" si="8"/>
        <v>-655.88235294117646</v>
      </c>
      <c r="AA22">
        <f t="shared" si="9"/>
        <v>3.8003495745983438</v>
      </c>
      <c r="AB22">
        <f t="shared" si="10"/>
        <v>-11.862433862433864</v>
      </c>
      <c r="AC22">
        <f t="shared" si="11"/>
        <v>2.4582697372884739</v>
      </c>
      <c r="AD22">
        <f t="shared" si="12"/>
        <v>3.2502180685358257</v>
      </c>
    </row>
    <row r="23" spans="1:30">
      <c r="A23">
        <v>3</v>
      </c>
      <c r="B23">
        <v>2019</v>
      </c>
      <c r="C23" s="3">
        <v>877804.397</v>
      </c>
      <c r="D23" s="4">
        <v>5550000</v>
      </c>
      <c r="E23" s="5">
        <v>295000</v>
      </c>
      <c r="F23" s="4">
        <v>9762000</v>
      </c>
      <c r="G23" s="4">
        <v>4692000</v>
      </c>
      <c r="H23" s="4">
        <v>17027000</v>
      </c>
      <c r="I23" s="4">
        <v>11220000</v>
      </c>
      <c r="J23" s="4">
        <v>26789000</v>
      </c>
      <c r="K23">
        <v>0.34</v>
      </c>
      <c r="L23" s="4">
        <v>1571000</v>
      </c>
      <c r="M23" s="4">
        <v>11283000</v>
      </c>
      <c r="O23">
        <f t="shared" si="0"/>
        <v>1.101198253014297</v>
      </c>
      <c r="P23">
        <f t="shared" si="1"/>
        <v>3.0219217373489036</v>
      </c>
      <c r="Q23">
        <f t="shared" si="2"/>
        <v>5.3153153153153152</v>
      </c>
      <c r="R23">
        <f t="shared" si="3"/>
        <v>2.3913043478260869</v>
      </c>
      <c r="S23">
        <f t="shared" si="4"/>
        <v>1.7442122515877894</v>
      </c>
      <c r="T23">
        <f t="shared" si="5"/>
        <v>0.63559670013811642</v>
      </c>
      <c r="U23">
        <f t="shared" si="6"/>
        <v>0.33482523444160273</v>
      </c>
      <c r="V23">
        <f t="shared" si="7"/>
        <v>0.53613684960798291</v>
      </c>
      <c r="X23" s="6">
        <v>17.12</v>
      </c>
      <c r="Y23" s="9"/>
      <c r="Z23">
        <f t="shared" si="8"/>
        <v>277.77777777777777</v>
      </c>
      <c r="AA23">
        <f t="shared" si="9"/>
        <v>2.7077497795747751</v>
      </c>
      <c r="AB23">
        <f t="shared" si="10"/>
        <v>50.352941176470587</v>
      </c>
      <c r="AC23">
        <f t="shared" si="11"/>
        <v>1.5394397947797585</v>
      </c>
      <c r="AD23">
        <f t="shared" si="12"/>
        <v>2.7488731817250565</v>
      </c>
    </row>
    <row r="24" spans="1:30">
      <c r="A24">
        <v>2</v>
      </c>
      <c r="B24">
        <v>2019</v>
      </c>
      <c r="C24" s="3">
        <v>875932.26100000006</v>
      </c>
      <c r="D24" s="4">
        <v>5930000</v>
      </c>
      <c r="E24" s="5">
        <v>75000</v>
      </c>
      <c r="F24" s="4">
        <v>9524000</v>
      </c>
      <c r="G24" s="4">
        <v>4955000</v>
      </c>
      <c r="H24" s="4">
        <v>17356000</v>
      </c>
      <c r="I24" s="4">
        <v>11220000</v>
      </c>
      <c r="J24" s="4">
        <v>26880000</v>
      </c>
      <c r="K24">
        <v>0.09</v>
      </c>
      <c r="L24" s="4">
        <v>1176000</v>
      </c>
      <c r="M24" s="4">
        <v>11283000</v>
      </c>
      <c r="O24">
        <f t="shared" si="0"/>
        <v>0.27901785714285715</v>
      </c>
      <c r="P24">
        <f t="shared" si="1"/>
        <v>0.78748425031499369</v>
      </c>
      <c r="Q24">
        <f t="shared" si="2"/>
        <v>1.2647554806070826</v>
      </c>
      <c r="R24">
        <f t="shared" si="3"/>
        <v>2.2643794147325935</v>
      </c>
      <c r="S24">
        <f t="shared" si="4"/>
        <v>1.8223435531289374</v>
      </c>
      <c r="T24">
        <f t="shared" si="5"/>
        <v>0.64568452380952379</v>
      </c>
      <c r="U24">
        <f t="shared" si="6"/>
        <v>0.23733602421796166</v>
      </c>
      <c r="V24">
        <f t="shared" si="7"/>
        <v>0.54226942855769689</v>
      </c>
      <c r="X24" s="6">
        <v>20.46</v>
      </c>
      <c r="Y24" s="9"/>
      <c r="Z24">
        <f t="shared" si="8"/>
        <v>-47.058823529411768</v>
      </c>
      <c r="AA24">
        <f t="shared" si="9"/>
        <v>3.0221878684755485</v>
      </c>
      <c r="AB24">
        <f t="shared" si="10"/>
        <v>227.33333333333334</v>
      </c>
      <c r="AC24">
        <f t="shared" si="11"/>
        <v>1.8817276417534652</v>
      </c>
      <c r="AD24">
        <f t="shared" si="12"/>
        <v>2.8280659386812266</v>
      </c>
    </row>
    <row r="25" spans="1:30">
      <c r="A25">
        <v>1</v>
      </c>
      <c r="B25">
        <v>2019</v>
      </c>
      <c r="C25" s="3">
        <v>873978.48499999999</v>
      </c>
      <c r="D25" s="4">
        <v>5737000</v>
      </c>
      <c r="E25" s="5">
        <v>152000</v>
      </c>
      <c r="F25" s="4">
        <v>9625000</v>
      </c>
      <c r="G25" s="4">
        <v>5047000</v>
      </c>
      <c r="H25" s="4">
        <v>17364000</v>
      </c>
      <c r="I25" s="4">
        <v>11188000</v>
      </c>
      <c r="J25" s="4">
        <v>26989000</v>
      </c>
      <c r="K25">
        <v>0.17</v>
      </c>
      <c r="L25" s="4">
        <v>1380000</v>
      </c>
      <c r="M25" s="4">
        <v>11320000</v>
      </c>
      <c r="O25">
        <f t="shared" si="0"/>
        <v>0.56319241172329459</v>
      </c>
      <c r="P25">
        <f t="shared" si="1"/>
        <v>1.5792207792207791</v>
      </c>
      <c r="Q25">
        <f t="shared" si="2"/>
        <v>2.6494683632560569</v>
      </c>
      <c r="R25">
        <f t="shared" si="3"/>
        <v>2.2167624331285913</v>
      </c>
      <c r="S25">
        <f t="shared" si="4"/>
        <v>1.8040519480519481</v>
      </c>
      <c r="T25">
        <f t="shared" si="5"/>
        <v>0.6433732261291637</v>
      </c>
      <c r="U25">
        <f t="shared" si="6"/>
        <v>0.27342976025361598</v>
      </c>
      <c r="V25">
        <f t="shared" si="7"/>
        <v>0.54046311768918598</v>
      </c>
      <c r="X25" s="9">
        <v>26.14</v>
      </c>
      <c r="Y25" s="9"/>
      <c r="Z25">
        <f t="shared" si="8"/>
        <v>-77.631578947368425</v>
      </c>
      <c r="AA25">
        <f t="shared" si="9"/>
        <v>3.9821853926965312</v>
      </c>
      <c r="AB25">
        <f t="shared" si="10"/>
        <v>153.76470588235293</v>
      </c>
      <c r="AC25">
        <f t="shared" si="11"/>
        <v>2.373589360820779</v>
      </c>
      <c r="AD25">
        <f t="shared" si="12"/>
        <v>2.7517402597402598</v>
      </c>
    </row>
    <row r="26" spans="1:30">
      <c r="A26">
        <v>4</v>
      </c>
      <c r="B26">
        <v>2018</v>
      </c>
      <c r="C26" s="3">
        <v>872542.84199999995</v>
      </c>
      <c r="D26" s="4">
        <v>5936000</v>
      </c>
      <c r="E26" s="5">
        <v>664000</v>
      </c>
      <c r="F26" s="4">
        <v>9544000</v>
      </c>
      <c r="G26" s="4">
        <v>4802000</v>
      </c>
      <c r="H26" s="4">
        <v>16438000</v>
      </c>
      <c r="I26" s="4">
        <v>11151000</v>
      </c>
      <c r="J26" s="4">
        <v>25982000</v>
      </c>
      <c r="K26">
        <v>0.76</v>
      </c>
      <c r="L26" s="4">
        <v>2008000</v>
      </c>
      <c r="M26" s="4">
        <v>10312000</v>
      </c>
      <c r="O26">
        <f t="shared" si="0"/>
        <v>2.5556154260641981</v>
      </c>
      <c r="P26">
        <f t="shared" si="1"/>
        <v>6.957250628667226</v>
      </c>
      <c r="Q26">
        <f t="shared" si="2"/>
        <v>11.185983827493262</v>
      </c>
      <c r="R26">
        <f t="shared" si="3"/>
        <v>2.3221574344023326</v>
      </c>
      <c r="S26">
        <f t="shared" si="4"/>
        <v>1.7223386420787929</v>
      </c>
      <c r="T26">
        <f t="shared" si="5"/>
        <v>0.63266877068739902</v>
      </c>
      <c r="U26">
        <f t="shared" si="6"/>
        <v>0.41815910037484383</v>
      </c>
      <c r="V26">
        <f t="shared" si="7"/>
        <v>0.51933924254633357</v>
      </c>
      <c r="X26" s="6">
        <v>23.57</v>
      </c>
      <c r="Y26" s="9"/>
      <c r="Z26">
        <f t="shared" si="8"/>
        <v>52</v>
      </c>
      <c r="AA26">
        <f t="shared" si="9"/>
        <v>3.4645948089521563</v>
      </c>
      <c r="AB26">
        <f t="shared" si="10"/>
        <v>31.013157894736842</v>
      </c>
      <c r="AC26">
        <f t="shared" si="11"/>
        <v>2.154844382432942</v>
      </c>
      <c r="AD26">
        <f t="shared" si="12"/>
        <v>2.7102367979882649</v>
      </c>
    </row>
    <row r="27" spans="1:30">
      <c r="A27">
        <v>3</v>
      </c>
      <c r="B27">
        <v>2018</v>
      </c>
      <c r="C27" s="3">
        <v>876046.27099999995</v>
      </c>
      <c r="D27" s="4">
        <v>6172000</v>
      </c>
      <c r="E27" s="5">
        <v>435000</v>
      </c>
      <c r="F27" s="4">
        <v>9017000</v>
      </c>
      <c r="G27" s="4">
        <v>4953000</v>
      </c>
      <c r="H27" s="4">
        <v>16734000</v>
      </c>
      <c r="I27" s="4">
        <v>11436000</v>
      </c>
      <c r="J27" s="4">
        <v>25751000</v>
      </c>
      <c r="K27">
        <v>0.5</v>
      </c>
      <c r="L27" s="4">
        <v>2057000</v>
      </c>
      <c r="M27" s="4">
        <v>10459000</v>
      </c>
      <c r="O27">
        <f t="shared" si="0"/>
        <v>1.6892547862218943</v>
      </c>
      <c r="P27">
        <f t="shared" si="1"/>
        <v>4.8242209160474658</v>
      </c>
      <c r="Q27">
        <f t="shared" si="2"/>
        <v>7.0479585223590409</v>
      </c>
      <c r="R27">
        <f t="shared" si="3"/>
        <v>2.3089036947304664</v>
      </c>
      <c r="S27">
        <f t="shared" si="4"/>
        <v>1.8558278806698458</v>
      </c>
      <c r="T27">
        <f t="shared" si="5"/>
        <v>0.64983884121005009</v>
      </c>
      <c r="U27">
        <f t="shared" si="6"/>
        <v>0.41530385624873811</v>
      </c>
      <c r="V27">
        <f t="shared" si="7"/>
        <v>0.53701992195522696</v>
      </c>
      <c r="X27" s="6">
        <v>35.74</v>
      </c>
      <c r="Y27" s="9"/>
      <c r="Z27">
        <f t="shared" si="8"/>
        <v>-13.793103448275856</v>
      </c>
      <c r="AA27">
        <f t="shared" si="9"/>
        <v>5.0728926969442645</v>
      </c>
      <c r="AB27">
        <f t="shared" si="10"/>
        <v>71.48</v>
      </c>
      <c r="AC27">
        <f t="shared" si="11"/>
        <v>3.4723182572407674</v>
      </c>
      <c r="AD27">
        <f t="shared" si="12"/>
        <v>2.8566041920816234</v>
      </c>
    </row>
    <row r="28" spans="1:30">
      <c r="A28">
        <v>2</v>
      </c>
      <c r="B28">
        <v>2018</v>
      </c>
      <c r="C28" s="3">
        <v>879895.61100000003</v>
      </c>
      <c r="D28" s="4">
        <v>6147000</v>
      </c>
      <c r="E28" s="5">
        <v>511000</v>
      </c>
      <c r="F28" s="4">
        <v>8843000</v>
      </c>
      <c r="G28" s="4">
        <v>5107000</v>
      </c>
      <c r="H28" s="4">
        <v>16922000</v>
      </c>
      <c r="I28" s="4">
        <v>11436000</v>
      </c>
      <c r="J28" s="4">
        <v>25765000</v>
      </c>
      <c r="K28">
        <v>0.57999999999999996</v>
      </c>
      <c r="L28" s="4">
        <v>2058000</v>
      </c>
      <c r="M28" s="4">
        <v>10871000</v>
      </c>
      <c r="O28">
        <f t="shared" si="0"/>
        <v>1.9833106928003104</v>
      </c>
      <c r="P28">
        <f t="shared" si="1"/>
        <v>5.7785819292095439</v>
      </c>
      <c r="Q28">
        <f t="shared" si="2"/>
        <v>8.3129982105091909</v>
      </c>
      <c r="R28">
        <f t="shared" si="3"/>
        <v>2.2392794204033679</v>
      </c>
      <c r="S28">
        <f t="shared" si="4"/>
        <v>1.9136039805495872</v>
      </c>
      <c r="T28">
        <f t="shared" si="5"/>
        <v>0.65678245682126912</v>
      </c>
      <c r="U28">
        <f t="shared" si="6"/>
        <v>0.40297630702956727</v>
      </c>
      <c r="V28">
        <f t="shared" si="7"/>
        <v>0.55143552805113116</v>
      </c>
      <c r="X28" s="6">
        <v>39.56</v>
      </c>
      <c r="Y28" s="9"/>
      <c r="Z28">
        <f t="shared" si="8"/>
        <v>1059.9999999999998</v>
      </c>
      <c r="AA28">
        <f t="shared" si="9"/>
        <v>5.6627086987408495</v>
      </c>
      <c r="AB28">
        <f t="shared" si="10"/>
        <v>68.206896551724142</v>
      </c>
      <c r="AC28">
        <f t="shared" si="11"/>
        <v>3.9362965476829133</v>
      </c>
      <c r="AD28">
        <f t="shared" si="12"/>
        <v>2.8811489313581364</v>
      </c>
    </row>
    <row r="29" spans="1:30">
      <c r="A29">
        <v>1</v>
      </c>
      <c r="B29">
        <v>2018</v>
      </c>
      <c r="C29" s="3">
        <v>875976.39099999995</v>
      </c>
      <c r="D29" s="4">
        <v>5740000</v>
      </c>
      <c r="E29" s="5">
        <v>46000</v>
      </c>
      <c r="F29" s="4">
        <v>8391000</v>
      </c>
      <c r="G29" s="4">
        <v>4969000</v>
      </c>
      <c r="H29" s="4">
        <v>16800000</v>
      </c>
      <c r="I29" s="4">
        <v>11035000</v>
      </c>
      <c r="J29" s="4">
        <v>25191000</v>
      </c>
      <c r="K29">
        <v>0.05</v>
      </c>
      <c r="L29" s="4">
        <v>2332000</v>
      </c>
      <c r="M29" s="4">
        <v>10894000</v>
      </c>
      <c r="O29">
        <f t="shared" si="0"/>
        <v>0.18260489857488788</v>
      </c>
      <c r="P29">
        <f t="shared" si="1"/>
        <v>0.54820641163150996</v>
      </c>
      <c r="Q29">
        <f t="shared" si="2"/>
        <v>0.80139372822299659</v>
      </c>
      <c r="R29">
        <f t="shared" si="3"/>
        <v>2.2207687663513784</v>
      </c>
      <c r="S29">
        <f t="shared" si="4"/>
        <v>2.0021451555237753</v>
      </c>
      <c r="T29">
        <f t="shared" si="5"/>
        <v>0.66690484696915564</v>
      </c>
      <c r="U29">
        <f t="shared" si="6"/>
        <v>0.46930972026564699</v>
      </c>
      <c r="V29">
        <f t="shared" si="7"/>
        <v>0.56489499611096705</v>
      </c>
      <c r="X29" s="9">
        <v>41.05</v>
      </c>
      <c r="Y29" s="9"/>
      <c r="Z29">
        <f t="shared" si="8"/>
        <v>-105.26315789473684</v>
      </c>
      <c r="AA29">
        <f t="shared" si="9"/>
        <v>6.2646046777961661</v>
      </c>
      <c r="AB29">
        <f t="shared" si="10"/>
        <v>820.99999999999989</v>
      </c>
      <c r="AC29">
        <f t="shared" si="11"/>
        <v>4.2854047015314025</v>
      </c>
      <c r="AD29">
        <f t="shared" si="12"/>
        <v>2.9958288642593254</v>
      </c>
    </row>
    <row r="30" spans="1:30">
      <c r="D30" s="4"/>
      <c r="J30" s="5">
        <v>25085000</v>
      </c>
      <c r="K30">
        <v>-0.95</v>
      </c>
      <c r="M30" s="4"/>
    </row>
    <row r="31" spans="1:30">
      <c r="B31" s="2"/>
      <c r="C31" s="3">
        <f>AVERAGE(C2:C29)</f>
        <v>887001.70671428589</v>
      </c>
      <c r="D31" s="4"/>
      <c r="M31" s="4"/>
      <c r="O31">
        <f>AVERAGE(O2:O29)</f>
        <v>0.81580179802512076</v>
      </c>
      <c r="P31">
        <f t="shared" ref="P31:AD31" si="13">AVERAGE(P2:P29)</f>
        <v>1.7628383931806908</v>
      </c>
      <c r="Q31">
        <f t="shared" si="13"/>
        <v>2.8685491571749431</v>
      </c>
      <c r="R31">
        <f t="shared" si="13"/>
        <v>2.2051622368659465</v>
      </c>
      <c r="S31">
        <f t="shared" si="13"/>
        <v>2.0870890029410445</v>
      </c>
      <c r="T31">
        <f t="shared" si="13"/>
        <v>0.66767426194793966</v>
      </c>
      <c r="U31">
        <f t="shared" si="13"/>
        <v>0.43939169560666064</v>
      </c>
      <c r="V31">
        <f t="shared" si="13"/>
        <v>0.55959519817042247</v>
      </c>
      <c r="Z31">
        <f t="shared" si="13"/>
        <v>74.400417257517049</v>
      </c>
      <c r="AA31">
        <f t="shared" si="13"/>
        <v>4.6382812742793655</v>
      </c>
      <c r="AB31">
        <f t="shared" si="13"/>
        <v>67.620051149058796</v>
      </c>
      <c r="AC31">
        <f t="shared" si="13"/>
        <v>2.9731301540740813</v>
      </c>
      <c r="AD31">
        <f t="shared" si="13"/>
        <v>3.0905507025384518</v>
      </c>
    </row>
    <row r="32" spans="1:30">
      <c r="D32" s="4"/>
      <c r="M32" s="4"/>
    </row>
    <row r="33" spans="4:13">
      <c r="D33" s="4"/>
      <c r="M33" s="4"/>
    </row>
    <row r="34" spans="4:13">
      <c r="M34" s="4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Nguyen, Nam Tran</cp:lastModifiedBy>
  <cp:revision/>
  <dcterms:created xsi:type="dcterms:W3CDTF">2025-02-24T05:53:22Z</dcterms:created>
  <dcterms:modified xsi:type="dcterms:W3CDTF">2025-03-26T06:12:00Z</dcterms:modified>
  <cp:category/>
  <cp:contentStatus/>
</cp:coreProperties>
</file>