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/>
  <xr:revisionPtr revIDLastSave="644" documentId="11_0B1D56BE9CDCCE836B02CE7A5FB0D4A9BBFD1C62" xr6:coauthVersionLast="47" xr6:coauthVersionMax="47" xr10:uidLastSave="{9CACEB76-7D4D-46CD-AADB-E8A51F1BFA66}"/>
  <bookViews>
    <workbookView xWindow="240" yWindow="105" windowWidth="14805" windowHeight="8010" xr2:uid="{00000000-000D-0000-FFFF-FFFF00000000}"/>
  </bookViews>
  <sheets>
    <sheet name="Sheet1" sheetId="4" r:id="rId1"/>
    <sheet name="AAPL" sheetId="1" r:id="rId2"/>
    <sheet name="NOW" sheetId="3" r:id="rId3"/>
    <sheet name="MSFT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1" i="1" l="1"/>
  <c r="AC31" i="1"/>
  <c r="AB31" i="1"/>
  <c r="AA31" i="1"/>
  <c r="Z31" i="1"/>
  <c r="V31" i="1"/>
  <c r="U31" i="1"/>
  <c r="T31" i="1"/>
  <c r="S31" i="1"/>
  <c r="R31" i="1"/>
  <c r="Q31" i="1"/>
  <c r="P31" i="1"/>
  <c r="O31" i="1"/>
  <c r="C31" i="1"/>
  <c r="C31" i="2"/>
  <c r="Z31" i="3"/>
  <c r="AB31" i="3"/>
  <c r="C31" i="3"/>
  <c r="U2" i="1"/>
  <c r="Q2" i="1"/>
  <c r="P2" i="1"/>
  <c r="V2" i="1"/>
  <c r="O2" i="1"/>
  <c r="O24" i="2"/>
  <c r="P24" i="2"/>
  <c r="Q24" i="2"/>
  <c r="R24" i="2"/>
  <c r="S24" i="2"/>
  <c r="T24" i="2"/>
  <c r="U24" i="2"/>
  <c r="V24" i="2"/>
  <c r="Z24" i="2"/>
  <c r="AA24" i="2"/>
  <c r="AB24" i="2"/>
  <c r="AC24" i="2"/>
  <c r="AD24" i="2"/>
  <c r="O25" i="2"/>
  <c r="P25" i="2"/>
  <c r="Q25" i="2"/>
  <c r="R25" i="2"/>
  <c r="S25" i="2"/>
  <c r="T25" i="2"/>
  <c r="U25" i="2"/>
  <c r="V25" i="2"/>
  <c r="Z25" i="2"/>
  <c r="AA25" i="2"/>
  <c r="AB25" i="2"/>
  <c r="AC25" i="2"/>
  <c r="AD25" i="2"/>
  <c r="O26" i="2"/>
  <c r="P26" i="2"/>
  <c r="Q26" i="2"/>
  <c r="R26" i="2"/>
  <c r="S26" i="2"/>
  <c r="T26" i="2"/>
  <c r="U26" i="2"/>
  <c r="V26" i="2"/>
  <c r="Z26" i="2"/>
  <c r="AA26" i="2"/>
  <c r="AB26" i="2"/>
  <c r="AC26" i="2"/>
  <c r="AD26" i="2"/>
  <c r="O27" i="2"/>
  <c r="P27" i="2"/>
  <c r="Q27" i="2"/>
  <c r="R27" i="2"/>
  <c r="S27" i="2"/>
  <c r="T27" i="2"/>
  <c r="U27" i="2"/>
  <c r="V27" i="2"/>
  <c r="Z27" i="2"/>
  <c r="AA27" i="2"/>
  <c r="AB27" i="2"/>
  <c r="AC27" i="2"/>
  <c r="AD27" i="2"/>
  <c r="O28" i="2"/>
  <c r="P28" i="2"/>
  <c r="Q28" i="2"/>
  <c r="R28" i="2"/>
  <c r="S28" i="2"/>
  <c r="T28" i="2"/>
  <c r="U28" i="2"/>
  <c r="V28" i="2"/>
  <c r="Z28" i="2"/>
  <c r="AA28" i="2"/>
  <c r="AB28" i="2"/>
  <c r="AC28" i="2"/>
  <c r="AD28" i="2"/>
  <c r="O29" i="2"/>
  <c r="P29" i="2"/>
  <c r="Q29" i="2"/>
  <c r="R29" i="2"/>
  <c r="S29" i="2"/>
  <c r="T29" i="2"/>
  <c r="U29" i="2"/>
  <c r="V29" i="2"/>
  <c r="Z29" i="2"/>
  <c r="AA29" i="2"/>
  <c r="AB29" i="2"/>
  <c r="AC29" i="2"/>
  <c r="AD29" i="2"/>
  <c r="O3" i="2"/>
  <c r="P3" i="2"/>
  <c r="Q3" i="2"/>
  <c r="R3" i="2"/>
  <c r="S3" i="2"/>
  <c r="T3" i="2"/>
  <c r="U3" i="2"/>
  <c r="V3" i="2"/>
  <c r="Z3" i="2"/>
  <c r="AA3" i="2"/>
  <c r="AB3" i="2"/>
  <c r="AC3" i="2"/>
  <c r="AD3" i="2"/>
  <c r="O4" i="2"/>
  <c r="P4" i="2"/>
  <c r="Q4" i="2"/>
  <c r="R4" i="2"/>
  <c r="S4" i="2"/>
  <c r="T4" i="2"/>
  <c r="U4" i="2"/>
  <c r="V4" i="2"/>
  <c r="Z4" i="2"/>
  <c r="AA4" i="2"/>
  <c r="AB4" i="2"/>
  <c r="AC4" i="2"/>
  <c r="AD4" i="2"/>
  <c r="O5" i="2"/>
  <c r="P5" i="2"/>
  <c r="Q5" i="2"/>
  <c r="R5" i="2"/>
  <c r="S5" i="2"/>
  <c r="T5" i="2"/>
  <c r="U5" i="2"/>
  <c r="V5" i="2"/>
  <c r="Z5" i="2"/>
  <c r="AA5" i="2"/>
  <c r="AB5" i="2"/>
  <c r="AC5" i="2"/>
  <c r="AD5" i="2"/>
  <c r="O6" i="2"/>
  <c r="P6" i="2"/>
  <c r="Q6" i="2"/>
  <c r="R6" i="2"/>
  <c r="S6" i="2"/>
  <c r="T6" i="2"/>
  <c r="U6" i="2"/>
  <c r="V6" i="2"/>
  <c r="Z6" i="2"/>
  <c r="AA6" i="2"/>
  <c r="AB6" i="2"/>
  <c r="AC6" i="2"/>
  <c r="AD6" i="2"/>
  <c r="O7" i="2"/>
  <c r="P7" i="2"/>
  <c r="Q7" i="2"/>
  <c r="R7" i="2"/>
  <c r="S7" i="2"/>
  <c r="T7" i="2"/>
  <c r="U7" i="2"/>
  <c r="V7" i="2"/>
  <c r="Z7" i="2"/>
  <c r="AA7" i="2"/>
  <c r="AB7" i="2"/>
  <c r="AC7" i="2"/>
  <c r="AD7" i="2"/>
  <c r="O8" i="2"/>
  <c r="P8" i="2"/>
  <c r="Q8" i="2"/>
  <c r="R8" i="2"/>
  <c r="S8" i="2"/>
  <c r="T8" i="2"/>
  <c r="U8" i="2"/>
  <c r="V8" i="2"/>
  <c r="Z8" i="2"/>
  <c r="AA8" i="2"/>
  <c r="AB8" i="2"/>
  <c r="AC8" i="2"/>
  <c r="AD8" i="2"/>
  <c r="O9" i="2"/>
  <c r="P9" i="2"/>
  <c r="Q9" i="2"/>
  <c r="R9" i="2"/>
  <c r="S9" i="2"/>
  <c r="T9" i="2"/>
  <c r="U9" i="2"/>
  <c r="V9" i="2"/>
  <c r="Z9" i="2"/>
  <c r="AA9" i="2"/>
  <c r="AB9" i="2"/>
  <c r="AC9" i="2"/>
  <c r="AD9" i="2"/>
  <c r="O10" i="2"/>
  <c r="P10" i="2"/>
  <c r="Q10" i="2"/>
  <c r="R10" i="2"/>
  <c r="S10" i="2"/>
  <c r="T10" i="2"/>
  <c r="U10" i="2"/>
  <c r="V10" i="2"/>
  <c r="Z10" i="2"/>
  <c r="AA10" i="2"/>
  <c r="AB10" i="2"/>
  <c r="AC10" i="2"/>
  <c r="AD10" i="2"/>
  <c r="O11" i="2"/>
  <c r="P11" i="2"/>
  <c r="Q11" i="2"/>
  <c r="R11" i="2"/>
  <c r="S11" i="2"/>
  <c r="T11" i="2"/>
  <c r="U11" i="2"/>
  <c r="V11" i="2"/>
  <c r="Z11" i="2"/>
  <c r="AA11" i="2"/>
  <c r="AB11" i="2"/>
  <c r="AC11" i="2"/>
  <c r="AD11" i="2"/>
  <c r="O12" i="2"/>
  <c r="P12" i="2"/>
  <c r="Q12" i="2"/>
  <c r="R12" i="2"/>
  <c r="S12" i="2"/>
  <c r="T12" i="2"/>
  <c r="U12" i="2"/>
  <c r="V12" i="2"/>
  <c r="Z12" i="2"/>
  <c r="AA12" i="2"/>
  <c r="AB12" i="2"/>
  <c r="AC12" i="2"/>
  <c r="AD12" i="2"/>
  <c r="O13" i="2"/>
  <c r="P13" i="2"/>
  <c r="Q13" i="2"/>
  <c r="R13" i="2"/>
  <c r="S13" i="2"/>
  <c r="T13" i="2"/>
  <c r="U13" i="2"/>
  <c r="V13" i="2"/>
  <c r="Z13" i="2"/>
  <c r="AA13" i="2"/>
  <c r="AB13" i="2"/>
  <c r="AC13" i="2"/>
  <c r="AD13" i="2"/>
  <c r="O14" i="2"/>
  <c r="P14" i="2"/>
  <c r="Q14" i="2"/>
  <c r="R14" i="2"/>
  <c r="S14" i="2"/>
  <c r="T14" i="2"/>
  <c r="U14" i="2"/>
  <c r="V14" i="2"/>
  <c r="Z14" i="2"/>
  <c r="AA14" i="2"/>
  <c r="AB14" i="2"/>
  <c r="AC14" i="2"/>
  <c r="AD14" i="2"/>
  <c r="O15" i="2"/>
  <c r="P15" i="2"/>
  <c r="Q15" i="2"/>
  <c r="R15" i="2"/>
  <c r="S15" i="2"/>
  <c r="T15" i="2"/>
  <c r="U15" i="2"/>
  <c r="V15" i="2"/>
  <c r="Z15" i="2"/>
  <c r="AA15" i="2"/>
  <c r="AB15" i="2"/>
  <c r="AC15" i="2"/>
  <c r="AD15" i="2"/>
  <c r="O16" i="2"/>
  <c r="P16" i="2"/>
  <c r="Q16" i="2"/>
  <c r="R16" i="2"/>
  <c r="S16" i="2"/>
  <c r="T16" i="2"/>
  <c r="U16" i="2"/>
  <c r="V16" i="2"/>
  <c r="Z16" i="2"/>
  <c r="AA16" i="2"/>
  <c r="AB16" i="2"/>
  <c r="AC16" i="2"/>
  <c r="AD16" i="2"/>
  <c r="O17" i="2"/>
  <c r="P17" i="2"/>
  <c r="Q17" i="2"/>
  <c r="R17" i="2"/>
  <c r="S17" i="2"/>
  <c r="T17" i="2"/>
  <c r="U17" i="2"/>
  <c r="V17" i="2"/>
  <c r="Z17" i="2"/>
  <c r="AA17" i="2"/>
  <c r="AB17" i="2"/>
  <c r="AC17" i="2"/>
  <c r="AD17" i="2"/>
  <c r="O18" i="2"/>
  <c r="P18" i="2"/>
  <c r="Q18" i="2"/>
  <c r="R18" i="2"/>
  <c r="S18" i="2"/>
  <c r="T18" i="2"/>
  <c r="U18" i="2"/>
  <c r="V18" i="2"/>
  <c r="Z18" i="2"/>
  <c r="AA18" i="2"/>
  <c r="AB18" i="2"/>
  <c r="AC18" i="2"/>
  <c r="AD18" i="2"/>
  <c r="O19" i="2"/>
  <c r="P19" i="2"/>
  <c r="Q19" i="2"/>
  <c r="R19" i="2"/>
  <c r="S19" i="2"/>
  <c r="T19" i="2"/>
  <c r="U19" i="2"/>
  <c r="V19" i="2"/>
  <c r="Z19" i="2"/>
  <c r="AA19" i="2"/>
  <c r="AB19" i="2"/>
  <c r="AC19" i="2"/>
  <c r="AD19" i="2"/>
  <c r="O20" i="2"/>
  <c r="P20" i="2"/>
  <c r="Q20" i="2"/>
  <c r="R20" i="2"/>
  <c r="S20" i="2"/>
  <c r="T20" i="2"/>
  <c r="U20" i="2"/>
  <c r="V20" i="2"/>
  <c r="Z20" i="2"/>
  <c r="AA20" i="2"/>
  <c r="AB20" i="2"/>
  <c r="AC20" i="2"/>
  <c r="AD20" i="2"/>
  <c r="O21" i="2"/>
  <c r="P21" i="2"/>
  <c r="Q21" i="2"/>
  <c r="R21" i="2"/>
  <c r="S21" i="2"/>
  <c r="T21" i="2"/>
  <c r="U21" i="2"/>
  <c r="V21" i="2"/>
  <c r="Z21" i="2"/>
  <c r="AA21" i="2"/>
  <c r="AB21" i="2"/>
  <c r="AC21" i="2"/>
  <c r="AD21" i="2"/>
  <c r="O22" i="2"/>
  <c r="P22" i="2"/>
  <c r="Q22" i="2"/>
  <c r="R22" i="2"/>
  <c r="S22" i="2"/>
  <c r="T22" i="2"/>
  <c r="U22" i="2"/>
  <c r="V22" i="2"/>
  <c r="Z22" i="2"/>
  <c r="AA22" i="2"/>
  <c r="AB22" i="2"/>
  <c r="AC22" i="2"/>
  <c r="AD22" i="2"/>
  <c r="O23" i="2"/>
  <c r="P23" i="2"/>
  <c r="Q23" i="2"/>
  <c r="R23" i="2"/>
  <c r="S23" i="2"/>
  <c r="T23" i="2"/>
  <c r="U23" i="2"/>
  <c r="V23" i="2"/>
  <c r="Z23" i="2"/>
  <c r="AA23" i="2"/>
  <c r="AB23" i="2"/>
  <c r="AC23" i="2"/>
  <c r="AD23" i="2"/>
  <c r="AD2" i="2"/>
  <c r="AD31" i="2" s="1"/>
  <c r="AC2" i="2"/>
  <c r="AC31" i="2" s="1"/>
  <c r="AB2" i="2"/>
  <c r="AB31" i="2" s="1"/>
  <c r="AA2" i="2"/>
  <c r="AA31" i="2" s="1"/>
  <c r="Z2" i="2"/>
  <c r="Z31" i="2" s="1"/>
  <c r="V2" i="2"/>
  <c r="V31" i="2" s="1"/>
  <c r="U2" i="2"/>
  <c r="U31" i="2" s="1"/>
  <c r="T2" i="2"/>
  <c r="T31" i="2" s="1"/>
  <c r="S2" i="2"/>
  <c r="S31" i="2" s="1"/>
  <c r="R2" i="2"/>
  <c r="R31" i="2" s="1"/>
  <c r="Q2" i="2"/>
  <c r="Q31" i="2" s="1"/>
  <c r="P2" i="2"/>
  <c r="P31" i="2" s="1"/>
  <c r="O2" i="2"/>
  <c r="O31" i="2" s="1"/>
  <c r="O3" i="3"/>
  <c r="P3" i="3"/>
  <c r="Q3" i="3"/>
  <c r="R3" i="3"/>
  <c r="S3" i="3"/>
  <c r="T3" i="3"/>
  <c r="U3" i="3"/>
  <c r="V3" i="3"/>
  <c r="Z3" i="3"/>
  <c r="AA3" i="3"/>
  <c r="AB3" i="3"/>
  <c r="AC3" i="3"/>
  <c r="AD3" i="3"/>
  <c r="O4" i="3"/>
  <c r="P4" i="3"/>
  <c r="Q4" i="3"/>
  <c r="R4" i="3"/>
  <c r="S4" i="3"/>
  <c r="T4" i="3"/>
  <c r="U4" i="3"/>
  <c r="V4" i="3"/>
  <c r="Z4" i="3"/>
  <c r="AA4" i="3"/>
  <c r="AB4" i="3"/>
  <c r="AC4" i="3"/>
  <c r="AD4" i="3"/>
  <c r="O5" i="3"/>
  <c r="P5" i="3"/>
  <c r="Q5" i="3"/>
  <c r="R5" i="3"/>
  <c r="S5" i="3"/>
  <c r="T5" i="3"/>
  <c r="U5" i="3"/>
  <c r="V5" i="3"/>
  <c r="Z5" i="3"/>
  <c r="AA5" i="3"/>
  <c r="AB5" i="3"/>
  <c r="AC5" i="3"/>
  <c r="AD5" i="3"/>
  <c r="O6" i="3"/>
  <c r="P6" i="3"/>
  <c r="Q6" i="3"/>
  <c r="R6" i="3"/>
  <c r="S6" i="3"/>
  <c r="T6" i="3"/>
  <c r="U6" i="3"/>
  <c r="V6" i="3"/>
  <c r="Z6" i="3"/>
  <c r="AA6" i="3"/>
  <c r="AB6" i="3"/>
  <c r="AC6" i="3"/>
  <c r="AD6" i="3"/>
  <c r="O7" i="3"/>
  <c r="P7" i="3"/>
  <c r="Q7" i="3"/>
  <c r="R7" i="3"/>
  <c r="S7" i="3"/>
  <c r="T7" i="3"/>
  <c r="U7" i="3"/>
  <c r="V7" i="3"/>
  <c r="Z7" i="3"/>
  <c r="AA7" i="3"/>
  <c r="AB7" i="3"/>
  <c r="AC7" i="3"/>
  <c r="AD7" i="3"/>
  <c r="O8" i="3"/>
  <c r="P8" i="3"/>
  <c r="Q8" i="3"/>
  <c r="R8" i="3"/>
  <c r="S8" i="3"/>
  <c r="T8" i="3"/>
  <c r="U8" i="3"/>
  <c r="V8" i="3"/>
  <c r="Z8" i="3"/>
  <c r="AA8" i="3"/>
  <c r="AB8" i="3"/>
  <c r="AC8" i="3"/>
  <c r="AD8" i="3"/>
  <c r="O9" i="3"/>
  <c r="P9" i="3"/>
  <c r="Q9" i="3"/>
  <c r="R9" i="3"/>
  <c r="S9" i="3"/>
  <c r="T9" i="3"/>
  <c r="U9" i="3"/>
  <c r="V9" i="3"/>
  <c r="Z9" i="3"/>
  <c r="AA9" i="3"/>
  <c r="AB9" i="3"/>
  <c r="AC9" i="3"/>
  <c r="AD9" i="3"/>
  <c r="O10" i="3"/>
  <c r="P10" i="3"/>
  <c r="Q10" i="3"/>
  <c r="R10" i="3"/>
  <c r="S10" i="3"/>
  <c r="T10" i="3"/>
  <c r="U10" i="3"/>
  <c r="V10" i="3"/>
  <c r="Z10" i="3"/>
  <c r="AA10" i="3"/>
  <c r="AB10" i="3"/>
  <c r="AC10" i="3"/>
  <c r="AD10" i="3"/>
  <c r="O11" i="3"/>
  <c r="P11" i="3"/>
  <c r="Q11" i="3"/>
  <c r="R11" i="3"/>
  <c r="S11" i="3"/>
  <c r="T11" i="3"/>
  <c r="U11" i="3"/>
  <c r="V11" i="3"/>
  <c r="Z11" i="3"/>
  <c r="AA11" i="3"/>
  <c r="AB11" i="3"/>
  <c r="AC11" i="3"/>
  <c r="AD11" i="3"/>
  <c r="O12" i="3"/>
  <c r="P12" i="3"/>
  <c r="Q12" i="3"/>
  <c r="R12" i="3"/>
  <c r="S12" i="3"/>
  <c r="T12" i="3"/>
  <c r="U12" i="3"/>
  <c r="V12" i="3"/>
  <c r="Z12" i="3"/>
  <c r="AA12" i="3"/>
  <c r="AB12" i="3"/>
  <c r="AC12" i="3"/>
  <c r="AD12" i="3"/>
  <c r="O13" i="3"/>
  <c r="P13" i="3"/>
  <c r="Q13" i="3"/>
  <c r="R13" i="3"/>
  <c r="S13" i="3"/>
  <c r="T13" i="3"/>
  <c r="U13" i="3"/>
  <c r="V13" i="3"/>
  <c r="Z13" i="3"/>
  <c r="AA13" i="3"/>
  <c r="AB13" i="3"/>
  <c r="AC13" i="3"/>
  <c r="AD13" i="3"/>
  <c r="O14" i="3"/>
  <c r="P14" i="3"/>
  <c r="Q14" i="3"/>
  <c r="R14" i="3"/>
  <c r="S14" i="3"/>
  <c r="T14" i="3"/>
  <c r="U14" i="3"/>
  <c r="V14" i="3"/>
  <c r="Z14" i="3"/>
  <c r="AA14" i="3"/>
  <c r="AB14" i="3"/>
  <c r="AC14" i="3"/>
  <c r="AD14" i="3"/>
  <c r="O15" i="3"/>
  <c r="P15" i="3"/>
  <c r="Q15" i="3"/>
  <c r="R15" i="3"/>
  <c r="S15" i="3"/>
  <c r="T15" i="3"/>
  <c r="U15" i="3"/>
  <c r="V15" i="3"/>
  <c r="Z15" i="3"/>
  <c r="AA15" i="3"/>
  <c r="AB15" i="3"/>
  <c r="AC15" i="3"/>
  <c r="AD15" i="3"/>
  <c r="O16" i="3"/>
  <c r="P16" i="3"/>
  <c r="Q16" i="3"/>
  <c r="R16" i="3"/>
  <c r="S16" i="3"/>
  <c r="T16" i="3"/>
  <c r="U16" i="3"/>
  <c r="V16" i="3"/>
  <c r="Z16" i="3"/>
  <c r="AA16" i="3"/>
  <c r="AB16" i="3"/>
  <c r="AC16" i="3"/>
  <c r="AD16" i="3"/>
  <c r="O17" i="3"/>
  <c r="P17" i="3"/>
  <c r="Q17" i="3"/>
  <c r="R17" i="3"/>
  <c r="S17" i="3"/>
  <c r="T17" i="3"/>
  <c r="U17" i="3"/>
  <c r="V17" i="3"/>
  <c r="Z17" i="3"/>
  <c r="AA17" i="3"/>
  <c r="AB17" i="3"/>
  <c r="AC17" i="3"/>
  <c r="AD17" i="3"/>
  <c r="O18" i="3"/>
  <c r="P18" i="3"/>
  <c r="Q18" i="3"/>
  <c r="R18" i="3"/>
  <c r="S18" i="3"/>
  <c r="T18" i="3"/>
  <c r="U18" i="3"/>
  <c r="V18" i="3"/>
  <c r="Z18" i="3"/>
  <c r="AA18" i="3"/>
  <c r="AB18" i="3"/>
  <c r="AC18" i="3"/>
  <c r="AD18" i="3"/>
  <c r="O19" i="3"/>
  <c r="P19" i="3"/>
  <c r="Q19" i="3"/>
  <c r="R19" i="3"/>
  <c r="S19" i="3"/>
  <c r="T19" i="3"/>
  <c r="U19" i="3"/>
  <c r="V19" i="3"/>
  <c r="Z19" i="3"/>
  <c r="AA19" i="3"/>
  <c r="AB19" i="3"/>
  <c r="AC19" i="3"/>
  <c r="AD19" i="3"/>
  <c r="O20" i="3"/>
  <c r="P20" i="3"/>
  <c r="Q20" i="3"/>
  <c r="R20" i="3"/>
  <c r="S20" i="3"/>
  <c r="T20" i="3"/>
  <c r="U20" i="3"/>
  <c r="V20" i="3"/>
  <c r="Z20" i="3"/>
  <c r="AA20" i="3"/>
  <c r="AB20" i="3"/>
  <c r="AC20" i="3"/>
  <c r="AD20" i="3"/>
  <c r="O21" i="3"/>
  <c r="P21" i="3"/>
  <c r="Q21" i="3"/>
  <c r="R21" i="3"/>
  <c r="S21" i="3"/>
  <c r="T21" i="3"/>
  <c r="U21" i="3"/>
  <c r="V21" i="3"/>
  <c r="Z21" i="3"/>
  <c r="AA21" i="3"/>
  <c r="AB21" i="3"/>
  <c r="AC21" i="3"/>
  <c r="AD21" i="3"/>
  <c r="O22" i="3"/>
  <c r="P22" i="3"/>
  <c r="Q22" i="3"/>
  <c r="R22" i="3"/>
  <c r="S22" i="3"/>
  <c r="T22" i="3"/>
  <c r="U22" i="3"/>
  <c r="V22" i="3"/>
  <c r="Z22" i="3"/>
  <c r="AA22" i="3"/>
  <c r="AB22" i="3"/>
  <c r="AC22" i="3"/>
  <c r="AD22" i="3"/>
  <c r="O23" i="3"/>
  <c r="P23" i="3"/>
  <c r="Q23" i="3"/>
  <c r="R23" i="3"/>
  <c r="S23" i="3"/>
  <c r="T23" i="3"/>
  <c r="U23" i="3"/>
  <c r="V23" i="3"/>
  <c r="Z23" i="3"/>
  <c r="AA23" i="3"/>
  <c r="AB23" i="3"/>
  <c r="AC23" i="3"/>
  <c r="AD23" i="3"/>
  <c r="O24" i="3"/>
  <c r="P24" i="3"/>
  <c r="Q24" i="3"/>
  <c r="R24" i="3"/>
  <c r="S24" i="3"/>
  <c r="T24" i="3"/>
  <c r="U24" i="3"/>
  <c r="V24" i="3"/>
  <c r="Z24" i="3"/>
  <c r="AA24" i="3"/>
  <c r="AB24" i="3"/>
  <c r="AC24" i="3"/>
  <c r="AD24" i="3"/>
  <c r="O25" i="3"/>
  <c r="P25" i="3"/>
  <c r="Q25" i="3"/>
  <c r="R25" i="3"/>
  <c r="S25" i="3"/>
  <c r="T25" i="3"/>
  <c r="U25" i="3"/>
  <c r="V25" i="3"/>
  <c r="Z25" i="3"/>
  <c r="AA25" i="3"/>
  <c r="AB25" i="3"/>
  <c r="AC25" i="3"/>
  <c r="AD25" i="3"/>
  <c r="O26" i="3"/>
  <c r="P26" i="3"/>
  <c r="Q26" i="3"/>
  <c r="R26" i="3"/>
  <c r="S26" i="3"/>
  <c r="T26" i="3"/>
  <c r="U26" i="3"/>
  <c r="V26" i="3"/>
  <c r="Z26" i="3"/>
  <c r="AA26" i="3"/>
  <c r="AB26" i="3"/>
  <c r="AC26" i="3"/>
  <c r="AD26" i="3"/>
  <c r="O27" i="3"/>
  <c r="P27" i="3"/>
  <c r="Q27" i="3"/>
  <c r="R27" i="3"/>
  <c r="S27" i="3"/>
  <c r="T27" i="3"/>
  <c r="U27" i="3"/>
  <c r="V27" i="3"/>
  <c r="Z27" i="3"/>
  <c r="AA27" i="3"/>
  <c r="AB27" i="3"/>
  <c r="AC27" i="3"/>
  <c r="AD27" i="3"/>
  <c r="O28" i="3"/>
  <c r="P28" i="3"/>
  <c r="Q28" i="3"/>
  <c r="R28" i="3"/>
  <c r="S28" i="3"/>
  <c r="T28" i="3"/>
  <c r="U28" i="3"/>
  <c r="V28" i="3"/>
  <c r="Z28" i="3"/>
  <c r="AA28" i="3"/>
  <c r="AB28" i="3"/>
  <c r="AC28" i="3"/>
  <c r="AD28" i="3"/>
  <c r="O29" i="3"/>
  <c r="P29" i="3"/>
  <c r="Q29" i="3"/>
  <c r="R29" i="3"/>
  <c r="S29" i="3"/>
  <c r="T29" i="3"/>
  <c r="U29" i="3"/>
  <c r="V29" i="3"/>
  <c r="Z29" i="3"/>
  <c r="AA29" i="3"/>
  <c r="AB29" i="3"/>
  <c r="AC29" i="3"/>
  <c r="AD29" i="3"/>
  <c r="AD2" i="3"/>
  <c r="AD31" i="3" s="1"/>
  <c r="AC2" i="3"/>
  <c r="AC31" i="3" s="1"/>
  <c r="AB2" i="3"/>
  <c r="AA2" i="3"/>
  <c r="AA31" i="3" s="1"/>
  <c r="Z2" i="3"/>
  <c r="V2" i="3"/>
  <c r="V31" i="3" s="1"/>
  <c r="U2" i="3"/>
  <c r="U31" i="3" s="1"/>
  <c r="T2" i="3"/>
  <c r="T31" i="3" s="1"/>
  <c r="S2" i="3"/>
  <c r="S31" i="3" s="1"/>
  <c r="R2" i="3"/>
  <c r="R31" i="3" s="1"/>
  <c r="Q2" i="3"/>
  <c r="Q31" i="3" s="1"/>
  <c r="P2" i="3"/>
  <c r="P31" i="3" s="1"/>
  <c r="O2" i="3"/>
  <c r="O31" i="3" s="1"/>
  <c r="O3" i="1"/>
  <c r="P3" i="1"/>
  <c r="Q3" i="1"/>
  <c r="R3" i="1"/>
  <c r="S3" i="1"/>
  <c r="T3" i="1"/>
  <c r="U3" i="1"/>
  <c r="V3" i="1"/>
  <c r="Z3" i="1"/>
  <c r="AA3" i="1"/>
  <c r="AB3" i="1"/>
  <c r="AC3" i="1"/>
  <c r="AD3" i="1"/>
  <c r="O4" i="1"/>
  <c r="P4" i="1"/>
  <c r="Q4" i="1"/>
  <c r="R4" i="1"/>
  <c r="S4" i="1"/>
  <c r="T4" i="1"/>
  <c r="U4" i="1"/>
  <c r="V4" i="1"/>
  <c r="Z4" i="1"/>
  <c r="AA4" i="1"/>
  <c r="AB4" i="1"/>
  <c r="AC4" i="1"/>
  <c r="AD4" i="1"/>
  <c r="O5" i="1"/>
  <c r="P5" i="1"/>
  <c r="Q5" i="1"/>
  <c r="R5" i="1"/>
  <c r="S5" i="1"/>
  <c r="T5" i="1"/>
  <c r="U5" i="1"/>
  <c r="V5" i="1"/>
  <c r="Z5" i="1"/>
  <c r="AA5" i="1"/>
  <c r="AB5" i="1"/>
  <c r="AC5" i="1"/>
  <c r="AD5" i="1"/>
  <c r="O6" i="1"/>
  <c r="P6" i="1"/>
  <c r="Q6" i="1"/>
  <c r="R6" i="1"/>
  <c r="S6" i="1"/>
  <c r="T6" i="1"/>
  <c r="U6" i="1"/>
  <c r="V6" i="1"/>
  <c r="Z6" i="1"/>
  <c r="AA6" i="1"/>
  <c r="AB6" i="1"/>
  <c r="AC6" i="1"/>
  <c r="AD6" i="1"/>
  <c r="O7" i="1"/>
  <c r="P7" i="1"/>
  <c r="Q7" i="1"/>
  <c r="R7" i="1"/>
  <c r="S7" i="1"/>
  <c r="T7" i="1"/>
  <c r="U7" i="1"/>
  <c r="V7" i="1"/>
  <c r="Z7" i="1"/>
  <c r="AA7" i="1"/>
  <c r="AB7" i="1"/>
  <c r="AC7" i="1"/>
  <c r="AD7" i="1"/>
  <c r="O8" i="1"/>
  <c r="P8" i="1"/>
  <c r="Q8" i="1"/>
  <c r="R8" i="1"/>
  <c r="S8" i="1"/>
  <c r="T8" i="1"/>
  <c r="U8" i="1"/>
  <c r="V8" i="1"/>
  <c r="Z8" i="1"/>
  <c r="AA8" i="1"/>
  <c r="AB8" i="1"/>
  <c r="AC8" i="1"/>
  <c r="AD8" i="1"/>
  <c r="O9" i="1"/>
  <c r="P9" i="1"/>
  <c r="Q9" i="1"/>
  <c r="R9" i="1"/>
  <c r="S9" i="1"/>
  <c r="T9" i="1"/>
  <c r="U9" i="1"/>
  <c r="V9" i="1"/>
  <c r="Z9" i="1"/>
  <c r="AA9" i="1"/>
  <c r="AB9" i="1"/>
  <c r="AC9" i="1"/>
  <c r="AD9" i="1"/>
  <c r="O10" i="1"/>
  <c r="P10" i="1"/>
  <c r="Q10" i="1"/>
  <c r="R10" i="1"/>
  <c r="S10" i="1"/>
  <c r="T10" i="1"/>
  <c r="U10" i="1"/>
  <c r="V10" i="1"/>
  <c r="Z10" i="1"/>
  <c r="AA10" i="1"/>
  <c r="AB10" i="1"/>
  <c r="AC10" i="1"/>
  <c r="AD10" i="1"/>
  <c r="O11" i="1"/>
  <c r="P11" i="1"/>
  <c r="Q11" i="1"/>
  <c r="R11" i="1"/>
  <c r="S11" i="1"/>
  <c r="T11" i="1"/>
  <c r="U11" i="1"/>
  <c r="V11" i="1"/>
  <c r="Z11" i="1"/>
  <c r="AA11" i="1"/>
  <c r="AB11" i="1"/>
  <c r="AC11" i="1"/>
  <c r="AD11" i="1"/>
  <c r="O12" i="1"/>
  <c r="P12" i="1"/>
  <c r="Q12" i="1"/>
  <c r="R12" i="1"/>
  <c r="S12" i="1"/>
  <c r="T12" i="1"/>
  <c r="U12" i="1"/>
  <c r="V12" i="1"/>
  <c r="Z12" i="1"/>
  <c r="AA12" i="1"/>
  <c r="AB12" i="1"/>
  <c r="AC12" i="1"/>
  <c r="AD12" i="1"/>
  <c r="O13" i="1"/>
  <c r="P13" i="1"/>
  <c r="Q13" i="1"/>
  <c r="R13" i="1"/>
  <c r="S13" i="1"/>
  <c r="T13" i="1"/>
  <c r="U13" i="1"/>
  <c r="V13" i="1"/>
  <c r="Z13" i="1"/>
  <c r="AA13" i="1"/>
  <c r="AB13" i="1"/>
  <c r="AC13" i="1"/>
  <c r="AD13" i="1"/>
  <c r="O14" i="1"/>
  <c r="P14" i="1"/>
  <c r="Q14" i="1"/>
  <c r="R14" i="1"/>
  <c r="S14" i="1"/>
  <c r="T14" i="1"/>
  <c r="U14" i="1"/>
  <c r="V14" i="1"/>
  <c r="Z14" i="1"/>
  <c r="AA14" i="1"/>
  <c r="AB14" i="1"/>
  <c r="AC14" i="1"/>
  <c r="AD14" i="1"/>
  <c r="O15" i="1"/>
  <c r="P15" i="1"/>
  <c r="Q15" i="1"/>
  <c r="R15" i="1"/>
  <c r="S15" i="1"/>
  <c r="T15" i="1"/>
  <c r="U15" i="1"/>
  <c r="V15" i="1"/>
  <c r="Z15" i="1"/>
  <c r="AA15" i="1"/>
  <c r="AB15" i="1"/>
  <c r="AC15" i="1"/>
  <c r="AD15" i="1"/>
  <c r="O16" i="1"/>
  <c r="P16" i="1"/>
  <c r="Q16" i="1"/>
  <c r="R16" i="1"/>
  <c r="S16" i="1"/>
  <c r="T16" i="1"/>
  <c r="U16" i="1"/>
  <c r="V16" i="1"/>
  <c r="Z16" i="1"/>
  <c r="AA16" i="1"/>
  <c r="AB16" i="1"/>
  <c r="AC16" i="1"/>
  <c r="AD16" i="1"/>
  <c r="O17" i="1"/>
  <c r="P17" i="1"/>
  <c r="Q17" i="1"/>
  <c r="R17" i="1"/>
  <c r="S17" i="1"/>
  <c r="T17" i="1"/>
  <c r="U17" i="1"/>
  <c r="V17" i="1"/>
  <c r="Z17" i="1"/>
  <c r="AA17" i="1"/>
  <c r="AB17" i="1"/>
  <c r="AC17" i="1"/>
  <c r="AD17" i="1"/>
  <c r="O18" i="1"/>
  <c r="P18" i="1"/>
  <c r="Q18" i="1"/>
  <c r="R18" i="1"/>
  <c r="S18" i="1"/>
  <c r="T18" i="1"/>
  <c r="U18" i="1"/>
  <c r="V18" i="1"/>
  <c r="Z18" i="1"/>
  <c r="AA18" i="1"/>
  <c r="AB18" i="1"/>
  <c r="AC18" i="1"/>
  <c r="AD18" i="1"/>
  <c r="O19" i="1"/>
  <c r="P19" i="1"/>
  <c r="Q19" i="1"/>
  <c r="R19" i="1"/>
  <c r="S19" i="1"/>
  <c r="T19" i="1"/>
  <c r="U19" i="1"/>
  <c r="V19" i="1"/>
  <c r="Z19" i="1"/>
  <c r="AA19" i="1"/>
  <c r="AB19" i="1"/>
  <c r="AC19" i="1"/>
  <c r="AD19" i="1"/>
  <c r="O20" i="1"/>
  <c r="P20" i="1"/>
  <c r="Q20" i="1"/>
  <c r="R20" i="1"/>
  <c r="S20" i="1"/>
  <c r="T20" i="1"/>
  <c r="U20" i="1"/>
  <c r="V20" i="1"/>
  <c r="Z20" i="1"/>
  <c r="AA20" i="1"/>
  <c r="AB20" i="1"/>
  <c r="AC20" i="1"/>
  <c r="AD20" i="1"/>
  <c r="O21" i="1"/>
  <c r="P21" i="1"/>
  <c r="Q21" i="1"/>
  <c r="R21" i="1"/>
  <c r="S21" i="1"/>
  <c r="T21" i="1"/>
  <c r="U21" i="1"/>
  <c r="V21" i="1"/>
  <c r="Z21" i="1"/>
  <c r="AA21" i="1"/>
  <c r="AB21" i="1"/>
  <c r="AC21" i="1"/>
  <c r="AD21" i="1"/>
  <c r="O22" i="1"/>
  <c r="P22" i="1"/>
  <c r="Q22" i="1"/>
  <c r="R22" i="1"/>
  <c r="S22" i="1"/>
  <c r="T22" i="1"/>
  <c r="U22" i="1"/>
  <c r="V22" i="1"/>
  <c r="Z22" i="1"/>
  <c r="AA22" i="1"/>
  <c r="AB22" i="1"/>
  <c r="AC22" i="1"/>
  <c r="AD22" i="1"/>
  <c r="O23" i="1"/>
  <c r="P23" i="1"/>
  <c r="Q23" i="1"/>
  <c r="R23" i="1"/>
  <c r="S23" i="1"/>
  <c r="T23" i="1"/>
  <c r="U23" i="1"/>
  <c r="V23" i="1"/>
  <c r="Z23" i="1"/>
  <c r="AA23" i="1"/>
  <c r="AB23" i="1"/>
  <c r="AC23" i="1"/>
  <c r="AD23" i="1"/>
  <c r="O24" i="1"/>
  <c r="P24" i="1"/>
  <c r="Q24" i="1"/>
  <c r="R24" i="1"/>
  <c r="S24" i="1"/>
  <c r="T24" i="1"/>
  <c r="U24" i="1"/>
  <c r="V24" i="1"/>
  <c r="Z24" i="1"/>
  <c r="AA24" i="1"/>
  <c r="AB24" i="1"/>
  <c r="AC24" i="1"/>
  <c r="AD24" i="1"/>
  <c r="O25" i="1"/>
  <c r="P25" i="1"/>
  <c r="Q25" i="1"/>
  <c r="R25" i="1"/>
  <c r="S25" i="1"/>
  <c r="T25" i="1"/>
  <c r="U25" i="1"/>
  <c r="V25" i="1"/>
  <c r="Z25" i="1"/>
  <c r="AA25" i="1"/>
  <c r="AB25" i="1"/>
  <c r="AC25" i="1"/>
  <c r="AD25" i="1"/>
  <c r="O26" i="1"/>
  <c r="P26" i="1"/>
  <c r="Q26" i="1"/>
  <c r="R26" i="1"/>
  <c r="S26" i="1"/>
  <c r="T26" i="1"/>
  <c r="U26" i="1"/>
  <c r="V26" i="1"/>
  <c r="Z26" i="1"/>
  <c r="AA26" i="1"/>
  <c r="AB26" i="1"/>
  <c r="AC26" i="1"/>
  <c r="AD26" i="1"/>
  <c r="O27" i="1"/>
  <c r="P27" i="1"/>
  <c r="Q27" i="1"/>
  <c r="R27" i="1"/>
  <c r="S27" i="1"/>
  <c r="T27" i="1"/>
  <c r="U27" i="1"/>
  <c r="V27" i="1"/>
  <c r="Z27" i="1"/>
  <c r="AA27" i="1"/>
  <c r="AB27" i="1"/>
  <c r="AC27" i="1"/>
  <c r="AD27" i="1"/>
  <c r="O28" i="1"/>
  <c r="P28" i="1"/>
  <c r="Q28" i="1"/>
  <c r="R28" i="1"/>
  <c r="S28" i="1"/>
  <c r="T28" i="1"/>
  <c r="U28" i="1"/>
  <c r="V28" i="1"/>
  <c r="Z28" i="1"/>
  <c r="AA28" i="1"/>
  <c r="AB28" i="1"/>
  <c r="AC28" i="1"/>
  <c r="AD28" i="1"/>
  <c r="O29" i="1"/>
  <c r="P29" i="1"/>
  <c r="Q29" i="1"/>
  <c r="R29" i="1"/>
  <c r="S29" i="1"/>
  <c r="T29" i="1"/>
  <c r="U29" i="1"/>
  <c r="V29" i="1"/>
  <c r="Z29" i="1"/>
  <c r="AA29" i="1"/>
  <c r="AB29" i="1"/>
  <c r="AC29" i="1"/>
  <c r="AD29" i="1"/>
  <c r="AD2" i="1"/>
  <c r="AC2" i="1"/>
  <c r="AB2" i="1"/>
  <c r="AA2" i="1"/>
  <c r="Z2" i="1"/>
  <c r="T2" i="1"/>
  <c r="S2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C1" authorId="0" shapeId="0" xr:uid="{2A1F60D7-C9B1-41F1-BF90-6BCB7EBD08DF}">
      <text>
        <t xml:space="preserve">Nguyen, Nam Tran:
Fix shares outstanding of Mounika's data
Data in thoudsands
</t>
      </text>
    </comment>
    <comment ref="C20" authorId="0" shapeId="0" xr:uid="{BAC25418-1E95-420B-8AFA-D9CD27FAD6E0}">
      <text>
        <r>
          <rPr>
            <sz val="11"/>
            <color theme="1"/>
            <rFont val="Aptos Narrow"/>
            <family val="2"/>
            <scheme val="minor"/>
          </rPr>
          <t xml:space="preserve">Nguyen, Nam Tran:
Stock split: 4 for 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C1" authorId="0" shapeId="0" xr:uid="{60CE062E-0C39-48CF-AF63-16E5CAC4CCB5}">
      <text>
        <r>
          <rPr>
            <sz val="11"/>
            <color theme="1"/>
            <rFont val="Aptos Narrow"/>
            <family val="2"/>
            <scheme val="minor"/>
          </rPr>
          <t xml:space="preserve">Nguyen, Nam Tran:
already in thousands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M1" authorId="0" shapeId="0" xr:uid="{1406B4DC-8165-45A7-B78C-9516EB46090B}">
      <text>
        <r>
          <rPr>
            <sz val="11"/>
            <color theme="1"/>
            <rFont val="Aptos Narrow"/>
            <family val="2"/>
            <scheme val="minor"/>
          </rPr>
          <t xml:space="preserve">Nguyen, Nam Tran:
total debt = short-term debt + long-term debt
</t>
        </r>
      </text>
    </comment>
  </commentList>
</comments>
</file>

<file path=xl/sharedStrings.xml><?xml version="1.0" encoding="utf-8"?>
<sst xmlns="http://schemas.openxmlformats.org/spreadsheetml/2006/main" count="187" uniqueCount="32">
  <si>
    <t>Company</t>
  </si>
  <si>
    <t>Quater</t>
  </si>
  <si>
    <t>Year</t>
  </si>
  <si>
    <t>ROA</t>
  </si>
  <si>
    <t>ROE</t>
  </si>
  <si>
    <t>Profit Margin</t>
  </si>
  <si>
    <t>Current Ratio</t>
  </si>
  <si>
    <t>Debt to Equity Ratio</t>
  </si>
  <si>
    <t>Debt to Asset Ratio</t>
  </si>
  <si>
    <t>Cash Ratio</t>
  </si>
  <si>
    <t>Debt to Capital Ratio</t>
  </si>
  <si>
    <t>Stock Price</t>
  </si>
  <si>
    <t>Volume</t>
  </si>
  <si>
    <t>EPS Growth</t>
  </si>
  <si>
    <t>P/S Ratio</t>
  </si>
  <si>
    <t>P/E Ratio</t>
  </si>
  <si>
    <t>P/B Ratio</t>
  </si>
  <si>
    <t>Financial Leverage</t>
  </si>
  <si>
    <t>Shares Outstanding</t>
  </si>
  <si>
    <t>AAPL</t>
  </si>
  <si>
    <t>NOW</t>
  </si>
  <si>
    <t>MSFT</t>
  </si>
  <si>
    <t>Net Sales/Net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</si>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</sst>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9"/>
      <color rgb="FF000000"/>
      <name val="Helvetica"/>
      <family val="2"/>
      <charset val="1"/>
    </font>
    <font>
      <sz val="11"/>
      <color rgb="FF232A31"/>
      <name val="GT America"/>
      <charset val="1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  <font>
      <sz val="10"/>
      <color rgb="FF000000"/>
      <name val="Arial"/>
      <charset val="1"/>
    </font>
    <font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3" fontId="0" fillId="0" borderId="0" xfId="0" applyNumberFormat="1"/>
    <xf numFmtId="3" fontId="1" fillId="0" borderId="0" xfId="0" applyNumberFormat="1" applyFont="1"/>
    <xf numFmtId="0" fontId="2" fillId="0" borderId="0" xfId="0" applyFont="1"/>
    <xf numFmtId="4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0" fontId="4" fillId="0" borderId="0" xfId="0" applyFont="1"/>
    <xf numFmtId="0" fontId="5" fillId="0" borderId="0" xfId="0" applyFont="1"/>
    <xf numFmtId="4" fontId="3" fillId="0" borderId="0" xfId="0" applyNumberFormat="1" applyFont="1"/>
    <xf numFmtId="0" fontId="3" fillId="0" borderId="0" xfId="0" applyFont="1"/>
    <xf numFmtId="1" fontId="0" fillId="0" borderId="0" xfId="0" applyNumberFormat="1"/>
    <xf numFmtId="3" fontId="6" fillId="0" borderId="0" xfId="0" applyNumberFormat="1" applyFont="1"/>
    <xf numFmtId="0" fontId="0" fillId="2" borderId="0" xfId="0" applyFill="1"/>
    <xf numFmtId="3" fontId="0" fillId="2" borderId="0" xfId="0" applyNumberFormat="1" applyFill="1"/>
    <xf numFmtId="1" fontId="0" fillId="2" borderId="0" xfId="0" applyNumberForma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67C3-3CB9-4743-8151-0E3C6311AEF7}">
  <dimension ref="A1:U85"/>
  <sheetViews>
    <sheetView tabSelected="1" topLeftCell="A46" workbookViewId="0">
      <selection activeCell="D58" sqref="D58:S85"/>
    </sheetView>
  </sheetViews>
  <sheetFormatPr defaultRowHeight="15"/>
  <sheetData>
    <row r="1" spans="1:20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A2" t="s">
        <v>19</v>
      </c>
      <c r="B2">
        <v>4</v>
      </c>
      <c r="C2">
        <v>2024</v>
      </c>
      <c r="D2">
        <v>10.55843759536161</v>
      </c>
      <c r="E2">
        <v>54.420443991731325</v>
      </c>
      <c r="F2">
        <v>29.227674979887368</v>
      </c>
      <c r="G2">
        <v>0.92293838534270767</v>
      </c>
      <c r="H2">
        <v>4.1542137271937447</v>
      </c>
      <c r="I2">
        <v>0.80598398651495995</v>
      </c>
      <c r="J2">
        <v>0.20987774044955496</v>
      </c>
      <c r="K2">
        <v>0.59183648513973719</v>
      </c>
      <c r="L2" s="10"/>
      <c r="M2" s="11">
        <v>250.14</v>
      </c>
      <c r="N2" s="10"/>
      <c r="O2">
        <v>150</v>
      </c>
      <c r="P2">
        <v>30.267807339823005</v>
      </c>
      <c r="Q2">
        <v>104.22499999999999</v>
      </c>
      <c r="R2">
        <v>56.357117534078306</v>
      </c>
      <c r="S2">
        <v>5.3107118248000242</v>
      </c>
      <c r="T2">
        <v>15.040730999999999</v>
      </c>
    </row>
    <row r="3" spans="1:20">
      <c r="A3" t="s">
        <v>19</v>
      </c>
      <c r="B3">
        <v>3</v>
      </c>
      <c r="C3">
        <v>2024</v>
      </c>
      <c r="D3">
        <v>4.0374815058359363</v>
      </c>
      <c r="E3">
        <v>25.875329236172078</v>
      </c>
      <c r="F3">
        <v>15.523016959865163</v>
      </c>
      <c r="G3">
        <v>0.86731257653408322</v>
      </c>
      <c r="H3">
        <v>5.408779631255487</v>
      </c>
      <c r="I3">
        <v>0.84396405282481235</v>
      </c>
      <c r="J3">
        <v>0.16975259648963673</v>
      </c>
      <c r="K3">
        <v>0.65185017636738207</v>
      </c>
      <c r="M3" s="8">
        <v>232.49</v>
      </c>
      <c r="O3">
        <v>-31.428571428571427</v>
      </c>
      <c r="P3">
        <v>37.022032836195095</v>
      </c>
      <c r="Q3">
        <v>242.17708333333334</v>
      </c>
      <c r="R3">
        <v>61.712055788235297</v>
      </c>
      <c r="S3">
        <v>6.1158208955223881</v>
      </c>
      <c r="T3">
        <v>15.116785999999999</v>
      </c>
    </row>
    <row r="4" spans="1:20">
      <c r="A4" t="s">
        <v>19</v>
      </c>
      <c r="B4">
        <v>2</v>
      </c>
      <c r="C4">
        <v>2024</v>
      </c>
      <c r="D4">
        <v>6.4677997177424214</v>
      </c>
      <c r="E4">
        <v>32.152065719254061</v>
      </c>
      <c r="F4">
        <v>25.004371801298714</v>
      </c>
      <c r="G4">
        <v>0.95297969975080532</v>
      </c>
      <c r="H4">
        <v>3.97109791929004</v>
      </c>
      <c r="I4">
        <v>0.7988371952764074</v>
      </c>
      <c r="J4">
        <v>0.19422749650519663</v>
      </c>
      <c r="K4">
        <v>0.60295693164773945</v>
      </c>
      <c r="M4" s="8">
        <v>192.47</v>
      </c>
      <c r="O4">
        <v>-8.496732026143798</v>
      </c>
      <c r="P4">
        <v>34.156337826340398</v>
      </c>
      <c r="Q4">
        <v>137.47857142857143</v>
      </c>
      <c r="R4">
        <v>43.920192326707443</v>
      </c>
      <c r="S4">
        <v>5.0145634706481985</v>
      </c>
      <c r="T4">
        <v>15.222258999999999</v>
      </c>
    </row>
    <row r="5" spans="1:20">
      <c r="A5" t="s">
        <v>19</v>
      </c>
      <c r="B5">
        <v>1</v>
      </c>
      <c r="C5">
        <v>2024</v>
      </c>
      <c r="D5">
        <v>7.0051065317965326</v>
      </c>
      <c r="E5">
        <v>31.857023478987518</v>
      </c>
      <c r="F5">
        <v>26.044318094167686</v>
      </c>
      <c r="G5">
        <v>1.0371016459110658</v>
      </c>
      <c r="H5">
        <v>3.5476857966951507</v>
      </c>
      <c r="I5">
        <v>0.78010793957517688</v>
      </c>
      <c r="J5">
        <v>0.2640483920466476</v>
      </c>
      <c r="K5">
        <v>0.585007606944693</v>
      </c>
      <c r="M5" s="8">
        <v>170.67</v>
      </c>
      <c r="O5">
        <v>-29.816513761467895</v>
      </c>
      <c r="P5">
        <v>28.84403677696605</v>
      </c>
      <c r="Q5">
        <v>111.54901960784312</v>
      </c>
      <c r="R5">
        <v>35.281597832978406</v>
      </c>
      <c r="S5">
        <v>4.6562053535326307</v>
      </c>
      <c r="T5">
        <v>15.337686</v>
      </c>
    </row>
    <row r="6" spans="1:20">
      <c r="A6" t="s">
        <v>19</v>
      </c>
      <c r="B6">
        <v>4</v>
      </c>
      <c r="C6">
        <v>2023</v>
      </c>
      <c r="D6">
        <v>9.5939623324677381</v>
      </c>
      <c r="E6">
        <v>45.770580296896085</v>
      </c>
      <c r="F6">
        <v>28.363788417311309</v>
      </c>
      <c r="G6">
        <v>1.072544467915177</v>
      </c>
      <c r="H6">
        <v>3.7707692307692309</v>
      </c>
      <c r="I6">
        <v>0.79039019671073851</v>
      </c>
      <c r="J6">
        <v>0.30424040664910096</v>
      </c>
      <c r="K6">
        <v>0.59317008894257162</v>
      </c>
      <c r="M6" s="8">
        <v>191.38</v>
      </c>
      <c r="O6">
        <v>50.344827586206911</v>
      </c>
      <c r="P6">
        <v>24.744114386284757</v>
      </c>
      <c r="Q6">
        <v>87.78899082568806</v>
      </c>
      <c r="R6">
        <v>39.929520617273951</v>
      </c>
      <c r="S6">
        <v>4.7644871794871797</v>
      </c>
      <c r="T6">
        <v>15.460222999999999</v>
      </c>
    </row>
    <row r="7" spans="1:20">
      <c r="A7" t="s">
        <v>19</v>
      </c>
      <c r="B7">
        <v>3</v>
      </c>
      <c r="C7">
        <v>2023</v>
      </c>
      <c r="D7">
        <v>6.5108073843605618</v>
      </c>
      <c r="E7">
        <v>36.938821484890418</v>
      </c>
      <c r="F7">
        <v>25.649735189613175</v>
      </c>
      <c r="G7">
        <v>0.98801167175929749</v>
      </c>
      <c r="H7">
        <v>4.6734624915521517</v>
      </c>
      <c r="I7">
        <v>0.82374079294804348</v>
      </c>
      <c r="J7">
        <v>0.20621713876730807</v>
      </c>
      <c r="K7">
        <v>0.64125979888474549</v>
      </c>
      <c r="M7">
        <v>169.96</v>
      </c>
      <c r="O7">
        <v>15.079365079365076</v>
      </c>
      <c r="P7">
        <v>29.530138858521976</v>
      </c>
      <c r="Q7">
        <v>117.21379310344828</v>
      </c>
      <c r="R7">
        <v>42.52708730344672</v>
      </c>
      <c r="S7">
        <v>5.5323029639880286</v>
      </c>
      <c r="T7">
        <v>15.550060999999999</v>
      </c>
    </row>
    <row r="8" spans="1:20">
      <c r="A8" t="s">
        <v>19</v>
      </c>
      <c r="B8">
        <v>2</v>
      </c>
      <c r="C8">
        <v>2023</v>
      </c>
      <c r="D8">
        <v>5.9339537604689614</v>
      </c>
      <c r="E8">
        <v>32.984371370740284</v>
      </c>
      <c r="F8">
        <v>24.305292370135824</v>
      </c>
      <c r="G8">
        <v>0.98156254251258368</v>
      </c>
      <c r="H8">
        <v>4.5585824733716027</v>
      </c>
      <c r="I8">
        <v>0.82009801873220356</v>
      </c>
      <c r="J8">
        <v>0.22733129006185832</v>
      </c>
      <c r="K8">
        <v>0.64451443198037206</v>
      </c>
      <c r="M8" s="8">
        <v>192.3</v>
      </c>
      <c r="O8">
        <v>-17.105263157894736</v>
      </c>
      <c r="P8">
        <v>36.787229560986347</v>
      </c>
      <c r="Q8">
        <v>152.61904761904762</v>
      </c>
      <c r="R8">
        <v>49.923433261439428</v>
      </c>
      <c r="S8">
        <v>5.5347081660417423</v>
      </c>
      <c r="T8">
        <v>15.647868000000001</v>
      </c>
    </row>
    <row r="9" spans="1:20">
      <c r="A9" t="s">
        <v>19</v>
      </c>
      <c r="B9">
        <v>1</v>
      </c>
      <c r="C9">
        <v>2023</v>
      </c>
      <c r="D9">
        <v>7.2736030828516371</v>
      </c>
      <c r="E9">
        <v>38.868689468773127</v>
      </c>
      <c r="F9">
        <v>25.475557805052933</v>
      </c>
      <c r="G9">
        <v>0.9403539454507599</v>
      </c>
      <c r="H9">
        <v>4.3438012806074839</v>
      </c>
      <c r="I9">
        <v>0.81286729287090553</v>
      </c>
      <c r="J9">
        <v>0.20559650218613368</v>
      </c>
      <c r="K9">
        <v>0.63813870631589364</v>
      </c>
      <c r="M9" s="8">
        <v>163.25</v>
      </c>
      <c r="O9">
        <v>-19.14893617021276</v>
      </c>
      <c r="P9">
        <v>27.066156623012358</v>
      </c>
      <c r="Q9">
        <v>107.40131578947368</v>
      </c>
      <c r="R9">
        <v>41.295505477975482</v>
      </c>
      <c r="S9">
        <v>5.4611393545480871</v>
      </c>
      <c r="T9">
        <v>15.723406000000001</v>
      </c>
    </row>
    <row r="10" spans="1:20">
      <c r="A10" t="s">
        <v>19</v>
      </c>
      <c r="B10">
        <v>4</v>
      </c>
      <c r="C10">
        <v>2022</v>
      </c>
      <c r="D10">
        <v>8.6512644665995673</v>
      </c>
      <c r="E10">
        <v>52.881343980820418</v>
      </c>
      <c r="F10">
        <v>25.60561312460522</v>
      </c>
      <c r="G10">
        <v>0.93801990006264291</v>
      </c>
      <c r="H10">
        <v>5.1125566308812385</v>
      </c>
      <c r="I10">
        <v>0.8364023336899814</v>
      </c>
      <c r="J10">
        <v>0.1495782526987457</v>
      </c>
      <c r="K10">
        <v>0.66201135625636776</v>
      </c>
      <c r="M10" s="8">
        <v>128.44</v>
      </c>
      <c r="O10">
        <v>48.031496062992112</v>
      </c>
      <c r="P10">
        <v>17.368581141745054</v>
      </c>
      <c r="Q10">
        <v>68.319148936170222</v>
      </c>
      <c r="R10">
        <v>35.870022301196961</v>
      </c>
      <c r="S10">
        <v>6.1655120136795531</v>
      </c>
      <c r="T10">
        <v>15.842407</v>
      </c>
    </row>
    <row r="11" spans="1:20">
      <c r="A11" t="s">
        <v>19</v>
      </c>
      <c r="B11">
        <v>3</v>
      </c>
      <c r="C11">
        <v>2022</v>
      </c>
      <c r="D11">
        <v>5.8740485606157256</v>
      </c>
      <c r="E11">
        <v>40.89240606251974</v>
      </c>
      <c r="F11">
        <v>22.986044860559538</v>
      </c>
      <c r="G11">
        <v>0.87935602862672257</v>
      </c>
      <c r="H11">
        <v>5.9615369434796337</v>
      </c>
      <c r="I11">
        <v>0.85635355983614692</v>
      </c>
      <c r="J11">
        <v>0.15356340351469652</v>
      </c>
      <c r="K11">
        <v>0.70322301029043988</v>
      </c>
      <c r="M11" s="8">
        <v>136.38999999999999</v>
      </c>
      <c r="O11">
        <v>5.8333333333333393</v>
      </c>
      <c r="P11">
        <v>24.122243202693408</v>
      </c>
      <c r="Q11">
        <v>107.39370078740156</v>
      </c>
      <c r="R11">
        <v>42.913714393550677</v>
      </c>
      <c r="S11">
        <v>6.7992579728449636</v>
      </c>
      <c r="T11">
        <v>15.943425</v>
      </c>
    </row>
    <row r="12" spans="1:20">
      <c r="A12" t="s">
        <v>19</v>
      </c>
      <c r="B12">
        <v>2</v>
      </c>
      <c r="C12">
        <v>2022</v>
      </c>
      <c r="D12">
        <v>5.7809930748210725</v>
      </c>
      <c r="E12">
        <v>33.458963636050733</v>
      </c>
      <c r="F12">
        <v>23.435673043310551</v>
      </c>
      <c r="G12">
        <v>0.86462929169265357</v>
      </c>
      <c r="H12">
        <v>4.7877536269296295</v>
      </c>
      <c r="I12">
        <v>0.82722139461031374</v>
      </c>
      <c r="J12">
        <v>0.21176072008808605</v>
      </c>
      <c r="K12">
        <v>0.67318530017210543</v>
      </c>
      <c r="M12" s="8">
        <v>134.74</v>
      </c>
      <c r="O12">
        <v>-21.052631578947373</v>
      </c>
      <c r="P12">
        <v>26.141723402162516</v>
      </c>
      <c r="Q12">
        <v>112.28333333333335</v>
      </c>
      <c r="R12">
        <v>37.322374786514537</v>
      </c>
      <c r="S12">
        <v>5.9112585402791398</v>
      </c>
      <c r="T12">
        <v>16.095378</v>
      </c>
    </row>
    <row r="13" spans="1:20">
      <c r="A13" t="s">
        <v>19</v>
      </c>
      <c r="B13">
        <v>1</v>
      </c>
      <c r="C13">
        <v>2022</v>
      </c>
      <c r="D13">
        <v>7.1322241930976267</v>
      </c>
      <c r="E13">
        <v>37.107375480348374</v>
      </c>
      <c r="F13">
        <v>25.709821336787353</v>
      </c>
      <c r="G13">
        <v>0.92684380587884685</v>
      </c>
      <c r="H13">
        <v>4.2027774892802565</v>
      </c>
      <c r="I13">
        <v>0.80779497065550299</v>
      </c>
      <c r="J13">
        <v>0.22036264391253882</v>
      </c>
      <c r="K13">
        <v>0.64030846408368025</v>
      </c>
      <c r="M13" s="8">
        <v>171.83</v>
      </c>
      <c r="O13">
        <v>-27.962085308056867</v>
      </c>
      <c r="P13">
        <v>28.628738352350993</v>
      </c>
      <c r="Q13">
        <v>113.04605263157896</v>
      </c>
      <c r="R13">
        <v>41.320292726004837</v>
      </c>
      <c r="S13">
        <v>5.4292571106396235</v>
      </c>
      <c r="T13">
        <v>16.207567999999998</v>
      </c>
    </row>
    <row r="14" spans="1:20">
      <c r="A14" t="s">
        <v>19</v>
      </c>
      <c r="B14">
        <v>4</v>
      </c>
      <c r="C14">
        <v>2021</v>
      </c>
      <c r="D14">
        <v>9.0846845806957663</v>
      </c>
      <c r="E14">
        <v>48.142690318634266</v>
      </c>
      <c r="F14">
        <v>27.939812013393038</v>
      </c>
      <c r="G14">
        <v>1.0378115386179136</v>
      </c>
      <c r="H14">
        <v>4.2993243618973471</v>
      </c>
      <c r="I14">
        <v>0.81129669903014501</v>
      </c>
      <c r="J14">
        <v>0.251528046945939</v>
      </c>
      <c r="K14">
        <v>0.63060648076824322</v>
      </c>
      <c r="M14" s="8">
        <v>174.52</v>
      </c>
      <c r="O14">
        <v>74.380165289256198</v>
      </c>
      <c r="P14">
        <v>23.008635415063132</v>
      </c>
      <c r="Q14">
        <v>82.710900473933663</v>
      </c>
      <c r="R14">
        <v>39.645850477117278</v>
      </c>
      <c r="S14">
        <v>5.0894803425457376</v>
      </c>
      <c r="T14">
        <v>16.340851000000001</v>
      </c>
    </row>
    <row r="15" spans="1:20">
      <c r="A15" t="s">
        <v>19</v>
      </c>
      <c r="B15">
        <v>3</v>
      </c>
      <c r="C15">
        <v>2021</v>
      </c>
      <c r="D15">
        <v>5.8549523934336563</v>
      </c>
      <c r="E15">
        <v>32.574100491361548</v>
      </c>
      <c r="F15">
        <v>24.65331094049904</v>
      </c>
      <c r="G15">
        <v>1.0745531195957954</v>
      </c>
      <c r="H15">
        <v>4.5635124425423994</v>
      </c>
      <c r="I15">
        <v>0.82025743443057308</v>
      </c>
      <c r="J15">
        <v>0.27844853005634318</v>
      </c>
      <c r="K15">
        <v>0.66407360669616478</v>
      </c>
      <c r="M15">
        <v>138.86000000000001</v>
      </c>
      <c r="O15">
        <v>-6.9230769230769287</v>
      </c>
      <c r="P15">
        <v>27.363525719289829</v>
      </c>
      <c r="Q15">
        <v>114.76033057851241</v>
      </c>
      <c r="R15">
        <v>36.155072181962275</v>
      </c>
      <c r="S15">
        <v>5.3957996512918056</v>
      </c>
      <c r="T15">
        <v>16.426786</v>
      </c>
    </row>
    <row r="16" spans="1:20">
      <c r="A16" t="s">
        <v>19</v>
      </c>
      <c r="B16">
        <v>2</v>
      </c>
      <c r="C16">
        <v>2021</v>
      </c>
      <c r="D16">
        <v>6.5922871695367453</v>
      </c>
      <c r="E16">
        <v>33.827006845052892</v>
      </c>
      <c r="F16">
        <v>26.701377802883318</v>
      </c>
      <c r="G16">
        <v>1.0618909738849602</v>
      </c>
      <c r="H16">
        <v>4.1313005600497821</v>
      </c>
      <c r="I16">
        <v>0.8051176327916566</v>
      </c>
      <c r="J16">
        <v>0.31599754997494295</v>
      </c>
      <c r="K16">
        <v>0.65454047111049007</v>
      </c>
      <c r="M16" s="8">
        <v>134.21</v>
      </c>
      <c r="O16">
        <v>-7.1428571428571344</v>
      </c>
      <c r="P16">
        <v>27.287216467568832</v>
      </c>
      <c r="Q16">
        <v>103.23846153846154</v>
      </c>
      <c r="R16">
        <v>34.569184595830741</v>
      </c>
      <c r="S16">
        <v>5.1882233976353458</v>
      </c>
      <c r="T16">
        <v>16.556941999999999</v>
      </c>
    </row>
    <row r="17" spans="1:21">
      <c r="A17" t="s">
        <v>19</v>
      </c>
      <c r="B17">
        <v>1</v>
      </c>
      <c r="C17">
        <v>2021</v>
      </c>
      <c r="D17">
        <v>7.0085835127744263</v>
      </c>
      <c r="E17">
        <v>34.158258405851569</v>
      </c>
      <c r="F17">
        <v>26.377478121093052</v>
      </c>
      <c r="G17">
        <v>1.1417493067631714</v>
      </c>
      <c r="H17">
        <v>3.873774899534534</v>
      </c>
      <c r="I17">
        <v>0.79482023265056734</v>
      </c>
      <c r="J17">
        <v>0.36157353010292803</v>
      </c>
      <c r="K17">
        <v>0.63747556636254543</v>
      </c>
      <c r="M17" s="8">
        <v>119.49</v>
      </c>
      <c r="O17">
        <v>-16.666666666666668</v>
      </c>
      <c r="P17">
        <v>22.256726474035538</v>
      </c>
      <c r="Q17">
        <v>85.350000000000009</v>
      </c>
      <c r="R17">
        <v>28.821974969643527</v>
      </c>
      <c r="S17">
        <v>4.9958946485877016</v>
      </c>
      <c r="T17">
        <v>16.686305000000001</v>
      </c>
    </row>
    <row r="18" spans="1:21">
      <c r="A18" t="s">
        <v>19</v>
      </c>
      <c r="B18">
        <v>4</v>
      </c>
      <c r="C18">
        <v>2020</v>
      </c>
      <c r="D18">
        <v>8.1216424613194604</v>
      </c>
      <c r="E18">
        <v>43.420814206330036</v>
      </c>
      <c r="F18">
        <v>25.803354301456405</v>
      </c>
      <c r="G18">
        <v>1.1630027092908299</v>
      </c>
      <c r="H18">
        <v>4.3463094950471124</v>
      </c>
      <c r="I18">
        <v>0.81295508594734134</v>
      </c>
      <c r="J18">
        <v>0.27175922781437961</v>
      </c>
      <c r="K18">
        <v>0.62851228774815304</v>
      </c>
      <c r="M18" s="8">
        <v>129.61000000000001</v>
      </c>
      <c r="O18">
        <v>133.33333333333331</v>
      </c>
      <c r="P18">
        <v>19.566427529231241</v>
      </c>
      <c r="Q18">
        <v>77.148809523809533</v>
      </c>
      <c r="R18">
        <v>32.925572563270116</v>
      </c>
      <c r="S18">
        <v>5.1185521865184826</v>
      </c>
      <c r="T18">
        <v>16.823263000000001</v>
      </c>
    </row>
    <row r="19" spans="1:21">
      <c r="A19" t="s">
        <v>19</v>
      </c>
      <c r="B19">
        <v>3</v>
      </c>
      <c r="C19">
        <v>2020</v>
      </c>
      <c r="D19">
        <v>3.9127723163562713</v>
      </c>
      <c r="E19">
        <v>19.395766693705138</v>
      </c>
      <c r="F19">
        <v>19.587931620761072</v>
      </c>
      <c r="G19">
        <v>1.3636044481554577</v>
      </c>
      <c r="H19">
        <v>3.9570394404566951</v>
      </c>
      <c r="I19">
        <v>0.79826668477992391</v>
      </c>
      <c r="J19">
        <v>0.36071049035979963</v>
      </c>
      <c r="K19">
        <v>0.63246238222472229</v>
      </c>
      <c r="M19" s="8">
        <v>112.93</v>
      </c>
      <c r="O19">
        <v>11.627906976744178</v>
      </c>
      <c r="P19">
        <v>29.63284561485672</v>
      </c>
      <c r="Q19">
        <v>156.84722222222223</v>
      </c>
      <c r="R19">
        <v>29.342136328838826</v>
      </c>
      <c r="S19">
        <v>4.9069621512419843</v>
      </c>
      <c r="T19">
        <v>16.976762999999998</v>
      </c>
    </row>
    <row r="20" spans="1:21">
      <c r="A20" t="s">
        <v>19</v>
      </c>
      <c r="B20" s="15">
        <v>2</v>
      </c>
      <c r="C20" s="15">
        <v>2020</v>
      </c>
      <c r="D20">
        <v>3.5459942522940406</v>
      </c>
      <c r="E20">
        <v>15.568191250933843</v>
      </c>
      <c r="F20">
        <v>18.85398341291782</v>
      </c>
      <c r="G20">
        <v>1.4694496317589543</v>
      </c>
      <c r="H20">
        <v>3.3903599789712513</v>
      </c>
      <c r="I20">
        <v>0.7722282444287587</v>
      </c>
      <c r="J20">
        <v>0.35022765899410396</v>
      </c>
      <c r="K20">
        <v>0.60929704602578305</v>
      </c>
      <c r="M20" s="8">
        <v>88.77</v>
      </c>
      <c r="O20">
        <v>1.1764705882353039</v>
      </c>
      <c r="P20">
        <v>25.48615330686102</v>
      </c>
      <c r="Q20">
        <v>137.62790697674419</v>
      </c>
      <c r="R20">
        <v>21.044534740599318</v>
      </c>
      <c r="S20">
        <v>4.4114994051077723</v>
      </c>
      <c r="T20">
        <v>17.135756000000001</v>
      </c>
    </row>
    <row r="21" spans="1:21">
      <c r="A21" t="s">
        <v>19</v>
      </c>
      <c r="B21">
        <v>1</v>
      </c>
      <c r="C21">
        <v>2020</v>
      </c>
      <c r="D21">
        <v>3.5109238451935081</v>
      </c>
      <c r="E21">
        <v>14.34364042078419</v>
      </c>
      <c r="F21">
        <v>19.290724195290927</v>
      </c>
      <c r="G21">
        <v>1.4959622869273836</v>
      </c>
      <c r="H21">
        <v>3.0854319413452345</v>
      </c>
      <c r="I21">
        <v>0.75522784019975031</v>
      </c>
      <c r="J21">
        <v>0.41806980664765753</v>
      </c>
      <c r="K21">
        <v>0.56165600965837958</v>
      </c>
      <c r="M21" s="8">
        <v>61.71</v>
      </c>
      <c r="O21">
        <v>-48.897795591182373</v>
      </c>
      <c r="P21">
        <v>18.303516387083498</v>
      </c>
      <c r="Q21">
        <v>96.800000000000011</v>
      </c>
      <c r="R21">
        <v>13.609600906343641</v>
      </c>
      <c r="S21">
        <v>4.2143321644883649</v>
      </c>
      <c r="T21">
        <v>17.295947999999999</v>
      </c>
    </row>
    <row r="22" spans="1:21">
      <c r="A22" t="s">
        <v>19</v>
      </c>
      <c r="B22">
        <v>4</v>
      </c>
      <c r="C22">
        <v>2019</v>
      </c>
      <c r="D22">
        <v>6.5281341561514665</v>
      </c>
      <c r="E22">
        <v>24.836090292747766</v>
      </c>
      <c r="F22">
        <v>24.217209945653948</v>
      </c>
      <c r="G22">
        <v>1.5977819324399722</v>
      </c>
      <c r="H22">
        <v>2.8044699601255432</v>
      </c>
      <c r="I22">
        <v>0.73715129558625792</v>
      </c>
      <c r="J22">
        <v>0.38929728565695326</v>
      </c>
      <c r="K22">
        <v>0.54741865202731732</v>
      </c>
      <c r="M22" s="8">
        <v>71.09</v>
      </c>
      <c r="O22">
        <v>69.72789115646259</v>
      </c>
      <c r="P22">
        <v>13.580053597185767</v>
      </c>
      <c r="Q22">
        <v>56.985971943887776</v>
      </c>
      <c r="R22">
        <v>13.927097220404105</v>
      </c>
      <c r="S22">
        <v>3.7927310093710558</v>
      </c>
      <c r="T22">
        <v>17.539836000000001</v>
      </c>
    </row>
    <row r="23" spans="1:21">
      <c r="A23" t="s">
        <v>19</v>
      </c>
      <c r="B23">
        <v>3</v>
      </c>
      <c r="C23">
        <v>2019</v>
      </c>
      <c r="D23">
        <v>4.0429403632324616</v>
      </c>
      <c r="E23">
        <v>15.124657413137655</v>
      </c>
      <c r="F23">
        <v>21.37101811367895</v>
      </c>
      <c r="G23">
        <v>1.540125617208044</v>
      </c>
      <c r="H23">
        <v>2.7410043320661304</v>
      </c>
      <c r="I23">
        <v>0.73269210317976108</v>
      </c>
      <c r="J23">
        <v>0.46202160464632325</v>
      </c>
      <c r="K23">
        <v>0.54422142191553124</v>
      </c>
      <c r="M23" s="8">
        <v>54.06</v>
      </c>
      <c r="O23">
        <v>34.862385321100902</v>
      </c>
      <c r="P23">
        <v>15.003206630855715</v>
      </c>
      <c r="Q23">
        <v>73.551020408163268</v>
      </c>
      <c r="R23">
        <v>10.618041647953319</v>
      </c>
      <c r="S23">
        <v>3.6510642295110953</v>
      </c>
      <c r="T23">
        <v>17.772943999999999</v>
      </c>
    </row>
    <row r="24" spans="1:21">
      <c r="A24" t="s">
        <v>19</v>
      </c>
      <c r="B24">
        <v>2</v>
      </c>
      <c r="C24">
        <v>2019</v>
      </c>
      <c r="D24">
        <v>3.1169411523744799</v>
      </c>
      <c r="E24">
        <v>5.7512597343105822</v>
      </c>
      <c r="F24">
        <v>18.666022412607557</v>
      </c>
      <c r="G24">
        <v>1.5046486221350219</v>
      </c>
      <c r="H24">
        <v>1.2928481447549245</v>
      </c>
      <c r="I24">
        <v>0.70066937893923453</v>
      </c>
      <c r="J24">
        <v>0.56329706590564521</v>
      </c>
      <c r="K24">
        <v>0.38302397388521081</v>
      </c>
      <c r="M24" s="8">
        <v>47.59</v>
      </c>
      <c r="O24">
        <v>-11.382113821138203</v>
      </c>
      <c r="P24">
        <v>16.030707729190286</v>
      </c>
      <c r="Q24">
        <v>87.321100917431195</v>
      </c>
      <c r="R24">
        <v>4.9392828229500694</v>
      </c>
      <c r="S24">
        <v>1.9017321346770499</v>
      </c>
      <c r="T24">
        <v>18.125579999999999</v>
      </c>
    </row>
    <row r="25" spans="1:21">
      <c r="A25" t="s">
        <v>19</v>
      </c>
      <c r="B25">
        <v>1</v>
      </c>
      <c r="C25">
        <v>2019</v>
      </c>
      <c r="D25">
        <v>3.3804291253165224</v>
      </c>
      <c r="E25">
        <v>10.921027772529756</v>
      </c>
      <c r="F25">
        <v>19.927604929759546</v>
      </c>
      <c r="G25">
        <v>1.3153819903595956</v>
      </c>
      <c r="H25">
        <v>2.2306631399962216</v>
      </c>
      <c r="I25">
        <v>0.69046602611711183</v>
      </c>
      <c r="J25">
        <v>0.40511026745723672</v>
      </c>
      <c r="K25">
        <v>0.51549269989473201</v>
      </c>
      <c r="M25" s="8">
        <v>45.5</v>
      </c>
      <c r="O25">
        <v>-41.148325358851672</v>
      </c>
      <c r="P25">
        <v>14.453601447901406</v>
      </c>
      <c r="Q25">
        <v>73.983739837398375</v>
      </c>
      <c r="R25">
        <v>7.9210815038730402</v>
      </c>
      <c r="S25">
        <v>3.3804883808804083</v>
      </c>
      <c r="T25">
        <v>18.429136</v>
      </c>
    </row>
    <row r="26" spans="1:21">
      <c r="A26" t="s">
        <v>19</v>
      </c>
      <c r="B26">
        <v>4</v>
      </c>
      <c r="C26">
        <v>2018</v>
      </c>
      <c r="D26">
        <v>5.3422491230041818</v>
      </c>
      <c r="E26">
        <v>16.934991348013437</v>
      </c>
      <c r="F26">
        <v>23.680464950776894</v>
      </c>
      <c r="G26">
        <v>1.3005550271049011</v>
      </c>
      <c r="H26">
        <v>2.1700115359820855</v>
      </c>
      <c r="I26">
        <v>0.68454373473117502</v>
      </c>
      <c r="J26">
        <v>0.4134628704413435</v>
      </c>
      <c r="K26">
        <v>0.49320356630069384</v>
      </c>
      <c r="M26" s="8">
        <v>37.619999999999997</v>
      </c>
      <c r="O26">
        <v>48.226950354609926</v>
      </c>
      <c r="P26">
        <v>8.4419494180998687</v>
      </c>
      <c r="Q26">
        <v>36</v>
      </c>
      <c r="R26">
        <v>6.0372269148033793</v>
      </c>
      <c r="S26">
        <v>3.1361076239269838</v>
      </c>
      <c r="T26">
        <v>18.919212000000002</v>
      </c>
    </row>
    <row r="27" spans="1:21">
      <c r="A27" t="s">
        <v>19</v>
      </c>
      <c r="B27">
        <v>3</v>
      </c>
      <c r="C27">
        <v>2018</v>
      </c>
      <c r="D27">
        <v>3.8621915373573041</v>
      </c>
      <c r="E27">
        <v>13.182823597487564</v>
      </c>
      <c r="F27">
        <v>22.456279809220987</v>
      </c>
      <c r="G27">
        <v>1.1238426916297297</v>
      </c>
      <c r="H27">
        <v>2.4133013523477094</v>
      </c>
      <c r="I27">
        <v>0.70702850502426684</v>
      </c>
      <c r="J27">
        <v>0.22173258261598755</v>
      </c>
      <c r="K27">
        <v>0.51655010603257678</v>
      </c>
      <c r="M27" s="8">
        <v>37.619999999999997</v>
      </c>
      <c r="O27">
        <v>20.512820512820511</v>
      </c>
      <c r="P27">
        <v>11.375680338314785</v>
      </c>
      <c r="Q27">
        <v>53.361702127659576</v>
      </c>
      <c r="R27">
        <v>6.6780245203318804</v>
      </c>
      <c r="S27">
        <v>3.3361736679515057</v>
      </c>
      <c r="T27">
        <v>19.019943999999999</v>
      </c>
    </row>
    <row r="28" spans="1:21">
      <c r="A28" t="s">
        <v>19</v>
      </c>
      <c r="B28">
        <v>2</v>
      </c>
      <c r="C28">
        <v>2018</v>
      </c>
      <c r="D28">
        <v>3.2987110427638267</v>
      </c>
      <c r="E28">
        <v>10.020965819624356</v>
      </c>
      <c r="F28">
        <v>21.625833098657655</v>
      </c>
      <c r="G28">
        <v>1.3073248407643312</v>
      </c>
      <c r="H28">
        <v>2.0378428694464503</v>
      </c>
      <c r="I28">
        <v>0.67081905056458102</v>
      </c>
      <c r="J28">
        <v>0.36105840899850927</v>
      </c>
      <c r="K28">
        <v>0.49923981372168907</v>
      </c>
      <c r="M28" s="8">
        <v>43.85</v>
      </c>
      <c r="O28">
        <v>-14.28571428571429</v>
      </c>
      <c r="P28">
        <v>15.947576115648175</v>
      </c>
      <c r="Q28">
        <v>74.957264957264968</v>
      </c>
      <c r="R28">
        <v>7.3897784391338774</v>
      </c>
      <c r="S28">
        <v>3.117465136712803</v>
      </c>
      <c r="T28">
        <v>19.371668</v>
      </c>
    </row>
    <row r="29" spans="1:21">
      <c r="A29" t="s">
        <v>19</v>
      </c>
      <c r="B29">
        <v>1</v>
      </c>
      <c r="C29">
        <v>2018</v>
      </c>
      <c r="D29">
        <v>3.7610679669770506</v>
      </c>
      <c r="E29">
        <v>10.893929601664592</v>
      </c>
      <c r="F29">
        <v>22.608240509020725</v>
      </c>
      <c r="G29">
        <v>1.4560344827586207</v>
      </c>
      <c r="H29">
        <v>1.8964989990384464</v>
      </c>
      <c r="I29">
        <v>0.65475562037757618</v>
      </c>
      <c r="J29">
        <v>0.50446708463949841</v>
      </c>
      <c r="K29">
        <v>0.48987206394390437</v>
      </c>
      <c r="M29" s="8">
        <v>39.590000000000003</v>
      </c>
      <c r="O29">
        <v>-29.82005141388175</v>
      </c>
      <c r="P29">
        <v>13.162737006395473</v>
      </c>
      <c r="Q29">
        <v>58.007326007326014</v>
      </c>
      <c r="R29">
        <v>6.342551524771828</v>
      </c>
      <c r="S29">
        <v>3.0513406579548858</v>
      </c>
      <c r="T29">
        <v>20.326604</v>
      </c>
    </row>
    <row r="30" spans="1:21">
      <c r="A30" t="s">
        <v>20</v>
      </c>
      <c r="B30">
        <v>4</v>
      </c>
      <c r="C30">
        <v>2024</v>
      </c>
      <c r="D30">
        <v>1.8839228769072267</v>
      </c>
      <c r="E30">
        <v>3.996253512332189</v>
      </c>
      <c r="F30">
        <v>12.986134595874196</v>
      </c>
      <c r="G30">
        <v>1.0991864082316343</v>
      </c>
      <c r="H30">
        <v>1.1212405036944531</v>
      </c>
      <c r="I30">
        <v>0.52857773634891825</v>
      </c>
      <c r="J30">
        <v>0.2756640344580043</v>
      </c>
      <c r="K30">
        <v>0.19163792378228317</v>
      </c>
      <c r="M30" s="9">
        <v>1060.1199999999999</v>
      </c>
      <c r="O30">
        <v>-11.1111111111111</v>
      </c>
      <c r="P30">
        <v>74.624632438282035</v>
      </c>
      <c r="Q30">
        <v>576.15217391304338</v>
      </c>
      <c r="R30">
        <v>22.964412334269952</v>
      </c>
      <c r="S30">
        <v>2.0198251639088354</v>
      </c>
      <c r="T30">
        <v>0.208151</v>
      </c>
    </row>
    <row r="31" spans="1:21">
      <c r="A31" t="s">
        <v>20</v>
      </c>
      <c r="B31">
        <v>3</v>
      </c>
      <c r="C31">
        <v>2024</v>
      </c>
      <c r="D31">
        <v>2.3434957144407074</v>
      </c>
      <c r="E31">
        <v>4.6501614639397202</v>
      </c>
      <c r="F31">
        <v>15.445119771183411</v>
      </c>
      <c r="G31">
        <v>1.1340996168582376</v>
      </c>
      <c r="H31">
        <v>0.98428417653390743</v>
      </c>
      <c r="I31">
        <v>0.49603992622328308</v>
      </c>
      <c r="J31">
        <v>0.27777777777777779</v>
      </c>
      <c r="K31">
        <v>0.19462505418292153</v>
      </c>
      <c r="M31">
        <v>894.39</v>
      </c>
      <c r="O31">
        <v>64.285714285714263</v>
      </c>
      <c r="P31">
        <v>65.96805756167322</v>
      </c>
      <c r="Q31">
        <v>432.07246376811599</v>
      </c>
      <c r="R31">
        <v>19.861427018299246</v>
      </c>
      <c r="S31">
        <v>1.9720667384284176</v>
      </c>
      <c r="T31">
        <v>0.20630000000000001</v>
      </c>
      <c r="U31" s="6"/>
    </row>
    <row r="32" spans="1:21">
      <c r="A32" t="s">
        <v>20</v>
      </c>
      <c r="B32">
        <v>2</v>
      </c>
      <c r="C32">
        <v>2024</v>
      </c>
      <c r="D32">
        <v>1.4390069753391552</v>
      </c>
      <c r="E32">
        <v>3.0233094853450262</v>
      </c>
      <c r="F32">
        <v>9.9733536353254664</v>
      </c>
      <c r="G32">
        <v>1.118377021751255</v>
      </c>
      <c r="H32">
        <v>1.1009693053311793</v>
      </c>
      <c r="I32">
        <v>0.52402921953094961</v>
      </c>
      <c r="J32">
        <v>0.30103179029559396</v>
      </c>
      <c r="K32">
        <v>0.20648292280926656</v>
      </c>
      <c r="M32" s="8">
        <v>786.67</v>
      </c>
      <c r="O32">
        <v>-24.550898203592812</v>
      </c>
      <c r="P32">
        <v>61.657918918918917</v>
      </c>
      <c r="Q32">
        <v>624.34126984126976</v>
      </c>
      <c r="R32">
        <v>18.690901569351489</v>
      </c>
      <c r="S32">
        <v>2.0627163627971381</v>
      </c>
      <c r="T32">
        <v>0.2059</v>
      </c>
      <c r="U32" s="6"/>
    </row>
    <row r="33" spans="1:21">
      <c r="A33" t="s">
        <v>20</v>
      </c>
      <c r="B33">
        <v>1</v>
      </c>
      <c r="C33">
        <v>2024</v>
      </c>
      <c r="D33">
        <v>1.9778841769265847</v>
      </c>
      <c r="E33">
        <v>4.2802516343900328</v>
      </c>
      <c r="F33">
        <v>13.330772185939303</v>
      </c>
      <c r="G33">
        <v>1.0482013365562348</v>
      </c>
      <c r="H33">
        <v>1.1640557542864192</v>
      </c>
      <c r="I33">
        <v>0.53790469676242592</v>
      </c>
      <c r="J33">
        <v>0.29233612967439215</v>
      </c>
      <c r="K33">
        <v>0.21897880539499037</v>
      </c>
      <c r="M33" s="8">
        <v>762.4</v>
      </c>
      <c r="O33">
        <v>16.783216783216783</v>
      </c>
      <c r="P33">
        <v>60.160184402612373</v>
      </c>
      <c r="Q33">
        <v>456.52694610778445</v>
      </c>
      <c r="R33">
        <v>19.316264956210681</v>
      </c>
      <c r="S33">
        <v>2.1543727642777846</v>
      </c>
      <c r="T33">
        <v>0.2054</v>
      </c>
    </row>
    <row r="34" spans="1:21">
      <c r="A34" t="s">
        <v>20</v>
      </c>
      <c r="B34">
        <v>4</v>
      </c>
      <c r="C34">
        <v>2023</v>
      </c>
      <c r="D34">
        <v>1.6966699258066371</v>
      </c>
      <c r="E34">
        <v>3.867330886208705</v>
      </c>
      <c r="F34">
        <v>12.10504718916701</v>
      </c>
      <c r="G34">
        <v>1.0559402579769179</v>
      </c>
      <c r="H34">
        <v>1.2793654955427374</v>
      </c>
      <c r="I34">
        <v>0.56128141715074475</v>
      </c>
      <c r="J34">
        <v>0.25756958587915818</v>
      </c>
      <c r="K34">
        <v>0.2304277643260694</v>
      </c>
      <c r="M34" s="8">
        <v>706.49</v>
      </c>
      <c r="O34">
        <v>22.222222222222225</v>
      </c>
      <c r="P34">
        <v>59.609260283135001</v>
      </c>
      <c r="Q34">
        <v>494.0489510489511</v>
      </c>
      <c r="R34">
        <v>19.044017738594651</v>
      </c>
      <c r="S34">
        <v>2.1288673308862087</v>
      </c>
      <c r="T34">
        <v>0.205619</v>
      </c>
      <c r="U34" s="6"/>
    </row>
    <row r="35" spans="1:21">
      <c r="A35" t="s">
        <v>20</v>
      </c>
      <c r="B35">
        <v>3</v>
      </c>
      <c r="C35">
        <v>2023</v>
      </c>
      <c r="D35">
        <v>1.6036047975614605</v>
      </c>
      <c r="E35">
        <v>3.3695349484823165</v>
      </c>
      <c r="F35">
        <v>10.576923076923077</v>
      </c>
      <c r="G35">
        <v>1.0794500981967505</v>
      </c>
      <c r="H35">
        <v>1.1012252854358118</v>
      </c>
      <c r="I35">
        <v>0.52408720429395006</v>
      </c>
      <c r="J35">
        <v>0.19853597571862167</v>
      </c>
      <c r="K35">
        <v>0.23935606862952763</v>
      </c>
      <c r="M35" s="8">
        <v>558.96</v>
      </c>
      <c r="O35">
        <v>-76.968503937007867</v>
      </c>
      <c r="P35">
        <v>49.983923076923077</v>
      </c>
      <c r="Q35">
        <v>477.74358974358978</v>
      </c>
      <c r="R35">
        <v>15.923588972431078</v>
      </c>
      <c r="S35">
        <v>2.0895293790030633</v>
      </c>
      <c r="T35">
        <v>0.2046</v>
      </c>
    </row>
    <row r="36" spans="1:21">
      <c r="A36" t="s">
        <v>20</v>
      </c>
      <c r="B36">
        <v>2</v>
      </c>
      <c r="C36">
        <v>2023</v>
      </c>
      <c r="D36">
        <v>6.9959123500636604</v>
      </c>
      <c r="E36">
        <v>15.073635576090094</v>
      </c>
      <c r="F36">
        <v>48.558139534883722</v>
      </c>
      <c r="G36">
        <v>1.1449627189179816</v>
      </c>
      <c r="H36">
        <v>1.1546347097892</v>
      </c>
      <c r="I36">
        <v>0.53588420558868866</v>
      </c>
      <c r="J36">
        <v>0.28836483440263566</v>
      </c>
      <c r="K36">
        <v>0.24206609761435763</v>
      </c>
      <c r="M36" s="8">
        <v>561.97</v>
      </c>
      <c r="O36">
        <v>595.890410958904</v>
      </c>
      <c r="P36">
        <v>53.400219069767445</v>
      </c>
      <c r="Q36">
        <v>110.6240157480315</v>
      </c>
      <c r="R36">
        <v>16.576735633843487</v>
      </c>
      <c r="S36">
        <v>2.060135720473578</v>
      </c>
      <c r="T36">
        <v>0.20430000000000001</v>
      </c>
    </row>
    <row r="37" spans="1:21">
      <c r="A37" t="s">
        <v>20</v>
      </c>
      <c r="B37">
        <v>1</v>
      </c>
      <c r="C37">
        <v>2023</v>
      </c>
      <c r="D37">
        <v>1.1018069634200089</v>
      </c>
      <c r="E37">
        <v>2.6785714285714284</v>
      </c>
      <c r="F37">
        <v>7.1564885496183201</v>
      </c>
      <c r="G37">
        <v>1.1688942891859053</v>
      </c>
      <c r="H37">
        <v>1.4310714285714285</v>
      </c>
      <c r="I37">
        <v>0.5886587336565301</v>
      </c>
      <c r="J37">
        <v>0.3214719666724527</v>
      </c>
      <c r="K37">
        <v>0.28553202347537637</v>
      </c>
      <c r="M37" s="8">
        <v>464.72</v>
      </c>
      <c r="O37">
        <v>-1.3513513513513526</v>
      </c>
      <c r="P37">
        <v>45.163866412213743</v>
      </c>
      <c r="Q37">
        <v>636.60273972602749</v>
      </c>
      <c r="R37">
        <v>16.90419</v>
      </c>
      <c r="S37">
        <v>2.4029464285714286</v>
      </c>
      <c r="T37">
        <v>0.20369999999999999</v>
      </c>
    </row>
    <row r="38" spans="1:21">
      <c r="A38" t="s">
        <v>20</v>
      </c>
      <c r="B38">
        <v>4</v>
      </c>
      <c r="C38">
        <v>2022</v>
      </c>
      <c r="D38">
        <v>1.1279043537108053</v>
      </c>
      <c r="E38">
        <v>2.9809220985691574</v>
      </c>
      <c r="F38">
        <v>7.731958762886598</v>
      </c>
      <c r="G38">
        <v>1.1080766028309741</v>
      </c>
      <c r="H38">
        <v>1.6428855325914149</v>
      </c>
      <c r="I38">
        <v>0.62162568614181513</v>
      </c>
      <c r="J38">
        <v>0.24479600333055787</v>
      </c>
      <c r="K38">
        <v>0.30726872246696035</v>
      </c>
      <c r="M38" s="8">
        <v>388.27</v>
      </c>
      <c r="O38">
        <v>89.743589743589737</v>
      </c>
      <c r="P38">
        <v>40.604636154639174</v>
      </c>
      <c r="Q38">
        <v>524.68918918918916</v>
      </c>
      <c r="R38">
        <v>15.654410600158982</v>
      </c>
      <c r="S38">
        <v>2.4249801271860094</v>
      </c>
      <c r="T38">
        <v>0.20288200000000001</v>
      </c>
    </row>
    <row r="39" spans="1:21">
      <c r="A39" t="s">
        <v>20</v>
      </c>
      <c r="B39">
        <v>3</v>
      </c>
      <c r="C39">
        <v>2022</v>
      </c>
      <c r="D39">
        <v>0.72033135242211421</v>
      </c>
      <c r="E39">
        <v>1.7687375635640064</v>
      </c>
      <c r="F39">
        <v>4.3691971600218462</v>
      </c>
      <c r="G39">
        <v>1.2355595667870036</v>
      </c>
      <c r="H39">
        <v>1.4554499226177315</v>
      </c>
      <c r="I39">
        <v>0.59274266162434719</v>
      </c>
      <c r="J39">
        <v>0.28158844765342961</v>
      </c>
      <c r="K39">
        <v>0.3196450060168472</v>
      </c>
      <c r="M39" s="8">
        <v>377.61</v>
      </c>
      <c r="O39">
        <v>290.00000000000006</v>
      </c>
      <c r="P39">
        <v>41.741269251774987</v>
      </c>
      <c r="Q39">
        <v>968.23076923076928</v>
      </c>
      <c r="R39">
        <v>16.89769268184833</v>
      </c>
      <c r="S39">
        <v>2.4550077382268407</v>
      </c>
      <c r="T39">
        <v>0.2024</v>
      </c>
    </row>
    <row r="40" spans="1:21">
      <c r="A40" t="s">
        <v>20</v>
      </c>
      <c r="B40">
        <v>2</v>
      </c>
      <c r="C40">
        <v>2022</v>
      </c>
      <c r="D40">
        <v>0.18014772113132768</v>
      </c>
      <c r="E40">
        <v>0.47687172150691459</v>
      </c>
      <c r="F40">
        <v>1.1415525114155249</v>
      </c>
      <c r="G40">
        <v>1.1241830065359477</v>
      </c>
      <c r="H40">
        <v>1.6471149260848832</v>
      </c>
      <c r="I40">
        <v>0.62223022878760581</v>
      </c>
      <c r="J40">
        <v>0.3508328062407759</v>
      </c>
      <c r="K40">
        <v>0.33827705900915117</v>
      </c>
      <c r="M40" s="8">
        <v>475.52</v>
      </c>
      <c r="O40">
        <v>-72.972972972972983</v>
      </c>
      <c r="P40">
        <v>54.717369863013701</v>
      </c>
      <c r="Q40">
        <v>4755.2</v>
      </c>
      <c r="R40">
        <v>22.85761373390558</v>
      </c>
      <c r="S40">
        <v>2.6341201716738198</v>
      </c>
      <c r="T40">
        <v>0.2016</v>
      </c>
    </row>
    <row r="41" spans="1:21">
      <c r="A41" t="s">
        <v>20</v>
      </c>
      <c r="B41">
        <v>1</v>
      </c>
      <c r="C41">
        <v>2022</v>
      </c>
      <c r="D41">
        <v>0.68225234239970889</v>
      </c>
      <c r="E41">
        <v>1.8764073054791095</v>
      </c>
      <c r="F41">
        <v>4.3554006968641117</v>
      </c>
      <c r="G41">
        <v>1.1215993404781532</v>
      </c>
      <c r="H41">
        <v>1.7503127345509131</v>
      </c>
      <c r="I41">
        <v>0.63640498499044851</v>
      </c>
      <c r="J41">
        <v>0.46413849958779885</v>
      </c>
      <c r="K41">
        <v>0.35573823339780786</v>
      </c>
      <c r="M41" s="8">
        <v>556.89</v>
      </c>
      <c r="O41">
        <v>-67.25663716814158</v>
      </c>
      <c r="P41">
        <v>64.841141114982577</v>
      </c>
      <c r="Q41">
        <v>1505.1081081081081</v>
      </c>
      <c r="R41">
        <v>27.935062546910181</v>
      </c>
      <c r="S41">
        <v>2.7259194395796849</v>
      </c>
      <c r="T41">
        <v>0.20050000000000001</v>
      </c>
    </row>
    <row r="42" spans="1:21">
      <c r="A42" t="s">
        <v>20</v>
      </c>
      <c r="B42">
        <v>4</v>
      </c>
      <c r="C42">
        <v>2021</v>
      </c>
      <c r="D42">
        <v>0.24078533061678087</v>
      </c>
      <c r="E42">
        <v>0.70365358592692828</v>
      </c>
      <c r="F42">
        <v>1.609907120743034</v>
      </c>
      <c r="G42">
        <v>1.0547585370781976</v>
      </c>
      <c r="H42">
        <v>1.9223274695534507</v>
      </c>
      <c r="I42">
        <v>0.65780700129653635</v>
      </c>
      <c r="J42">
        <v>0.34916144675692057</v>
      </c>
      <c r="K42">
        <v>0.37468268742596039</v>
      </c>
      <c r="M42" s="8">
        <v>649.11</v>
      </c>
      <c r="O42">
        <v>264.51612903225799</v>
      </c>
      <c r="P42">
        <v>80.22758444582044</v>
      </c>
      <c r="Q42">
        <v>574.43362831858417</v>
      </c>
      <c r="R42">
        <v>35.065642457374835</v>
      </c>
      <c r="S42">
        <v>2.7437077131258456</v>
      </c>
      <c r="T42">
        <v>0.19960800000000001</v>
      </c>
    </row>
    <row r="43" spans="1:21">
      <c r="A43" t="s">
        <v>20</v>
      </c>
      <c r="B43">
        <v>3</v>
      </c>
      <c r="C43">
        <v>2021</v>
      </c>
      <c r="D43">
        <v>0.66469719350073853</v>
      </c>
      <c r="E43">
        <v>1.7826825127334467</v>
      </c>
      <c r="F43">
        <v>4.1666666666666661</v>
      </c>
      <c r="G43">
        <v>1.130801687763713</v>
      </c>
      <c r="H43">
        <v>1.6819468024900963</v>
      </c>
      <c r="I43">
        <v>0.62713652669339526</v>
      </c>
      <c r="J43">
        <v>0.36919831223628691</v>
      </c>
      <c r="K43">
        <v>0.38656483249435863</v>
      </c>
      <c r="M43" s="8">
        <v>622.27</v>
      </c>
      <c r="O43">
        <v>6.8965517241379377</v>
      </c>
      <c r="P43">
        <v>81.899292328042321</v>
      </c>
      <c r="Q43">
        <v>2007.3225806451612</v>
      </c>
      <c r="R43">
        <v>35.040104697226937</v>
      </c>
      <c r="S43">
        <v>2.6407753254103001</v>
      </c>
      <c r="T43">
        <v>0.19900000000000001</v>
      </c>
    </row>
    <row r="44" spans="1:21">
      <c r="A44" t="s">
        <v>20</v>
      </c>
      <c r="B44">
        <v>2</v>
      </c>
      <c r="C44">
        <v>2021</v>
      </c>
      <c r="D44">
        <v>0.64221182105148578</v>
      </c>
      <c r="E44">
        <v>1.801526717557252</v>
      </c>
      <c r="F44">
        <v>4.187366926898509</v>
      </c>
      <c r="G44">
        <v>1.0811156601842375</v>
      </c>
      <c r="H44">
        <v>1.8051908396946565</v>
      </c>
      <c r="I44">
        <v>0.6435180145858278</v>
      </c>
      <c r="J44">
        <v>0.34851586489252817</v>
      </c>
      <c r="K44">
        <v>0.38944817300522</v>
      </c>
      <c r="M44" s="8">
        <v>549.54999999999995</v>
      </c>
      <c r="O44">
        <v>-29.268292682926827</v>
      </c>
      <c r="P44">
        <v>77.264623846699777</v>
      </c>
      <c r="Q44">
        <v>1895</v>
      </c>
      <c r="R44">
        <v>33.241482442748087</v>
      </c>
      <c r="S44">
        <v>2.749465648854962</v>
      </c>
      <c r="T44">
        <v>0.1981</v>
      </c>
    </row>
    <row r="45" spans="1:21">
      <c r="A45" t="s">
        <v>20</v>
      </c>
      <c r="B45">
        <v>1</v>
      </c>
      <c r="C45">
        <v>2021</v>
      </c>
      <c r="D45">
        <v>0.92949444570392203</v>
      </c>
      <c r="E45">
        <v>2.7000329272308199</v>
      </c>
      <c r="F45">
        <v>6.0294117647058822</v>
      </c>
      <c r="G45">
        <v>1.2347161572052401</v>
      </c>
      <c r="H45">
        <v>1.9048403029305236</v>
      </c>
      <c r="I45">
        <v>0.65574699614599863</v>
      </c>
      <c r="J45">
        <v>0.49699781659388648</v>
      </c>
      <c r="K45">
        <v>0.40971817298347912</v>
      </c>
      <c r="M45" s="8">
        <v>500.11</v>
      </c>
      <c r="O45">
        <v>412.49999999999989</v>
      </c>
      <c r="P45">
        <v>72.589495588235295</v>
      </c>
      <c r="Q45">
        <v>1219.7804878048782</v>
      </c>
      <c r="R45">
        <v>32.506326638129735</v>
      </c>
      <c r="S45">
        <v>2.887233618702667</v>
      </c>
      <c r="T45">
        <v>0.19739999999999999</v>
      </c>
    </row>
    <row r="46" spans="1:21">
      <c r="A46" t="s">
        <v>20</v>
      </c>
      <c r="B46">
        <v>4</v>
      </c>
      <c r="C46">
        <v>2020</v>
      </c>
      <c r="D46">
        <v>0.19102571560920373</v>
      </c>
      <c r="E46">
        <v>0.5873385639205202</v>
      </c>
      <c r="F46">
        <v>1.3314884870394217</v>
      </c>
      <c r="G46">
        <v>1.2099726422102011</v>
      </c>
      <c r="H46">
        <v>2.0746570536193398</v>
      </c>
      <c r="I46">
        <v>0.67476047488846025</v>
      </c>
      <c r="J46">
        <v>0.44868327257392276</v>
      </c>
      <c r="K46">
        <v>0.42964161050408189</v>
      </c>
      <c r="M46" s="8">
        <v>550.42999999999995</v>
      </c>
      <c r="O46">
        <v>14.285714285714276</v>
      </c>
      <c r="P46">
        <v>86.215969320099489</v>
      </c>
      <c r="Q46">
        <v>6880.3749999999991</v>
      </c>
      <c r="R46">
        <v>38.031093847515642</v>
      </c>
      <c r="S46">
        <v>2.8965648385012988</v>
      </c>
      <c r="T46">
        <v>0.19584399999999999</v>
      </c>
    </row>
    <row r="47" spans="1:21">
      <c r="A47" t="s">
        <v>20</v>
      </c>
      <c r="B47">
        <v>3</v>
      </c>
      <c r="C47">
        <v>2020</v>
      </c>
      <c r="D47">
        <v>0.1668687095733038</v>
      </c>
      <c r="E47">
        <v>0.48090373098713546</v>
      </c>
      <c r="F47">
        <v>1.1161729625372838</v>
      </c>
      <c r="G47">
        <v>1.3987853087522439</v>
      </c>
      <c r="H47">
        <v>1.881928746359</v>
      </c>
      <c r="I47">
        <v>0.65301015812296193</v>
      </c>
      <c r="J47">
        <v>0.47542990048826722</v>
      </c>
      <c r="K47">
        <v>0.45175281390997951</v>
      </c>
      <c r="M47" s="8">
        <v>485</v>
      </c>
      <c r="O47">
        <v>-65</v>
      </c>
      <c r="P47">
        <v>82.14045133041428</v>
      </c>
      <c r="Q47">
        <v>6928.5714285714275</v>
      </c>
      <c r="R47">
        <v>35.390258352046366</v>
      </c>
      <c r="S47">
        <v>2.6604860052451347</v>
      </c>
      <c r="T47">
        <v>0.1951</v>
      </c>
    </row>
    <row r="48" spans="1:21">
      <c r="A48" t="s">
        <v>20</v>
      </c>
      <c r="B48" s="15">
        <v>2</v>
      </c>
      <c r="C48" s="15">
        <v>2020</v>
      </c>
      <c r="D48">
        <v>0.62511989540750179</v>
      </c>
      <c r="E48">
        <v>1.6445821092897144</v>
      </c>
      <c r="F48">
        <v>3.806910823445476</v>
      </c>
      <c r="G48">
        <v>1.1713840324816391</v>
      </c>
      <c r="H48">
        <v>1.6308266964014126</v>
      </c>
      <c r="I48">
        <v>0.61989134390043477</v>
      </c>
      <c r="J48">
        <v>0.29390906081742557</v>
      </c>
      <c r="K48">
        <v>0.16847805485790732</v>
      </c>
      <c r="M48" s="8">
        <v>405.06</v>
      </c>
      <c r="O48">
        <v>-16.666666666666661</v>
      </c>
      <c r="P48">
        <v>72.550859977475668</v>
      </c>
      <c r="Q48">
        <v>2025.3</v>
      </c>
      <c r="R48">
        <v>31.341907353782425</v>
      </c>
      <c r="S48">
        <v>2.5654942339174585</v>
      </c>
      <c r="T48">
        <v>0.1918</v>
      </c>
    </row>
    <row r="49" spans="1:21">
      <c r="A49" t="s">
        <v>20</v>
      </c>
      <c r="B49">
        <v>1</v>
      </c>
      <c r="C49">
        <v>2020</v>
      </c>
      <c r="D49">
        <v>0.77824370673196708</v>
      </c>
      <c r="E49">
        <v>2.1283750239950225</v>
      </c>
      <c r="F49">
        <v>4.6094959573370033</v>
      </c>
      <c r="G49">
        <v>1.031164314214198</v>
      </c>
      <c r="H49">
        <v>1.7348438613562096</v>
      </c>
      <c r="I49">
        <v>0.63434841230603212</v>
      </c>
      <c r="J49">
        <v>0.29720943411411943</v>
      </c>
      <c r="K49">
        <v>0.18130276510082632</v>
      </c>
      <c r="M49" s="8">
        <v>286.58</v>
      </c>
      <c r="O49">
        <v>-92.10526315789474</v>
      </c>
      <c r="P49">
        <v>52.230447082210375</v>
      </c>
      <c r="Q49">
        <v>1194.0833333333333</v>
      </c>
      <c r="R49">
        <v>24.116732087577969</v>
      </c>
      <c r="S49">
        <v>2.696234270849192</v>
      </c>
      <c r="T49">
        <v>0.19070000000000001</v>
      </c>
    </row>
    <row r="50" spans="1:21">
      <c r="A50" t="s">
        <v>20</v>
      </c>
      <c r="B50">
        <v>4</v>
      </c>
      <c r="C50">
        <v>2019</v>
      </c>
      <c r="D50">
        <v>9.9415684366609494</v>
      </c>
      <c r="E50">
        <v>28.13630641075105</v>
      </c>
      <c r="F50">
        <v>62.906110063943757</v>
      </c>
      <c r="G50">
        <v>1.0269240060520528</v>
      </c>
      <c r="H50">
        <v>1.8301677537112166</v>
      </c>
      <c r="I50">
        <v>0.64666405421067574</v>
      </c>
      <c r="J50">
        <v>0.28181568847548938</v>
      </c>
      <c r="K50">
        <v>0.17001478257138733</v>
      </c>
      <c r="M50" s="8">
        <v>282.32</v>
      </c>
      <c r="O50">
        <v>1347.6190476190477</v>
      </c>
      <c r="P50">
        <v>56.198876540018951</v>
      </c>
      <c r="Q50">
        <v>92.868421052631575</v>
      </c>
      <c r="R50">
        <v>25.136331091886476</v>
      </c>
      <c r="S50">
        <v>2.5327859184065722</v>
      </c>
      <c r="T50">
        <v>0.18946099999999999</v>
      </c>
    </row>
    <row r="51" spans="1:21">
      <c r="A51" t="s">
        <v>20</v>
      </c>
      <c r="B51">
        <v>3</v>
      </c>
      <c r="C51">
        <v>2019</v>
      </c>
      <c r="D51">
        <v>0.85347148760261082</v>
      </c>
      <c r="E51">
        <v>2.8400676333166142</v>
      </c>
      <c r="F51">
        <v>4.5830308873117165</v>
      </c>
      <c r="G51">
        <v>1.047730485035536</v>
      </c>
      <c r="H51">
        <v>2.3276655102964519</v>
      </c>
      <c r="I51">
        <v>0.69948902709548089</v>
      </c>
      <c r="J51">
        <v>0.28410840108895485</v>
      </c>
      <c r="K51">
        <v>0.23446529644344977</v>
      </c>
      <c r="M51" s="8">
        <v>253.85</v>
      </c>
      <c r="O51">
        <v>-450.00000000000011</v>
      </c>
      <c r="P51">
        <v>54.046428615777465</v>
      </c>
      <c r="Q51">
        <v>1208.8095238095239</v>
      </c>
      <c r="R51">
        <v>33.49214011037634</v>
      </c>
      <c r="S51">
        <v>3.273762778310608</v>
      </c>
      <c r="T51">
        <v>0.18859999999999999</v>
      </c>
    </row>
    <row r="52" spans="1:21">
      <c r="A52" t="s">
        <v>20</v>
      </c>
      <c r="B52">
        <v>2</v>
      </c>
      <c r="C52">
        <v>2019</v>
      </c>
      <c r="D52">
        <v>-0.24070638492207733</v>
      </c>
      <c r="E52">
        <v>-0.87883513690599901</v>
      </c>
      <c r="F52">
        <v>-1.3285701951303748</v>
      </c>
      <c r="G52">
        <v>1.0976674386589715</v>
      </c>
      <c r="H52">
        <v>2.6508290194075101</v>
      </c>
      <c r="I52">
        <v>0.72604228428382189</v>
      </c>
      <c r="J52">
        <v>0.26228607101460283</v>
      </c>
      <c r="K52">
        <v>0.2538746086328636</v>
      </c>
      <c r="M52" s="8">
        <v>274.57</v>
      </c>
      <c r="O52">
        <v>499.99999999999989</v>
      </c>
      <c r="P52">
        <v>61.723398493267808</v>
      </c>
      <c r="Q52">
        <v>-4576.166666666667</v>
      </c>
      <c r="R52">
        <v>40.829375492509392</v>
      </c>
      <c r="S52">
        <v>3.570232246007206</v>
      </c>
      <c r="T52">
        <v>0.18746180900000001</v>
      </c>
    </row>
    <row r="53" spans="1:21">
      <c r="A53" t="s">
        <v>20</v>
      </c>
      <c r="B53">
        <v>1</v>
      </c>
      <c r="C53">
        <v>2019</v>
      </c>
      <c r="D53">
        <v>-3.5122456889741631E-2</v>
      </c>
      <c r="E53">
        <v>-0.12929400452403489</v>
      </c>
      <c r="F53">
        <v>-0.19583585786246113</v>
      </c>
      <c r="G53">
        <v>1.1318712905315513</v>
      </c>
      <c r="H53">
        <v>2.6812346280307726</v>
      </c>
      <c r="I53">
        <v>0.72835200658347155</v>
      </c>
      <c r="J53">
        <v>0.30494303429096864</v>
      </c>
      <c r="K53">
        <v>0.2613943098451213</v>
      </c>
      <c r="M53">
        <v>246.49</v>
      </c>
      <c r="O53">
        <v>-93.333333333333329</v>
      </c>
      <c r="P53">
        <v>57.719428396085313</v>
      </c>
      <c r="Q53">
        <v>-24649</v>
      </c>
      <c r="R53">
        <v>38.107301275792899</v>
      </c>
      <c r="S53">
        <v>3.4637549991589611</v>
      </c>
      <c r="T53">
        <v>0.18473916899999998</v>
      </c>
    </row>
    <row r="54" spans="1:21">
      <c r="A54" t="s">
        <v>20</v>
      </c>
      <c r="B54">
        <v>4</v>
      </c>
      <c r="C54">
        <v>2018</v>
      </c>
      <c r="D54">
        <v>0.18083905195481473</v>
      </c>
      <c r="E54">
        <v>0.63130006416492457</v>
      </c>
      <c r="F54">
        <v>0.98051411646802467</v>
      </c>
      <c r="G54">
        <v>1.1650225855161527</v>
      </c>
      <c r="H54">
        <v>2.49094986586561</v>
      </c>
      <c r="I54">
        <v>0.71354501255432901</v>
      </c>
      <c r="J54">
        <v>0.28133339759601267</v>
      </c>
      <c r="K54">
        <v>0.24313030471661293</v>
      </c>
      <c r="M54" s="8">
        <v>178.05</v>
      </c>
      <c r="O54">
        <v>274.99999999999994</v>
      </c>
      <c r="P54">
        <v>43.371595400878618</v>
      </c>
      <c r="Q54">
        <v>-1187.0000000000002</v>
      </c>
      <c r="R54">
        <v>27.924626988685194</v>
      </c>
      <c r="S54">
        <v>3.3569963615877985</v>
      </c>
      <c r="T54">
        <v>0.174275864</v>
      </c>
    </row>
    <row r="55" spans="1:21">
      <c r="A55" t="s">
        <v>20</v>
      </c>
      <c r="B55">
        <v>3</v>
      </c>
      <c r="C55">
        <v>2018</v>
      </c>
      <c r="D55">
        <v>0.23468200797332472</v>
      </c>
      <c r="E55">
        <v>0.82387098797863911</v>
      </c>
      <c r="F55">
        <v>1.2487056100383749</v>
      </c>
      <c r="G55">
        <v>1.2601644788744319</v>
      </c>
      <c r="H55">
        <v>2.5105843651733415</v>
      </c>
      <c r="I55">
        <v>0.71514713905739646</v>
      </c>
      <c r="J55">
        <v>0.38683102459266494</v>
      </c>
      <c r="K55">
        <v>0.2602328685968206</v>
      </c>
      <c r="M55">
        <v>195.63</v>
      </c>
      <c r="O55">
        <v>-86.666666666666671</v>
      </c>
      <c r="P55">
        <v>52.113593536399662</v>
      </c>
      <c r="Q55">
        <v>-4890.75</v>
      </c>
      <c r="R55">
        <v>34.383506767965386</v>
      </c>
      <c r="S55">
        <v>3.4573792570751944</v>
      </c>
      <c r="T55">
        <v>0.17930533900000001</v>
      </c>
    </row>
    <row r="56" spans="1:21">
      <c r="A56" t="s">
        <v>20</v>
      </c>
      <c r="B56">
        <v>2</v>
      </c>
      <c r="C56">
        <v>2018</v>
      </c>
      <c r="D56">
        <v>-1.5187953297605103</v>
      </c>
      <c r="E56">
        <v>-5.915151787015958</v>
      </c>
      <c r="F56">
        <v>-8.3583707309652393</v>
      </c>
      <c r="G56">
        <v>1.2801178634554156</v>
      </c>
      <c r="H56">
        <v>2.8946339056419688</v>
      </c>
      <c r="I56">
        <v>0.74323645707717279</v>
      </c>
      <c r="J56">
        <v>0.38368550293651582</v>
      </c>
      <c r="K56">
        <v>0.28187340593710158</v>
      </c>
      <c r="M56" s="8">
        <v>172.47</v>
      </c>
      <c r="O56">
        <v>400</v>
      </c>
      <c r="P56">
        <v>48.633302443238001</v>
      </c>
      <c r="Q56">
        <v>-574.9</v>
      </c>
      <c r="R56">
        <v>34.417397255408147</v>
      </c>
      <c r="S56">
        <v>4.0244973141492189</v>
      </c>
      <c r="T56">
        <v>0.17794594599999999</v>
      </c>
    </row>
    <row r="57" spans="1:21">
      <c r="A57" t="s">
        <v>20</v>
      </c>
      <c r="B57">
        <v>1</v>
      </c>
      <c r="C57">
        <v>2018</v>
      </c>
      <c r="D57">
        <v>0.2867335135653134</v>
      </c>
      <c r="E57">
        <v>1.2277455230979597</v>
      </c>
      <c r="F57">
        <v>1.8027161239736467</v>
      </c>
      <c r="G57">
        <v>1.1868002913228497</v>
      </c>
      <c r="H57">
        <v>3.2818347525264024</v>
      </c>
      <c r="I57">
        <v>0.76645525626369115</v>
      </c>
      <c r="J57">
        <v>0.32547606881930358</v>
      </c>
      <c r="K57">
        <v>0.28447005347682036</v>
      </c>
      <c r="M57" s="8">
        <v>165.45</v>
      </c>
      <c r="O57">
        <v>-53.846153846153854</v>
      </c>
      <c r="P57">
        <v>49.577819953005822</v>
      </c>
      <c r="Q57">
        <v>-2757.5</v>
      </c>
      <c r="R57">
        <v>33.765131227699285</v>
      </c>
      <c r="S57">
        <v>2.1409173762632014</v>
      </c>
      <c r="T57">
        <v>0.17656296299999999</v>
      </c>
    </row>
    <row r="58" spans="1:21">
      <c r="A58" t="s">
        <v>21</v>
      </c>
      <c r="B58">
        <v>4</v>
      </c>
      <c r="C58">
        <v>2024</v>
      </c>
      <c r="D58">
        <v>4.5154692469348081</v>
      </c>
      <c r="E58">
        <v>7.9644526668758981</v>
      </c>
      <c r="F58">
        <v>34.622012867647058</v>
      </c>
      <c r="G58">
        <v>1.3508201539281057</v>
      </c>
      <c r="H58">
        <v>0.76381506136540078</v>
      </c>
      <c r="I58">
        <v>0.43304713634439534</v>
      </c>
      <c r="J58">
        <v>0.16055913741481603</v>
      </c>
      <c r="K58">
        <v>0.11600475443684163</v>
      </c>
      <c r="M58">
        <v>420.66</v>
      </c>
      <c r="O58">
        <v>-2.1212121212121167</v>
      </c>
      <c r="P58">
        <v>44.916232479319852</v>
      </c>
      <c r="Q58">
        <v>130.23529411764707</v>
      </c>
      <c r="R58">
        <v>10.332536381506136</v>
      </c>
      <c r="S58">
        <v>1.7458349163349245</v>
      </c>
      <c r="T58">
        <v>7.4349999999999996</v>
      </c>
      <c r="U58" s="13"/>
    </row>
    <row r="59" spans="1:21">
      <c r="A59" t="s">
        <v>21</v>
      </c>
      <c r="B59">
        <v>3</v>
      </c>
      <c r="C59">
        <v>2024</v>
      </c>
      <c r="D59">
        <v>4.716326362824633</v>
      </c>
      <c r="E59">
        <v>8.5731762841343926</v>
      </c>
      <c r="F59">
        <v>37.610734161774793</v>
      </c>
      <c r="G59">
        <v>1.3014409722222222</v>
      </c>
      <c r="H59">
        <v>0.8177656982583944</v>
      </c>
      <c r="I59">
        <v>0.44987409490777475</v>
      </c>
      <c r="J59">
        <v>0.18090277777777777</v>
      </c>
      <c r="K59">
        <v>0.12967080168546632</v>
      </c>
      <c r="M59">
        <v>428.58</v>
      </c>
      <c r="O59">
        <v>11.864406779661005</v>
      </c>
      <c r="P59">
        <v>48.592222001982158</v>
      </c>
      <c r="Q59">
        <v>129.87272727272727</v>
      </c>
      <c r="R59">
        <v>11.076350795730615</v>
      </c>
      <c r="S59">
        <v>1.7989107579164683</v>
      </c>
      <c r="T59">
        <v>7.4359999999999999</v>
      </c>
      <c r="U59" s="6"/>
    </row>
    <row r="60" spans="1:21">
      <c r="A60" t="s">
        <v>21</v>
      </c>
      <c r="B60">
        <v>2</v>
      </c>
      <c r="C60">
        <v>2024</v>
      </c>
      <c r="D60">
        <v>4.3025364971698465</v>
      </c>
      <c r="E60">
        <v>8.2077794373447261</v>
      </c>
      <c r="F60">
        <v>34.044525468506187</v>
      </c>
      <c r="G60">
        <v>1.2749549031815206</v>
      </c>
      <c r="H60">
        <v>0.90766061897294736</v>
      </c>
      <c r="I60">
        <v>0.47579774407756903</v>
      </c>
      <c r="J60">
        <v>0.14618552751305014</v>
      </c>
      <c r="K60">
        <v>0.14337904496927387</v>
      </c>
      <c r="M60">
        <v>444.36</v>
      </c>
      <c r="O60">
        <v>0.34013605442177658</v>
      </c>
      <c r="P60">
        <v>51.035460317950779</v>
      </c>
      <c r="Q60">
        <v>150.63050847457626</v>
      </c>
      <c r="R60">
        <v>12.304116330262927</v>
      </c>
      <c r="S60">
        <v>1.8557232090644635</v>
      </c>
      <c r="T60">
        <v>7.4340000000000002</v>
      </c>
    </row>
    <row r="61" spans="1:21">
      <c r="A61" t="s">
        <v>21</v>
      </c>
      <c r="B61">
        <v>1</v>
      </c>
      <c r="C61">
        <v>2024</v>
      </c>
      <c r="D61">
        <v>4.5302772185225342</v>
      </c>
      <c r="E61">
        <v>8.6663348502085711</v>
      </c>
      <c r="F61">
        <v>35.466714087102716</v>
      </c>
      <c r="G61">
        <v>1.2417633410672855</v>
      </c>
      <c r="H61">
        <v>0.91298113386423962</v>
      </c>
      <c r="I61">
        <v>0.4772556914975995</v>
      </c>
      <c r="J61">
        <v>0.16565281586163258</v>
      </c>
      <c r="K61">
        <v>0.15066480126417925</v>
      </c>
      <c r="M61">
        <v>417.53</v>
      </c>
      <c r="O61">
        <v>0.34129692832763775</v>
      </c>
      <c r="P61">
        <v>50.17136813346697</v>
      </c>
      <c r="Q61">
        <v>142.01700680272108</v>
      </c>
      <c r="R61">
        <v>12.259435003476172</v>
      </c>
      <c r="S61">
        <v>1.8858887150802679</v>
      </c>
      <c r="T61">
        <v>7.4329999999999998</v>
      </c>
    </row>
    <row r="62" spans="1:21">
      <c r="A62" t="s">
        <v>21</v>
      </c>
      <c r="B62">
        <v>4</v>
      </c>
      <c r="C62">
        <v>2023</v>
      </c>
      <c r="D62">
        <v>4.647673613029637</v>
      </c>
      <c r="E62">
        <v>9.1787399063239707</v>
      </c>
      <c r="F62">
        <v>35.262818445662688</v>
      </c>
      <c r="G62">
        <v>1.2179629139948436</v>
      </c>
      <c r="H62">
        <v>0.97491060486510983</v>
      </c>
      <c r="I62">
        <v>0.49364796688187218</v>
      </c>
      <c r="J62">
        <v>0.14299762014940173</v>
      </c>
      <c r="K62">
        <v>0.16527819622625645</v>
      </c>
      <c r="M62">
        <v>372.5</v>
      </c>
      <c r="O62">
        <v>-2.0066889632107041</v>
      </c>
      <c r="P62">
        <v>44.637536278619798</v>
      </c>
      <c r="Q62">
        <v>127.13310580204778</v>
      </c>
      <c r="R62">
        <v>11.618933301996071</v>
      </c>
      <c r="S62">
        <v>1.9229250256014236</v>
      </c>
      <c r="T62">
        <v>7.4320000000000004</v>
      </c>
    </row>
    <row r="63" spans="1:21">
      <c r="A63" t="s">
        <v>21</v>
      </c>
      <c r="B63">
        <v>3</v>
      </c>
      <c r="C63">
        <v>2023</v>
      </c>
      <c r="D63">
        <v>5.0003925659230353</v>
      </c>
      <c r="E63">
        <v>10.099495274427539</v>
      </c>
      <c r="F63">
        <v>39.441230072367603</v>
      </c>
      <c r="G63">
        <v>1.663455990768639</v>
      </c>
      <c r="H63">
        <v>1.0197404786284514</v>
      </c>
      <c r="I63">
        <v>0.5048868849333199</v>
      </c>
      <c r="J63">
        <v>0.64468876210013459</v>
      </c>
      <c r="K63">
        <v>0.17151887330710788</v>
      </c>
      <c r="M63">
        <v>312.14999999999998</v>
      </c>
      <c r="O63">
        <v>11.152416356877334</v>
      </c>
      <c r="P63">
        <v>41.042281968257342</v>
      </c>
      <c r="Q63">
        <v>104.39799331103677</v>
      </c>
      <c r="R63">
        <v>10.509467682158812</v>
      </c>
      <c r="S63">
        <v>1.9431504118451934</v>
      </c>
      <c r="T63">
        <v>7.431</v>
      </c>
    </row>
    <row r="64" spans="1:21">
      <c r="A64" t="s">
        <v>21</v>
      </c>
      <c r="B64">
        <v>2</v>
      </c>
      <c r="C64">
        <v>2023</v>
      </c>
      <c r="D64">
        <v>4.874313066780589</v>
      </c>
      <c r="E64">
        <v>9.7375171537607343</v>
      </c>
      <c r="F64">
        <v>35.738311769207499</v>
      </c>
      <c r="G64">
        <v>1.7691672507657299</v>
      </c>
      <c r="H64">
        <v>0.99772091376810546</v>
      </c>
      <c r="I64">
        <v>0.499429578422044</v>
      </c>
      <c r="J64">
        <v>0.33321491324928709</v>
      </c>
      <c r="K64">
        <v>0.18636865777637496</v>
      </c>
      <c r="M64">
        <v>335.94</v>
      </c>
      <c r="O64">
        <v>9.7959183673469283</v>
      </c>
      <c r="P64">
        <v>44.434072149353078</v>
      </c>
      <c r="Q64">
        <v>124.88475836431228</v>
      </c>
      <c r="R64">
        <v>12.106826493650077</v>
      </c>
      <c r="S64">
        <v>1.920406550190813</v>
      </c>
      <c r="T64">
        <v>7.4320000000000004</v>
      </c>
    </row>
    <row r="65" spans="1:20">
      <c r="A65" t="s">
        <v>21</v>
      </c>
      <c r="B65">
        <v>1</v>
      </c>
      <c r="C65">
        <v>2023</v>
      </c>
      <c r="D65">
        <v>4.8144113994653868</v>
      </c>
      <c r="E65">
        <v>9.3993825860501445</v>
      </c>
      <c r="F65">
        <v>34.619823296819717</v>
      </c>
      <c r="G65">
        <v>1.9125579115659754</v>
      </c>
      <c r="H65">
        <v>0.95234303971070922</v>
      </c>
      <c r="I65">
        <v>0.48779493170002736</v>
      </c>
      <c r="J65">
        <v>0.30997420966029104</v>
      </c>
      <c r="K65">
        <v>0.1984824593545306</v>
      </c>
      <c r="M65">
        <v>283.79000000000002</v>
      </c>
      <c r="O65">
        <v>11.363636363636363</v>
      </c>
      <c r="P65">
        <v>39.929360917191673</v>
      </c>
      <c r="Q65">
        <v>115.83265306122449</v>
      </c>
      <c r="R65">
        <v>10.840937472712051</v>
      </c>
      <c r="S65">
        <v>1.9124422779595547</v>
      </c>
      <c r="T65">
        <v>7.4370000000000003</v>
      </c>
    </row>
    <row r="66" spans="1:20">
      <c r="A66" t="s">
        <v>21</v>
      </c>
      <c r="B66">
        <v>4</v>
      </c>
      <c r="C66">
        <v>2022</v>
      </c>
      <c r="D66">
        <v>4.5055300752704692</v>
      </c>
      <c r="E66">
        <v>8.9687445395771448</v>
      </c>
      <c r="F66">
        <v>31.139211708722769</v>
      </c>
      <c r="G66">
        <v>1.9313125627156809</v>
      </c>
      <c r="H66">
        <v>0.99060807268914908</v>
      </c>
      <c r="I66">
        <v>0.49764094011279597</v>
      </c>
      <c r="J66">
        <v>0.19146332509361463</v>
      </c>
      <c r="K66">
        <v>0.20806738968744054</v>
      </c>
      <c r="M66">
        <v>235.48</v>
      </c>
      <c r="O66">
        <v>-6.3829787234042508</v>
      </c>
      <c r="P66">
        <v>33.245863461429089</v>
      </c>
      <c r="Q66">
        <v>107.03636363636362</v>
      </c>
      <c r="R66">
        <v>9.5755043246549008</v>
      </c>
      <c r="S66">
        <v>1.9775904246024811</v>
      </c>
      <c r="T66">
        <v>7.4470000000000001</v>
      </c>
    </row>
    <row r="67" spans="1:20">
      <c r="A67" t="s">
        <v>21</v>
      </c>
      <c r="B67">
        <v>3</v>
      </c>
      <c r="C67">
        <v>2022</v>
      </c>
      <c r="D67">
        <v>4.8795944233206594</v>
      </c>
      <c r="E67">
        <v>10.114884251523916</v>
      </c>
      <c r="F67">
        <v>35.026535253980292</v>
      </c>
      <c r="G67">
        <v>1.8401858357459178</v>
      </c>
      <c r="H67">
        <v>1.0728944608967195</v>
      </c>
      <c r="I67">
        <v>0.5175827718853534</v>
      </c>
      <c r="J67">
        <v>0.26186362127956608</v>
      </c>
      <c r="K67">
        <v>0.21883270023583631</v>
      </c>
      <c r="M67">
        <v>228.04</v>
      </c>
      <c r="O67">
        <v>5.8558558558558511</v>
      </c>
      <c r="P67">
        <v>33.927103467539204</v>
      </c>
      <c r="Q67">
        <v>97.038297872340422</v>
      </c>
      <c r="R67">
        <v>9.7973928073470606</v>
      </c>
      <c r="S67">
        <v>2.0874595254831014</v>
      </c>
      <c r="T67">
        <v>7.4569999999999999</v>
      </c>
    </row>
    <row r="68" spans="1:20">
      <c r="A68" t="s">
        <v>21</v>
      </c>
      <c r="B68">
        <v>2</v>
      </c>
      <c r="C68">
        <v>2022</v>
      </c>
      <c r="D68">
        <v>4.5883126850126086</v>
      </c>
      <c r="E68">
        <v>10.051518535864828</v>
      </c>
      <c r="F68">
        <v>32.276101417140652</v>
      </c>
      <c r="G68">
        <v>1.7846069708251824</v>
      </c>
      <c r="H68">
        <v>1.1906786276134549</v>
      </c>
      <c r="I68">
        <v>0.54352044731937288</v>
      </c>
      <c r="J68">
        <v>0.14651563913253823</v>
      </c>
      <c r="K68">
        <v>0.23012347276988576</v>
      </c>
      <c r="M68">
        <v>250.94</v>
      </c>
      <c r="O68">
        <v>0</v>
      </c>
      <c r="P68">
        <v>36.113297213920752</v>
      </c>
      <c r="Q68">
        <v>113.03603603603602</v>
      </c>
      <c r="R68">
        <v>11.246509348993047</v>
      </c>
      <c r="S68">
        <v>2.1299341907746996</v>
      </c>
      <c r="T68">
        <v>7.4640000000000004</v>
      </c>
    </row>
    <row r="69" spans="1:20">
      <c r="A69" t="s">
        <v>21</v>
      </c>
      <c r="B69">
        <v>1</v>
      </c>
      <c r="C69">
        <v>2022</v>
      </c>
      <c r="D69">
        <v>4.8542252478910761</v>
      </c>
      <c r="E69">
        <v>10.267363924283716</v>
      </c>
      <c r="F69">
        <v>33.889789303079418</v>
      </c>
      <c r="G69">
        <v>1.987654799261354</v>
      </c>
      <c r="H69">
        <v>1.1151395742800323</v>
      </c>
      <c r="I69">
        <v>0.52721796132986276</v>
      </c>
      <c r="J69">
        <v>0.1613915468949754</v>
      </c>
      <c r="K69">
        <v>0.23455954897815362</v>
      </c>
      <c r="M69">
        <v>300.52999999999997</v>
      </c>
      <c r="O69">
        <v>-10.483870967741927</v>
      </c>
      <c r="P69">
        <v>45.560494124797408</v>
      </c>
      <c r="Q69">
        <v>135.37387387387386</v>
      </c>
      <c r="R69">
        <v>13.803159694090496</v>
      </c>
      <c r="S69">
        <v>2.1021948884142301</v>
      </c>
      <c r="T69">
        <v>7.4829999999999997</v>
      </c>
    </row>
    <row r="70" spans="1:20">
      <c r="A70" t="s">
        <v>21</v>
      </c>
      <c r="B70">
        <v>4</v>
      </c>
      <c r="C70">
        <v>2021</v>
      </c>
      <c r="D70">
        <v>5.5128103434599822</v>
      </c>
      <c r="E70">
        <v>11.727392037997625</v>
      </c>
      <c r="F70">
        <v>36.276291370244358</v>
      </c>
      <c r="G70">
        <v>2.2472971229518772</v>
      </c>
      <c r="H70">
        <v>1.127298293856634</v>
      </c>
      <c r="I70">
        <v>0.52992017955926896</v>
      </c>
      <c r="J70">
        <v>0.26582376467552576</v>
      </c>
      <c r="K70">
        <v>0.24972335277678789</v>
      </c>
      <c r="M70">
        <v>327.16000000000003</v>
      </c>
      <c r="O70">
        <v>-8.4870848708487081</v>
      </c>
      <c r="P70">
        <v>47.434658212186825</v>
      </c>
      <c r="Q70">
        <v>131.91935483870969</v>
      </c>
      <c r="R70">
        <v>15.33466658333854</v>
      </c>
      <c r="S70">
        <v>2.1117648896943941</v>
      </c>
      <c r="T70">
        <v>7.5</v>
      </c>
    </row>
    <row r="71" spans="1:20">
      <c r="A71" t="s">
        <v>21</v>
      </c>
      <c r="B71">
        <v>3</v>
      </c>
      <c r="C71">
        <v>2021</v>
      </c>
      <c r="D71">
        <v>6.1132676242777668</v>
      </c>
      <c r="E71">
        <v>13.49208438063404</v>
      </c>
      <c r="F71">
        <v>45.247920206545004</v>
      </c>
      <c r="G71">
        <v>2.1647874031392806</v>
      </c>
      <c r="H71">
        <v>1.2070168050638908</v>
      </c>
      <c r="I71">
        <v>0.54689968934284983</v>
      </c>
      <c r="J71">
        <v>0.23799175442082257</v>
      </c>
      <c r="K71">
        <v>0.25960461060282752</v>
      </c>
      <c r="M71">
        <v>273.74</v>
      </c>
      <c r="O71">
        <v>25.462962962962955</v>
      </c>
      <c r="P71">
        <v>45.364596067700866</v>
      </c>
      <c r="Q71">
        <v>101.01107011070111</v>
      </c>
      <c r="R71">
        <v>13.526874942425877</v>
      </c>
      <c r="S71">
        <v>2.2016245772414429</v>
      </c>
      <c r="T71">
        <v>7.51</v>
      </c>
    </row>
    <row r="72" spans="1:20">
      <c r="A72" t="s">
        <v>21</v>
      </c>
      <c r="B72">
        <v>2</v>
      </c>
      <c r="C72">
        <v>2021</v>
      </c>
      <c r="D72">
        <v>4.9308075103586511</v>
      </c>
      <c r="E72">
        <v>11.591120376369835</v>
      </c>
      <c r="F72">
        <v>35.660426417056684</v>
      </c>
      <c r="G72">
        <v>2.0799936835218875</v>
      </c>
      <c r="H72">
        <v>1.3507549933797223</v>
      </c>
      <c r="I72">
        <v>0.57460475344464446</v>
      </c>
      <c r="J72">
        <v>0.16043854405179511</v>
      </c>
      <c r="K72">
        <v>0.2905353413213147</v>
      </c>
      <c r="M72">
        <v>262.54000000000002</v>
      </c>
      <c r="O72">
        <v>6.4039408866995249</v>
      </c>
      <c r="P72">
        <v>42.772539868261404</v>
      </c>
      <c r="Q72">
        <v>121.5462962962963</v>
      </c>
      <c r="R72">
        <v>13.902852776290956</v>
      </c>
      <c r="S72">
        <v>2.2630715271713102</v>
      </c>
      <c r="T72">
        <v>7.5190000000000001</v>
      </c>
    </row>
    <row r="73" spans="1:20">
      <c r="A73" t="s">
        <v>21</v>
      </c>
      <c r="B73">
        <v>1</v>
      </c>
      <c r="C73">
        <v>2021</v>
      </c>
      <c r="D73">
        <v>5.0042249554032487</v>
      </c>
      <c r="E73">
        <v>11.491766105349244</v>
      </c>
      <c r="F73">
        <v>37.061813647916367</v>
      </c>
      <c r="G73">
        <v>2.2940451290291302</v>
      </c>
      <c r="H73">
        <v>1.2964127727593771</v>
      </c>
      <c r="I73">
        <v>0.56453821723069553</v>
      </c>
      <c r="J73">
        <v>0.18979679470308755</v>
      </c>
      <c r="K73">
        <v>0.30150132683848924</v>
      </c>
      <c r="M73">
        <v>227.97</v>
      </c>
      <c r="O73">
        <v>0</v>
      </c>
      <c r="P73">
        <v>41.181747949935264</v>
      </c>
      <c r="Q73">
        <v>112.30049261083745</v>
      </c>
      <c r="R73">
        <v>12.769235195717631</v>
      </c>
      <c r="S73">
        <v>2.2787851752722945</v>
      </c>
      <c r="T73">
        <v>7.5339999999999998</v>
      </c>
    </row>
    <row r="74" spans="1:20">
      <c r="A74" t="s">
        <v>21</v>
      </c>
      <c r="B74">
        <v>4</v>
      </c>
      <c r="C74">
        <v>2020</v>
      </c>
      <c r="D74">
        <v>5.0842219131509809</v>
      </c>
      <c r="E74">
        <v>11.873061211953683</v>
      </c>
      <c r="F74">
        <v>35.897019221840473</v>
      </c>
      <c r="G74">
        <v>2.5779124559167825</v>
      </c>
      <c r="H74">
        <v>1.3352759605638993</v>
      </c>
      <c r="I74">
        <v>0.57178508369583447</v>
      </c>
      <c r="J74">
        <v>0.21385176184690158</v>
      </c>
      <c r="K74">
        <v>0.31727467642417922</v>
      </c>
      <c r="M74">
        <v>214.56</v>
      </c>
      <c r="O74">
        <v>11.538461538461524</v>
      </c>
      <c r="P74">
        <v>37.586353421859037</v>
      </c>
      <c r="Q74">
        <v>105.69458128078819</v>
      </c>
      <c r="R74">
        <v>12.431814244909242</v>
      </c>
      <c r="S74">
        <v>2.3232362787554899</v>
      </c>
      <c r="T74">
        <v>7.5460000000000003</v>
      </c>
    </row>
    <row r="75" spans="1:20">
      <c r="A75" t="s">
        <v>21</v>
      </c>
      <c r="B75">
        <v>3</v>
      </c>
      <c r="C75">
        <v>2020</v>
      </c>
      <c r="D75">
        <v>4.6155992837233102</v>
      </c>
      <c r="E75">
        <v>11.259238848547717</v>
      </c>
      <c r="F75">
        <v>37.393012865371155</v>
      </c>
      <c r="G75">
        <v>2.5276493091241292</v>
      </c>
      <c r="H75">
        <v>1.4393882909751037</v>
      </c>
      <c r="I75">
        <v>0.59006116258749974</v>
      </c>
      <c r="J75">
        <v>0.24558924289140116</v>
      </c>
      <c r="K75">
        <v>0.33995207120849025</v>
      </c>
      <c r="M75">
        <v>202.37</v>
      </c>
      <c r="O75">
        <v>24.657534246575349</v>
      </c>
      <c r="P75">
        <v>41.199512300156108</v>
      </c>
      <c r="Q75">
        <v>111.19230769230769</v>
      </c>
      <c r="R75">
        <v>12.40539646006224</v>
      </c>
      <c r="S75">
        <v>2.4406444502074689</v>
      </c>
      <c r="T75">
        <v>7.5640000000000001</v>
      </c>
    </row>
    <row r="76" spans="1:20">
      <c r="A76" t="s">
        <v>21</v>
      </c>
      <c r="B76">
        <v>2</v>
      </c>
      <c r="C76">
        <v>2020</v>
      </c>
      <c r="D76">
        <v>3.7177534175652402</v>
      </c>
      <c r="E76">
        <v>9.4688260751961053</v>
      </c>
      <c r="F76">
        <v>29.453369442326398</v>
      </c>
      <c r="G76">
        <v>2.5157654542940118</v>
      </c>
      <c r="H76">
        <v>1.5469214903976196</v>
      </c>
      <c r="I76">
        <v>0.6073691302342098</v>
      </c>
      <c r="J76">
        <v>0.18774719955746094</v>
      </c>
      <c r="K76">
        <v>0.34865744283740108</v>
      </c>
      <c r="M76">
        <v>195.34</v>
      </c>
      <c r="O76">
        <v>4.28571428571429</v>
      </c>
      <c r="P76">
        <v>38.885156048694554</v>
      </c>
      <c r="Q76">
        <v>133.79452054794521</v>
      </c>
      <c r="R76">
        <v>12.501007066540438</v>
      </c>
      <c r="S76">
        <v>2.4798823370300243</v>
      </c>
      <c r="T76">
        <v>7.5709999999999997</v>
      </c>
    </row>
    <row r="77" spans="1:20">
      <c r="A77" t="s">
        <v>21</v>
      </c>
      <c r="B77">
        <v>1</v>
      </c>
      <c r="C77">
        <v>2020</v>
      </c>
      <c r="D77">
        <v>3.7666973785159521</v>
      </c>
      <c r="E77">
        <v>9.390311001650641</v>
      </c>
      <c r="F77">
        <v>30.701579052568455</v>
      </c>
      <c r="G77">
        <v>2.9043384945577189</v>
      </c>
      <c r="H77">
        <v>1.49298259403848</v>
      </c>
      <c r="I77">
        <v>0.5988740545596587</v>
      </c>
      <c r="J77">
        <v>0.199465140443218</v>
      </c>
      <c r="K77">
        <v>0.36778550170889673</v>
      </c>
      <c r="M77">
        <v>150.96</v>
      </c>
      <c r="O77">
        <v>-7.2847682119205368</v>
      </c>
      <c r="P77">
        <v>32.717124011307504</v>
      </c>
      <c r="Q77">
        <v>107.82857142857144</v>
      </c>
      <c r="R77">
        <v>10.006780726805879</v>
      </c>
      <c r="S77">
        <v>2.481388808831364</v>
      </c>
      <c r="T77">
        <v>7.59</v>
      </c>
    </row>
    <row r="78" spans="1:20">
      <c r="A78" t="s">
        <v>21</v>
      </c>
      <c r="B78">
        <v>4</v>
      </c>
      <c r="C78">
        <v>2019</v>
      </c>
      <c r="D78">
        <v>4.119252883724549</v>
      </c>
      <c r="E78">
        <v>10.579516660763426</v>
      </c>
      <c r="F78">
        <v>31.563973337668671</v>
      </c>
      <c r="G78">
        <v>2.8013749161636485</v>
      </c>
      <c r="H78">
        <v>1.5683095841393528</v>
      </c>
      <c r="I78">
        <v>0.6106388395793404</v>
      </c>
      <c r="J78">
        <v>0.14862508383635145</v>
      </c>
      <c r="K78">
        <v>0.38732006432335281</v>
      </c>
      <c r="M78">
        <v>150.54</v>
      </c>
      <c r="O78">
        <v>9.4202898550724719</v>
      </c>
      <c r="P78">
        <v>31.045356852544302</v>
      </c>
      <c r="Q78">
        <v>99.69536423841059</v>
      </c>
      <c r="R78">
        <v>10.405688363349045</v>
      </c>
      <c r="S78">
        <v>2.5508768583857813</v>
      </c>
      <c r="T78">
        <v>7.6109999999999998</v>
      </c>
    </row>
    <row r="79" spans="1:20">
      <c r="A79" t="s">
        <v>21</v>
      </c>
      <c r="B79">
        <v>3</v>
      </c>
      <c r="C79">
        <v>2019</v>
      </c>
      <c r="D79">
        <v>3.827857539746554</v>
      </c>
      <c r="E79">
        <v>10.06779117677563</v>
      </c>
      <c r="F79">
        <v>32.303736197247012</v>
      </c>
      <c r="G79">
        <v>2.8544684951305963</v>
      </c>
      <c r="H79">
        <v>1.6301373737754687</v>
      </c>
      <c r="I79">
        <v>0.61979172267928517</v>
      </c>
      <c r="J79">
        <v>0.22569599779758423</v>
      </c>
      <c r="K79">
        <v>0.39585659276811958</v>
      </c>
      <c r="M79">
        <v>132.26</v>
      </c>
      <c r="O79">
        <v>-64.341085271317837</v>
      </c>
      <c r="P79">
        <v>30.545237936772043</v>
      </c>
      <c r="Q79">
        <v>95.840579710144922</v>
      </c>
      <c r="R79">
        <v>9.519737132404936</v>
      </c>
      <c r="S79">
        <v>2.6659705263951876</v>
      </c>
      <c r="T79">
        <v>7.6340000000000003</v>
      </c>
    </row>
    <row r="80" spans="1:20">
      <c r="A80" t="s">
        <v>21</v>
      </c>
      <c r="B80">
        <v>2</v>
      </c>
      <c r="C80">
        <v>2019</v>
      </c>
      <c r="D80">
        <v>10.478580103016514</v>
      </c>
      <c r="E80">
        <v>29.343301084725887</v>
      </c>
      <c r="F80">
        <v>89.055965833259194</v>
      </c>
      <c r="G80">
        <v>2.5288389513108616</v>
      </c>
      <c r="H80">
        <v>1.8003127137691781</v>
      </c>
      <c r="I80">
        <v>0.64289702536327975</v>
      </c>
      <c r="J80">
        <v>0.16358398156150966</v>
      </c>
      <c r="K80">
        <v>0.41360854516698375</v>
      </c>
      <c r="M80">
        <v>127.02</v>
      </c>
      <c r="O80">
        <v>239.47368421052636</v>
      </c>
      <c r="P80">
        <v>28.79300827475754</v>
      </c>
      <c r="Q80">
        <v>32.821705426356587</v>
      </c>
      <c r="R80">
        <v>9.4870894165933741</v>
      </c>
      <c r="S80">
        <v>2.6865875109938435</v>
      </c>
      <c r="T80">
        <v>7.6429999999999998</v>
      </c>
    </row>
    <row r="81" spans="1:20">
      <c r="A81" t="s">
        <v>21</v>
      </c>
      <c r="B81">
        <v>1</v>
      </c>
      <c r="C81">
        <v>2019</v>
      </c>
      <c r="D81">
        <v>3.345854809120294</v>
      </c>
      <c r="E81">
        <v>9.2859251138471919</v>
      </c>
      <c r="F81">
        <v>28.814889928363481</v>
      </c>
      <c r="G81">
        <v>2.9685115389614007</v>
      </c>
      <c r="H81">
        <v>1.7753520829819531</v>
      </c>
      <c r="I81">
        <v>0.63968535519084169</v>
      </c>
      <c r="J81">
        <v>0.20816546295092925</v>
      </c>
      <c r="K81">
        <v>0.43521230739920458</v>
      </c>
      <c r="M81">
        <v>111.42</v>
      </c>
      <c r="O81">
        <v>-205.55555555555554</v>
      </c>
      <c r="P81">
        <v>27.939737659873735</v>
      </c>
      <c r="Q81">
        <v>97.736842105263165</v>
      </c>
      <c r="R81">
        <v>9.0038973688649016</v>
      </c>
      <c r="S81">
        <v>2.7520450328891886</v>
      </c>
      <c r="T81">
        <v>7.6660000000000004</v>
      </c>
    </row>
    <row r="82" spans="1:20">
      <c r="A82" t="s">
        <v>21</v>
      </c>
      <c r="B82">
        <v>4</v>
      </c>
      <c r="C82">
        <v>2018</v>
      </c>
      <c r="D82">
        <v>-3.2527360454919476</v>
      </c>
      <c r="E82">
        <v>-9.1394581451893018</v>
      </c>
      <c r="F82">
        <v>-25.930830587293279</v>
      </c>
      <c r="G82">
        <v>3.1176517349656185</v>
      </c>
      <c r="H82">
        <v>1.8097755296978117</v>
      </c>
      <c r="I82">
        <v>0.64409968361154146</v>
      </c>
      <c r="J82">
        <v>0.13192098255097578</v>
      </c>
      <c r="K82">
        <v>0.44265171176730372</v>
      </c>
      <c r="M82">
        <v>95.54</v>
      </c>
      <c r="O82">
        <v>-194.73684210526315</v>
      </c>
      <c r="P82">
        <v>22.605827353638631</v>
      </c>
      <c r="Q82">
        <v>-88.462962962962962</v>
      </c>
      <c r="R82">
        <v>7.9675432007641538</v>
      </c>
      <c r="S82">
        <v>2.803045762417506</v>
      </c>
      <c r="T82">
        <v>7.6829999999999998</v>
      </c>
    </row>
    <row r="83" spans="1:20">
      <c r="A83" t="s">
        <v>21</v>
      </c>
      <c r="B83">
        <v>3</v>
      </c>
      <c r="C83">
        <v>2018</v>
      </c>
      <c r="D83">
        <v>3.4252132024423663</v>
      </c>
      <c r="E83">
        <v>10.264403782846907</v>
      </c>
      <c r="F83">
        <v>30.339705680099023</v>
      </c>
      <c r="G83">
        <v>2.9176217637756099</v>
      </c>
      <c r="H83">
        <v>1.9967196715018554</v>
      </c>
      <c r="I83">
        <v>0.6663017867470955</v>
      </c>
      <c r="J83">
        <v>0.26897311512696126</v>
      </c>
      <c r="K83">
        <v>0.46998403176384274</v>
      </c>
      <c r="M83">
        <v>107.12</v>
      </c>
      <c r="O83">
        <v>-46.478873239436616</v>
      </c>
      <c r="P83">
        <v>28.286398019529639</v>
      </c>
      <c r="Q83">
        <v>93.964912280701768</v>
      </c>
      <c r="R83">
        <v>9.5697372247490318</v>
      </c>
      <c r="S83">
        <v>3.0038677632114648</v>
      </c>
      <c r="T83">
        <v>7.68</v>
      </c>
    </row>
    <row r="84" spans="1:20">
      <c r="A84" t="s">
        <v>21</v>
      </c>
      <c r="B84">
        <v>2</v>
      </c>
      <c r="C84">
        <v>2018</v>
      </c>
      <c r="D84">
        <v>3.4278804549388058</v>
      </c>
      <c r="E84">
        <v>10.726806740975361</v>
      </c>
      <c r="F84">
        <v>29.49310287518697</v>
      </c>
      <c r="G84">
        <v>2.9008001641362329</v>
      </c>
      <c r="H84">
        <v>2.1292826228874007</v>
      </c>
      <c r="I84">
        <v>0.68043794041290639</v>
      </c>
      <c r="J84">
        <v>0.20424702503077555</v>
      </c>
      <c r="K84">
        <v>0.47962354835868592</v>
      </c>
      <c r="M84">
        <v>92.01</v>
      </c>
      <c r="O84">
        <v>124.21052631578948</v>
      </c>
      <c r="P84">
        <v>23.478835632374938</v>
      </c>
      <c r="Q84">
        <v>43.197183098591552</v>
      </c>
      <c r="R84">
        <v>8.5393840518387769</v>
      </c>
      <c r="S84">
        <v>3.0485807200367514</v>
      </c>
      <c r="T84">
        <v>7.6769999999999996</v>
      </c>
    </row>
    <row r="85" spans="1:20">
      <c r="A85" t="s">
        <v>21</v>
      </c>
      <c r="B85">
        <v>1</v>
      </c>
      <c r="C85">
        <v>2018</v>
      </c>
      <c r="D85">
        <v>3.0240695405646503</v>
      </c>
      <c r="E85">
        <v>9.3691237900528765</v>
      </c>
      <c r="F85">
        <v>27.681867332861032</v>
      </c>
      <c r="G85">
        <v>3.3958121084689918</v>
      </c>
      <c r="H85">
        <v>2.0981839750627849</v>
      </c>
      <c r="I85">
        <v>0.67723027165301408</v>
      </c>
      <c r="J85">
        <v>0.19987861183968092</v>
      </c>
      <c r="K85">
        <v>0.49259762048077044</v>
      </c>
      <c r="M85">
        <v>84.79</v>
      </c>
      <c r="O85">
        <v>-215.85365853658539</v>
      </c>
      <c r="P85">
        <v>24.312431485141133</v>
      </c>
      <c r="Q85">
        <v>89.252631578947373</v>
      </c>
      <c r="R85">
        <v>8.228714395688991</v>
      </c>
      <c r="S85">
        <v>3.1644770883024775</v>
      </c>
      <c r="T85">
        <v>7.69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"/>
  <sheetViews>
    <sheetView workbookViewId="0">
      <selection activeCell="C10" sqref="C10"/>
    </sheetView>
  </sheetViews>
  <sheetFormatPr defaultRowHeight="15"/>
  <cols>
    <col min="2" max="2" width="10.85546875" bestFit="1" customWidth="1"/>
    <col min="3" max="3" width="12.28515625" bestFit="1" customWidth="1"/>
    <col min="5" max="5" width="10.140625" bestFit="1" customWidth="1"/>
    <col min="7" max="10" width="10.140625" bestFit="1" customWidth="1"/>
    <col min="12" max="12" width="9.140625" style="15"/>
  </cols>
  <sheetData>
    <row r="1" spans="1:30" ht="43.5">
      <c r="A1" t="s">
        <v>1</v>
      </c>
      <c r="B1" t="s">
        <v>2</v>
      </c>
      <c r="C1" s="1" t="s">
        <v>18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14" t="s">
        <v>30</v>
      </c>
      <c r="M1" s="3" t="s">
        <v>31</v>
      </c>
      <c r="N1" s="3"/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</row>
    <row r="2" spans="1:30" s="10" customFormat="1">
      <c r="A2">
        <v>4</v>
      </c>
      <c r="B2">
        <v>2024</v>
      </c>
      <c r="C2" s="6">
        <v>15040731</v>
      </c>
      <c r="D2" s="12">
        <v>124300000</v>
      </c>
      <c r="E2">
        <v>36330000</v>
      </c>
      <c r="F2" s="12">
        <v>66758000</v>
      </c>
      <c r="G2" s="12">
        <v>144365000</v>
      </c>
      <c r="H2" s="12">
        <v>277327000</v>
      </c>
      <c r="I2">
        <v>133240000</v>
      </c>
      <c r="J2">
        <v>344085000</v>
      </c>
      <c r="K2" s="10">
        <v>2.4</v>
      </c>
      <c r="L2" s="12">
        <v>30299000</v>
      </c>
      <c r="M2">
        <v>96799000</v>
      </c>
      <c r="O2">
        <f>(E2/J2)*100</f>
        <v>10.55843759536161</v>
      </c>
      <c r="P2">
        <f>(E2/F2)*100</f>
        <v>54.420443991731325</v>
      </c>
      <c r="Q2">
        <f>(E2/D2)*100</f>
        <v>29.227674979887368</v>
      </c>
      <c r="R2">
        <f>I2/G2</f>
        <v>0.92293838534270767</v>
      </c>
      <c r="S2">
        <f>H2/F2</f>
        <v>4.1542137271937447</v>
      </c>
      <c r="T2">
        <f>H2/J2</f>
        <v>0.80598398651495995</v>
      </c>
      <c r="U2">
        <f>L2/G2</f>
        <v>0.20987774044955496</v>
      </c>
      <c r="V2">
        <f>M2/(M2+F2)</f>
        <v>0.59183648513973719</v>
      </c>
      <c r="X2" s="11">
        <v>250.14</v>
      </c>
      <c r="Z2">
        <f>((K2-K3)/K3)*100</f>
        <v>150</v>
      </c>
      <c r="AA2">
        <f>X2*C2/D2</f>
        <v>30.267807339823005</v>
      </c>
      <c r="AB2">
        <f>X2/K2</f>
        <v>104.22499999999999</v>
      </c>
      <c r="AC2">
        <f>X2*C2/F2</f>
        <v>56.357117534078306</v>
      </c>
      <c r="AD2">
        <f>0.5*(J2+J3)/F2</f>
        <v>5.3107118248000242</v>
      </c>
    </row>
    <row r="3" spans="1:30">
      <c r="A3">
        <v>3</v>
      </c>
      <c r="B3">
        <v>2024</v>
      </c>
      <c r="C3" s="17">
        <v>15116786</v>
      </c>
      <c r="D3">
        <v>94930000</v>
      </c>
      <c r="E3">
        <v>14736000</v>
      </c>
      <c r="F3">
        <v>56950000</v>
      </c>
      <c r="G3">
        <v>176392000</v>
      </c>
      <c r="H3">
        <v>308030000</v>
      </c>
      <c r="I3">
        <v>152987000</v>
      </c>
      <c r="J3">
        <v>364980000</v>
      </c>
      <c r="K3">
        <v>0.96</v>
      </c>
      <c r="L3" s="16">
        <v>29943000</v>
      </c>
      <c r="M3">
        <v>106629000</v>
      </c>
      <c r="O3">
        <f t="shared" ref="O3:O37" si="0">(E3/J3)*100</f>
        <v>4.0374815058359363</v>
      </c>
      <c r="P3">
        <f t="shared" ref="P2:P37" si="1">(E3/F3)*100</f>
        <v>25.875329236172078</v>
      </c>
      <c r="Q3">
        <f t="shared" ref="Q3:Q37" si="2">(E3/D3)*100</f>
        <v>15.523016959865163</v>
      </c>
      <c r="R3">
        <f t="shared" ref="R3:R37" si="3">I3/G3</f>
        <v>0.86731257653408322</v>
      </c>
      <c r="S3">
        <f t="shared" ref="S3:S37" si="4">H3/F3</f>
        <v>5.408779631255487</v>
      </c>
      <c r="T3">
        <f t="shared" ref="T3:T37" si="5">H3/J3</f>
        <v>0.84396405282481235</v>
      </c>
      <c r="U3">
        <f t="shared" ref="U3:U37" si="6">L3/G3</f>
        <v>0.16975259648963673</v>
      </c>
      <c r="V3">
        <f t="shared" ref="V3:V37" si="7">M3/(M3+F3)</f>
        <v>0.65185017636738207</v>
      </c>
      <c r="X3" s="8">
        <v>232.49</v>
      </c>
      <c r="Z3">
        <f t="shared" ref="Z3:Z37" si="8">((K3-K4)/K4)*100</f>
        <v>-31.428571428571427</v>
      </c>
      <c r="AA3">
        <f t="shared" ref="AA3:AA37" si="9">X3*C3/D3</f>
        <v>37.022032836195095</v>
      </c>
      <c r="AB3">
        <f t="shared" ref="AB3:AB37" si="10">X3/K3</f>
        <v>242.17708333333334</v>
      </c>
      <c r="AC3">
        <f t="shared" ref="AC3:AC37" si="11">X3*C3/F3</f>
        <v>61.712055788235297</v>
      </c>
      <c r="AD3">
        <f t="shared" ref="AD3:AD37" si="12">0.5*(J3+J4)/F3</f>
        <v>6.1158208955223881</v>
      </c>
    </row>
    <row r="4" spans="1:30">
      <c r="A4">
        <v>2</v>
      </c>
      <c r="B4">
        <v>2024</v>
      </c>
      <c r="C4" s="7">
        <v>15222259</v>
      </c>
      <c r="D4">
        <v>85777000</v>
      </c>
      <c r="E4">
        <v>21448000</v>
      </c>
      <c r="F4">
        <v>66708000</v>
      </c>
      <c r="G4">
        <v>131624000</v>
      </c>
      <c r="H4">
        <v>264904000</v>
      </c>
      <c r="I4">
        <v>125435000</v>
      </c>
      <c r="J4">
        <v>331612000</v>
      </c>
      <c r="K4">
        <v>1.4</v>
      </c>
      <c r="L4" s="16">
        <v>25565000</v>
      </c>
      <c r="M4">
        <v>101304000</v>
      </c>
      <c r="O4">
        <f t="shared" si="0"/>
        <v>6.4677997177424214</v>
      </c>
      <c r="P4">
        <f t="shared" si="1"/>
        <v>32.152065719254061</v>
      </c>
      <c r="Q4">
        <f t="shared" si="2"/>
        <v>25.004371801298714</v>
      </c>
      <c r="R4">
        <f t="shared" si="3"/>
        <v>0.95297969975080532</v>
      </c>
      <c r="S4">
        <f t="shared" si="4"/>
        <v>3.97109791929004</v>
      </c>
      <c r="T4">
        <f t="shared" si="5"/>
        <v>0.7988371952764074</v>
      </c>
      <c r="U4">
        <f t="shared" si="6"/>
        <v>0.19422749650519663</v>
      </c>
      <c r="V4">
        <f t="shared" si="7"/>
        <v>0.60295693164773945</v>
      </c>
      <c r="X4" s="8">
        <v>192.47</v>
      </c>
      <c r="Z4">
        <f t="shared" si="8"/>
        <v>-8.496732026143798</v>
      </c>
      <c r="AA4">
        <f t="shared" si="9"/>
        <v>34.156337826340398</v>
      </c>
      <c r="AB4">
        <f t="shared" si="10"/>
        <v>137.47857142857143</v>
      </c>
      <c r="AC4">
        <f t="shared" si="11"/>
        <v>43.920192326707443</v>
      </c>
      <c r="AD4">
        <f t="shared" si="12"/>
        <v>5.0145634706481985</v>
      </c>
    </row>
    <row r="5" spans="1:30">
      <c r="A5">
        <v>1</v>
      </c>
      <c r="B5">
        <v>2024</v>
      </c>
      <c r="C5" s="6">
        <v>15337686</v>
      </c>
      <c r="D5">
        <v>90753000</v>
      </c>
      <c r="E5">
        <v>23636000</v>
      </c>
      <c r="F5">
        <v>74194000</v>
      </c>
      <c r="G5">
        <v>123822000</v>
      </c>
      <c r="H5">
        <v>263217000</v>
      </c>
      <c r="I5">
        <v>128416000</v>
      </c>
      <c r="J5">
        <v>337411000</v>
      </c>
      <c r="K5">
        <v>1.53</v>
      </c>
      <c r="L5" s="16">
        <v>32695000</v>
      </c>
      <c r="M5">
        <v>104590000</v>
      </c>
      <c r="O5">
        <f t="shared" si="0"/>
        <v>7.0051065317965326</v>
      </c>
      <c r="P5">
        <f t="shared" si="1"/>
        <v>31.857023478987518</v>
      </c>
      <c r="Q5">
        <f t="shared" si="2"/>
        <v>26.044318094167686</v>
      </c>
      <c r="R5">
        <f t="shared" si="3"/>
        <v>1.0371016459110658</v>
      </c>
      <c r="S5">
        <f t="shared" si="4"/>
        <v>3.5476857966951507</v>
      </c>
      <c r="T5">
        <f t="shared" si="5"/>
        <v>0.78010793957517688</v>
      </c>
      <c r="U5">
        <f t="shared" si="6"/>
        <v>0.2640483920466476</v>
      </c>
      <c r="V5">
        <f t="shared" si="7"/>
        <v>0.585007606944693</v>
      </c>
      <c r="X5" s="8">
        <v>170.67</v>
      </c>
      <c r="Z5">
        <f t="shared" si="8"/>
        <v>-29.816513761467895</v>
      </c>
      <c r="AA5">
        <f t="shared" si="9"/>
        <v>28.84403677696605</v>
      </c>
      <c r="AB5">
        <f t="shared" si="10"/>
        <v>111.54901960784312</v>
      </c>
      <c r="AC5">
        <f t="shared" si="11"/>
        <v>35.281597832978406</v>
      </c>
      <c r="AD5">
        <f t="shared" si="12"/>
        <v>4.6562053535326307</v>
      </c>
    </row>
    <row r="6" spans="1:30">
      <c r="A6">
        <v>4</v>
      </c>
      <c r="B6">
        <v>2023</v>
      </c>
      <c r="C6" s="6">
        <v>15460223</v>
      </c>
      <c r="D6">
        <v>119575000</v>
      </c>
      <c r="E6">
        <v>33916000</v>
      </c>
      <c r="F6">
        <v>74100000</v>
      </c>
      <c r="G6">
        <v>133973000</v>
      </c>
      <c r="H6">
        <v>279414000</v>
      </c>
      <c r="I6">
        <v>143692000</v>
      </c>
      <c r="J6">
        <v>353514000</v>
      </c>
      <c r="K6">
        <v>2.1800000000000002</v>
      </c>
      <c r="L6" s="16">
        <v>40760000</v>
      </c>
      <c r="M6">
        <v>108040000</v>
      </c>
      <c r="O6">
        <f t="shared" si="0"/>
        <v>9.5939623324677381</v>
      </c>
      <c r="P6">
        <f t="shared" si="1"/>
        <v>45.770580296896085</v>
      </c>
      <c r="Q6">
        <f t="shared" si="2"/>
        <v>28.363788417311309</v>
      </c>
      <c r="R6">
        <f t="shared" si="3"/>
        <v>1.072544467915177</v>
      </c>
      <c r="S6">
        <f t="shared" si="4"/>
        <v>3.7707692307692309</v>
      </c>
      <c r="T6">
        <f t="shared" si="5"/>
        <v>0.79039019671073851</v>
      </c>
      <c r="U6">
        <f t="shared" si="6"/>
        <v>0.30424040664910096</v>
      </c>
      <c r="V6">
        <f t="shared" si="7"/>
        <v>0.59317008894257162</v>
      </c>
      <c r="X6" s="8">
        <v>191.38</v>
      </c>
      <c r="Z6">
        <f t="shared" si="8"/>
        <v>50.344827586206911</v>
      </c>
      <c r="AA6">
        <f t="shared" si="9"/>
        <v>24.744114386284757</v>
      </c>
      <c r="AB6">
        <f t="shared" si="10"/>
        <v>87.78899082568806</v>
      </c>
      <c r="AC6">
        <f t="shared" si="11"/>
        <v>39.929520617273951</v>
      </c>
      <c r="AD6">
        <f t="shared" si="12"/>
        <v>4.7644871794871797</v>
      </c>
    </row>
    <row r="7" spans="1:30">
      <c r="A7">
        <v>3</v>
      </c>
      <c r="B7">
        <v>2023</v>
      </c>
      <c r="C7" s="6">
        <v>15550061</v>
      </c>
      <c r="D7">
        <v>89498000</v>
      </c>
      <c r="E7">
        <v>22956000</v>
      </c>
      <c r="F7">
        <v>62146000</v>
      </c>
      <c r="G7">
        <v>145308000</v>
      </c>
      <c r="H7">
        <v>290437000</v>
      </c>
      <c r="I7">
        <v>143566000</v>
      </c>
      <c r="J7">
        <v>352583000</v>
      </c>
      <c r="K7">
        <v>1.45</v>
      </c>
      <c r="L7" s="16">
        <v>29965000</v>
      </c>
      <c r="M7">
        <v>111088000</v>
      </c>
      <c r="O7">
        <f t="shared" si="0"/>
        <v>6.5108073843605618</v>
      </c>
      <c r="P7">
        <f t="shared" si="1"/>
        <v>36.938821484890418</v>
      </c>
      <c r="Q7">
        <f t="shared" si="2"/>
        <v>25.649735189613175</v>
      </c>
      <c r="R7">
        <f t="shared" si="3"/>
        <v>0.98801167175929749</v>
      </c>
      <c r="S7">
        <f t="shared" si="4"/>
        <v>4.6734624915521517</v>
      </c>
      <c r="T7">
        <f t="shared" si="5"/>
        <v>0.82374079294804348</v>
      </c>
      <c r="U7">
        <f t="shared" si="6"/>
        <v>0.20621713876730807</v>
      </c>
      <c r="V7">
        <f t="shared" si="7"/>
        <v>0.64125979888474549</v>
      </c>
      <c r="X7">
        <v>169.96</v>
      </c>
      <c r="Z7">
        <f t="shared" si="8"/>
        <v>15.079365079365076</v>
      </c>
      <c r="AA7">
        <f t="shared" si="9"/>
        <v>29.530138858521976</v>
      </c>
      <c r="AB7">
        <f t="shared" si="10"/>
        <v>117.21379310344828</v>
      </c>
      <c r="AC7">
        <f t="shared" si="11"/>
        <v>42.52708730344672</v>
      </c>
      <c r="AD7">
        <f t="shared" si="12"/>
        <v>5.5323029639880286</v>
      </c>
    </row>
    <row r="8" spans="1:30">
      <c r="A8">
        <v>2</v>
      </c>
      <c r="B8">
        <v>2023</v>
      </c>
      <c r="C8" s="6">
        <v>15647868</v>
      </c>
      <c r="D8">
        <v>81797000</v>
      </c>
      <c r="E8">
        <v>19881000</v>
      </c>
      <c r="F8">
        <v>60274000</v>
      </c>
      <c r="G8">
        <v>124963000</v>
      </c>
      <c r="H8">
        <v>274764000</v>
      </c>
      <c r="I8">
        <v>122659000</v>
      </c>
      <c r="J8">
        <v>335038000</v>
      </c>
      <c r="K8">
        <v>1.26</v>
      </c>
      <c r="L8" s="16">
        <v>28408000</v>
      </c>
      <c r="M8">
        <v>109280000</v>
      </c>
      <c r="O8">
        <f t="shared" si="0"/>
        <v>5.9339537604689614</v>
      </c>
      <c r="P8">
        <f t="shared" si="1"/>
        <v>32.984371370740284</v>
      </c>
      <c r="Q8">
        <f t="shared" si="2"/>
        <v>24.305292370135824</v>
      </c>
      <c r="R8">
        <f t="shared" si="3"/>
        <v>0.98156254251258368</v>
      </c>
      <c r="S8">
        <f t="shared" si="4"/>
        <v>4.5585824733716027</v>
      </c>
      <c r="T8">
        <f t="shared" si="5"/>
        <v>0.82009801873220356</v>
      </c>
      <c r="U8">
        <f t="shared" si="6"/>
        <v>0.22733129006185832</v>
      </c>
      <c r="V8">
        <f t="shared" si="7"/>
        <v>0.64451443198037206</v>
      </c>
      <c r="X8" s="8">
        <v>192.3</v>
      </c>
      <c r="Z8">
        <f t="shared" si="8"/>
        <v>-17.105263157894736</v>
      </c>
      <c r="AA8">
        <f t="shared" si="9"/>
        <v>36.787229560986347</v>
      </c>
      <c r="AB8">
        <f t="shared" si="10"/>
        <v>152.61904761904762</v>
      </c>
      <c r="AC8">
        <f t="shared" si="11"/>
        <v>49.923433261439428</v>
      </c>
      <c r="AD8">
        <f t="shared" si="12"/>
        <v>5.5347081660417423</v>
      </c>
    </row>
    <row r="9" spans="1:30">
      <c r="A9">
        <v>1</v>
      </c>
      <c r="B9">
        <v>2023</v>
      </c>
      <c r="C9" s="6">
        <v>15723406</v>
      </c>
      <c r="D9">
        <v>94836000</v>
      </c>
      <c r="E9">
        <v>24160000</v>
      </c>
      <c r="F9">
        <v>62158000</v>
      </c>
      <c r="G9">
        <v>120075000</v>
      </c>
      <c r="H9">
        <v>270002000</v>
      </c>
      <c r="I9">
        <v>112913000</v>
      </c>
      <c r="J9">
        <v>332160000</v>
      </c>
      <c r="K9">
        <v>1.52</v>
      </c>
      <c r="L9" s="16">
        <v>24687000</v>
      </c>
      <c r="M9">
        <v>109615000</v>
      </c>
      <c r="O9">
        <f t="shared" si="0"/>
        <v>7.2736030828516371</v>
      </c>
      <c r="P9">
        <f t="shared" si="1"/>
        <v>38.868689468773127</v>
      </c>
      <c r="Q9">
        <f t="shared" si="2"/>
        <v>25.475557805052933</v>
      </c>
      <c r="R9">
        <f t="shared" si="3"/>
        <v>0.9403539454507599</v>
      </c>
      <c r="S9">
        <f t="shared" si="4"/>
        <v>4.3438012806074839</v>
      </c>
      <c r="T9">
        <f t="shared" si="5"/>
        <v>0.81286729287090553</v>
      </c>
      <c r="U9">
        <f t="shared" si="6"/>
        <v>0.20559650218613368</v>
      </c>
      <c r="V9">
        <f t="shared" si="7"/>
        <v>0.63813870631589364</v>
      </c>
      <c r="X9" s="8">
        <v>163.25</v>
      </c>
      <c r="Z9">
        <f t="shared" si="8"/>
        <v>-19.14893617021276</v>
      </c>
      <c r="AA9">
        <f t="shared" si="9"/>
        <v>27.066156623012358</v>
      </c>
      <c r="AB9">
        <f t="shared" si="10"/>
        <v>107.40131578947368</v>
      </c>
      <c r="AC9">
        <f t="shared" si="11"/>
        <v>41.295505477975482</v>
      </c>
      <c r="AD9">
        <f t="shared" si="12"/>
        <v>5.4611393545480871</v>
      </c>
    </row>
    <row r="10" spans="1:30">
      <c r="A10">
        <v>4</v>
      </c>
      <c r="B10">
        <v>2022</v>
      </c>
      <c r="C10" s="6">
        <v>15842407</v>
      </c>
      <c r="D10">
        <v>117154000</v>
      </c>
      <c r="E10">
        <v>29998000</v>
      </c>
      <c r="F10">
        <v>56727000</v>
      </c>
      <c r="G10">
        <v>137286000</v>
      </c>
      <c r="H10">
        <v>290020000</v>
      </c>
      <c r="I10">
        <v>128777000</v>
      </c>
      <c r="J10">
        <v>346747000</v>
      </c>
      <c r="K10">
        <v>1.88</v>
      </c>
      <c r="L10" s="16">
        <v>20535000</v>
      </c>
      <c r="M10">
        <v>111110000</v>
      </c>
      <c r="O10">
        <f t="shared" si="0"/>
        <v>8.6512644665995673</v>
      </c>
      <c r="P10">
        <f t="shared" si="1"/>
        <v>52.881343980820418</v>
      </c>
      <c r="Q10">
        <f t="shared" si="2"/>
        <v>25.60561312460522</v>
      </c>
      <c r="R10">
        <f t="shared" si="3"/>
        <v>0.93801990006264291</v>
      </c>
      <c r="S10">
        <f t="shared" si="4"/>
        <v>5.1125566308812385</v>
      </c>
      <c r="T10">
        <f t="shared" si="5"/>
        <v>0.8364023336899814</v>
      </c>
      <c r="U10">
        <f t="shared" si="6"/>
        <v>0.1495782526987457</v>
      </c>
      <c r="V10">
        <f t="shared" si="7"/>
        <v>0.66201135625636776</v>
      </c>
      <c r="X10" s="8">
        <v>128.44</v>
      </c>
      <c r="Z10">
        <f t="shared" si="8"/>
        <v>48.031496062992112</v>
      </c>
      <c r="AA10">
        <f t="shared" si="9"/>
        <v>17.368581141745054</v>
      </c>
      <c r="AB10">
        <f t="shared" si="10"/>
        <v>68.319148936170222</v>
      </c>
      <c r="AC10">
        <f t="shared" si="11"/>
        <v>35.870022301196961</v>
      </c>
      <c r="AD10">
        <f t="shared" si="12"/>
        <v>6.1655120136795531</v>
      </c>
    </row>
    <row r="11" spans="1:30">
      <c r="A11">
        <v>3</v>
      </c>
      <c r="B11">
        <v>2022</v>
      </c>
      <c r="C11" s="6">
        <v>15943425</v>
      </c>
      <c r="D11">
        <v>90146000</v>
      </c>
      <c r="E11">
        <v>20721000</v>
      </c>
      <c r="F11">
        <v>50672000</v>
      </c>
      <c r="G11">
        <v>153982000</v>
      </c>
      <c r="H11">
        <v>302083000</v>
      </c>
      <c r="I11">
        <v>135405000</v>
      </c>
      <c r="J11">
        <v>352755000</v>
      </c>
      <c r="K11">
        <v>1.27</v>
      </c>
      <c r="L11" s="16">
        <v>23646000</v>
      </c>
      <c r="M11">
        <v>120069000</v>
      </c>
      <c r="O11">
        <f t="shared" si="0"/>
        <v>5.8740485606157256</v>
      </c>
      <c r="P11">
        <f t="shared" si="1"/>
        <v>40.89240606251974</v>
      </c>
      <c r="Q11">
        <f t="shared" si="2"/>
        <v>22.986044860559538</v>
      </c>
      <c r="R11">
        <f t="shared" si="3"/>
        <v>0.87935602862672257</v>
      </c>
      <c r="S11">
        <f t="shared" si="4"/>
        <v>5.9615369434796337</v>
      </c>
      <c r="T11">
        <f t="shared" si="5"/>
        <v>0.85635355983614692</v>
      </c>
      <c r="U11">
        <f t="shared" si="6"/>
        <v>0.15356340351469652</v>
      </c>
      <c r="V11">
        <f t="shared" si="7"/>
        <v>0.70322301029043988</v>
      </c>
      <c r="X11" s="8">
        <v>136.38999999999999</v>
      </c>
      <c r="Z11">
        <f t="shared" si="8"/>
        <v>5.8333333333333393</v>
      </c>
      <c r="AA11">
        <f t="shared" si="9"/>
        <v>24.122243202693408</v>
      </c>
      <c r="AB11">
        <f t="shared" si="10"/>
        <v>107.39370078740156</v>
      </c>
      <c r="AC11">
        <f t="shared" si="11"/>
        <v>42.913714393550677</v>
      </c>
      <c r="AD11">
        <f t="shared" si="12"/>
        <v>6.7992579728449636</v>
      </c>
    </row>
    <row r="12" spans="1:30">
      <c r="A12">
        <v>2</v>
      </c>
      <c r="B12">
        <v>2022</v>
      </c>
      <c r="C12" s="6">
        <v>16095378</v>
      </c>
      <c r="D12">
        <v>82959000</v>
      </c>
      <c r="E12">
        <v>19442000</v>
      </c>
      <c r="F12">
        <v>58107000</v>
      </c>
      <c r="G12">
        <v>129873000</v>
      </c>
      <c r="H12">
        <v>278202000</v>
      </c>
      <c r="I12">
        <v>112292000</v>
      </c>
      <c r="J12">
        <v>336309000</v>
      </c>
      <c r="K12">
        <v>1.2</v>
      </c>
      <c r="L12" s="16">
        <v>27502000</v>
      </c>
      <c r="M12">
        <v>119691000</v>
      </c>
      <c r="O12">
        <f t="shared" si="0"/>
        <v>5.7809930748210725</v>
      </c>
      <c r="P12">
        <f t="shared" si="1"/>
        <v>33.458963636050733</v>
      </c>
      <c r="Q12">
        <f t="shared" si="2"/>
        <v>23.435673043310551</v>
      </c>
      <c r="R12">
        <f t="shared" si="3"/>
        <v>0.86462929169265357</v>
      </c>
      <c r="S12">
        <f t="shared" si="4"/>
        <v>4.7877536269296295</v>
      </c>
      <c r="T12">
        <f t="shared" si="5"/>
        <v>0.82722139461031374</v>
      </c>
      <c r="U12">
        <f t="shared" si="6"/>
        <v>0.21176072008808605</v>
      </c>
      <c r="V12">
        <f t="shared" si="7"/>
        <v>0.67318530017210543</v>
      </c>
      <c r="X12" s="8">
        <v>134.74</v>
      </c>
      <c r="Z12">
        <f t="shared" si="8"/>
        <v>-21.052631578947373</v>
      </c>
      <c r="AA12">
        <f t="shared" si="9"/>
        <v>26.141723402162516</v>
      </c>
      <c r="AB12">
        <f t="shared" si="10"/>
        <v>112.28333333333335</v>
      </c>
      <c r="AC12">
        <f t="shared" si="11"/>
        <v>37.322374786514537</v>
      </c>
      <c r="AD12">
        <f t="shared" si="12"/>
        <v>5.9112585402791398</v>
      </c>
    </row>
    <row r="13" spans="1:30">
      <c r="A13">
        <v>1</v>
      </c>
      <c r="B13">
        <v>2022</v>
      </c>
      <c r="C13" s="6">
        <v>16207568</v>
      </c>
      <c r="D13">
        <v>97278000</v>
      </c>
      <c r="E13">
        <v>25010000</v>
      </c>
      <c r="F13">
        <v>67399000</v>
      </c>
      <c r="G13">
        <v>127508000</v>
      </c>
      <c r="H13">
        <v>283263000</v>
      </c>
      <c r="I13">
        <v>118180000</v>
      </c>
      <c r="J13">
        <v>350662000</v>
      </c>
      <c r="K13">
        <v>1.52</v>
      </c>
      <c r="L13" s="16">
        <v>28098000</v>
      </c>
      <c r="M13">
        <v>119981000</v>
      </c>
      <c r="O13">
        <f t="shared" si="0"/>
        <v>7.1322241930976267</v>
      </c>
      <c r="P13">
        <f t="shared" si="1"/>
        <v>37.107375480348374</v>
      </c>
      <c r="Q13">
        <f t="shared" si="2"/>
        <v>25.709821336787353</v>
      </c>
      <c r="R13">
        <f t="shared" si="3"/>
        <v>0.92684380587884685</v>
      </c>
      <c r="S13">
        <f t="shared" si="4"/>
        <v>4.2027774892802565</v>
      </c>
      <c r="T13">
        <f t="shared" si="5"/>
        <v>0.80779497065550299</v>
      </c>
      <c r="U13">
        <f t="shared" si="6"/>
        <v>0.22036264391253882</v>
      </c>
      <c r="V13">
        <f t="shared" si="7"/>
        <v>0.64030846408368025</v>
      </c>
      <c r="X13" s="8">
        <v>171.83</v>
      </c>
      <c r="Z13">
        <f t="shared" si="8"/>
        <v>-27.962085308056867</v>
      </c>
      <c r="AA13">
        <f t="shared" si="9"/>
        <v>28.628738352350993</v>
      </c>
      <c r="AB13">
        <f t="shared" si="10"/>
        <v>113.04605263157896</v>
      </c>
      <c r="AC13">
        <f t="shared" si="11"/>
        <v>41.320292726004837</v>
      </c>
      <c r="AD13">
        <f t="shared" si="12"/>
        <v>5.4292571106396235</v>
      </c>
    </row>
    <row r="14" spans="1:30">
      <c r="A14">
        <v>4</v>
      </c>
      <c r="B14">
        <v>2021</v>
      </c>
      <c r="C14" s="6">
        <v>16340851</v>
      </c>
      <c r="D14">
        <v>123945000</v>
      </c>
      <c r="E14">
        <v>34630000</v>
      </c>
      <c r="F14">
        <v>71932000</v>
      </c>
      <c r="G14">
        <v>147574000</v>
      </c>
      <c r="H14">
        <v>309259000</v>
      </c>
      <c r="I14">
        <v>153154000</v>
      </c>
      <c r="J14">
        <v>381191000</v>
      </c>
      <c r="K14">
        <v>2.11</v>
      </c>
      <c r="L14" s="16">
        <v>37119000</v>
      </c>
      <c r="M14">
        <v>122798000</v>
      </c>
      <c r="O14">
        <f t="shared" si="0"/>
        <v>9.0846845806957663</v>
      </c>
      <c r="P14">
        <f t="shared" si="1"/>
        <v>48.142690318634266</v>
      </c>
      <c r="Q14">
        <f t="shared" si="2"/>
        <v>27.939812013393038</v>
      </c>
      <c r="R14">
        <f t="shared" si="3"/>
        <v>1.0378115386179136</v>
      </c>
      <c r="S14">
        <f t="shared" si="4"/>
        <v>4.2993243618973471</v>
      </c>
      <c r="T14">
        <f t="shared" si="5"/>
        <v>0.81129669903014501</v>
      </c>
      <c r="U14">
        <f t="shared" si="6"/>
        <v>0.251528046945939</v>
      </c>
      <c r="V14">
        <f t="shared" si="7"/>
        <v>0.63060648076824322</v>
      </c>
      <c r="X14" s="8">
        <v>174.52</v>
      </c>
      <c r="Z14">
        <f t="shared" si="8"/>
        <v>74.380165289256198</v>
      </c>
      <c r="AA14">
        <f t="shared" si="9"/>
        <v>23.008635415063132</v>
      </c>
      <c r="AB14">
        <f t="shared" si="10"/>
        <v>82.710900473933663</v>
      </c>
      <c r="AC14">
        <f t="shared" si="11"/>
        <v>39.645850477117278</v>
      </c>
      <c r="AD14">
        <f t="shared" si="12"/>
        <v>5.0894803425457376</v>
      </c>
    </row>
    <row r="15" spans="1:30">
      <c r="A15">
        <v>3</v>
      </c>
      <c r="B15">
        <v>2021</v>
      </c>
      <c r="C15" s="6">
        <v>16426786</v>
      </c>
      <c r="D15">
        <v>83360000</v>
      </c>
      <c r="E15">
        <v>20551000</v>
      </c>
      <c r="F15">
        <v>63090000</v>
      </c>
      <c r="G15">
        <v>125481000</v>
      </c>
      <c r="H15">
        <v>287912000</v>
      </c>
      <c r="I15">
        <v>134836000</v>
      </c>
      <c r="J15">
        <v>351002000</v>
      </c>
      <c r="K15">
        <v>1.21</v>
      </c>
      <c r="L15" s="16">
        <v>34940000</v>
      </c>
      <c r="M15">
        <v>124719000</v>
      </c>
      <c r="O15">
        <f t="shared" si="0"/>
        <v>5.8549523934336563</v>
      </c>
      <c r="P15">
        <f t="shared" si="1"/>
        <v>32.574100491361548</v>
      </c>
      <c r="Q15">
        <f t="shared" si="2"/>
        <v>24.65331094049904</v>
      </c>
      <c r="R15">
        <f t="shared" si="3"/>
        <v>1.0745531195957954</v>
      </c>
      <c r="S15">
        <f t="shared" si="4"/>
        <v>4.5635124425423994</v>
      </c>
      <c r="T15">
        <f t="shared" si="5"/>
        <v>0.82025743443057308</v>
      </c>
      <c r="U15">
        <f t="shared" si="6"/>
        <v>0.27844853005634318</v>
      </c>
      <c r="V15">
        <f t="shared" si="7"/>
        <v>0.66407360669616478</v>
      </c>
      <c r="X15">
        <v>138.86000000000001</v>
      </c>
      <c r="Z15">
        <f t="shared" si="8"/>
        <v>-6.9230769230769287</v>
      </c>
      <c r="AA15">
        <f t="shared" si="9"/>
        <v>27.363525719289829</v>
      </c>
      <c r="AB15">
        <f t="shared" si="10"/>
        <v>114.76033057851241</v>
      </c>
      <c r="AC15">
        <f t="shared" si="11"/>
        <v>36.155072181962275</v>
      </c>
      <c r="AD15">
        <f t="shared" si="12"/>
        <v>5.3957996512918056</v>
      </c>
    </row>
    <row r="16" spans="1:30">
      <c r="A16">
        <v>2</v>
      </c>
      <c r="B16">
        <v>2021</v>
      </c>
      <c r="C16" s="6">
        <v>16556942</v>
      </c>
      <c r="D16">
        <v>81434000</v>
      </c>
      <c r="E16">
        <v>21744000</v>
      </c>
      <c r="F16">
        <v>64280000</v>
      </c>
      <c r="G16">
        <v>107754000</v>
      </c>
      <c r="H16">
        <v>265560000</v>
      </c>
      <c r="I16">
        <v>114423000</v>
      </c>
      <c r="J16">
        <v>329840000</v>
      </c>
      <c r="K16">
        <v>1.3</v>
      </c>
      <c r="L16" s="16">
        <v>34050000</v>
      </c>
      <c r="M16">
        <v>121791000</v>
      </c>
      <c r="O16">
        <f t="shared" si="0"/>
        <v>6.5922871695367453</v>
      </c>
      <c r="P16">
        <f t="shared" si="1"/>
        <v>33.827006845052892</v>
      </c>
      <c r="Q16">
        <f t="shared" si="2"/>
        <v>26.701377802883318</v>
      </c>
      <c r="R16">
        <f t="shared" si="3"/>
        <v>1.0618909738849602</v>
      </c>
      <c r="S16">
        <f t="shared" si="4"/>
        <v>4.1313005600497821</v>
      </c>
      <c r="T16">
        <f t="shared" si="5"/>
        <v>0.8051176327916566</v>
      </c>
      <c r="U16">
        <f t="shared" si="6"/>
        <v>0.31599754997494295</v>
      </c>
      <c r="V16">
        <f t="shared" si="7"/>
        <v>0.65454047111049007</v>
      </c>
      <c r="X16" s="8">
        <v>134.21</v>
      </c>
      <c r="Z16">
        <f t="shared" si="8"/>
        <v>-7.1428571428571344</v>
      </c>
      <c r="AA16">
        <f t="shared" si="9"/>
        <v>27.287216467568832</v>
      </c>
      <c r="AB16">
        <f t="shared" si="10"/>
        <v>103.23846153846154</v>
      </c>
      <c r="AC16">
        <f t="shared" si="11"/>
        <v>34.569184595830741</v>
      </c>
      <c r="AD16">
        <f t="shared" si="12"/>
        <v>5.1882233976353458</v>
      </c>
    </row>
    <row r="17" spans="1:30">
      <c r="A17">
        <v>1</v>
      </c>
      <c r="B17">
        <v>2021</v>
      </c>
      <c r="C17" s="6">
        <v>16686305</v>
      </c>
      <c r="D17">
        <v>89584000</v>
      </c>
      <c r="E17">
        <v>23630000</v>
      </c>
      <c r="F17">
        <v>69178000</v>
      </c>
      <c r="G17">
        <v>106385000</v>
      </c>
      <c r="H17">
        <v>267980000</v>
      </c>
      <c r="I17">
        <v>121465000</v>
      </c>
      <c r="J17">
        <v>337158000</v>
      </c>
      <c r="K17">
        <v>1.4</v>
      </c>
      <c r="L17" s="16">
        <v>38466000</v>
      </c>
      <c r="M17">
        <v>121645000</v>
      </c>
      <c r="O17">
        <f t="shared" si="0"/>
        <v>7.0085835127744263</v>
      </c>
      <c r="P17">
        <f t="shared" si="1"/>
        <v>34.158258405851569</v>
      </c>
      <c r="Q17">
        <f t="shared" si="2"/>
        <v>26.377478121093052</v>
      </c>
      <c r="R17">
        <f t="shared" si="3"/>
        <v>1.1417493067631714</v>
      </c>
      <c r="S17">
        <f t="shared" si="4"/>
        <v>3.873774899534534</v>
      </c>
      <c r="T17">
        <f t="shared" si="5"/>
        <v>0.79482023265056734</v>
      </c>
      <c r="U17">
        <f t="shared" si="6"/>
        <v>0.36157353010292803</v>
      </c>
      <c r="V17">
        <f t="shared" si="7"/>
        <v>0.63747556636254543</v>
      </c>
      <c r="X17" s="8">
        <v>119.49</v>
      </c>
      <c r="Z17">
        <f t="shared" si="8"/>
        <v>-16.666666666666668</v>
      </c>
      <c r="AA17">
        <f t="shared" si="9"/>
        <v>22.256726474035538</v>
      </c>
      <c r="AB17">
        <f t="shared" si="10"/>
        <v>85.350000000000009</v>
      </c>
      <c r="AC17">
        <f t="shared" si="11"/>
        <v>28.821974969643527</v>
      </c>
      <c r="AD17">
        <f t="shared" si="12"/>
        <v>4.9958946485877016</v>
      </c>
    </row>
    <row r="18" spans="1:30">
      <c r="A18">
        <v>4</v>
      </c>
      <c r="B18">
        <v>2020</v>
      </c>
      <c r="C18" s="6">
        <v>16823263</v>
      </c>
      <c r="D18">
        <v>111439000</v>
      </c>
      <c r="E18">
        <v>28755000</v>
      </c>
      <c r="F18">
        <v>66224000</v>
      </c>
      <c r="G18">
        <v>132507000</v>
      </c>
      <c r="H18">
        <v>287830000</v>
      </c>
      <c r="I18">
        <v>154106000</v>
      </c>
      <c r="J18">
        <v>354054000</v>
      </c>
      <c r="K18">
        <v>1.68</v>
      </c>
      <c r="L18" s="16">
        <v>36010000</v>
      </c>
      <c r="M18">
        <v>112043000</v>
      </c>
      <c r="O18">
        <f t="shared" si="0"/>
        <v>8.1216424613194604</v>
      </c>
      <c r="P18">
        <f t="shared" si="1"/>
        <v>43.420814206330036</v>
      </c>
      <c r="Q18">
        <f t="shared" si="2"/>
        <v>25.803354301456405</v>
      </c>
      <c r="R18">
        <f t="shared" si="3"/>
        <v>1.1630027092908299</v>
      </c>
      <c r="S18">
        <f t="shared" si="4"/>
        <v>4.3463094950471124</v>
      </c>
      <c r="T18">
        <f t="shared" si="5"/>
        <v>0.81295508594734134</v>
      </c>
      <c r="U18">
        <f t="shared" si="6"/>
        <v>0.27175922781437961</v>
      </c>
      <c r="V18">
        <f t="shared" si="7"/>
        <v>0.62851228774815304</v>
      </c>
      <c r="X18" s="8">
        <v>129.61000000000001</v>
      </c>
      <c r="Z18">
        <f t="shared" si="8"/>
        <v>133.33333333333331</v>
      </c>
      <c r="AA18">
        <f t="shared" si="9"/>
        <v>19.566427529231241</v>
      </c>
      <c r="AB18">
        <f t="shared" si="10"/>
        <v>77.148809523809533</v>
      </c>
      <c r="AC18">
        <f t="shared" si="11"/>
        <v>32.925572563270116</v>
      </c>
      <c r="AD18">
        <f t="shared" si="12"/>
        <v>5.1185521865184826</v>
      </c>
    </row>
    <row r="19" spans="1:30">
      <c r="A19">
        <v>3</v>
      </c>
      <c r="B19">
        <v>2020</v>
      </c>
      <c r="C19" s="6">
        <v>16976763</v>
      </c>
      <c r="D19">
        <v>64698000</v>
      </c>
      <c r="E19">
        <v>12673000</v>
      </c>
      <c r="F19">
        <v>65339000</v>
      </c>
      <c r="G19">
        <v>105392000</v>
      </c>
      <c r="H19">
        <v>258549000</v>
      </c>
      <c r="I19">
        <v>143713000</v>
      </c>
      <c r="J19">
        <v>323888000</v>
      </c>
      <c r="K19">
        <v>0.72</v>
      </c>
      <c r="L19" s="16">
        <v>38016000</v>
      </c>
      <c r="M19">
        <v>112436000</v>
      </c>
      <c r="O19">
        <f t="shared" si="0"/>
        <v>3.9127723163562713</v>
      </c>
      <c r="P19">
        <f t="shared" si="1"/>
        <v>19.395766693705138</v>
      </c>
      <c r="Q19">
        <f t="shared" si="2"/>
        <v>19.587931620761072</v>
      </c>
      <c r="R19">
        <f t="shared" si="3"/>
        <v>1.3636044481554577</v>
      </c>
      <c r="S19">
        <f t="shared" si="4"/>
        <v>3.9570394404566951</v>
      </c>
      <c r="T19">
        <f t="shared" si="5"/>
        <v>0.79826668477992391</v>
      </c>
      <c r="U19">
        <f t="shared" si="6"/>
        <v>0.36071049035979963</v>
      </c>
      <c r="V19">
        <f t="shared" si="7"/>
        <v>0.63246238222472229</v>
      </c>
      <c r="X19" s="8">
        <v>112.93</v>
      </c>
      <c r="Z19">
        <f t="shared" si="8"/>
        <v>11.627906976744178</v>
      </c>
      <c r="AA19">
        <f t="shared" si="9"/>
        <v>29.63284561485672</v>
      </c>
      <c r="AB19">
        <f t="shared" si="10"/>
        <v>156.84722222222223</v>
      </c>
      <c r="AC19">
        <f t="shared" si="11"/>
        <v>29.342136328838826</v>
      </c>
      <c r="AD19">
        <f t="shared" si="12"/>
        <v>4.9069621512419843</v>
      </c>
    </row>
    <row r="20" spans="1:30" s="18" customFormat="1">
      <c r="A20" s="18">
        <v>2</v>
      </c>
      <c r="B20" s="18">
        <v>2020</v>
      </c>
      <c r="C20" s="19">
        <v>17135756</v>
      </c>
      <c r="D20" s="18">
        <v>59685000</v>
      </c>
      <c r="E20" s="18">
        <v>11253000</v>
      </c>
      <c r="F20" s="18">
        <v>72282000</v>
      </c>
      <c r="G20" s="18">
        <v>95318000</v>
      </c>
      <c r="H20" s="18">
        <v>245062000</v>
      </c>
      <c r="I20" s="18">
        <v>140065000</v>
      </c>
      <c r="J20" s="18">
        <v>317344000</v>
      </c>
      <c r="K20" s="18">
        <v>0.64500000000000002</v>
      </c>
      <c r="L20" s="20">
        <v>33383000</v>
      </c>
      <c r="M20" s="18">
        <v>112723000</v>
      </c>
      <c r="O20" s="18">
        <f t="shared" si="0"/>
        <v>3.5459942522940406</v>
      </c>
      <c r="P20" s="18">
        <f t="shared" si="1"/>
        <v>15.568191250933843</v>
      </c>
      <c r="Q20" s="18">
        <f t="shared" si="2"/>
        <v>18.85398341291782</v>
      </c>
      <c r="R20" s="18">
        <f t="shared" si="3"/>
        <v>1.4694496317589543</v>
      </c>
      <c r="S20" s="18">
        <f t="shared" si="4"/>
        <v>3.3903599789712513</v>
      </c>
      <c r="T20" s="18">
        <f t="shared" si="5"/>
        <v>0.7722282444287587</v>
      </c>
      <c r="U20" s="18">
        <f t="shared" si="6"/>
        <v>0.35022765899410396</v>
      </c>
      <c r="V20" s="18">
        <f t="shared" si="7"/>
        <v>0.60929704602578305</v>
      </c>
      <c r="X20" s="21">
        <v>88.77</v>
      </c>
      <c r="Z20" s="18">
        <f t="shared" si="8"/>
        <v>1.1764705882353039</v>
      </c>
      <c r="AA20" s="18">
        <f t="shared" si="9"/>
        <v>25.48615330686102</v>
      </c>
      <c r="AB20" s="18">
        <f t="shared" si="10"/>
        <v>137.62790697674419</v>
      </c>
      <c r="AC20" s="18">
        <f t="shared" si="11"/>
        <v>21.044534740599318</v>
      </c>
      <c r="AD20" s="18">
        <f t="shared" si="12"/>
        <v>4.4114994051077723</v>
      </c>
    </row>
    <row r="21" spans="1:30">
      <c r="A21">
        <v>1</v>
      </c>
      <c r="B21">
        <v>2020</v>
      </c>
      <c r="C21" s="6">
        <v>17295948</v>
      </c>
      <c r="D21">
        <v>58313000</v>
      </c>
      <c r="E21">
        <v>11249000</v>
      </c>
      <c r="F21">
        <v>78425000</v>
      </c>
      <c r="G21">
        <v>96094000</v>
      </c>
      <c r="H21">
        <v>241975000</v>
      </c>
      <c r="I21">
        <v>143753000</v>
      </c>
      <c r="J21">
        <v>320400000</v>
      </c>
      <c r="K21">
        <v>0.63749999999999996</v>
      </c>
      <c r="L21" s="16">
        <v>40174000</v>
      </c>
      <c r="M21">
        <v>100487000</v>
      </c>
      <c r="O21">
        <f t="shared" si="0"/>
        <v>3.5109238451935081</v>
      </c>
      <c r="P21">
        <f t="shared" si="1"/>
        <v>14.34364042078419</v>
      </c>
      <c r="Q21">
        <f t="shared" si="2"/>
        <v>19.290724195290927</v>
      </c>
      <c r="R21">
        <f t="shared" si="3"/>
        <v>1.4959622869273836</v>
      </c>
      <c r="S21">
        <f t="shared" si="4"/>
        <v>3.0854319413452345</v>
      </c>
      <c r="T21">
        <f t="shared" si="5"/>
        <v>0.75522784019975031</v>
      </c>
      <c r="U21">
        <f t="shared" si="6"/>
        <v>0.41806980664765753</v>
      </c>
      <c r="V21">
        <f t="shared" si="7"/>
        <v>0.56165600965837958</v>
      </c>
      <c r="X21" s="8">
        <v>61.71</v>
      </c>
      <c r="Z21">
        <f t="shared" si="8"/>
        <v>-48.897795591182373</v>
      </c>
      <c r="AA21">
        <f t="shared" si="9"/>
        <v>18.303516387083498</v>
      </c>
      <c r="AB21">
        <f t="shared" si="10"/>
        <v>96.800000000000011</v>
      </c>
      <c r="AC21">
        <f t="shared" si="11"/>
        <v>13.609600906343641</v>
      </c>
      <c r="AD21">
        <f t="shared" si="12"/>
        <v>4.2143321644883649</v>
      </c>
    </row>
    <row r="22" spans="1:30">
      <c r="A22">
        <v>4</v>
      </c>
      <c r="B22">
        <v>2019</v>
      </c>
      <c r="C22" s="6">
        <v>17539836</v>
      </c>
      <c r="D22">
        <v>91819000</v>
      </c>
      <c r="E22">
        <v>22236000</v>
      </c>
      <c r="F22">
        <v>89531000</v>
      </c>
      <c r="G22">
        <v>102161000</v>
      </c>
      <c r="H22">
        <v>251087000</v>
      </c>
      <c r="I22">
        <v>163231000</v>
      </c>
      <c r="J22">
        <v>340618000</v>
      </c>
      <c r="K22">
        <v>1.2475000000000001</v>
      </c>
      <c r="L22" s="16">
        <v>39771000</v>
      </c>
      <c r="M22">
        <v>108292000</v>
      </c>
      <c r="O22">
        <f t="shared" si="0"/>
        <v>6.5281341561514665</v>
      </c>
      <c r="P22">
        <f t="shared" si="1"/>
        <v>24.836090292747766</v>
      </c>
      <c r="Q22">
        <f t="shared" si="2"/>
        <v>24.217209945653948</v>
      </c>
      <c r="R22">
        <f t="shared" si="3"/>
        <v>1.5977819324399722</v>
      </c>
      <c r="S22">
        <f t="shared" si="4"/>
        <v>2.8044699601255432</v>
      </c>
      <c r="T22">
        <f t="shared" si="5"/>
        <v>0.73715129558625792</v>
      </c>
      <c r="U22">
        <f t="shared" si="6"/>
        <v>0.38929728565695326</v>
      </c>
      <c r="V22">
        <f t="shared" si="7"/>
        <v>0.54741865202731732</v>
      </c>
      <c r="X22" s="8">
        <v>71.09</v>
      </c>
      <c r="Z22">
        <f t="shared" si="8"/>
        <v>69.72789115646259</v>
      </c>
      <c r="AA22">
        <f t="shared" si="9"/>
        <v>13.580053597185767</v>
      </c>
      <c r="AB22">
        <f t="shared" si="10"/>
        <v>56.985971943887776</v>
      </c>
      <c r="AC22">
        <f t="shared" si="11"/>
        <v>13.927097220404105</v>
      </c>
      <c r="AD22">
        <f t="shared" si="12"/>
        <v>3.7927310093710558</v>
      </c>
    </row>
    <row r="23" spans="1:30">
      <c r="A23">
        <v>3</v>
      </c>
      <c r="B23">
        <v>2019</v>
      </c>
      <c r="C23" s="6">
        <v>17772944</v>
      </c>
      <c r="D23">
        <v>64040000</v>
      </c>
      <c r="E23">
        <v>13686000</v>
      </c>
      <c r="F23">
        <v>90488000</v>
      </c>
      <c r="G23">
        <v>105718000</v>
      </c>
      <c r="H23">
        <v>248028000</v>
      </c>
      <c r="I23">
        <v>162819000</v>
      </c>
      <c r="J23">
        <v>338516000</v>
      </c>
      <c r="K23">
        <v>0.73499999999999999</v>
      </c>
      <c r="L23" s="16">
        <v>48844000</v>
      </c>
      <c r="M23">
        <v>108047000</v>
      </c>
      <c r="O23">
        <f t="shared" si="0"/>
        <v>4.0429403632324616</v>
      </c>
      <c r="P23">
        <f t="shared" si="1"/>
        <v>15.124657413137655</v>
      </c>
      <c r="Q23">
        <f t="shared" si="2"/>
        <v>21.37101811367895</v>
      </c>
      <c r="R23">
        <f t="shared" si="3"/>
        <v>1.540125617208044</v>
      </c>
      <c r="S23">
        <f t="shared" si="4"/>
        <v>2.7410043320661304</v>
      </c>
      <c r="T23">
        <f t="shared" si="5"/>
        <v>0.73269210317976108</v>
      </c>
      <c r="U23">
        <f t="shared" si="6"/>
        <v>0.46202160464632325</v>
      </c>
      <c r="V23">
        <f t="shared" si="7"/>
        <v>0.54422142191553124</v>
      </c>
      <c r="X23" s="8">
        <v>54.06</v>
      </c>
      <c r="Z23">
        <f t="shared" si="8"/>
        <v>34.862385321100902</v>
      </c>
      <c r="AA23">
        <f t="shared" si="9"/>
        <v>15.003206630855715</v>
      </c>
      <c r="AB23">
        <f t="shared" si="10"/>
        <v>73.551020408163268</v>
      </c>
      <c r="AC23">
        <f t="shared" si="11"/>
        <v>10.618041647953319</v>
      </c>
      <c r="AD23">
        <f t="shared" si="12"/>
        <v>3.6510642295110953</v>
      </c>
    </row>
    <row r="24" spans="1:30">
      <c r="A24">
        <v>2</v>
      </c>
      <c r="B24">
        <v>2019</v>
      </c>
      <c r="C24" s="6">
        <v>18125580</v>
      </c>
      <c r="D24">
        <v>53809000</v>
      </c>
      <c r="E24">
        <v>10044000</v>
      </c>
      <c r="F24">
        <v>174640000</v>
      </c>
      <c r="G24">
        <v>89704000</v>
      </c>
      <c r="H24">
        <v>225783000</v>
      </c>
      <c r="I24">
        <v>134973000</v>
      </c>
      <c r="J24">
        <v>322239000</v>
      </c>
      <c r="K24">
        <v>0.54500000000000004</v>
      </c>
      <c r="L24" s="16">
        <v>50530000</v>
      </c>
      <c r="M24">
        <v>108418000</v>
      </c>
      <c r="O24">
        <f t="shared" si="0"/>
        <v>3.1169411523744799</v>
      </c>
      <c r="P24">
        <f t="shared" si="1"/>
        <v>5.7512597343105822</v>
      </c>
      <c r="Q24">
        <f t="shared" si="2"/>
        <v>18.666022412607557</v>
      </c>
      <c r="R24">
        <f t="shared" si="3"/>
        <v>1.5046486221350219</v>
      </c>
      <c r="S24">
        <f t="shared" si="4"/>
        <v>1.2928481447549245</v>
      </c>
      <c r="T24">
        <f t="shared" si="5"/>
        <v>0.70066937893923453</v>
      </c>
      <c r="U24">
        <f t="shared" si="6"/>
        <v>0.56329706590564521</v>
      </c>
      <c r="V24">
        <f t="shared" si="7"/>
        <v>0.38302397388521081</v>
      </c>
      <c r="X24" s="8">
        <v>47.59</v>
      </c>
      <c r="Z24">
        <f t="shared" si="8"/>
        <v>-11.382113821138203</v>
      </c>
      <c r="AA24">
        <f t="shared" si="9"/>
        <v>16.030707729190286</v>
      </c>
      <c r="AB24">
        <f t="shared" si="10"/>
        <v>87.321100917431195</v>
      </c>
      <c r="AC24">
        <f t="shared" si="11"/>
        <v>4.9392828229500694</v>
      </c>
      <c r="AD24">
        <f t="shared" si="12"/>
        <v>1.9017321346770499</v>
      </c>
    </row>
    <row r="25" spans="1:30">
      <c r="A25">
        <v>1</v>
      </c>
      <c r="B25">
        <v>2019</v>
      </c>
      <c r="C25" s="6">
        <v>18429136</v>
      </c>
      <c r="D25">
        <v>58015000</v>
      </c>
      <c r="E25">
        <v>11561000</v>
      </c>
      <c r="F25">
        <v>105860000</v>
      </c>
      <c r="G25">
        <v>93772000</v>
      </c>
      <c r="H25">
        <v>236138000</v>
      </c>
      <c r="I25">
        <v>123346000</v>
      </c>
      <c r="J25">
        <v>341998000</v>
      </c>
      <c r="K25">
        <v>0.61499999999999999</v>
      </c>
      <c r="L25" s="16">
        <v>37988000</v>
      </c>
      <c r="M25">
        <v>112630000</v>
      </c>
      <c r="O25">
        <f t="shared" si="0"/>
        <v>3.3804291253165224</v>
      </c>
      <c r="P25">
        <f t="shared" si="1"/>
        <v>10.921027772529756</v>
      </c>
      <c r="Q25">
        <f t="shared" si="2"/>
        <v>19.927604929759546</v>
      </c>
      <c r="R25">
        <f t="shared" si="3"/>
        <v>1.3153819903595956</v>
      </c>
      <c r="S25">
        <f t="shared" si="4"/>
        <v>2.2306631399962216</v>
      </c>
      <c r="T25">
        <f t="shared" si="5"/>
        <v>0.69046602611711183</v>
      </c>
      <c r="U25">
        <f t="shared" si="6"/>
        <v>0.40511026745723672</v>
      </c>
      <c r="V25">
        <f t="shared" si="7"/>
        <v>0.51549269989473201</v>
      </c>
      <c r="X25" s="8">
        <v>45.5</v>
      </c>
      <c r="Z25">
        <f t="shared" si="8"/>
        <v>-41.148325358851672</v>
      </c>
      <c r="AA25">
        <f t="shared" si="9"/>
        <v>14.453601447901406</v>
      </c>
      <c r="AB25">
        <f t="shared" si="10"/>
        <v>73.983739837398375</v>
      </c>
      <c r="AC25">
        <f t="shared" si="11"/>
        <v>7.9210815038730402</v>
      </c>
      <c r="AD25">
        <f t="shared" si="12"/>
        <v>3.3804883808804083</v>
      </c>
    </row>
    <row r="26" spans="1:30">
      <c r="A26">
        <v>4</v>
      </c>
      <c r="B26">
        <v>2018</v>
      </c>
      <c r="C26" s="6">
        <v>18919212</v>
      </c>
      <c r="D26">
        <v>84310000</v>
      </c>
      <c r="E26">
        <v>19965000</v>
      </c>
      <c r="F26">
        <v>117892000</v>
      </c>
      <c r="G26">
        <v>108283000</v>
      </c>
      <c r="H26">
        <v>255827000</v>
      </c>
      <c r="I26">
        <v>140828000</v>
      </c>
      <c r="J26">
        <v>373719000</v>
      </c>
      <c r="K26">
        <v>1.0449999999999999</v>
      </c>
      <c r="L26" s="16">
        <v>44771000</v>
      </c>
      <c r="M26">
        <v>114730000</v>
      </c>
      <c r="O26">
        <f t="shared" si="0"/>
        <v>5.3422491230041818</v>
      </c>
      <c r="P26">
        <f t="shared" si="1"/>
        <v>16.934991348013437</v>
      </c>
      <c r="Q26">
        <f t="shared" si="2"/>
        <v>23.680464950776894</v>
      </c>
      <c r="R26">
        <f t="shared" si="3"/>
        <v>1.3005550271049011</v>
      </c>
      <c r="S26">
        <f t="shared" si="4"/>
        <v>2.1700115359820855</v>
      </c>
      <c r="T26">
        <f t="shared" si="5"/>
        <v>0.68454373473117502</v>
      </c>
      <c r="U26">
        <f t="shared" si="6"/>
        <v>0.4134628704413435</v>
      </c>
      <c r="V26">
        <f t="shared" si="7"/>
        <v>0.49320356630069384</v>
      </c>
      <c r="X26" s="8">
        <v>37.619999999999997</v>
      </c>
      <c r="Z26">
        <f t="shared" si="8"/>
        <v>48.226950354609926</v>
      </c>
      <c r="AA26">
        <f t="shared" si="9"/>
        <v>8.4419494180998687</v>
      </c>
      <c r="AB26">
        <f t="shared" si="10"/>
        <v>36</v>
      </c>
      <c r="AC26">
        <f t="shared" si="11"/>
        <v>6.0372269148033793</v>
      </c>
      <c r="AD26">
        <f t="shared" si="12"/>
        <v>3.1361076239269838</v>
      </c>
    </row>
    <row r="27" spans="1:30">
      <c r="A27">
        <v>3</v>
      </c>
      <c r="B27">
        <v>2018</v>
      </c>
      <c r="C27" s="6">
        <v>19019944</v>
      </c>
      <c r="D27">
        <v>62900000</v>
      </c>
      <c r="E27">
        <v>14125000</v>
      </c>
      <c r="F27">
        <v>107147000</v>
      </c>
      <c r="G27">
        <v>116866000</v>
      </c>
      <c r="H27">
        <v>258578000</v>
      </c>
      <c r="I27">
        <v>131339000</v>
      </c>
      <c r="J27">
        <v>365725000</v>
      </c>
      <c r="K27">
        <v>0.70499999999999996</v>
      </c>
      <c r="L27" s="16">
        <v>25913000</v>
      </c>
      <c r="M27">
        <v>114483000</v>
      </c>
      <c r="O27">
        <f t="shared" si="0"/>
        <v>3.8621915373573041</v>
      </c>
      <c r="P27">
        <f t="shared" si="1"/>
        <v>13.182823597487564</v>
      </c>
      <c r="Q27">
        <f t="shared" si="2"/>
        <v>22.456279809220987</v>
      </c>
      <c r="R27">
        <f t="shared" si="3"/>
        <v>1.1238426916297297</v>
      </c>
      <c r="S27">
        <f t="shared" si="4"/>
        <v>2.4133013523477094</v>
      </c>
      <c r="T27">
        <f t="shared" si="5"/>
        <v>0.70702850502426684</v>
      </c>
      <c r="U27">
        <f t="shared" si="6"/>
        <v>0.22173258261598755</v>
      </c>
      <c r="V27">
        <f t="shared" si="7"/>
        <v>0.51655010603257678</v>
      </c>
      <c r="X27" s="8">
        <v>37.619999999999997</v>
      </c>
      <c r="Z27">
        <f t="shared" si="8"/>
        <v>20.512820512820511</v>
      </c>
      <c r="AA27">
        <f t="shared" si="9"/>
        <v>11.375680338314785</v>
      </c>
      <c r="AB27">
        <f t="shared" si="10"/>
        <v>53.361702127659576</v>
      </c>
      <c r="AC27">
        <f t="shared" si="11"/>
        <v>6.6780245203318804</v>
      </c>
      <c r="AD27">
        <f t="shared" si="12"/>
        <v>3.3361736679515057</v>
      </c>
    </row>
    <row r="28" spans="1:30">
      <c r="A28">
        <v>2</v>
      </c>
      <c r="B28">
        <v>2018</v>
      </c>
      <c r="C28" s="6">
        <v>19371668</v>
      </c>
      <c r="D28">
        <v>53265000</v>
      </c>
      <c r="E28">
        <v>11519000</v>
      </c>
      <c r="F28">
        <v>114949000</v>
      </c>
      <c r="G28">
        <v>88548000</v>
      </c>
      <c r="H28">
        <v>234248000</v>
      </c>
      <c r="I28">
        <v>115761000</v>
      </c>
      <c r="J28">
        <v>349197000</v>
      </c>
      <c r="K28">
        <v>0.58499999999999996</v>
      </c>
      <c r="L28" s="16">
        <v>31971000</v>
      </c>
      <c r="M28">
        <v>114600000</v>
      </c>
      <c r="O28">
        <f t="shared" si="0"/>
        <v>3.2987110427638267</v>
      </c>
      <c r="P28">
        <f t="shared" si="1"/>
        <v>10.020965819624356</v>
      </c>
      <c r="Q28">
        <f t="shared" si="2"/>
        <v>21.625833098657655</v>
      </c>
      <c r="R28">
        <f t="shared" si="3"/>
        <v>1.3073248407643312</v>
      </c>
      <c r="S28">
        <f t="shared" si="4"/>
        <v>2.0378428694464503</v>
      </c>
      <c r="T28">
        <f t="shared" si="5"/>
        <v>0.67081905056458102</v>
      </c>
      <c r="U28">
        <f t="shared" si="6"/>
        <v>0.36105840899850927</v>
      </c>
      <c r="V28">
        <f t="shared" si="7"/>
        <v>0.49923981372168907</v>
      </c>
      <c r="X28" s="8">
        <v>43.85</v>
      </c>
      <c r="Z28">
        <f t="shared" si="8"/>
        <v>-14.28571428571429</v>
      </c>
      <c r="AA28">
        <f t="shared" si="9"/>
        <v>15.947576115648175</v>
      </c>
      <c r="AB28">
        <f t="shared" si="10"/>
        <v>74.957264957264968</v>
      </c>
      <c r="AC28">
        <f t="shared" si="11"/>
        <v>7.3897784391338774</v>
      </c>
      <c r="AD28">
        <f t="shared" si="12"/>
        <v>3.117465136712803</v>
      </c>
    </row>
    <row r="29" spans="1:30">
      <c r="A29">
        <v>1</v>
      </c>
      <c r="B29">
        <v>2018</v>
      </c>
      <c r="C29" s="6">
        <v>20326604</v>
      </c>
      <c r="D29">
        <v>61137000</v>
      </c>
      <c r="E29">
        <v>13822000</v>
      </c>
      <c r="F29">
        <v>126878000</v>
      </c>
      <c r="G29">
        <v>89320000</v>
      </c>
      <c r="H29">
        <v>240624000</v>
      </c>
      <c r="I29">
        <v>130053000</v>
      </c>
      <c r="J29">
        <v>367502000</v>
      </c>
      <c r="K29">
        <v>0.6825</v>
      </c>
      <c r="L29" s="16">
        <v>45059000</v>
      </c>
      <c r="M29">
        <v>121840000</v>
      </c>
      <c r="O29">
        <f t="shared" si="0"/>
        <v>3.7610679669770506</v>
      </c>
      <c r="P29">
        <f t="shared" si="1"/>
        <v>10.893929601664592</v>
      </c>
      <c r="Q29">
        <f t="shared" si="2"/>
        <v>22.608240509020725</v>
      </c>
      <c r="R29">
        <f t="shared" si="3"/>
        <v>1.4560344827586207</v>
      </c>
      <c r="S29">
        <f t="shared" si="4"/>
        <v>1.8964989990384464</v>
      </c>
      <c r="T29">
        <f t="shared" si="5"/>
        <v>0.65475562037757618</v>
      </c>
      <c r="U29">
        <f t="shared" si="6"/>
        <v>0.50446708463949841</v>
      </c>
      <c r="V29">
        <f t="shared" si="7"/>
        <v>0.48987206394390437</v>
      </c>
      <c r="X29" s="8">
        <v>39.590000000000003</v>
      </c>
      <c r="Z29">
        <f t="shared" si="8"/>
        <v>-29.82005141388175</v>
      </c>
      <c r="AA29">
        <f t="shared" si="9"/>
        <v>13.162737006395473</v>
      </c>
      <c r="AB29">
        <f t="shared" si="10"/>
        <v>58.007326007326014</v>
      </c>
      <c r="AC29">
        <f t="shared" si="11"/>
        <v>6.342551524771828</v>
      </c>
      <c r="AD29">
        <f t="shared" si="12"/>
        <v>3.0513406579548858</v>
      </c>
    </row>
    <row r="30" spans="1:30">
      <c r="D30">
        <v>88293000</v>
      </c>
      <c r="J30">
        <v>406794000</v>
      </c>
      <c r="K30">
        <v>0.97250000000000003</v>
      </c>
      <c r="L30" s="16">
        <v>27491000</v>
      </c>
      <c r="M30">
        <v>122400000</v>
      </c>
    </row>
    <row r="31" spans="1:30">
      <c r="B31" s="4"/>
      <c r="C31">
        <f>AVERAGE(C2:C29)</f>
        <v>16819119.142857142</v>
      </c>
      <c r="L31"/>
      <c r="O31">
        <f t="shared" ref="O31:AD31" si="13">AVERAGE(O2:O29)</f>
        <v>5.920863828742875</v>
      </c>
      <c r="P31">
        <f t="shared" si="13"/>
        <v>29.010843872119761</v>
      </c>
      <c r="Q31">
        <f t="shared" si="13"/>
        <v>23.610412648580922</v>
      </c>
      <c r="R31">
        <f t="shared" si="13"/>
        <v>1.1544776136011436</v>
      </c>
      <c r="S31">
        <f t="shared" si="13"/>
        <v>3.7045253819609831</v>
      </c>
      <c r="T31">
        <f t="shared" si="13"/>
        <v>0.77685918939370968</v>
      </c>
      <c r="U31">
        <f t="shared" si="13"/>
        <v>0.30161852123668204</v>
      </c>
      <c r="V31">
        <f t="shared" si="13"/>
        <v>0.59411101804792377</v>
      </c>
      <c r="Z31">
        <f t="shared" si="13"/>
        <v>11.852128962849875</v>
      </c>
      <c r="AA31">
        <f t="shared" si="13"/>
        <v>23.056417839452259</v>
      </c>
      <c r="AB31">
        <f t="shared" si="13"/>
        <v>101.07667196102516</v>
      </c>
      <c r="AC31">
        <f t="shared" si="13"/>
        <v>29.583568775258186</v>
      </c>
      <c r="AD31">
        <f t="shared" si="13"/>
        <v>4.6922525583719485</v>
      </c>
    </row>
  </sheetData>
  <pageMargins left="0.7" right="0.7" top="0.75" bottom="0.75" header="0.3" footer="0.3"/>
  <ignoredErrors>
    <ignoredError sqref="V2" evalError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0EFE-9546-403D-AEDB-C5539EDD1888}">
  <dimension ref="A1:AD31"/>
  <sheetViews>
    <sheetView topLeftCell="N13" workbookViewId="0">
      <selection activeCell="O2" sqref="O2:AD29"/>
    </sheetView>
  </sheetViews>
  <sheetFormatPr defaultRowHeight="15"/>
  <cols>
    <col min="3" max="3" width="10.5703125" bestFit="1" customWidth="1"/>
  </cols>
  <sheetData>
    <row r="1" spans="1:30" ht="57.75">
      <c r="A1" t="s">
        <v>1</v>
      </c>
      <c r="B1" t="s">
        <v>2</v>
      </c>
      <c r="C1" s="1" t="s">
        <v>18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s="3" t="s">
        <v>31</v>
      </c>
      <c r="N1" s="3"/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</row>
    <row r="2" spans="1:30">
      <c r="A2">
        <v>4</v>
      </c>
      <c r="B2">
        <v>2024</v>
      </c>
      <c r="C2">
        <v>208151</v>
      </c>
      <c r="D2">
        <v>2957000</v>
      </c>
      <c r="E2">
        <v>384000</v>
      </c>
      <c r="F2">
        <v>9609000</v>
      </c>
      <c r="G2">
        <v>8358000</v>
      </c>
      <c r="H2">
        <v>10774000</v>
      </c>
      <c r="I2">
        <v>9187000</v>
      </c>
      <c r="J2">
        <v>20383000</v>
      </c>
      <c r="K2">
        <v>1.84</v>
      </c>
      <c r="L2">
        <v>2304000</v>
      </c>
      <c r="M2">
        <v>2278000</v>
      </c>
      <c r="O2">
        <f>(E2/J2)*100</f>
        <v>1.8839228769072267</v>
      </c>
      <c r="P2">
        <f>(E2/F2)*100</f>
        <v>3.996253512332189</v>
      </c>
      <c r="Q2">
        <f>(E2/D2)*100</f>
        <v>12.986134595874196</v>
      </c>
      <c r="R2">
        <f>I2/G2</f>
        <v>1.0991864082316343</v>
      </c>
      <c r="S2">
        <f>H2/F2</f>
        <v>1.1212405036944531</v>
      </c>
      <c r="T2">
        <f>H2/J2</f>
        <v>0.52857773634891825</v>
      </c>
      <c r="U2">
        <f>L2/G2</f>
        <v>0.2756640344580043</v>
      </c>
      <c r="V2">
        <f>M2/(M2+F2)</f>
        <v>0.19163792378228317</v>
      </c>
      <c r="X2" s="9">
        <v>1060.1199999999999</v>
      </c>
      <c r="Z2">
        <f>((K2-K3)/K3)*100</f>
        <v>-11.1111111111111</v>
      </c>
      <c r="AA2">
        <f>X2*C2/D2</f>
        <v>74.624632438282035</v>
      </c>
      <c r="AB2">
        <f>X2/K2</f>
        <v>576.15217391304338</v>
      </c>
      <c r="AC2">
        <f>X2*C2/F2</f>
        <v>22.964412334269952</v>
      </c>
      <c r="AD2">
        <f>0.5*(J2+J3)/F2</f>
        <v>2.0198251639088354</v>
      </c>
    </row>
    <row r="3" spans="1:30">
      <c r="A3">
        <v>3</v>
      </c>
      <c r="B3">
        <v>2024</v>
      </c>
      <c r="C3" s="6">
        <v>206300</v>
      </c>
      <c r="D3">
        <v>2797000</v>
      </c>
      <c r="E3">
        <v>432000</v>
      </c>
      <c r="F3">
        <v>9290000</v>
      </c>
      <c r="G3">
        <v>6786000</v>
      </c>
      <c r="H3">
        <v>9144000</v>
      </c>
      <c r="I3">
        <v>7696000</v>
      </c>
      <c r="J3">
        <v>18434000</v>
      </c>
      <c r="K3">
        <v>2.0699999999999998</v>
      </c>
      <c r="L3">
        <v>1885000</v>
      </c>
      <c r="M3">
        <v>2245000</v>
      </c>
      <c r="O3">
        <f t="shared" ref="O3:O29" si="0">(E3/J3)*100</f>
        <v>2.3434957144407074</v>
      </c>
      <c r="P3">
        <f t="shared" ref="P3:P36" si="1">(E3/F3)*100</f>
        <v>4.6501614639397202</v>
      </c>
      <c r="Q3">
        <f t="shared" ref="Q3:Q36" si="2">(E3/D3)*100</f>
        <v>15.445119771183411</v>
      </c>
      <c r="R3">
        <f t="shared" ref="R3:R36" si="3">I3/G3</f>
        <v>1.1340996168582376</v>
      </c>
      <c r="S3">
        <f t="shared" ref="S3:S36" si="4">H3/F3</f>
        <v>0.98428417653390743</v>
      </c>
      <c r="T3">
        <f t="shared" ref="T3:T29" si="5">H3/J3</f>
        <v>0.49603992622328308</v>
      </c>
      <c r="U3">
        <f t="shared" ref="U3:U29" si="6">L3/G3</f>
        <v>0.27777777777777779</v>
      </c>
      <c r="V3">
        <f t="shared" ref="V3:V29" si="7">M3/(M3+F3)</f>
        <v>0.19462505418292153</v>
      </c>
      <c r="X3">
        <v>894.39</v>
      </c>
      <c r="Z3">
        <f t="shared" ref="Z3:Z36" si="8">((K3-K4)/K4)*100</f>
        <v>64.285714285714263</v>
      </c>
      <c r="AA3">
        <f t="shared" ref="AA3:AA29" si="9">X3*C3/D3</f>
        <v>65.96805756167322</v>
      </c>
      <c r="AB3">
        <f t="shared" ref="AB3:AB36" si="10">X3/K3</f>
        <v>432.07246376811599</v>
      </c>
      <c r="AC3">
        <f t="shared" ref="AC3:AC29" si="11">X3*C3/F3</f>
        <v>19.861427018299246</v>
      </c>
      <c r="AD3">
        <f t="shared" ref="AD3:AD28" si="12">0.5*(J3+J4)/F3</f>
        <v>1.9720667384284176</v>
      </c>
    </row>
    <row r="4" spans="1:30">
      <c r="A4">
        <v>2</v>
      </c>
      <c r="B4">
        <v>2024</v>
      </c>
      <c r="C4" s="6">
        <v>205900</v>
      </c>
      <c r="D4">
        <v>2627000</v>
      </c>
      <c r="E4">
        <v>262000</v>
      </c>
      <c r="F4">
        <v>8666000</v>
      </c>
      <c r="G4">
        <v>7172000</v>
      </c>
      <c r="H4">
        <v>9541000</v>
      </c>
      <c r="I4">
        <v>8021000</v>
      </c>
      <c r="J4">
        <v>18207000</v>
      </c>
      <c r="K4">
        <v>1.26</v>
      </c>
      <c r="L4">
        <v>2159000</v>
      </c>
      <c r="M4">
        <v>2255000</v>
      </c>
      <c r="O4">
        <f t="shared" si="0"/>
        <v>1.4390069753391552</v>
      </c>
      <c r="P4">
        <f t="shared" si="1"/>
        <v>3.0233094853450262</v>
      </c>
      <c r="Q4">
        <f t="shared" si="2"/>
        <v>9.9733536353254664</v>
      </c>
      <c r="R4">
        <f t="shared" si="3"/>
        <v>1.118377021751255</v>
      </c>
      <c r="S4">
        <f t="shared" si="4"/>
        <v>1.1009693053311793</v>
      </c>
      <c r="T4">
        <f t="shared" si="5"/>
        <v>0.52402921953094961</v>
      </c>
      <c r="U4">
        <f t="shared" si="6"/>
        <v>0.30103179029559396</v>
      </c>
      <c r="V4">
        <f t="shared" si="7"/>
        <v>0.20648292280926656</v>
      </c>
      <c r="X4" s="8">
        <v>786.67</v>
      </c>
      <c r="Z4">
        <f t="shared" si="8"/>
        <v>-24.550898203592812</v>
      </c>
      <c r="AA4">
        <f t="shared" si="9"/>
        <v>61.657918918918917</v>
      </c>
      <c r="AB4">
        <f t="shared" si="10"/>
        <v>624.34126984126976</v>
      </c>
      <c r="AC4">
        <f t="shared" si="11"/>
        <v>18.690901569351489</v>
      </c>
      <c r="AD4">
        <f t="shared" si="12"/>
        <v>2.0627163627971381</v>
      </c>
    </row>
    <row r="5" spans="1:30">
      <c r="A5">
        <v>1</v>
      </c>
      <c r="B5">
        <v>2024</v>
      </c>
      <c r="C5">
        <v>205400</v>
      </c>
      <c r="D5">
        <v>2603000</v>
      </c>
      <c r="E5">
        <v>347000</v>
      </c>
      <c r="F5">
        <v>8107000</v>
      </c>
      <c r="G5">
        <v>7033000</v>
      </c>
      <c r="H5">
        <v>9437000</v>
      </c>
      <c r="I5">
        <v>7372000</v>
      </c>
      <c r="J5">
        <v>17544000</v>
      </c>
      <c r="K5">
        <v>1.67</v>
      </c>
      <c r="L5">
        <v>2056000</v>
      </c>
      <c r="M5">
        <v>2273000</v>
      </c>
      <c r="O5">
        <f t="shared" si="0"/>
        <v>1.9778841769265847</v>
      </c>
      <c r="P5">
        <f t="shared" si="1"/>
        <v>4.2802516343900328</v>
      </c>
      <c r="Q5">
        <f t="shared" si="2"/>
        <v>13.330772185939303</v>
      </c>
      <c r="R5">
        <f t="shared" si="3"/>
        <v>1.0482013365562348</v>
      </c>
      <c r="S5">
        <f t="shared" si="4"/>
        <v>1.1640557542864192</v>
      </c>
      <c r="T5">
        <f t="shared" si="5"/>
        <v>0.53790469676242592</v>
      </c>
      <c r="U5">
        <f t="shared" si="6"/>
        <v>0.29233612967439215</v>
      </c>
      <c r="V5">
        <f t="shared" si="7"/>
        <v>0.21897880539499037</v>
      </c>
      <c r="X5" s="8">
        <v>762.4</v>
      </c>
      <c r="Z5">
        <f t="shared" si="8"/>
        <v>16.783216783216783</v>
      </c>
      <c r="AA5">
        <f t="shared" si="9"/>
        <v>60.160184402612373</v>
      </c>
      <c r="AB5">
        <f t="shared" si="10"/>
        <v>456.52694610778445</v>
      </c>
      <c r="AC5">
        <f t="shared" si="11"/>
        <v>19.316264956210681</v>
      </c>
      <c r="AD5">
        <f t="shared" si="12"/>
        <v>2.1543727642777846</v>
      </c>
    </row>
    <row r="6" spans="1:30">
      <c r="A6">
        <v>4</v>
      </c>
      <c r="B6">
        <v>2023</v>
      </c>
      <c r="C6" s="6">
        <v>205619</v>
      </c>
      <c r="D6">
        <v>2437000</v>
      </c>
      <c r="E6">
        <v>295000</v>
      </c>
      <c r="F6">
        <v>7628000</v>
      </c>
      <c r="G6">
        <v>7365000</v>
      </c>
      <c r="H6">
        <v>9759000</v>
      </c>
      <c r="I6">
        <v>7777000</v>
      </c>
      <c r="J6">
        <v>17387000</v>
      </c>
      <c r="K6">
        <v>1.43</v>
      </c>
      <c r="L6">
        <v>1897000</v>
      </c>
      <c r="M6">
        <v>2284000</v>
      </c>
      <c r="O6">
        <f t="shared" si="0"/>
        <v>1.6966699258066371</v>
      </c>
      <c r="P6">
        <f t="shared" si="1"/>
        <v>3.867330886208705</v>
      </c>
      <c r="Q6">
        <f t="shared" si="2"/>
        <v>12.10504718916701</v>
      </c>
      <c r="R6">
        <f t="shared" si="3"/>
        <v>1.0559402579769179</v>
      </c>
      <c r="S6">
        <f t="shared" si="4"/>
        <v>1.2793654955427374</v>
      </c>
      <c r="T6">
        <f t="shared" si="5"/>
        <v>0.56128141715074475</v>
      </c>
      <c r="U6">
        <f t="shared" si="6"/>
        <v>0.25756958587915818</v>
      </c>
      <c r="V6">
        <f t="shared" si="7"/>
        <v>0.2304277643260694</v>
      </c>
      <c r="X6" s="8">
        <v>706.49</v>
      </c>
      <c r="Z6">
        <f t="shared" si="8"/>
        <v>22.222222222222225</v>
      </c>
      <c r="AA6">
        <f t="shared" si="9"/>
        <v>59.609260283135001</v>
      </c>
      <c r="AB6">
        <f t="shared" si="10"/>
        <v>494.0489510489511</v>
      </c>
      <c r="AC6">
        <f t="shared" si="11"/>
        <v>19.044017738594651</v>
      </c>
      <c r="AD6">
        <f t="shared" si="12"/>
        <v>2.1288673308862087</v>
      </c>
    </row>
    <row r="7" spans="1:30">
      <c r="A7">
        <v>3</v>
      </c>
      <c r="B7">
        <v>2023</v>
      </c>
      <c r="C7">
        <v>204600</v>
      </c>
      <c r="D7">
        <v>2288000</v>
      </c>
      <c r="E7">
        <v>242000</v>
      </c>
      <c r="F7">
        <v>7182000</v>
      </c>
      <c r="G7">
        <v>5601000</v>
      </c>
      <c r="H7">
        <v>7909000</v>
      </c>
      <c r="I7">
        <v>6046000</v>
      </c>
      <c r="J7">
        <v>15091000</v>
      </c>
      <c r="K7">
        <v>1.17</v>
      </c>
      <c r="L7">
        <v>1112000</v>
      </c>
      <c r="M7">
        <v>2260000</v>
      </c>
      <c r="O7">
        <f t="shared" si="0"/>
        <v>1.6036047975614605</v>
      </c>
      <c r="P7">
        <f t="shared" si="1"/>
        <v>3.3695349484823165</v>
      </c>
      <c r="Q7">
        <f t="shared" si="2"/>
        <v>10.576923076923077</v>
      </c>
      <c r="R7">
        <f t="shared" si="3"/>
        <v>1.0794500981967505</v>
      </c>
      <c r="S7">
        <f t="shared" si="4"/>
        <v>1.1012252854358118</v>
      </c>
      <c r="T7">
        <f t="shared" si="5"/>
        <v>0.52408720429395006</v>
      </c>
      <c r="U7">
        <f t="shared" si="6"/>
        <v>0.19853597571862167</v>
      </c>
      <c r="V7">
        <f t="shared" si="7"/>
        <v>0.23935606862952763</v>
      </c>
      <c r="X7" s="8">
        <v>558.96</v>
      </c>
      <c r="Z7">
        <f t="shared" si="8"/>
        <v>-76.968503937007867</v>
      </c>
      <c r="AA7">
        <f t="shared" si="9"/>
        <v>49.983923076923077</v>
      </c>
      <c r="AB7">
        <f t="shared" si="10"/>
        <v>477.74358974358978</v>
      </c>
      <c r="AC7">
        <f t="shared" si="11"/>
        <v>15.923588972431078</v>
      </c>
      <c r="AD7">
        <f t="shared" si="12"/>
        <v>2.0895293790030633</v>
      </c>
    </row>
    <row r="8" spans="1:30">
      <c r="A8">
        <v>2</v>
      </c>
      <c r="B8">
        <v>2023</v>
      </c>
      <c r="C8">
        <v>204300</v>
      </c>
      <c r="D8">
        <v>2150000</v>
      </c>
      <c r="E8">
        <v>1044000</v>
      </c>
      <c r="F8">
        <v>6926000</v>
      </c>
      <c r="G8">
        <v>5767000</v>
      </c>
      <c r="H8">
        <v>7997000</v>
      </c>
      <c r="I8">
        <v>6603000</v>
      </c>
      <c r="J8">
        <v>14923000</v>
      </c>
      <c r="K8">
        <v>5.08</v>
      </c>
      <c r="L8">
        <v>1663000</v>
      </c>
      <c r="M8">
        <v>2212000</v>
      </c>
      <c r="O8">
        <f t="shared" si="0"/>
        <v>6.9959123500636604</v>
      </c>
      <c r="P8">
        <f t="shared" si="1"/>
        <v>15.073635576090094</v>
      </c>
      <c r="Q8">
        <f t="shared" si="2"/>
        <v>48.558139534883722</v>
      </c>
      <c r="R8">
        <f t="shared" si="3"/>
        <v>1.1449627189179816</v>
      </c>
      <c r="S8">
        <f t="shared" si="4"/>
        <v>1.1546347097892</v>
      </c>
      <c r="T8">
        <f t="shared" si="5"/>
        <v>0.53588420558868866</v>
      </c>
      <c r="U8">
        <f t="shared" si="6"/>
        <v>0.28836483440263566</v>
      </c>
      <c r="V8">
        <f t="shared" si="7"/>
        <v>0.24206609761435763</v>
      </c>
      <c r="X8" s="8">
        <v>561.97</v>
      </c>
      <c r="Z8">
        <f t="shared" si="8"/>
        <v>595.890410958904</v>
      </c>
      <c r="AA8">
        <f t="shared" si="9"/>
        <v>53.400219069767445</v>
      </c>
      <c r="AB8">
        <f t="shared" si="10"/>
        <v>110.6240157480315</v>
      </c>
      <c r="AC8">
        <f t="shared" si="11"/>
        <v>16.576735633843487</v>
      </c>
      <c r="AD8">
        <f t="shared" si="12"/>
        <v>2.060135720473578</v>
      </c>
    </row>
    <row r="9" spans="1:30">
      <c r="A9">
        <v>1</v>
      </c>
      <c r="B9">
        <v>2023</v>
      </c>
      <c r="C9">
        <v>203700</v>
      </c>
      <c r="D9">
        <v>2096000</v>
      </c>
      <c r="E9">
        <v>150000</v>
      </c>
      <c r="F9">
        <v>5600000</v>
      </c>
      <c r="G9">
        <v>5761000</v>
      </c>
      <c r="H9">
        <v>8014000</v>
      </c>
      <c r="I9">
        <v>6734000</v>
      </c>
      <c r="J9">
        <v>13614000</v>
      </c>
      <c r="K9">
        <v>0.73</v>
      </c>
      <c r="L9">
        <v>1852000</v>
      </c>
      <c r="M9">
        <v>2238000</v>
      </c>
      <c r="O9">
        <f t="shared" si="0"/>
        <v>1.1018069634200089</v>
      </c>
      <c r="P9">
        <f t="shared" si="1"/>
        <v>2.6785714285714284</v>
      </c>
      <c r="Q9">
        <f t="shared" si="2"/>
        <v>7.1564885496183201</v>
      </c>
      <c r="R9">
        <f t="shared" si="3"/>
        <v>1.1688942891859053</v>
      </c>
      <c r="S9">
        <f t="shared" si="4"/>
        <v>1.4310714285714285</v>
      </c>
      <c r="T9">
        <f t="shared" si="5"/>
        <v>0.5886587336565301</v>
      </c>
      <c r="U9">
        <f t="shared" si="6"/>
        <v>0.3214719666724527</v>
      </c>
      <c r="V9">
        <f t="shared" si="7"/>
        <v>0.28553202347537637</v>
      </c>
      <c r="X9" s="8">
        <v>464.72</v>
      </c>
      <c r="Z9">
        <f t="shared" si="8"/>
        <v>-1.3513513513513526</v>
      </c>
      <c r="AA9">
        <f t="shared" si="9"/>
        <v>45.163866412213743</v>
      </c>
      <c r="AB9">
        <f t="shared" si="10"/>
        <v>636.60273972602749</v>
      </c>
      <c r="AC9">
        <f t="shared" si="11"/>
        <v>16.90419</v>
      </c>
      <c r="AD9">
        <f t="shared" si="12"/>
        <v>2.4029464285714286</v>
      </c>
    </row>
    <row r="10" spans="1:30">
      <c r="A10">
        <v>4</v>
      </c>
      <c r="B10">
        <v>2022</v>
      </c>
      <c r="C10">
        <v>202882</v>
      </c>
      <c r="D10">
        <v>1940000</v>
      </c>
      <c r="E10">
        <v>150000</v>
      </c>
      <c r="F10">
        <v>5032000</v>
      </c>
      <c r="G10">
        <v>6005000</v>
      </c>
      <c r="H10">
        <v>8267000</v>
      </c>
      <c r="I10">
        <v>6654000</v>
      </c>
      <c r="J10">
        <v>13299000</v>
      </c>
      <c r="K10">
        <v>0.74</v>
      </c>
      <c r="L10">
        <v>1470000</v>
      </c>
      <c r="M10">
        <v>2232000</v>
      </c>
      <c r="O10">
        <f t="shared" si="0"/>
        <v>1.1279043537108053</v>
      </c>
      <c r="P10">
        <f t="shared" si="1"/>
        <v>2.9809220985691574</v>
      </c>
      <c r="Q10">
        <f t="shared" si="2"/>
        <v>7.731958762886598</v>
      </c>
      <c r="R10">
        <f t="shared" si="3"/>
        <v>1.1080766028309741</v>
      </c>
      <c r="S10">
        <f t="shared" si="4"/>
        <v>1.6428855325914149</v>
      </c>
      <c r="T10">
        <f t="shared" si="5"/>
        <v>0.62162568614181513</v>
      </c>
      <c r="U10">
        <f t="shared" si="6"/>
        <v>0.24479600333055787</v>
      </c>
      <c r="V10">
        <f t="shared" si="7"/>
        <v>0.30726872246696035</v>
      </c>
      <c r="X10" s="8">
        <v>388.27</v>
      </c>
      <c r="Z10">
        <f t="shared" si="8"/>
        <v>89.743589743589737</v>
      </c>
      <c r="AA10">
        <f t="shared" si="9"/>
        <v>40.604636154639174</v>
      </c>
      <c r="AB10">
        <f t="shared" si="10"/>
        <v>524.68918918918916</v>
      </c>
      <c r="AC10">
        <f t="shared" si="11"/>
        <v>15.654410600158982</v>
      </c>
      <c r="AD10">
        <f t="shared" si="12"/>
        <v>2.4249801271860094</v>
      </c>
    </row>
    <row r="11" spans="1:30">
      <c r="A11">
        <v>3</v>
      </c>
      <c r="B11">
        <v>2022</v>
      </c>
      <c r="C11">
        <v>202400</v>
      </c>
      <c r="D11">
        <v>1831000</v>
      </c>
      <c r="E11">
        <v>80000</v>
      </c>
      <c r="F11">
        <v>4523000</v>
      </c>
      <c r="G11">
        <v>4432000</v>
      </c>
      <c r="H11">
        <v>6583000</v>
      </c>
      <c r="I11">
        <v>5476000</v>
      </c>
      <c r="J11">
        <v>11106000</v>
      </c>
      <c r="K11">
        <v>0.39</v>
      </c>
      <c r="L11">
        <v>1248000</v>
      </c>
      <c r="M11">
        <v>2125000</v>
      </c>
      <c r="O11">
        <f t="shared" si="0"/>
        <v>0.72033135242211421</v>
      </c>
      <c r="P11">
        <f t="shared" si="1"/>
        <v>1.7687375635640064</v>
      </c>
      <c r="Q11">
        <f t="shared" si="2"/>
        <v>4.3691971600218462</v>
      </c>
      <c r="R11">
        <f t="shared" si="3"/>
        <v>1.2355595667870036</v>
      </c>
      <c r="S11">
        <f t="shared" si="4"/>
        <v>1.4554499226177315</v>
      </c>
      <c r="T11">
        <f t="shared" si="5"/>
        <v>0.59274266162434719</v>
      </c>
      <c r="U11">
        <f t="shared" si="6"/>
        <v>0.28158844765342961</v>
      </c>
      <c r="V11">
        <f t="shared" si="7"/>
        <v>0.3196450060168472</v>
      </c>
      <c r="X11" s="8">
        <v>377.61</v>
      </c>
      <c r="Z11">
        <f t="shared" si="8"/>
        <v>290.00000000000006</v>
      </c>
      <c r="AA11">
        <f t="shared" si="9"/>
        <v>41.741269251774987</v>
      </c>
      <c r="AB11">
        <f t="shared" si="10"/>
        <v>968.23076923076928</v>
      </c>
      <c r="AC11">
        <f t="shared" si="11"/>
        <v>16.89769268184833</v>
      </c>
      <c r="AD11">
        <f t="shared" si="12"/>
        <v>2.4550077382268407</v>
      </c>
    </row>
    <row r="12" spans="1:30">
      <c r="A12">
        <v>2</v>
      </c>
      <c r="B12">
        <v>2022</v>
      </c>
      <c r="C12">
        <v>201600</v>
      </c>
      <c r="D12">
        <v>1752000</v>
      </c>
      <c r="E12">
        <v>20000</v>
      </c>
      <c r="F12">
        <v>4194000</v>
      </c>
      <c r="G12">
        <v>4743000</v>
      </c>
      <c r="H12">
        <v>6908000</v>
      </c>
      <c r="I12">
        <v>5332000</v>
      </c>
      <c r="J12">
        <v>11102000</v>
      </c>
      <c r="K12">
        <v>0.1</v>
      </c>
      <c r="L12">
        <v>1664000</v>
      </c>
      <c r="M12">
        <v>2144000</v>
      </c>
      <c r="O12">
        <f t="shared" si="0"/>
        <v>0.18014772113132768</v>
      </c>
      <c r="P12">
        <f t="shared" si="1"/>
        <v>0.47687172150691459</v>
      </c>
      <c r="Q12">
        <f t="shared" si="2"/>
        <v>1.1415525114155249</v>
      </c>
      <c r="R12">
        <f t="shared" si="3"/>
        <v>1.1241830065359477</v>
      </c>
      <c r="S12">
        <f t="shared" si="4"/>
        <v>1.6471149260848832</v>
      </c>
      <c r="T12">
        <f t="shared" si="5"/>
        <v>0.62223022878760581</v>
      </c>
      <c r="U12">
        <f t="shared" si="6"/>
        <v>0.3508328062407759</v>
      </c>
      <c r="V12">
        <f t="shared" si="7"/>
        <v>0.33827705900915117</v>
      </c>
      <c r="X12" s="8">
        <v>475.52</v>
      </c>
      <c r="Z12">
        <f t="shared" si="8"/>
        <v>-72.972972972972983</v>
      </c>
      <c r="AA12">
        <f t="shared" si="9"/>
        <v>54.717369863013701</v>
      </c>
      <c r="AB12">
        <f t="shared" si="10"/>
        <v>4755.2</v>
      </c>
      <c r="AC12">
        <f t="shared" si="11"/>
        <v>22.85761373390558</v>
      </c>
      <c r="AD12">
        <f t="shared" si="12"/>
        <v>2.6341201716738198</v>
      </c>
    </row>
    <row r="13" spans="1:30">
      <c r="A13">
        <v>1</v>
      </c>
      <c r="B13">
        <v>2022</v>
      </c>
      <c r="C13">
        <v>200500</v>
      </c>
      <c r="D13">
        <v>1722000</v>
      </c>
      <c r="E13">
        <v>75000</v>
      </c>
      <c r="F13">
        <v>3997000</v>
      </c>
      <c r="G13">
        <v>4852000</v>
      </c>
      <c r="H13">
        <v>6996000</v>
      </c>
      <c r="I13">
        <v>5442000</v>
      </c>
      <c r="J13">
        <v>10993000</v>
      </c>
      <c r="K13">
        <v>0.37</v>
      </c>
      <c r="L13">
        <v>2252000</v>
      </c>
      <c r="M13">
        <v>2207000</v>
      </c>
      <c r="O13">
        <f t="shared" si="0"/>
        <v>0.68225234239970889</v>
      </c>
      <c r="P13">
        <f t="shared" si="1"/>
        <v>1.8764073054791095</v>
      </c>
      <c r="Q13">
        <f t="shared" si="2"/>
        <v>4.3554006968641117</v>
      </c>
      <c r="R13">
        <f t="shared" si="3"/>
        <v>1.1215993404781532</v>
      </c>
      <c r="S13">
        <f t="shared" si="4"/>
        <v>1.7503127345509131</v>
      </c>
      <c r="T13">
        <f t="shared" si="5"/>
        <v>0.63640498499044851</v>
      </c>
      <c r="U13">
        <f t="shared" si="6"/>
        <v>0.46413849958779885</v>
      </c>
      <c r="V13">
        <f t="shared" si="7"/>
        <v>0.35573823339780786</v>
      </c>
      <c r="X13" s="8">
        <v>556.89</v>
      </c>
      <c r="Z13">
        <f t="shared" si="8"/>
        <v>-67.25663716814158</v>
      </c>
      <c r="AA13">
        <f t="shared" si="9"/>
        <v>64.841141114982577</v>
      </c>
      <c r="AB13">
        <f t="shared" si="10"/>
        <v>1505.1081081081081</v>
      </c>
      <c r="AC13">
        <f t="shared" si="11"/>
        <v>27.935062546910181</v>
      </c>
      <c r="AD13">
        <f t="shared" si="12"/>
        <v>2.7259194395796849</v>
      </c>
    </row>
    <row r="14" spans="1:30">
      <c r="A14">
        <v>4</v>
      </c>
      <c r="B14">
        <v>2021</v>
      </c>
      <c r="C14">
        <v>199608</v>
      </c>
      <c r="D14">
        <v>1615000</v>
      </c>
      <c r="E14">
        <v>26000</v>
      </c>
      <c r="F14">
        <v>3695000</v>
      </c>
      <c r="G14">
        <v>4949000</v>
      </c>
      <c r="H14">
        <v>7103000</v>
      </c>
      <c r="I14">
        <v>5220000</v>
      </c>
      <c r="J14">
        <v>10798000</v>
      </c>
      <c r="K14">
        <v>1.1299999999999999</v>
      </c>
      <c r="L14">
        <v>1728000</v>
      </c>
      <c r="M14">
        <v>2214000</v>
      </c>
      <c r="O14">
        <f t="shared" si="0"/>
        <v>0.24078533061678087</v>
      </c>
      <c r="P14">
        <f t="shared" si="1"/>
        <v>0.70365358592692828</v>
      </c>
      <c r="Q14">
        <f t="shared" si="2"/>
        <v>1.609907120743034</v>
      </c>
      <c r="R14">
        <f t="shared" si="3"/>
        <v>1.0547585370781976</v>
      </c>
      <c r="S14">
        <f t="shared" si="4"/>
        <v>1.9223274695534507</v>
      </c>
      <c r="T14">
        <f t="shared" si="5"/>
        <v>0.65780700129653635</v>
      </c>
      <c r="U14">
        <f t="shared" si="6"/>
        <v>0.34916144675692057</v>
      </c>
      <c r="V14">
        <f t="shared" si="7"/>
        <v>0.37468268742596039</v>
      </c>
      <c r="X14" s="8">
        <v>649.11</v>
      </c>
      <c r="Z14">
        <f t="shared" si="8"/>
        <v>264.51612903225799</v>
      </c>
      <c r="AA14">
        <f t="shared" si="9"/>
        <v>80.22758444582044</v>
      </c>
      <c r="AB14">
        <f t="shared" si="10"/>
        <v>574.43362831858417</v>
      </c>
      <c r="AC14">
        <f t="shared" si="11"/>
        <v>35.065642457374835</v>
      </c>
      <c r="AD14">
        <f t="shared" si="12"/>
        <v>2.7437077131258456</v>
      </c>
    </row>
    <row r="15" spans="1:30">
      <c r="A15">
        <v>3</v>
      </c>
      <c r="B15">
        <v>2021</v>
      </c>
      <c r="C15">
        <v>199000</v>
      </c>
      <c r="D15">
        <v>1512000</v>
      </c>
      <c r="E15">
        <v>63000</v>
      </c>
      <c r="F15">
        <v>3534000</v>
      </c>
      <c r="G15">
        <v>3792000</v>
      </c>
      <c r="H15">
        <v>5944000</v>
      </c>
      <c r="I15">
        <v>4288000</v>
      </c>
      <c r="J15">
        <v>9478000</v>
      </c>
      <c r="K15">
        <v>0.31</v>
      </c>
      <c r="L15">
        <v>1400000</v>
      </c>
      <c r="M15">
        <v>2227000</v>
      </c>
      <c r="O15">
        <f t="shared" si="0"/>
        <v>0.66469719350073853</v>
      </c>
      <c r="P15">
        <f t="shared" si="1"/>
        <v>1.7826825127334467</v>
      </c>
      <c r="Q15">
        <f t="shared" si="2"/>
        <v>4.1666666666666661</v>
      </c>
      <c r="R15">
        <f t="shared" si="3"/>
        <v>1.130801687763713</v>
      </c>
      <c r="S15">
        <f t="shared" si="4"/>
        <v>1.6819468024900963</v>
      </c>
      <c r="T15">
        <f t="shared" si="5"/>
        <v>0.62713652669339526</v>
      </c>
      <c r="U15">
        <f t="shared" si="6"/>
        <v>0.36919831223628691</v>
      </c>
      <c r="V15">
        <f t="shared" si="7"/>
        <v>0.38656483249435863</v>
      </c>
      <c r="X15" s="8">
        <v>622.27</v>
      </c>
      <c r="Z15">
        <f t="shared" si="8"/>
        <v>6.8965517241379377</v>
      </c>
      <c r="AA15">
        <f t="shared" si="9"/>
        <v>81.899292328042321</v>
      </c>
      <c r="AB15">
        <f t="shared" si="10"/>
        <v>2007.3225806451612</v>
      </c>
      <c r="AC15">
        <f t="shared" si="11"/>
        <v>35.040104697226937</v>
      </c>
      <c r="AD15">
        <f t="shared" si="12"/>
        <v>2.6407753254103001</v>
      </c>
    </row>
    <row r="16" spans="1:30">
      <c r="A16">
        <v>2</v>
      </c>
      <c r="B16">
        <v>2021</v>
      </c>
      <c r="C16">
        <v>198100</v>
      </c>
      <c r="D16">
        <v>1409000</v>
      </c>
      <c r="E16">
        <v>59000</v>
      </c>
      <c r="F16">
        <v>3275000</v>
      </c>
      <c r="G16">
        <v>3908000</v>
      </c>
      <c r="H16">
        <v>5912000</v>
      </c>
      <c r="I16">
        <v>4225000</v>
      </c>
      <c r="J16">
        <v>9187000</v>
      </c>
      <c r="K16">
        <v>0.28999999999999998</v>
      </c>
      <c r="L16">
        <v>1362000</v>
      </c>
      <c r="M16">
        <v>2089000</v>
      </c>
      <c r="O16">
        <f t="shared" si="0"/>
        <v>0.64221182105148578</v>
      </c>
      <c r="P16">
        <f t="shared" si="1"/>
        <v>1.801526717557252</v>
      </c>
      <c r="Q16">
        <f t="shared" si="2"/>
        <v>4.187366926898509</v>
      </c>
      <c r="R16">
        <f t="shared" si="3"/>
        <v>1.0811156601842375</v>
      </c>
      <c r="S16">
        <f t="shared" si="4"/>
        <v>1.8051908396946565</v>
      </c>
      <c r="T16">
        <f t="shared" si="5"/>
        <v>0.6435180145858278</v>
      </c>
      <c r="U16">
        <f t="shared" si="6"/>
        <v>0.34851586489252817</v>
      </c>
      <c r="V16">
        <f t="shared" si="7"/>
        <v>0.38944817300522</v>
      </c>
      <c r="X16" s="8">
        <v>549.54999999999995</v>
      </c>
      <c r="Z16">
        <f t="shared" si="8"/>
        <v>-29.268292682926827</v>
      </c>
      <c r="AA16">
        <f t="shared" si="9"/>
        <v>77.264623846699777</v>
      </c>
      <c r="AB16">
        <f t="shared" si="10"/>
        <v>1895</v>
      </c>
      <c r="AC16">
        <f t="shared" si="11"/>
        <v>33.241482442748087</v>
      </c>
      <c r="AD16">
        <f t="shared" si="12"/>
        <v>2.749465648854962</v>
      </c>
    </row>
    <row r="17" spans="1:30">
      <c r="A17">
        <v>1</v>
      </c>
      <c r="B17">
        <v>2021</v>
      </c>
      <c r="C17">
        <v>197400</v>
      </c>
      <c r="D17">
        <v>1360000</v>
      </c>
      <c r="E17">
        <v>82000</v>
      </c>
      <c r="F17">
        <v>3037000</v>
      </c>
      <c r="G17">
        <v>3664000</v>
      </c>
      <c r="H17">
        <v>5785000</v>
      </c>
      <c r="I17">
        <v>4524000</v>
      </c>
      <c r="J17">
        <v>8822000</v>
      </c>
      <c r="K17">
        <v>0.41</v>
      </c>
      <c r="L17">
        <v>1821000</v>
      </c>
      <c r="M17">
        <v>2108000</v>
      </c>
      <c r="O17">
        <f t="shared" si="0"/>
        <v>0.92949444570392203</v>
      </c>
      <c r="P17">
        <f t="shared" si="1"/>
        <v>2.7000329272308199</v>
      </c>
      <c r="Q17">
        <f t="shared" si="2"/>
        <v>6.0294117647058822</v>
      </c>
      <c r="R17">
        <f t="shared" si="3"/>
        <v>1.2347161572052401</v>
      </c>
      <c r="S17">
        <f t="shared" si="4"/>
        <v>1.9048403029305236</v>
      </c>
      <c r="T17">
        <f t="shared" si="5"/>
        <v>0.65574699614599863</v>
      </c>
      <c r="U17">
        <f t="shared" si="6"/>
        <v>0.49699781659388648</v>
      </c>
      <c r="V17">
        <f t="shared" si="7"/>
        <v>0.40971817298347912</v>
      </c>
      <c r="X17" s="8">
        <v>500.11</v>
      </c>
      <c r="Z17">
        <f t="shared" si="8"/>
        <v>412.49999999999989</v>
      </c>
      <c r="AA17">
        <f t="shared" si="9"/>
        <v>72.589495588235295</v>
      </c>
      <c r="AB17">
        <f t="shared" si="10"/>
        <v>1219.7804878048782</v>
      </c>
      <c r="AC17">
        <f t="shared" si="11"/>
        <v>32.506326638129735</v>
      </c>
      <c r="AD17">
        <f t="shared" si="12"/>
        <v>2.887233618702667</v>
      </c>
    </row>
    <row r="18" spans="1:30">
      <c r="A18">
        <v>4</v>
      </c>
      <c r="B18">
        <v>2020</v>
      </c>
      <c r="C18">
        <v>195844</v>
      </c>
      <c r="D18">
        <v>1250330</v>
      </c>
      <c r="E18">
        <v>16648</v>
      </c>
      <c r="F18">
        <v>2834481</v>
      </c>
      <c r="G18">
        <v>3737144</v>
      </c>
      <c r="H18">
        <v>5880576</v>
      </c>
      <c r="I18">
        <v>4521842</v>
      </c>
      <c r="J18">
        <v>8715057</v>
      </c>
      <c r="K18">
        <v>0.08</v>
      </c>
      <c r="L18">
        <v>1676794</v>
      </c>
      <c r="M18">
        <v>2135168</v>
      </c>
      <c r="O18">
        <f t="shared" si="0"/>
        <v>0.19102571560920373</v>
      </c>
      <c r="P18">
        <f t="shared" si="1"/>
        <v>0.5873385639205202</v>
      </c>
      <c r="Q18">
        <f t="shared" si="2"/>
        <v>1.3314884870394217</v>
      </c>
      <c r="R18">
        <f t="shared" si="3"/>
        <v>1.2099726422102011</v>
      </c>
      <c r="S18">
        <f t="shared" si="4"/>
        <v>2.0746570536193398</v>
      </c>
      <c r="T18">
        <f t="shared" si="5"/>
        <v>0.67476047488846025</v>
      </c>
      <c r="U18">
        <f t="shared" si="6"/>
        <v>0.44868327257392276</v>
      </c>
      <c r="V18">
        <f t="shared" si="7"/>
        <v>0.42964161050408189</v>
      </c>
      <c r="X18" s="8">
        <v>550.42999999999995</v>
      </c>
      <c r="Z18">
        <f t="shared" si="8"/>
        <v>14.285714285714276</v>
      </c>
      <c r="AA18">
        <f t="shared" si="9"/>
        <v>86.215969320099489</v>
      </c>
      <c r="AB18">
        <f t="shared" si="10"/>
        <v>6880.3749999999991</v>
      </c>
      <c r="AC18">
        <f t="shared" si="11"/>
        <v>38.031093847515642</v>
      </c>
      <c r="AD18">
        <f t="shared" si="12"/>
        <v>2.8965648385012988</v>
      </c>
    </row>
    <row r="19" spans="1:30">
      <c r="A19">
        <v>3</v>
      </c>
      <c r="B19">
        <v>2020</v>
      </c>
      <c r="C19">
        <v>195100</v>
      </c>
      <c r="D19">
        <v>1151972</v>
      </c>
      <c r="E19">
        <v>12858</v>
      </c>
      <c r="F19">
        <v>2673716</v>
      </c>
      <c r="G19">
        <v>2835947</v>
      </c>
      <c r="H19">
        <v>5031743</v>
      </c>
      <c r="I19">
        <v>3966881</v>
      </c>
      <c r="J19">
        <v>7705459</v>
      </c>
      <c r="K19">
        <v>7.0000000000000007E-2</v>
      </c>
      <c r="L19">
        <v>1348294</v>
      </c>
      <c r="M19">
        <v>2203128</v>
      </c>
      <c r="O19">
        <f t="shared" si="0"/>
        <v>0.1668687095733038</v>
      </c>
      <c r="P19">
        <f t="shared" si="1"/>
        <v>0.48090373098713546</v>
      </c>
      <c r="Q19">
        <f t="shared" si="2"/>
        <v>1.1161729625372838</v>
      </c>
      <c r="R19">
        <f t="shared" si="3"/>
        <v>1.3987853087522439</v>
      </c>
      <c r="S19">
        <f t="shared" si="4"/>
        <v>1.881928746359</v>
      </c>
      <c r="T19">
        <f t="shared" si="5"/>
        <v>0.65301015812296193</v>
      </c>
      <c r="U19">
        <f t="shared" si="6"/>
        <v>0.47542990048826722</v>
      </c>
      <c r="V19">
        <f t="shared" si="7"/>
        <v>0.45175281390997951</v>
      </c>
      <c r="X19" s="8">
        <v>485</v>
      </c>
      <c r="Z19">
        <f t="shared" si="8"/>
        <v>-65</v>
      </c>
      <c r="AA19">
        <f t="shared" si="9"/>
        <v>82.14045133041428</v>
      </c>
      <c r="AB19">
        <f t="shared" si="10"/>
        <v>6928.5714285714275</v>
      </c>
      <c r="AC19">
        <f t="shared" si="11"/>
        <v>35.390258352046366</v>
      </c>
      <c r="AD19">
        <f t="shared" si="12"/>
        <v>2.6604860052451347</v>
      </c>
    </row>
    <row r="20" spans="1:30">
      <c r="A20">
        <v>2</v>
      </c>
      <c r="B20">
        <v>2020</v>
      </c>
      <c r="C20">
        <v>191800</v>
      </c>
      <c r="D20">
        <v>1070842</v>
      </c>
      <c r="E20">
        <v>40766</v>
      </c>
      <c r="F20">
        <v>2478806</v>
      </c>
      <c r="G20">
        <v>2848871</v>
      </c>
      <c r="H20">
        <v>4042503</v>
      </c>
      <c r="I20">
        <v>3337122</v>
      </c>
      <c r="J20">
        <v>6521309</v>
      </c>
      <c r="K20">
        <v>0.2</v>
      </c>
      <c r="L20">
        <v>837309</v>
      </c>
      <c r="M20">
        <v>502241</v>
      </c>
      <c r="O20">
        <f t="shared" si="0"/>
        <v>0.62511989540750179</v>
      </c>
      <c r="P20">
        <f t="shared" si="1"/>
        <v>1.6445821092897144</v>
      </c>
      <c r="Q20">
        <f t="shared" si="2"/>
        <v>3.806910823445476</v>
      </c>
      <c r="R20">
        <f t="shared" si="3"/>
        <v>1.1713840324816391</v>
      </c>
      <c r="S20">
        <f t="shared" si="4"/>
        <v>1.6308266964014126</v>
      </c>
      <c r="T20">
        <f t="shared" si="5"/>
        <v>0.61989134390043477</v>
      </c>
      <c r="U20">
        <f t="shared" si="6"/>
        <v>0.29390906081742557</v>
      </c>
      <c r="V20">
        <f t="shared" si="7"/>
        <v>0.16847805485790732</v>
      </c>
      <c r="X20" s="8">
        <v>405.06</v>
      </c>
      <c r="Z20">
        <f t="shared" si="8"/>
        <v>-16.666666666666661</v>
      </c>
      <c r="AA20">
        <f t="shared" si="9"/>
        <v>72.550859977475668</v>
      </c>
      <c r="AB20">
        <f t="shared" si="10"/>
        <v>2025.3</v>
      </c>
      <c r="AC20">
        <f t="shared" si="11"/>
        <v>31.341907353782425</v>
      </c>
      <c r="AD20">
        <f t="shared" si="12"/>
        <v>2.5654942339174585</v>
      </c>
    </row>
    <row r="21" spans="1:30">
      <c r="A21">
        <v>1</v>
      </c>
      <c r="B21">
        <v>2020</v>
      </c>
      <c r="C21">
        <v>190700</v>
      </c>
      <c r="D21">
        <v>1046339.9999999999</v>
      </c>
      <c r="E21">
        <v>48231</v>
      </c>
      <c r="F21">
        <v>2266095</v>
      </c>
      <c r="G21">
        <v>2721061</v>
      </c>
      <c r="H21">
        <v>3931321</v>
      </c>
      <c r="I21">
        <v>2805861</v>
      </c>
      <c r="J21">
        <v>6197416</v>
      </c>
      <c r="K21">
        <v>0.24</v>
      </c>
      <c r="L21">
        <v>808725</v>
      </c>
      <c r="M21">
        <v>501833</v>
      </c>
      <c r="O21">
        <f t="shared" si="0"/>
        <v>0.77824370673196708</v>
      </c>
      <c r="P21">
        <f t="shared" si="1"/>
        <v>2.1283750239950225</v>
      </c>
      <c r="Q21">
        <f t="shared" si="2"/>
        <v>4.6094959573370033</v>
      </c>
      <c r="R21">
        <f t="shared" si="3"/>
        <v>1.031164314214198</v>
      </c>
      <c r="S21">
        <f t="shared" si="4"/>
        <v>1.7348438613562096</v>
      </c>
      <c r="T21">
        <f t="shared" si="5"/>
        <v>0.63434841230603212</v>
      </c>
      <c r="U21">
        <f t="shared" si="6"/>
        <v>0.29720943411411943</v>
      </c>
      <c r="V21">
        <f t="shared" si="7"/>
        <v>0.18130276510082632</v>
      </c>
      <c r="X21" s="8">
        <v>286.58</v>
      </c>
      <c r="Z21">
        <f t="shared" si="8"/>
        <v>-92.10526315789474</v>
      </c>
      <c r="AA21">
        <f t="shared" si="9"/>
        <v>52.230447082210375</v>
      </c>
      <c r="AB21">
        <f t="shared" si="10"/>
        <v>1194.0833333333333</v>
      </c>
      <c r="AC21">
        <f t="shared" si="11"/>
        <v>24.116732087577969</v>
      </c>
      <c r="AD21">
        <f t="shared" si="12"/>
        <v>2.696234270849192</v>
      </c>
    </row>
    <row r="22" spans="1:30">
      <c r="A22">
        <v>4</v>
      </c>
      <c r="B22">
        <v>2019</v>
      </c>
      <c r="C22">
        <v>189461</v>
      </c>
      <c r="D22">
        <v>951774</v>
      </c>
      <c r="E22">
        <v>598724</v>
      </c>
      <c r="F22">
        <v>2127941</v>
      </c>
      <c r="G22">
        <v>2752785</v>
      </c>
      <c r="H22">
        <v>3894489</v>
      </c>
      <c r="I22">
        <v>2826901</v>
      </c>
      <c r="J22">
        <v>6022430</v>
      </c>
      <c r="K22">
        <v>3.04</v>
      </c>
      <c r="L22">
        <v>775778</v>
      </c>
      <c r="M22">
        <v>435889</v>
      </c>
      <c r="O22">
        <f t="shared" si="0"/>
        <v>9.9415684366609494</v>
      </c>
      <c r="P22">
        <f t="shared" si="1"/>
        <v>28.13630641075105</v>
      </c>
      <c r="Q22">
        <f t="shared" si="2"/>
        <v>62.906110063943757</v>
      </c>
      <c r="R22">
        <f t="shared" si="3"/>
        <v>1.0269240060520528</v>
      </c>
      <c r="S22">
        <f t="shared" si="4"/>
        <v>1.8301677537112166</v>
      </c>
      <c r="T22">
        <f t="shared" si="5"/>
        <v>0.64666405421067574</v>
      </c>
      <c r="U22">
        <f t="shared" si="6"/>
        <v>0.28181568847548938</v>
      </c>
      <c r="V22">
        <f t="shared" si="7"/>
        <v>0.17001478257138733</v>
      </c>
      <c r="X22" s="8">
        <v>282.32</v>
      </c>
      <c r="Z22">
        <f t="shared" si="8"/>
        <v>1347.6190476190477</v>
      </c>
      <c r="AA22">
        <f t="shared" si="9"/>
        <v>56.198876540018951</v>
      </c>
      <c r="AB22">
        <f t="shared" si="10"/>
        <v>92.868421052631575</v>
      </c>
      <c r="AC22">
        <f t="shared" si="11"/>
        <v>25.136331091886476</v>
      </c>
      <c r="AD22">
        <f t="shared" si="12"/>
        <v>2.5327859184065722</v>
      </c>
    </row>
    <row r="23" spans="1:30">
      <c r="A23">
        <v>3</v>
      </c>
      <c r="B23">
        <v>2019</v>
      </c>
      <c r="C23">
        <v>188600</v>
      </c>
      <c r="D23">
        <v>885833</v>
      </c>
      <c r="E23">
        <v>40598</v>
      </c>
      <c r="F23">
        <v>1429473</v>
      </c>
      <c r="G23">
        <v>2192561</v>
      </c>
      <c r="H23">
        <v>3327335</v>
      </c>
      <c r="I23">
        <v>2297213</v>
      </c>
      <c r="J23">
        <v>4756808</v>
      </c>
      <c r="K23">
        <v>0.21</v>
      </c>
      <c r="L23">
        <v>622925</v>
      </c>
      <c r="M23">
        <v>437814</v>
      </c>
      <c r="O23">
        <f t="shared" si="0"/>
        <v>0.85347148760261082</v>
      </c>
      <c r="P23">
        <f t="shared" si="1"/>
        <v>2.8400676333166142</v>
      </c>
      <c r="Q23">
        <f t="shared" si="2"/>
        <v>4.5830308873117165</v>
      </c>
      <c r="R23">
        <f t="shared" si="3"/>
        <v>1.047730485035536</v>
      </c>
      <c r="S23">
        <f t="shared" si="4"/>
        <v>2.3276655102964519</v>
      </c>
      <c r="T23">
        <f t="shared" si="5"/>
        <v>0.69948902709548089</v>
      </c>
      <c r="U23">
        <f t="shared" si="6"/>
        <v>0.28410840108895485</v>
      </c>
      <c r="V23">
        <f t="shared" si="7"/>
        <v>0.23446529644344977</v>
      </c>
      <c r="X23" s="8">
        <v>253.85</v>
      </c>
      <c r="Z23">
        <f t="shared" si="8"/>
        <v>-450.00000000000011</v>
      </c>
      <c r="AA23">
        <f t="shared" si="9"/>
        <v>54.046428615777465</v>
      </c>
      <c r="AB23">
        <f t="shared" si="10"/>
        <v>1208.8095238095239</v>
      </c>
      <c r="AC23">
        <f t="shared" si="11"/>
        <v>33.49214011037634</v>
      </c>
      <c r="AD23">
        <f t="shared" si="12"/>
        <v>3.273762778310608</v>
      </c>
    </row>
    <row r="24" spans="1:30">
      <c r="A24">
        <v>2</v>
      </c>
      <c r="B24">
        <v>2019</v>
      </c>
      <c r="C24">
        <v>187461.80900000001</v>
      </c>
      <c r="D24">
        <v>833904</v>
      </c>
      <c r="E24">
        <v>-11079</v>
      </c>
      <c r="F24">
        <v>1260646</v>
      </c>
      <c r="G24">
        <v>2224979</v>
      </c>
      <c r="H24">
        <v>3341757</v>
      </c>
      <c r="I24">
        <v>2442287</v>
      </c>
      <c r="J24">
        <v>4602703</v>
      </c>
      <c r="K24">
        <v>-0.06</v>
      </c>
      <c r="L24">
        <v>583581</v>
      </c>
      <c r="M24">
        <v>428944</v>
      </c>
      <c r="O24">
        <f t="shared" si="0"/>
        <v>-0.24070638492207733</v>
      </c>
      <c r="P24">
        <f t="shared" si="1"/>
        <v>-0.87883513690599901</v>
      </c>
      <c r="Q24">
        <f t="shared" si="2"/>
        <v>-1.3285701951303748</v>
      </c>
      <c r="R24">
        <f t="shared" si="3"/>
        <v>1.0976674386589715</v>
      </c>
      <c r="S24">
        <f t="shared" si="4"/>
        <v>2.6508290194075101</v>
      </c>
      <c r="T24">
        <f t="shared" si="5"/>
        <v>0.72604228428382189</v>
      </c>
      <c r="U24">
        <f t="shared" si="6"/>
        <v>0.26228607101460283</v>
      </c>
      <c r="V24">
        <f t="shared" si="7"/>
        <v>0.2538746086328636</v>
      </c>
      <c r="X24" s="8">
        <v>274.57</v>
      </c>
      <c r="Z24">
        <f t="shared" si="8"/>
        <v>499.99999999999989</v>
      </c>
      <c r="AA24">
        <f t="shared" si="9"/>
        <v>61.723398493267808</v>
      </c>
      <c r="AB24">
        <f t="shared" si="10"/>
        <v>-4576.166666666667</v>
      </c>
      <c r="AC24">
        <f t="shared" si="11"/>
        <v>40.829375492509392</v>
      </c>
      <c r="AD24">
        <f t="shared" si="12"/>
        <v>3.570232246007206</v>
      </c>
    </row>
    <row r="25" spans="1:30">
      <c r="A25">
        <v>1</v>
      </c>
      <c r="B25">
        <v>2019</v>
      </c>
      <c r="C25">
        <v>184739.16899999999</v>
      </c>
      <c r="D25">
        <v>788926</v>
      </c>
      <c r="E25">
        <v>-1545</v>
      </c>
      <c r="F25">
        <v>1194951</v>
      </c>
      <c r="G25">
        <v>2097841</v>
      </c>
      <c r="H25">
        <v>3203944</v>
      </c>
      <c r="I25">
        <v>2374486</v>
      </c>
      <c r="J25">
        <v>4398895</v>
      </c>
      <c r="K25">
        <v>-0.01</v>
      </c>
      <c r="L25">
        <v>639722</v>
      </c>
      <c r="M25">
        <v>422896</v>
      </c>
      <c r="O25">
        <f t="shared" si="0"/>
        <v>-3.5122456889741631E-2</v>
      </c>
      <c r="P25">
        <f t="shared" si="1"/>
        <v>-0.12929400452403489</v>
      </c>
      <c r="Q25">
        <f t="shared" si="2"/>
        <v>-0.19583585786246113</v>
      </c>
      <c r="R25">
        <f t="shared" si="3"/>
        <v>1.1318712905315513</v>
      </c>
      <c r="S25">
        <f t="shared" si="4"/>
        <v>2.6812346280307726</v>
      </c>
      <c r="T25">
        <f t="shared" si="5"/>
        <v>0.72835200658347155</v>
      </c>
      <c r="U25">
        <f t="shared" si="6"/>
        <v>0.30494303429096864</v>
      </c>
      <c r="V25">
        <f t="shared" si="7"/>
        <v>0.2613943098451213</v>
      </c>
      <c r="X25">
        <v>246.49</v>
      </c>
      <c r="Z25">
        <f t="shared" si="8"/>
        <v>-93.333333333333329</v>
      </c>
      <c r="AA25">
        <f t="shared" si="9"/>
        <v>57.719428396085313</v>
      </c>
      <c r="AB25">
        <f t="shared" si="10"/>
        <v>-24649</v>
      </c>
      <c r="AC25">
        <f t="shared" si="11"/>
        <v>38.107301275792899</v>
      </c>
      <c r="AD25">
        <f t="shared" si="12"/>
        <v>3.4637549991589611</v>
      </c>
    </row>
    <row r="26" spans="1:30">
      <c r="A26">
        <v>4</v>
      </c>
      <c r="B26">
        <v>2018</v>
      </c>
      <c r="C26">
        <v>174275.864</v>
      </c>
      <c r="D26">
        <v>715441</v>
      </c>
      <c r="E26">
        <v>7015</v>
      </c>
      <c r="F26">
        <v>1111199</v>
      </c>
      <c r="G26">
        <v>2012573</v>
      </c>
      <c r="H26">
        <v>2767941</v>
      </c>
      <c r="I26">
        <v>2344693</v>
      </c>
      <c r="J26">
        <v>3879140</v>
      </c>
      <c r="K26">
        <v>-0.15</v>
      </c>
      <c r="L26">
        <v>566204</v>
      </c>
      <c r="M26">
        <v>356952</v>
      </c>
      <c r="O26">
        <f t="shared" si="0"/>
        <v>0.18083905195481473</v>
      </c>
      <c r="P26">
        <f t="shared" si="1"/>
        <v>0.63130006416492457</v>
      </c>
      <c r="Q26">
        <f t="shared" si="2"/>
        <v>0.98051411646802467</v>
      </c>
      <c r="R26">
        <f t="shared" si="3"/>
        <v>1.1650225855161527</v>
      </c>
      <c r="S26">
        <f t="shared" si="4"/>
        <v>2.49094986586561</v>
      </c>
      <c r="T26">
        <f t="shared" si="5"/>
        <v>0.71354501255432901</v>
      </c>
      <c r="U26">
        <f t="shared" si="6"/>
        <v>0.28133339759601267</v>
      </c>
      <c r="V26">
        <f t="shared" si="7"/>
        <v>0.24313030471661293</v>
      </c>
      <c r="X26" s="8">
        <v>178.05</v>
      </c>
      <c r="Z26">
        <f t="shared" si="8"/>
        <v>274.99999999999994</v>
      </c>
      <c r="AA26">
        <f t="shared" si="9"/>
        <v>43.371595400878618</v>
      </c>
      <c r="AB26">
        <f t="shared" si="10"/>
        <v>-1187.0000000000002</v>
      </c>
      <c r="AC26">
        <f t="shared" si="11"/>
        <v>27.924626988685194</v>
      </c>
      <c r="AD26">
        <f t="shared" si="12"/>
        <v>3.3569963615877985</v>
      </c>
    </row>
    <row r="27" spans="1:30">
      <c r="A27">
        <v>3</v>
      </c>
      <c r="B27">
        <v>2018</v>
      </c>
      <c r="C27">
        <v>179305.33900000001</v>
      </c>
      <c r="D27">
        <v>673097</v>
      </c>
      <c r="E27">
        <v>8405</v>
      </c>
      <c r="F27">
        <v>1020184</v>
      </c>
      <c r="G27">
        <v>1818957</v>
      </c>
      <c r="H27">
        <v>2561258</v>
      </c>
      <c r="I27">
        <v>2292185</v>
      </c>
      <c r="J27">
        <v>3581442</v>
      </c>
      <c r="K27">
        <v>-0.04</v>
      </c>
      <c r="L27">
        <v>703629</v>
      </c>
      <c r="M27">
        <v>358877</v>
      </c>
      <c r="O27">
        <f t="shared" si="0"/>
        <v>0.23468200797332472</v>
      </c>
      <c r="P27">
        <f t="shared" si="1"/>
        <v>0.82387098797863911</v>
      </c>
      <c r="Q27">
        <f t="shared" si="2"/>
        <v>1.2487056100383749</v>
      </c>
      <c r="R27">
        <f t="shared" si="3"/>
        <v>1.2601644788744319</v>
      </c>
      <c r="S27">
        <f t="shared" si="4"/>
        <v>2.5105843651733415</v>
      </c>
      <c r="T27">
        <f t="shared" si="5"/>
        <v>0.71514713905739646</v>
      </c>
      <c r="U27">
        <f t="shared" si="6"/>
        <v>0.38683102459266494</v>
      </c>
      <c r="V27">
        <f t="shared" si="7"/>
        <v>0.2602328685968206</v>
      </c>
      <c r="X27">
        <v>195.63</v>
      </c>
      <c r="Z27">
        <f t="shared" si="8"/>
        <v>-86.666666666666671</v>
      </c>
      <c r="AA27">
        <f t="shared" si="9"/>
        <v>52.113593536399662</v>
      </c>
      <c r="AB27">
        <f t="shared" si="10"/>
        <v>-4890.75</v>
      </c>
      <c r="AC27">
        <f t="shared" si="11"/>
        <v>34.383506767965386</v>
      </c>
      <c r="AD27">
        <f t="shared" si="12"/>
        <v>3.4573792570751944</v>
      </c>
    </row>
    <row r="28" spans="1:30">
      <c r="A28">
        <v>2</v>
      </c>
      <c r="B28">
        <v>2018</v>
      </c>
      <c r="C28">
        <v>177945.946</v>
      </c>
      <c r="D28">
        <v>631056</v>
      </c>
      <c r="E28">
        <v>-52746</v>
      </c>
      <c r="F28">
        <v>891710</v>
      </c>
      <c r="G28">
        <v>1837041</v>
      </c>
      <c r="H28">
        <v>2581174</v>
      </c>
      <c r="I28">
        <v>2351629</v>
      </c>
      <c r="J28">
        <v>3472884</v>
      </c>
      <c r="K28">
        <v>-0.3</v>
      </c>
      <c r="L28">
        <v>704846</v>
      </c>
      <c r="M28">
        <v>350007</v>
      </c>
      <c r="O28">
        <f t="shared" si="0"/>
        <v>-1.5187953297605103</v>
      </c>
      <c r="P28">
        <f t="shared" si="1"/>
        <v>-5.915151787015958</v>
      </c>
      <c r="Q28">
        <f t="shared" si="2"/>
        <v>-8.3583707309652393</v>
      </c>
      <c r="R28">
        <f t="shared" si="3"/>
        <v>1.2801178634554156</v>
      </c>
      <c r="S28">
        <f t="shared" si="4"/>
        <v>2.8946339056419688</v>
      </c>
      <c r="T28">
        <f t="shared" si="5"/>
        <v>0.74323645707717279</v>
      </c>
      <c r="U28">
        <f t="shared" si="6"/>
        <v>0.38368550293651582</v>
      </c>
      <c r="V28">
        <f t="shared" si="7"/>
        <v>0.28187340593710158</v>
      </c>
      <c r="X28" s="8">
        <v>172.47</v>
      </c>
      <c r="Z28">
        <f t="shared" si="8"/>
        <v>400</v>
      </c>
      <c r="AA28">
        <f t="shared" si="9"/>
        <v>48.633302443238001</v>
      </c>
      <c r="AB28">
        <f t="shared" si="10"/>
        <v>-574.9</v>
      </c>
      <c r="AC28">
        <f t="shared" si="11"/>
        <v>34.417397255408147</v>
      </c>
      <c r="AD28">
        <f t="shared" si="12"/>
        <v>4.0244973141492189</v>
      </c>
    </row>
    <row r="29" spans="1:30">
      <c r="A29">
        <v>1</v>
      </c>
      <c r="B29">
        <v>2018</v>
      </c>
      <c r="C29">
        <v>176562.96299999999</v>
      </c>
      <c r="D29">
        <v>589222</v>
      </c>
      <c r="E29">
        <v>10622</v>
      </c>
      <c r="F29">
        <v>865163</v>
      </c>
      <c r="G29">
        <v>2098016</v>
      </c>
      <c r="H29">
        <v>2839322</v>
      </c>
      <c r="I29">
        <v>2489926</v>
      </c>
      <c r="J29">
        <v>3704485</v>
      </c>
      <c r="K29">
        <v>-0.06</v>
      </c>
      <c r="L29">
        <v>682854</v>
      </c>
      <c r="M29">
        <v>343959</v>
      </c>
      <c r="O29">
        <f t="shared" si="0"/>
        <v>0.2867335135653134</v>
      </c>
      <c r="P29">
        <f t="shared" si="1"/>
        <v>1.2277455230979597</v>
      </c>
      <c r="Q29">
        <f t="shared" si="2"/>
        <v>1.8027161239736467</v>
      </c>
      <c r="R29">
        <f t="shared" si="3"/>
        <v>1.1868002913228497</v>
      </c>
      <c r="S29">
        <f t="shared" si="4"/>
        <v>3.2818347525264024</v>
      </c>
      <c r="T29">
        <f t="shared" si="5"/>
        <v>0.76645525626369115</v>
      </c>
      <c r="U29">
        <f t="shared" si="6"/>
        <v>0.32547606881930358</v>
      </c>
      <c r="V29">
        <f t="shared" si="7"/>
        <v>0.28447005347682036</v>
      </c>
      <c r="X29" s="8">
        <v>165.45</v>
      </c>
      <c r="Z29">
        <f t="shared" si="8"/>
        <v>-53.846153846153854</v>
      </c>
      <c r="AA29">
        <f t="shared" si="9"/>
        <v>49.577819953005822</v>
      </c>
      <c r="AB29">
        <f t="shared" si="10"/>
        <v>-2757.5</v>
      </c>
      <c r="AC29">
        <f t="shared" si="11"/>
        <v>33.765131227699285</v>
      </c>
      <c r="AD29">
        <f>0.5*(J29+J31)/F29</f>
        <v>2.1409173762632014</v>
      </c>
    </row>
    <row r="30" spans="1:30">
      <c r="J30">
        <v>3550245</v>
      </c>
      <c r="K30" s="5">
        <v>-0.13</v>
      </c>
    </row>
    <row r="31" spans="1:30">
      <c r="B31" s="4"/>
      <c r="C31">
        <f>AVERAGE(C2:C29)</f>
        <v>195616.28892857142</v>
      </c>
      <c r="O31">
        <f>AVERAGE(O2:O29)</f>
        <v>1.274787739089607</v>
      </c>
      <c r="P31">
        <f t="shared" ref="P31:AD31" si="13">AVERAGE(P2:P29)</f>
        <v>3.0931104459636685</v>
      </c>
      <c r="Q31">
        <f t="shared" si="13"/>
        <v>8.4366360141876164</v>
      </c>
      <c r="R31">
        <f t="shared" si="13"/>
        <v>1.1409831087015583</v>
      </c>
      <c r="S31">
        <f t="shared" si="13"/>
        <v>1.8263239767174304</v>
      </c>
      <c r="T31">
        <f t="shared" si="13"/>
        <v>0.6312363166487639</v>
      </c>
      <c r="U31">
        <f t="shared" si="13"/>
        <v>0.32656043389210954</v>
      </c>
      <c r="V31">
        <f t="shared" si="13"/>
        <v>0.2825385864859839</v>
      </c>
      <c r="Z31">
        <f t="shared" si="13"/>
        <v>112.80874091274947</v>
      </c>
      <c r="AA31">
        <f t="shared" si="13"/>
        <v>60.749130208771632</v>
      </c>
      <c r="AB31">
        <f t="shared" si="13"/>
        <v>-108.83685881093706</v>
      </c>
      <c r="AC31">
        <f t="shared" si="13"/>
        <v>27.33627413830531</v>
      </c>
      <c r="AD31">
        <f t="shared" si="13"/>
        <v>2.671099116806372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7864-F970-41C6-B4A0-4EB6A43679D8}">
  <dimension ref="A1:AD31"/>
  <sheetViews>
    <sheetView workbookViewId="0">
      <selection activeCell="AR37" sqref="AH1:AR37"/>
    </sheetView>
  </sheetViews>
  <sheetFormatPr defaultRowHeight="15"/>
  <cols>
    <col min="3" max="3" width="9.5703125" bestFit="1" customWidth="1"/>
    <col min="4" max="4" width="11.28515625" customWidth="1"/>
    <col min="6" max="6" width="15.5703125" customWidth="1"/>
    <col min="7" max="7" width="10.85546875" customWidth="1"/>
    <col min="8" max="8" width="10.7109375" customWidth="1"/>
    <col min="9" max="9" width="11.85546875" customWidth="1"/>
    <col min="10" max="10" width="12.5703125" customWidth="1"/>
    <col min="12" max="12" width="10.5703125" customWidth="1"/>
  </cols>
  <sheetData>
    <row r="1" spans="1:30" ht="57.75">
      <c r="A1" t="s">
        <v>1</v>
      </c>
      <c r="B1" t="s">
        <v>2</v>
      </c>
      <c r="C1" s="1" t="s">
        <v>18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s="3" t="s">
        <v>31</v>
      </c>
      <c r="N1" s="3"/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</row>
    <row r="2" spans="1:30">
      <c r="A2">
        <v>4</v>
      </c>
      <c r="B2">
        <v>2024</v>
      </c>
      <c r="C2" s="13">
        <v>7435000</v>
      </c>
      <c r="D2" s="6">
        <v>69632000</v>
      </c>
      <c r="E2" s="6">
        <v>24108000</v>
      </c>
      <c r="F2" s="6">
        <v>302695000</v>
      </c>
      <c r="G2" s="6">
        <v>108882000</v>
      </c>
      <c r="H2" s="6">
        <v>231203000</v>
      </c>
      <c r="I2" s="6">
        <v>147080000</v>
      </c>
      <c r="J2" s="6">
        <v>533898000</v>
      </c>
      <c r="K2">
        <v>3.23</v>
      </c>
      <c r="L2" s="6">
        <v>17482000</v>
      </c>
      <c r="M2">
        <v>39722000</v>
      </c>
      <c r="O2">
        <f>(E2/J2)*100</f>
        <v>4.5154692469348081</v>
      </c>
      <c r="P2">
        <f>(E2/F2)*100</f>
        <v>7.9644526668758981</v>
      </c>
      <c r="Q2">
        <f>(E2/D2)*100</f>
        <v>34.622012867647058</v>
      </c>
      <c r="R2">
        <f>I2/G2</f>
        <v>1.3508201539281057</v>
      </c>
      <c r="S2">
        <f>H2/F2</f>
        <v>0.76381506136540078</v>
      </c>
      <c r="T2">
        <f>H2/J2</f>
        <v>0.43304713634439534</v>
      </c>
      <c r="U2">
        <f>L2/G2</f>
        <v>0.16055913741481603</v>
      </c>
      <c r="V2">
        <f>M2/(M2+F2)</f>
        <v>0.11600475443684163</v>
      </c>
      <c r="X2">
        <v>420.66</v>
      </c>
      <c r="Z2">
        <f>((K2-K3)/K3)*100</f>
        <v>-2.1212121212121167</v>
      </c>
      <c r="AA2">
        <f>X2*C2/D2</f>
        <v>44.916232479319852</v>
      </c>
      <c r="AB2">
        <f>X2/K2</f>
        <v>130.23529411764707</v>
      </c>
      <c r="AC2">
        <f>X2*C2/F2</f>
        <v>10.332536381506136</v>
      </c>
      <c r="AD2">
        <f>0.5*(J2+J3)/F2</f>
        <v>1.7458349163349245</v>
      </c>
    </row>
    <row r="3" spans="1:30">
      <c r="A3">
        <v>3</v>
      </c>
      <c r="B3">
        <v>2024</v>
      </c>
      <c r="C3" s="6">
        <v>7436000</v>
      </c>
      <c r="D3" s="6">
        <v>65585000</v>
      </c>
      <c r="E3" s="6">
        <v>24667000</v>
      </c>
      <c r="F3" s="6">
        <v>287723000</v>
      </c>
      <c r="G3" s="6">
        <v>115200000</v>
      </c>
      <c r="H3" s="6">
        <v>235290000</v>
      </c>
      <c r="I3" s="6">
        <v>149926000</v>
      </c>
      <c r="J3" s="6">
        <v>523013000</v>
      </c>
      <c r="K3">
        <v>3.3</v>
      </c>
      <c r="L3" s="6">
        <v>20840000</v>
      </c>
      <c r="M3" s="6">
        <v>42868000</v>
      </c>
      <c r="O3">
        <f t="shared" ref="O3:O23" si="0">(E3/J3)*100</f>
        <v>4.716326362824633</v>
      </c>
      <c r="P3">
        <f t="shared" ref="P3:P23" si="1">(E3/F3)*100</f>
        <v>8.5731762841343926</v>
      </c>
      <c r="Q3">
        <f t="shared" ref="Q3:Q23" si="2">(E3/D3)*100</f>
        <v>37.610734161774793</v>
      </c>
      <c r="R3">
        <f t="shared" ref="R3:R23" si="3">I3/G3</f>
        <v>1.3014409722222222</v>
      </c>
      <c r="S3">
        <f t="shared" ref="S3:S23" si="4">H3/F3</f>
        <v>0.8177656982583944</v>
      </c>
      <c r="T3">
        <f t="shared" ref="T3:T23" si="5">H3/J3</f>
        <v>0.44987409490777475</v>
      </c>
      <c r="U3">
        <f t="shared" ref="U3:U23" si="6">L3/G3</f>
        <v>0.18090277777777777</v>
      </c>
      <c r="V3">
        <f t="shared" ref="V3:V23" si="7">M3/(M3+F3)</f>
        <v>0.12967080168546632</v>
      </c>
      <c r="X3" s="8">
        <v>428.58</v>
      </c>
      <c r="Z3">
        <f t="shared" ref="Z3:Z23" si="8">((K3-K4)/K4)*100</f>
        <v>11.864406779661005</v>
      </c>
      <c r="AA3">
        <f t="shared" ref="AA3:AA23" si="9">X3*C3/D3</f>
        <v>48.592222001982158</v>
      </c>
      <c r="AB3">
        <f t="shared" ref="AB3:AB23" si="10">X3/K3</f>
        <v>129.87272727272727</v>
      </c>
      <c r="AC3">
        <f t="shared" ref="AC3:AC23" si="11">X3*C3/F3</f>
        <v>11.076350795730615</v>
      </c>
      <c r="AD3">
        <f t="shared" ref="AD3:AD23" si="12">0.5*(J3+J4)/F3</f>
        <v>1.7989107579164683</v>
      </c>
    </row>
    <row r="4" spans="1:30">
      <c r="A4">
        <v>2</v>
      </c>
      <c r="B4">
        <v>2024</v>
      </c>
      <c r="C4">
        <v>7434000</v>
      </c>
      <c r="D4">
        <v>64727000</v>
      </c>
      <c r="E4">
        <v>22036000</v>
      </c>
      <c r="F4">
        <v>268477000</v>
      </c>
      <c r="G4">
        <v>125286000</v>
      </c>
      <c r="H4">
        <v>243686000</v>
      </c>
      <c r="I4">
        <v>159734000</v>
      </c>
      <c r="J4">
        <v>512163000</v>
      </c>
      <c r="K4">
        <v>2.95</v>
      </c>
      <c r="L4">
        <v>18315000</v>
      </c>
      <c r="M4">
        <v>44937000</v>
      </c>
      <c r="O4">
        <f t="shared" si="0"/>
        <v>4.3025364971698465</v>
      </c>
      <c r="P4">
        <f t="shared" si="1"/>
        <v>8.2077794373447261</v>
      </c>
      <c r="Q4">
        <f t="shared" si="2"/>
        <v>34.044525468506187</v>
      </c>
      <c r="R4">
        <f t="shared" si="3"/>
        <v>1.2749549031815206</v>
      </c>
      <c r="S4">
        <f t="shared" si="4"/>
        <v>0.90766061897294736</v>
      </c>
      <c r="T4">
        <f t="shared" si="5"/>
        <v>0.47579774407756903</v>
      </c>
      <c r="U4">
        <f t="shared" si="6"/>
        <v>0.14618552751305014</v>
      </c>
      <c r="V4">
        <f t="shared" si="7"/>
        <v>0.14337904496927387</v>
      </c>
      <c r="X4" s="8">
        <v>444.36</v>
      </c>
      <c r="Z4">
        <f t="shared" si="8"/>
        <v>0.34013605442177658</v>
      </c>
      <c r="AA4">
        <f t="shared" si="9"/>
        <v>51.035460317950779</v>
      </c>
      <c r="AB4">
        <f t="shared" si="10"/>
        <v>150.63050847457626</v>
      </c>
      <c r="AC4">
        <f t="shared" si="11"/>
        <v>12.304116330262927</v>
      </c>
      <c r="AD4">
        <f t="shared" si="12"/>
        <v>1.8557232090644635</v>
      </c>
    </row>
    <row r="5" spans="1:30">
      <c r="A5">
        <v>1</v>
      </c>
      <c r="B5">
        <v>2024</v>
      </c>
      <c r="C5">
        <v>7433000</v>
      </c>
      <c r="D5">
        <v>61858000</v>
      </c>
      <c r="E5">
        <v>21939000</v>
      </c>
      <c r="F5">
        <v>253152000</v>
      </c>
      <c r="G5">
        <v>118525000</v>
      </c>
      <c r="H5">
        <v>231123000</v>
      </c>
      <c r="I5">
        <v>147180000</v>
      </c>
      <c r="J5">
        <v>484275000</v>
      </c>
      <c r="K5">
        <v>2.94</v>
      </c>
      <c r="L5">
        <v>19634000</v>
      </c>
      <c r="M5">
        <v>44907000</v>
      </c>
      <c r="O5">
        <f t="shared" si="0"/>
        <v>4.5302772185225342</v>
      </c>
      <c r="P5">
        <f t="shared" si="1"/>
        <v>8.6663348502085711</v>
      </c>
      <c r="Q5">
        <f t="shared" si="2"/>
        <v>35.466714087102716</v>
      </c>
      <c r="R5">
        <f t="shared" si="3"/>
        <v>1.2417633410672855</v>
      </c>
      <c r="S5">
        <f t="shared" si="4"/>
        <v>0.91298113386423962</v>
      </c>
      <c r="T5">
        <f t="shared" si="5"/>
        <v>0.4772556914975995</v>
      </c>
      <c r="U5">
        <f t="shared" si="6"/>
        <v>0.16565281586163258</v>
      </c>
      <c r="V5">
        <f t="shared" si="7"/>
        <v>0.15066480126417925</v>
      </c>
      <c r="X5" s="8">
        <v>417.53</v>
      </c>
      <c r="Z5">
        <f t="shared" si="8"/>
        <v>0.34129692832763775</v>
      </c>
      <c r="AA5">
        <f t="shared" si="9"/>
        <v>50.17136813346697</v>
      </c>
      <c r="AB5">
        <f t="shared" si="10"/>
        <v>142.01700680272108</v>
      </c>
      <c r="AC5">
        <f t="shared" si="11"/>
        <v>12.259435003476172</v>
      </c>
      <c r="AD5">
        <f t="shared" si="12"/>
        <v>1.8858887150802679</v>
      </c>
    </row>
    <row r="6" spans="1:30">
      <c r="A6">
        <v>4</v>
      </c>
      <c r="B6">
        <v>2023</v>
      </c>
      <c r="C6">
        <v>7432000</v>
      </c>
      <c r="D6">
        <v>62020000</v>
      </c>
      <c r="E6">
        <v>21870000</v>
      </c>
      <c r="F6">
        <v>238268000</v>
      </c>
      <c r="G6">
        <v>121016000</v>
      </c>
      <c r="H6">
        <v>232290000</v>
      </c>
      <c r="I6">
        <v>147393000</v>
      </c>
      <c r="J6">
        <v>470558000</v>
      </c>
      <c r="K6">
        <v>2.93</v>
      </c>
      <c r="L6">
        <v>17305000</v>
      </c>
      <c r="M6">
        <v>47178000</v>
      </c>
      <c r="O6">
        <f t="shared" si="0"/>
        <v>4.647673613029637</v>
      </c>
      <c r="P6">
        <f t="shared" si="1"/>
        <v>9.1787399063239707</v>
      </c>
      <c r="Q6">
        <f t="shared" si="2"/>
        <v>35.262818445662688</v>
      </c>
      <c r="R6">
        <f t="shared" si="3"/>
        <v>1.2179629139948436</v>
      </c>
      <c r="S6">
        <f t="shared" si="4"/>
        <v>0.97491060486510983</v>
      </c>
      <c r="T6">
        <f t="shared" si="5"/>
        <v>0.49364796688187218</v>
      </c>
      <c r="U6">
        <f t="shared" si="6"/>
        <v>0.14299762014940173</v>
      </c>
      <c r="V6">
        <f t="shared" si="7"/>
        <v>0.16527819622625645</v>
      </c>
      <c r="X6" s="8">
        <v>372.5</v>
      </c>
      <c r="Z6">
        <f t="shared" si="8"/>
        <v>-2.0066889632107041</v>
      </c>
      <c r="AA6">
        <f t="shared" si="9"/>
        <v>44.637536278619798</v>
      </c>
      <c r="AB6">
        <f t="shared" si="10"/>
        <v>127.13310580204778</v>
      </c>
      <c r="AC6">
        <f t="shared" si="11"/>
        <v>11.618933301996071</v>
      </c>
      <c r="AD6">
        <f t="shared" si="12"/>
        <v>1.9229250256014236</v>
      </c>
    </row>
    <row r="7" spans="1:30">
      <c r="A7">
        <v>3</v>
      </c>
      <c r="B7">
        <v>2023</v>
      </c>
      <c r="C7">
        <v>7431000</v>
      </c>
      <c r="D7">
        <v>56517000</v>
      </c>
      <c r="E7">
        <v>22291000</v>
      </c>
      <c r="F7">
        <v>220714000</v>
      </c>
      <c r="G7">
        <v>124792000</v>
      </c>
      <c r="H7">
        <v>225071000</v>
      </c>
      <c r="I7">
        <v>207586000</v>
      </c>
      <c r="J7">
        <v>445785000</v>
      </c>
      <c r="K7">
        <v>2.99</v>
      </c>
      <c r="L7">
        <v>80452000</v>
      </c>
      <c r="M7">
        <v>45694000</v>
      </c>
      <c r="O7">
        <f t="shared" si="0"/>
        <v>5.0003925659230353</v>
      </c>
      <c r="P7">
        <f t="shared" si="1"/>
        <v>10.099495274427539</v>
      </c>
      <c r="Q7">
        <f t="shared" si="2"/>
        <v>39.441230072367603</v>
      </c>
      <c r="R7">
        <f t="shared" si="3"/>
        <v>1.663455990768639</v>
      </c>
      <c r="S7">
        <f t="shared" si="4"/>
        <v>1.0197404786284514</v>
      </c>
      <c r="T7">
        <f t="shared" si="5"/>
        <v>0.5048868849333199</v>
      </c>
      <c r="U7">
        <f t="shared" si="6"/>
        <v>0.64468876210013459</v>
      </c>
      <c r="V7">
        <f t="shared" si="7"/>
        <v>0.17151887330710788</v>
      </c>
      <c r="X7" s="8">
        <v>312.14999999999998</v>
      </c>
      <c r="Z7">
        <f t="shared" si="8"/>
        <v>11.152416356877334</v>
      </c>
      <c r="AA7">
        <f t="shared" si="9"/>
        <v>41.042281968257342</v>
      </c>
      <c r="AB7">
        <f t="shared" si="10"/>
        <v>104.39799331103677</v>
      </c>
      <c r="AC7">
        <f t="shared" si="11"/>
        <v>10.509467682158812</v>
      </c>
      <c r="AD7">
        <f t="shared" si="12"/>
        <v>1.9431504118451934</v>
      </c>
    </row>
    <row r="8" spans="1:30">
      <c r="A8">
        <v>2</v>
      </c>
      <c r="B8">
        <v>2023</v>
      </c>
      <c r="C8">
        <v>7432000</v>
      </c>
      <c r="D8">
        <v>56189000</v>
      </c>
      <c r="E8">
        <v>20081000</v>
      </c>
      <c r="F8">
        <v>206223000</v>
      </c>
      <c r="G8">
        <v>104149000</v>
      </c>
      <c r="H8">
        <v>205753000</v>
      </c>
      <c r="I8">
        <v>184257000</v>
      </c>
      <c r="J8">
        <v>411976000</v>
      </c>
      <c r="K8">
        <v>2.69</v>
      </c>
      <c r="L8">
        <v>34704000</v>
      </c>
      <c r="M8">
        <v>47237000</v>
      </c>
      <c r="O8">
        <f t="shared" si="0"/>
        <v>4.874313066780589</v>
      </c>
      <c r="P8">
        <f t="shared" si="1"/>
        <v>9.7375171537607343</v>
      </c>
      <c r="Q8">
        <f t="shared" si="2"/>
        <v>35.738311769207499</v>
      </c>
      <c r="R8">
        <f t="shared" si="3"/>
        <v>1.7691672507657299</v>
      </c>
      <c r="S8">
        <f t="shared" si="4"/>
        <v>0.99772091376810546</v>
      </c>
      <c r="T8">
        <f t="shared" si="5"/>
        <v>0.499429578422044</v>
      </c>
      <c r="U8">
        <f t="shared" si="6"/>
        <v>0.33321491324928709</v>
      </c>
      <c r="V8">
        <f t="shared" si="7"/>
        <v>0.18636865777637496</v>
      </c>
      <c r="X8" s="8">
        <v>335.94</v>
      </c>
      <c r="Z8">
        <f t="shared" si="8"/>
        <v>9.7959183673469283</v>
      </c>
      <c r="AA8">
        <f t="shared" si="9"/>
        <v>44.434072149353078</v>
      </c>
      <c r="AB8">
        <f t="shared" si="10"/>
        <v>124.88475836431228</v>
      </c>
      <c r="AC8">
        <f t="shared" si="11"/>
        <v>12.106826493650077</v>
      </c>
      <c r="AD8">
        <f t="shared" si="12"/>
        <v>1.920406550190813</v>
      </c>
    </row>
    <row r="9" spans="1:30">
      <c r="A9">
        <v>1</v>
      </c>
      <c r="B9">
        <v>2023</v>
      </c>
      <c r="C9">
        <v>7437000</v>
      </c>
      <c r="D9">
        <v>52857000</v>
      </c>
      <c r="E9">
        <v>18299000</v>
      </c>
      <c r="F9">
        <v>194683000</v>
      </c>
      <c r="G9">
        <v>85691000</v>
      </c>
      <c r="H9">
        <v>185405000</v>
      </c>
      <c r="I9">
        <v>163889000</v>
      </c>
      <c r="J9">
        <v>380088000</v>
      </c>
      <c r="K9">
        <v>2.4500000000000002</v>
      </c>
      <c r="L9">
        <v>26562000</v>
      </c>
      <c r="M9">
        <v>48210000</v>
      </c>
      <c r="O9">
        <f t="shared" si="0"/>
        <v>4.8144113994653868</v>
      </c>
      <c r="P9">
        <f t="shared" si="1"/>
        <v>9.3993825860501445</v>
      </c>
      <c r="Q9">
        <f t="shared" si="2"/>
        <v>34.619823296819717</v>
      </c>
      <c r="R9">
        <f t="shared" si="3"/>
        <v>1.9125579115659754</v>
      </c>
      <c r="S9">
        <f t="shared" si="4"/>
        <v>0.95234303971070922</v>
      </c>
      <c r="T9">
        <f t="shared" si="5"/>
        <v>0.48779493170002736</v>
      </c>
      <c r="U9">
        <f t="shared" si="6"/>
        <v>0.30997420966029104</v>
      </c>
      <c r="V9">
        <f t="shared" si="7"/>
        <v>0.1984824593545306</v>
      </c>
      <c r="X9" s="8">
        <v>283.79000000000002</v>
      </c>
      <c r="Z9">
        <f t="shared" si="8"/>
        <v>11.363636363636363</v>
      </c>
      <c r="AA9">
        <f t="shared" si="9"/>
        <v>39.929360917191673</v>
      </c>
      <c r="AB9">
        <f t="shared" si="10"/>
        <v>115.83265306122449</v>
      </c>
      <c r="AC9">
        <f t="shared" si="11"/>
        <v>10.840937472712051</v>
      </c>
      <c r="AD9">
        <f t="shared" si="12"/>
        <v>1.9124422779595547</v>
      </c>
    </row>
    <row r="10" spans="1:30">
      <c r="A10">
        <v>4</v>
      </c>
      <c r="B10">
        <v>2022</v>
      </c>
      <c r="C10">
        <v>7447000</v>
      </c>
      <c r="D10">
        <v>52747000</v>
      </c>
      <c r="E10">
        <v>16425000</v>
      </c>
      <c r="F10">
        <v>183136000</v>
      </c>
      <c r="G10">
        <v>81718000</v>
      </c>
      <c r="H10">
        <v>181416000</v>
      </c>
      <c r="I10">
        <v>157823000</v>
      </c>
      <c r="J10">
        <v>364552000</v>
      </c>
      <c r="K10">
        <v>2.2000000000000002</v>
      </c>
      <c r="L10">
        <v>15646000</v>
      </c>
      <c r="M10">
        <v>48116000</v>
      </c>
      <c r="O10">
        <f t="shared" si="0"/>
        <v>4.5055300752704692</v>
      </c>
      <c r="P10">
        <f t="shared" si="1"/>
        <v>8.9687445395771448</v>
      </c>
      <c r="Q10">
        <f t="shared" si="2"/>
        <v>31.139211708722769</v>
      </c>
      <c r="R10">
        <f t="shared" si="3"/>
        <v>1.9313125627156809</v>
      </c>
      <c r="S10">
        <f t="shared" si="4"/>
        <v>0.99060807268914908</v>
      </c>
      <c r="T10">
        <f t="shared" si="5"/>
        <v>0.49764094011279597</v>
      </c>
      <c r="U10">
        <f t="shared" si="6"/>
        <v>0.19146332509361463</v>
      </c>
      <c r="V10">
        <f t="shared" si="7"/>
        <v>0.20806738968744054</v>
      </c>
      <c r="X10" s="8">
        <v>235.48</v>
      </c>
      <c r="Z10">
        <f t="shared" si="8"/>
        <v>-6.3829787234042508</v>
      </c>
      <c r="AA10">
        <f t="shared" si="9"/>
        <v>33.245863461429089</v>
      </c>
      <c r="AB10">
        <f t="shared" si="10"/>
        <v>107.03636363636362</v>
      </c>
      <c r="AC10">
        <f t="shared" si="11"/>
        <v>9.5755043246549008</v>
      </c>
      <c r="AD10">
        <f t="shared" si="12"/>
        <v>1.9775904246024811</v>
      </c>
    </row>
    <row r="11" spans="1:30">
      <c r="A11">
        <v>3</v>
      </c>
      <c r="B11">
        <v>2022</v>
      </c>
      <c r="C11">
        <v>7457000</v>
      </c>
      <c r="D11">
        <v>50122000</v>
      </c>
      <c r="E11">
        <v>17556000</v>
      </c>
      <c r="F11">
        <v>173566000</v>
      </c>
      <c r="G11">
        <v>87389000</v>
      </c>
      <c r="H11">
        <v>186218000</v>
      </c>
      <c r="I11">
        <v>160812000</v>
      </c>
      <c r="J11">
        <v>359784000</v>
      </c>
      <c r="K11">
        <v>2.35</v>
      </c>
      <c r="L11">
        <v>22884000</v>
      </c>
      <c r="M11">
        <v>48622000</v>
      </c>
      <c r="O11">
        <f t="shared" si="0"/>
        <v>4.8795944233206594</v>
      </c>
      <c r="P11">
        <f t="shared" si="1"/>
        <v>10.114884251523916</v>
      </c>
      <c r="Q11">
        <f t="shared" si="2"/>
        <v>35.026535253980292</v>
      </c>
      <c r="R11">
        <f t="shared" si="3"/>
        <v>1.8401858357459178</v>
      </c>
      <c r="S11">
        <f t="shared" si="4"/>
        <v>1.0728944608967195</v>
      </c>
      <c r="T11">
        <f t="shared" si="5"/>
        <v>0.5175827718853534</v>
      </c>
      <c r="U11">
        <f t="shared" si="6"/>
        <v>0.26186362127956608</v>
      </c>
      <c r="V11">
        <f t="shared" si="7"/>
        <v>0.21883270023583631</v>
      </c>
      <c r="X11" s="8">
        <v>228.04</v>
      </c>
      <c r="Z11">
        <f t="shared" si="8"/>
        <v>5.8558558558558511</v>
      </c>
      <c r="AA11">
        <f t="shared" si="9"/>
        <v>33.927103467539204</v>
      </c>
      <c r="AB11">
        <f t="shared" si="10"/>
        <v>97.038297872340422</v>
      </c>
      <c r="AC11">
        <f t="shared" si="11"/>
        <v>9.7973928073470606</v>
      </c>
      <c r="AD11">
        <f t="shared" si="12"/>
        <v>2.0874595254831014</v>
      </c>
    </row>
    <row r="12" spans="1:30">
      <c r="A12">
        <v>2</v>
      </c>
      <c r="B12">
        <v>2022</v>
      </c>
      <c r="C12">
        <v>7464000</v>
      </c>
      <c r="D12">
        <v>51865000</v>
      </c>
      <c r="E12">
        <v>16740000</v>
      </c>
      <c r="F12">
        <v>166542000</v>
      </c>
      <c r="G12">
        <v>95082000</v>
      </c>
      <c r="H12">
        <v>198298000</v>
      </c>
      <c r="I12">
        <v>169684000</v>
      </c>
      <c r="J12">
        <v>364840000</v>
      </c>
      <c r="K12">
        <v>2.2200000000000002</v>
      </c>
      <c r="L12">
        <v>13931000</v>
      </c>
      <c r="M12">
        <v>49781000</v>
      </c>
      <c r="O12">
        <f t="shared" si="0"/>
        <v>4.5883126850126086</v>
      </c>
      <c r="P12">
        <f t="shared" si="1"/>
        <v>10.051518535864828</v>
      </c>
      <c r="Q12">
        <f t="shared" si="2"/>
        <v>32.276101417140652</v>
      </c>
      <c r="R12">
        <f t="shared" si="3"/>
        <v>1.7846069708251824</v>
      </c>
      <c r="S12">
        <f t="shared" si="4"/>
        <v>1.1906786276134549</v>
      </c>
      <c r="T12">
        <f t="shared" si="5"/>
        <v>0.54352044731937288</v>
      </c>
      <c r="U12">
        <f t="shared" si="6"/>
        <v>0.14651563913253823</v>
      </c>
      <c r="V12">
        <f t="shared" si="7"/>
        <v>0.23012347276988576</v>
      </c>
      <c r="X12">
        <v>250.94</v>
      </c>
      <c r="Z12">
        <f t="shared" si="8"/>
        <v>0</v>
      </c>
      <c r="AA12">
        <f t="shared" si="9"/>
        <v>36.113297213920752</v>
      </c>
      <c r="AB12">
        <f t="shared" si="10"/>
        <v>113.03603603603602</v>
      </c>
      <c r="AC12">
        <f t="shared" si="11"/>
        <v>11.246509348993047</v>
      </c>
      <c r="AD12">
        <f t="shared" si="12"/>
        <v>2.1299341907746996</v>
      </c>
    </row>
    <row r="13" spans="1:30">
      <c r="A13">
        <v>1</v>
      </c>
      <c r="B13">
        <v>2022</v>
      </c>
      <c r="C13">
        <v>7483000</v>
      </c>
      <c r="D13">
        <v>49360000</v>
      </c>
      <c r="E13">
        <v>16728000</v>
      </c>
      <c r="F13">
        <v>162924000</v>
      </c>
      <c r="G13">
        <v>77439000</v>
      </c>
      <c r="H13">
        <v>181683000</v>
      </c>
      <c r="I13">
        <v>153922000</v>
      </c>
      <c r="J13">
        <v>344607000</v>
      </c>
      <c r="K13">
        <v>2.2200000000000002</v>
      </c>
      <c r="L13">
        <v>12498000</v>
      </c>
      <c r="M13">
        <v>49926000</v>
      </c>
      <c r="O13">
        <f t="shared" si="0"/>
        <v>4.8542252478910761</v>
      </c>
      <c r="P13">
        <f t="shared" si="1"/>
        <v>10.267363924283716</v>
      </c>
      <c r="Q13">
        <f t="shared" si="2"/>
        <v>33.889789303079418</v>
      </c>
      <c r="R13">
        <f t="shared" si="3"/>
        <v>1.987654799261354</v>
      </c>
      <c r="S13">
        <f t="shared" si="4"/>
        <v>1.1151395742800323</v>
      </c>
      <c r="T13">
        <f t="shared" si="5"/>
        <v>0.52721796132986276</v>
      </c>
      <c r="U13">
        <f t="shared" si="6"/>
        <v>0.1613915468949754</v>
      </c>
      <c r="V13">
        <f t="shared" si="7"/>
        <v>0.23455954897815362</v>
      </c>
      <c r="X13" s="8">
        <v>300.52999999999997</v>
      </c>
      <c r="Z13">
        <f t="shared" si="8"/>
        <v>-10.483870967741927</v>
      </c>
      <c r="AA13">
        <f t="shared" si="9"/>
        <v>45.560494124797408</v>
      </c>
      <c r="AB13">
        <f t="shared" si="10"/>
        <v>135.37387387387386</v>
      </c>
      <c r="AC13">
        <f t="shared" si="11"/>
        <v>13.803159694090496</v>
      </c>
      <c r="AD13">
        <f t="shared" si="12"/>
        <v>2.1021948884142301</v>
      </c>
    </row>
    <row r="14" spans="1:30">
      <c r="A14">
        <v>4</v>
      </c>
      <c r="B14">
        <v>2021</v>
      </c>
      <c r="C14">
        <v>7500000</v>
      </c>
      <c r="D14">
        <v>51728000</v>
      </c>
      <c r="E14">
        <v>18765000</v>
      </c>
      <c r="F14">
        <v>160010000</v>
      </c>
      <c r="G14">
        <v>77510000</v>
      </c>
      <c r="H14">
        <v>180379000</v>
      </c>
      <c r="I14">
        <v>174188000</v>
      </c>
      <c r="J14">
        <v>340389000</v>
      </c>
      <c r="K14">
        <v>2.48</v>
      </c>
      <c r="L14">
        <v>20604000</v>
      </c>
      <c r="M14">
        <v>53258000</v>
      </c>
      <c r="O14">
        <f t="shared" si="0"/>
        <v>5.5128103434599822</v>
      </c>
      <c r="P14">
        <f t="shared" si="1"/>
        <v>11.727392037997625</v>
      </c>
      <c r="Q14">
        <f t="shared" si="2"/>
        <v>36.276291370244358</v>
      </c>
      <c r="R14">
        <f t="shared" si="3"/>
        <v>2.2472971229518772</v>
      </c>
      <c r="S14">
        <f t="shared" si="4"/>
        <v>1.127298293856634</v>
      </c>
      <c r="T14">
        <f t="shared" si="5"/>
        <v>0.52992017955926896</v>
      </c>
      <c r="U14">
        <f t="shared" si="6"/>
        <v>0.26582376467552576</v>
      </c>
      <c r="V14">
        <f t="shared" si="7"/>
        <v>0.24972335277678789</v>
      </c>
      <c r="X14" s="8">
        <v>327.16000000000003</v>
      </c>
      <c r="Z14">
        <f t="shared" si="8"/>
        <v>-8.4870848708487081</v>
      </c>
      <c r="AA14">
        <f t="shared" si="9"/>
        <v>47.434658212186825</v>
      </c>
      <c r="AB14">
        <f t="shared" si="10"/>
        <v>131.91935483870969</v>
      </c>
      <c r="AC14">
        <f t="shared" si="11"/>
        <v>15.33466658333854</v>
      </c>
      <c r="AD14">
        <f t="shared" si="12"/>
        <v>2.1117648896943941</v>
      </c>
    </row>
    <row r="15" spans="1:30">
      <c r="A15">
        <v>3</v>
      </c>
      <c r="B15">
        <v>2021</v>
      </c>
      <c r="C15">
        <v>7510000</v>
      </c>
      <c r="D15">
        <v>45317000</v>
      </c>
      <c r="E15">
        <v>20505000</v>
      </c>
      <c r="F15">
        <v>151978000</v>
      </c>
      <c r="G15">
        <v>80528000</v>
      </c>
      <c r="H15">
        <v>183440000</v>
      </c>
      <c r="I15">
        <v>174326000</v>
      </c>
      <c r="J15">
        <v>335418000</v>
      </c>
      <c r="K15">
        <v>2.71</v>
      </c>
      <c r="L15">
        <v>19165000</v>
      </c>
      <c r="M15">
        <v>53288000</v>
      </c>
      <c r="O15">
        <f t="shared" si="0"/>
        <v>6.1132676242777668</v>
      </c>
      <c r="P15">
        <f t="shared" si="1"/>
        <v>13.49208438063404</v>
      </c>
      <c r="Q15">
        <f t="shared" si="2"/>
        <v>45.247920206545004</v>
      </c>
      <c r="R15">
        <f t="shared" si="3"/>
        <v>2.1647874031392806</v>
      </c>
      <c r="S15">
        <f t="shared" si="4"/>
        <v>1.2070168050638908</v>
      </c>
      <c r="T15">
        <f t="shared" si="5"/>
        <v>0.54689968934284983</v>
      </c>
      <c r="U15">
        <f t="shared" si="6"/>
        <v>0.23799175442082257</v>
      </c>
      <c r="V15">
        <f t="shared" si="7"/>
        <v>0.25960461060282752</v>
      </c>
      <c r="X15" s="8">
        <v>273.74</v>
      </c>
      <c r="Z15">
        <f t="shared" si="8"/>
        <v>25.462962962962955</v>
      </c>
      <c r="AA15">
        <f t="shared" si="9"/>
        <v>45.364596067700866</v>
      </c>
      <c r="AB15">
        <f t="shared" si="10"/>
        <v>101.01107011070111</v>
      </c>
      <c r="AC15">
        <f t="shared" si="11"/>
        <v>13.526874942425877</v>
      </c>
      <c r="AD15">
        <f t="shared" si="12"/>
        <v>2.2016245772414429</v>
      </c>
    </row>
    <row r="16" spans="1:30">
      <c r="A16">
        <v>2</v>
      </c>
      <c r="B16">
        <v>2021</v>
      </c>
      <c r="C16">
        <v>7519000</v>
      </c>
      <c r="D16">
        <v>46152000</v>
      </c>
      <c r="E16">
        <v>16458000</v>
      </c>
      <c r="F16">
        <v>141988000</v>
      </c>
      <c r="G16">
        <v>88657000</v>
      </c>
      <c r="H16">
        <v>191791000</v>
      </c>
      <c r="I16">
        <v>184406000</v>
      </c>
      <c r="J16">
        <v>333779000</v>
      </c>
      <c r="K16">
        <v>2.16</v>
      </c>
      <c r="L16">
        <v>14224000</v>
      </c>
      <c r="M16">
        <v>58146000</v>
      </c>
      <c r="O16">
        <f t="shared" si="0"/>
        <v>4.9308075103586511</v>
      </c>
      <c r="P16">
        <f t="shared" si="1"/>
        <v>11.591120376369835</v>
      </c>
      <c r="Q16">
        <f t="shared" si="2"/>
        <v>35.660426417056684</v>
      </c>
      <c r="R16">
        <f t="shared" si="3"/>
        <v>2.0799936835218875</v>
      </c>
      <c r="S16">
        <f t="shared" si="4"/>
        <v>1.3507549933797223</v>
      </c>
      <c r="T16">
        <f t="shared" si="5"/>
        <v>0.57460475344464446</v>
      </c>
      <c r="U16">
        <f t="shared" si="6"/>
        <v>0.16043854405179511</v>
      </c>
      <c r="V16">
        <f t="shared" si="7"/>
        <v>0.2905353413213147</v>
      </c>
      <c r="X16" s="8">
        <v>262.54000000000002</v>
      </c>
      <c r="Z16">
        <f t="shared" si="8"/>
        <v>6.4039408866995249</v>
      </c>
      <c r="AA16">
        <f t="shared" si="9"/>
        <v>42.772539868261404</v>
      </c>
      <c r="AB16">
        <f t="shared" si="10"/>
        <v>121.5462962962963</v>
      </c>
      <c r="AC16">
        <f t="shared" si="11"/>
        <v>13.902852776290956</v>
      </c>
      <c r="AD16">
        <f t="shared" si="12"/>
        <v>2.2630715271713102</v>
      </c>
    </row>
    <row r="17" spans="1:30">
      <c r="A17">
        <v>1</v>
      </c>
      <c r="B17">
        <v>2021</v>
      </c>
      <c r="C17">
        <v>7534000</v>
      </c>
      <c r="D17">
        <v>41706000</v>
      </c>
      <c r="E17">
        <v>15457000</v>
      </c>
      <c r="F17">
        <v>134505000</v>
      </c>
      <c r="G17">
        <v>72193000</v>
      </c>
      <c r="H17">
        <v>174374000</v>
      </c>
      <c r="I17">
        <v>165614000</v>
      </c>
      <c r="J17">
        <v>308879000</v>
      </c>
      <c r="K17">
        <v>2.0299999999999998</v>
      </c>
      <c r="L17">
        <v>13702000</v>
      </c>
      <c r="M17">
        <v>58058000</v>
      </c>
      <c r="O17">
        <f t="shared" si="0"/>
        <v>5.0042249554032487</v>
      </c>
      <c r="P17">
        <f t="shared" si="1"/>
        <v>11.491766105349244</v>
      </c>
      <c r="Q17">
        <f t="shared" si="2"/>
        <v>37.061813647916367</v>
      </c>
      <c r="R17">
        <f t="shared" si="3"/>
        <v>2.2940451290291302</v>
      </c>
      <c r="S17">
        <f t="shared" si="4"/>
        <v>1.2964127727593771</v>
      </c>
      <c r="T17">
        <f t="shared" si="5"/>
        <v>0.56453821723069553</v>
      </c>
      <c r="U17">
        <f t="shared" si="6"/>
        <v>0.18979679470308755</v>
      </c>
      <c r="V17">
        <f t="shared" si="7"/>
        <v>0.30150132683848924</v>
      </c>
      <c r="X17">
        <v>227.97</v>
      </c>
      <c r="Z17">
        <f t="shared" si="8"/>
        <v>0</v>
      </c>
      <c r="AA17">
        <f t="shared" si="9"/>
        <v>41.181747949935264</v>
      </c>
      <c r="AB17">
        <f t="shared" si="10"/>
        <v>112.30049261083745</v>
      </c>
      <c r="AC17">
        <f t="shared" si="11"/>
        <v>12.769235195717631</v>
      </c>
      <c r="AD17">
        <f t="shared" si="12"/>
        <v>2.2787851752722945</v>
      </c>
    </row>
    <row r="18" spans="1:30">
      <c r="A18">
        <v>4</v>
      </c>
      <c r="B18">
        <v>2020</v>
      </c>
      <c r="C18">
        <v>7546000</v>
      </c>
      <c r="D18">
        <v>43076000</v>
      </c>
      <c r="E18">
        <v>15463000</v>
      </c>
      <c r="F18">
        <v>130236000</v>
      </c>
      <c r="G18">
        <v>67486000</v>
      </c>
      <c r="H18">
        <v>173901000</v>
      </c>
      <c r="I18">
        <v>173973000</v>
      </c>
      <c r="J18">
        <v>304137000</v>
      </c>
      <c r="K18">
        <v>2.0299999999999998</v>
      </c>
      <c r="L18">
        <v>14432000</v>
      </c>
      <c r="M18">
        <v>60523000</v>
      </c>
      <c r="O18">
        <f t="shared" si="0"/>
        <v>5.0842219131509809</v>
      </c>
      <c r="P18">
        <f t="shared" si="1"/>
        <v>11.873061211953683</v>
      </c>
      <c r="Q18">
        <f t="shared" si="2"/>
        <v>35.897019221840473</v>
      </c>
      <c r="R18">
        <f t="shared" si="3"/>
        <v>2.5779124559167825</v>
      </c>
      <c r="S18">
        <f t="shared" si="4"/>
        <v>1.3352759605638993</v>
      </c>
      <c r="T18">
        <f t="shared" si="5"/>
        <v>0.57178508369583447</v>
      </c>
      <c r="U18">
        <f t="shared" si="6"/>
        <v>0.21385176184690158</v>
      </c>
      <c r="V18">
        <f t="shared" si="7"/>
        <v>0.31727467642417922</v>
      </c>
      <c r="X18" s="8">
        <v>214.56</v>
      </c>
      <c r="Z18">
        <f t="shared" si="8"/>
        <v>11.538461538461524</v>
      </c>
      <c r="AA18">
        <f t="shared" si="9"/>
        <v>37.586353421859037</v>
      </c>
      <c r="AB18">
        <f t="shared" si="10"/>
        <v>105.69458128078819</v>
      </c>
      <c r="AC18">
        <f t="shared" si="11"/>
        <v>12.431814244909242</v>
      </c>
      <c r="AD18">
        <f t="shared" si="12"/>
        <v>2.3232362787554899</v>
      </c>
    </row>
    <row r="19" spans="1:30">
      <c r="A19">
        <v>3</v>
      </c>
      <c r="B19">
        <v>2020</v>
      </c>
      <c r="C19">
        <v>7564000</v>
      </c>
      <c r="D19">
        <v>37154000</v>
      </c>
      <c r="E19">
        <v>13893000</v>
      </c>
      <c r="F19">
        <v>123392000</v>
      </c>
      <c r="G19">
        <v>70056000</v>
      </c>
      <c r="H19">
        <v>177609000</v>
      </c>
      <c r="I19">
        <v>177077000</v>
      </c>
      <c r="J19">
        <v>301001000</v>
      </c>
      <c r="K19">
        <v>1.82</v>
      </c>
      <c r="L19">
        <v>17205000</v>
      </c>
      <c r="M19">
        <v>63552000</v>
      </c>
      <c r="O19">
        <f t="shared" si="0"/>
        <v>4.6155992837233102</v>
      </c>
      <c r="P19">
        <f t="shared" si="1"/>
        <v>11.259238848547717</v>
      </c>
      <c r="Q19">
        <f t="shared" si="2"/>
        <v>37.393012865371155</v>
      </c>
      <c r="R19">
        <f t="shared" si="3"/>
        <v>2.5276493091241292</v>
      </c>
      <c r="S19">
        <f t="shared" si="4"/>
        <v>1.4393882909751037</v>
      </c>
      <c r="T19">
        <f t="shared" si="5"/>
        <v>0.59006116258749974</v>
      </c>
      <c r="U19">
        <f t="shared" si="6"/>
        <v>0.24558924289140116</v>
      </c>
      <c r="V19">
        <f t="shared" si="7"/>
        <v>0.33995207120849025</v>
      </c>
      <c r="X19" s="8">
        <v>202.37</v>
      </c>
      <c r="Z19">
        <f t="shared" si="8"/>
        <v>24.657534246575349</v>
      </c>
      <c r="AA19">
        <f t="shared" si="9"/>
        <v>41.199512300156108</v>
      </c>
      <c r="AB19">
        <f t="shared" si="10"/>
        <v>111.19230769230769</v>
      </c>
      <c r="AC19">
        <f t="shared" si="11"/>
        <v>12.40539646006224</v>
      </c>
      <c r="AD19">
        <f t="shared" si="12"/>
        <v>2.4406444502074689</v>
      </c>
    </row>
    <row r="20" spans="1:30">
      <c r="A20">
        <v>2</v>
      </c>
      <c r="B20">
        <v>2020</v>
      </c>
      <c r="C20">
        <v>7571000</v>
      </c>
      <c r="D20">
        <v>38033000</v>
      </c>
      <c r="E20">
        <v>11202000</v>
      </c>
      <c r="F20">
        <v>118304000</v>
      </c>
      <c r="G20">
        <v>72310000</v>
      </c>
      <c r="H20">
        <v>183007000</v>
      </c>
      <c r="I20">
        <v>181915000</v>
      </c>
      <c r="J20">
        <v>301311000</v>
      </c>
      <c r="K20">
        <v>1.46</v>
      </c>
      <c r="L20">
        <v>13576000</v>
      </c>
      <c r="M20">
        <v>63327000</v>
      </c>
      <c r="O20">
        <f t="shared" si="0"/>
        <v>3.7177534175652402</v>
      </c>
      <c r="P20">
        <f t="shared" si="1"/>
        <v>9.4688260751961053</v>
      </c>
      <c r="Q20">
        <f t="shared" si="2"/>
        <v>29.453369442326398</v>
      </c>
      <c r="R20">
        <f t="shared" si="3"/>
        <v>2.5157654542940118</v>
      </c>
      <c r="S20">
        <f t="shared" si="4"/>
        <v>1.5469214903976196</v>
      </c>
      <c r="T20">
        <f t="shared" si="5"/>
        <v>0.6073691302342098</v>
      </c>
      <c r="U20">
        <f t="shared" si="6"/>
        <v>0.18774719955746094</v>
      </c>
      <c r="V20">
        <f t="shared" si="7"/>
        <v>0.34865744283740108</v>
      </c>
      <c r="X20" s="8">
        <v>195.34</v>
      </c>
      <c r="Z20">
        <f t="shared" si="8"/>
        <v>4.28571428571429</v>
      </c>
      <c r="AA20">
        <f t="shared" si="9"/>
        <v>38.885156048694554</v>
      </c>
      <c r="AB20">
        <f t="shared" si="10"/>
        <v>133.79452054794521</v>
      </c>
      <c r="AC20">
        <f t="shared" si="11"/>
        <v>12.501007066540438</v>
      </c>
      <c r="AD20">
        <f t="shared" si="12"/>
        <v>2.4798823370300243</v>
      </c>
    </row>
    <row r="21" spans="1:30">
      <c r="A21">
        <v>1</v>
      </c>
      <c r="B21">
        <v>2020</v>
      </c>
      <c r="C21">
        <v>7590000</v>
      </c>
      <c r="D21">
        <v>35021000</v>
      </c>
      <c r="E21">
        <v>10752000</v>
      </c>
      <c r="F21">
        <v>114501000</v>
      </c>
      <c r="G21">
        <v>58707000</v>
      </c>
      <c r="H21">
        <v>170948000</v>
      </c>
      <c r="I21">
        <v>170505000</v>
      </c>
      <c r="J21">
        <v>285449000</v>
      </c>
      <c r="K21">
        <v>1.4</v>
      </c>
      <c r="L21">
        <v>11710000</v>
      </c>
      <c r="M21">
        <v>66610000</v>
      </c>
      <c r="O21">
        <f t="shared" si="0"/>
        <v>3.7666973785159521</v>
      </c>
      <c r="P21">
        <f t="shared" si="1"/>
        <v>9.390311001650641</v>
      </c>
      <c r="Q21">
        <f t="shared" si="2"/>
        <v>30.701579052568455</v>
      </c>
      <c r="R21">
        <f t="shared" si="3"/>
        <v>2.9043384945577189</v>
      </c>
      <c r="S21">
        <f t="shared" si="4"/>
        <v>1.49298259403848</v>
      </c>
      <c r="T21">
        <f t="shared" si="5"/>
        <v>0.5988740545596587</v>
      </c>
      <c r="U21">
        <f t="shared" si="6"/>
        <v>0.199465140443218</v>
      </c>
      <c r="V21">
        <f t="shared" si="7"/>
        <v>0.36778550170889673</v>
      </c>
      <c r="X21" s="8">
        <v>150.96</v>
      </c>
      <c r="Z21">
        <f t="shared" si="8"/>
        <v>-7.2847682119205368</v>
      </c>
      <c r="AA21">
        <f t="shared" si="9"/>
        <v>32.717124011307504</v>
      </c>
      <c r="AB21">
        <f t="shared" si="10"/>
        <v>107.82857142857144</v>
      </c>
      <c r="AC21">
        <f t="shared" si="11"/>
        <v>10.006780726805879</v>
      </c>
      <c r="AD21">
        <f t="shared" si="12"/>
        <v>2.481388808831364</v>
      </c>
    </row>
    <row r="22" spans="1:30">
      <c r="A22">
        <v>4</v>
      </c>
      <c r="B22">
        <v>2019</v>
      </c>
      <c r="C22">
        <v>7611000</v>
      </c>
      <c r="D22">
        <v>36906000</v>
      </c>
      <c r="E22">
        <v>11649000</v>
      </c>
      <c r="F22">
        <v>110109000</v>
      </c>
      <c r="G22">
        <v>59640000</v>
      </c>
      <c r="H22">
        <v>172685000</v>
      </c>
      <c r="I22">
        <v>167074000</v>
      </c>
      <c r="J22">
        <v>282794000</v>
      </c>
      <c r="K22">
        <v>1.51</v>
      </c>
      <c r="L22">
        <v>8864000</v>
      </c>
      <c r="M22">
        <v>69608000</v>
      </c>
      <c r="O22">
        <f t="shared" si="0"/>
        <v>4.119252883724549</v>
      </c>
      <c r="P22">
        <f t="shared" si="1"/>
        <v>10.579516660763426</v>
      </c>
      <c r="Q22">
        <f t="shared" si="2"/>
        <v>31.563973337668671</v>
      </c>
      <c r="R22">
        <f t="shared" si="3"/>
        <v>2.8013749161636485</v>
      </c>
      <c r="S22">
        <f t="shared" si="4"/>
        <v>1.5683095841393528</v>
      </c>
      <c r="T22">
        <f t="shared" si="5"/>
        <v>0.6106388395793404</v>
      </c>
      <c r="U22">
        <f t="shared" si="6"/>
        <v>0.14862508383635145</v>
      </c>
      <c r="V22">
        <f t="shared" si="7"/>
        <v>0.38732006432335281</v>
      </c>
      <c r="X22">
        <v>150.54</v>
      </c>
      <c r="Z22">
        <f t="shared" si="8"/>
        <v>9.4202898550724719</v>
      </c>
      <c r="AA22">
        <f t="shared" si="9"/>
        <v>31.045356852544302</v>
      </c>
      <c r="AB22">
        <f t="shared" si="10"/>
        <v>99.69536423841059</v>
      </c>
      <c r="AC22">
        <f t="shared" si="11"/>
        <v>10.405688363349045</v>
      </c>
      <c r="AD22">
        <f t="shared" si="12"/>
        <v>2.5508768583857813</v>
      </c>
    </row>
    <row r="23" spans="1:30">
      <c r="A23">
        <v>3</v>
      </c>
      <c r="B23">
        <v>2019</v>
      </c>
      <c r="C23">
        <v>7634000</v>
      </c>
      <c r="D23">
        <v>33055000</v>
      </c>
      <c r="E23">
        <v>10678000</v>
      </c>
      <c r="F23">
        <v>106061000</v>
      </c>
      <c r="G23">
        <v>58118000</v>
      </c>
      <c r="H23">
        <v>172894000</v>
      </c>
      <c r="I23">
        <v>165896000</v>
      </c>
      <c r="J23">
        <v>278955000</v>
      </c>
      <c r="K23">
        <v>1.38</v>
      </c>
      <c r="L23">
        <v>13117000</v>
      </c>
      <c r="M23">
        <v>69495000</v>
      </c>
      <c r="O23">
        <f t="shared" si="0"/>
        <v>3.827857539746554</v>
      </c>
      <c r="P23">
        <f t="shared" si="1"/>
        <v>10.06779117677563</v>
      </c>
      <c r="Q23">
        <f t="shared" si="2"/>
        <v>32.303736197247012</v>
      </c>
      <c r="R23">
        <f t="shared" si="3"/>
        <v>2.8544684951305963</v>
      </c>
      <c r="S23">
        <f t="shared" si="4"/>
        <v>1.6301373737754687</v>
      </c>
      <c r="T23">
        <f t="shared" si="5"/>
        <v>0.61979172267928517</v>
      </c>
      <c r="U23">
        <f t="shared" si="6"/>
        <v>0.22569599779758423</v>
      </c>
      <c r="V23">
        <f t="shared" si="7"/>
        <v>0.39585659276811958</v>
      </c>
      <c r="X23" s="8">
        <v>132.26</v>
      </c>
      <c r="Z23">
        <f t="shared" si="8"/>
        <v>-64.341085271317837</v>
      </c>
      <c r="AA23">
        <f t="shared" si="9"/>
        <v>30.545237936772043</v>
      </c>
      <c r="AB23">
        <f t="shared" si="10"/>
        <v>95.840579710144922</v>
      </c>
      <c r="AC23">
        <f t="shared" si="11"/>
        <v>9.519737132404936</v>
      </c>
      <c r="AD23">
        <f t="shared" si="12"/>
        <v>2.6659705263951876</v>
      </c>
    </row>
    <row r="24" spans="1:30">
      <c r="A24">
        <v>2</v>
      </c>
      <c r="B24">
        <v>2019</v>
      </c>
      <c r="C24">
        <v>7643000</v>
      </c>
      <c r="D24">
        <v>33717000</v>
      </c>
      <c r="E24">
        <v>30027000</v>
      </c>
      <c r="F24">
        <v>102330000</v>
      </c>
      <c r="G24">
        <v>69420000</v>
      </c>
      <c r="H24">
        <v>184226000</v>
      </c>
      <c r="I24">
        <v>175552000</v>
      </c>
      <c r="J24">
        <v>286556000</v>
      </c>
      <c r="K24">
        <v>3.87</v>
      </c>
      <c r="L24">
        <v>11356000</v>
      </c>
      <c r="M24">
        <v>72178000</v>
      </c>
      <c r="O24">
        <f>(E24/J24)*100</f>
        <v>10.478580103016514</v>
      </c>
      <c r="P24">
        <f>(E24/F24)*100</f>
        <v>29.343301084725887</v>
      </c>
      <c r="Q24">
        <f>(E24/D24)*100</f>
        <v>89.055965833259194</v>
      </c>
      <c r="R24">
        <f>I24/G24</f>
        <v>2.5288389513108616</v>
      </c>
      <c r="S24">
        <f>H24/F24</f>
        <v>1.8003127137691781</v>
      </c>
      <c r="T24">
        <f>H24/J24</f>
        <v>0.64289702536327975</v>
      </c>
      <c r="U24">
        <f>L24/G24</f>
        <v>0.16358398156150966</v>
      </c>
      <c r="V24">
        <f>M24/(M24+F24)</f>
        <v>0.41360854516698375</v>
      </c>
      <c r="X24">
        <v>127.02</v>
      </c>
      <c r="Z24">
        <f>((K24-K25)/K25)*100</f>
        <v>239.47368421052636</v>
      </c>
      <c r="AA24">
        <f>X24*C24/D24</f>
        <v>28.79300827475754</v>
      </c>
      <c r="AB24">
        <f>X24/K24</f>
        <v>32.821705426356587</v>
      </c>
      <c r="AC24">
        <f>X24*C24/F24</f>
        <v>9.4870894165933741</v>
      </c>
      <c r="AD24">
        <f>0.5*(J24+J25)/F24</f>
        <v>2.6865875109938435</v>
      </c>
    </row>
    <row r="25" spans="1:30">
      <c r="A25">
        <v>1</v>
      </c>
      <c r="B25">
        <v>2019</v>
      </c>
      <c r="C25">
        <v>7666000</v>
      </c>
      <c r="D25">
        <v>30571000</v>
      </c>
      <c r="E25">
        <v>8809000</v>
      </c>
      <c r="F25">
        <v>94864000</v>
      </c>
      <c r="G25">
        <v>53861000</v>
      </c>
      <c r="H25">
        <v>168417000</v>
      </c>
      <c r="I25">
        <v>159887000</v>
      </c>
      <c r="J25">
        <v>263281000</v>
      </c>
      <c r="K25">
        <v>1.1399999999999999</v>
      </c>
      <c r="L25">
        <v>11212000</v>
      </c>
      <c r="M25">
        <v>73100000</v>
      </c>
      <c r="O25">
        <f t="shared" ref="O25:O31" si="13">(E25/J25)*100</f>
        <v>3.345854809120294</v>
      </c>
      <c r="P25">
        <f t="shared" ref="P25:P31" si="14">(E25/F25)*100</f>
        <v>9.2859251138471919</v>
      </c>
      <c r="Q25">
        <f t="shared" ref="Q25:Q31" si="15">(E25/D25)*100</f>
        <v>28.814889928363481</v>
      </c>
      <c r="R25">
        <f t="shared" ref="R25:R31" si="16">I25/G25</f>
        <v>2.9685115389614007</v>
      </c>
      <c r="S25">
        <f t="shared" ref="S25:S31" si="17">H25/F25</f>
        <v>1.7753520829819531</v>
      </c>
      <c r="T25">
        <f t="shared" ref="T25:T31" si="18">H25/J25</f>
        <v>0.63968535519084169</v>
      </c>
      <c r="U25">
        <f t="shared" ref="U25:U31" si="19">L25/G25</f>
        <v>0.20816546295092925</v>
      </c>
      <c r="V25">
        <f t="shared" ref="V25:V31" si="20">M25/(M25+F25)</f>
        <v>0.43521230739920458</v>
      </c>
      <c r="X25" s="8">
        <v>111.42</v>
      </c>
      <c r="Z25">
        <f t="shared" ref="Z25:Z31" si="21">((K25-K26)/K26)*100</f>
        <v>-205.55555555555554</v>
      </c>
      <c r="AA25">
        <f t="shared" ref="AA25:AA31" si="22">X25*C25/D25</f>
        <v>27.939737659873735</v>
      </c>
      <c r="AB25">
        <f t="shared" ref="AB25:AB31" si="23">X25/K25</f>
        <v>97.736842105263165</v>
      </c>
      <c r="AC25">
        <f t="shared" ref="AC25:AC31" si="24">X25*C25/F25</f>
        <v>9.0038973688649016</v>
      </c>
      <c r="AD25">
        <f t="shared" ref="AD25:AD31" si="25">0.5*(J25+J26)/F25</f>
        <v>2.7520450328891886</v>
      </c>
    </row>
    <row r="26" spans="1:30">
      <c r="A26">
        <v>4</v>
      </c>
      <c r="B26">
        <v>2018</v>
      </c>
      <c r="C26">
        <v>7683000</v>
      </c>
      <c r="D26">
        <v>32471000</v>
      </c>
      <c r="E26">
        <v>-8420000</v>
      </c>
      <c r="F26">
        <v>92128000</v>
      </c>
      <c r="G26">
        <v>50318000</v>
      </c>
      <c r="H26">
        <v>166731000</v>
      </c>
      <c r="I26">
        <v>156874000</v>
      </c>
      <c r="J26">
        <v>258859000</v>
      </c>
      <c r="K26">
        <v>-1.08</v>
      </c>
      <c r="L26">
        <v>6638000</v>
      </c>
      <c r="M26">
        <v>73169000</v>
      </c>
      <c r="O26">
        <f t="shared" si="13"/>
        <v>-3.2527360454919476</v>
      </c>
      <c r="P26">
        <f t="shared" si="14"/>
        <v>-9.1394581451893018</v>
      </c>
      <c r="Q26">
        <f t="shared" si="15"/>
        <v>-25.930830587293279</v>
      </c>
      <c r="R26">
        <f t="shared" si="16"/>
        <v>3.1176517349656185</v>
      </c>
      <c r="S26">
        <f t="shared" si="17"/>
        <v>1.8097755296978117</v>
      </c>
      <c r="T26">
        <f t="shared" si="18"/>
        <v>0.64409968361154146</v>
      </c>
      <c r="U26">
        <f t="shared" si="19"/>
        <v>0.13192098255097578</v>
      </c>
      <c r="V26">
        <f t="shared" si="20"/>
        <v>0.44265171176730372</v>
      </c>
      <c r="X26" s="8">
        <v>95.54</v>
      </c>
      <c r="Z26">
        <f t="shared" si="21"/>
        <v>-194.73684210526315</v>
      </c>
      <c r="AA26">
        <f t="shared" si="22"/>
        <v>22.605827353638631</v>
      </c>
      <c r="AB26">
        <f t="shared" si="23"/>
        <v>-88.462962962962962</v>
      </c>
      <c r="AC26">
        <f t="shared" si="24"/>
        <v>7.9675432007641538</v>
      </c>
      <c r="AD26">
        <f t="shared" si="25"/>
        <v>2.803045762417506</v>
      </c>
    </row>
    <row r="27" spans="1:30">
      <c r="A27">
        <v>3</v>
      </c>
      <c r="B27">
        <v>2018</v>
      </c>
      <c r="C27">
        <v>7680000</v>
      </c>
      <c r="D27">
        <v>29084000</v>
      </c>
      <c r="E27">
        <v>8824000</v>
      </c>
      <c r="F27">
        <v>85967000</v>
      </c>
      <c r="G27">
        <v>56277000</v>
      </c>
      <c r="H27">
        <v>171652000</v>
      </c>
      <c r="I27">
        <v>164195000</v>
      </c>
      <c r="J27">
        <v>257619000</v>
      </c>
      <c r="K27">
        <v>1.1399999999999999</v>
      </c>
      <c r="L27">
        <v>15137000</v>
      </c>
      <c r="M27">
        <v>76230000</v>
      </c>
      <c r="O27">
        <f t="shared" si="13"/>
        <v>3.4252132024423663</v>
      </c>
      <c r="P27">
        <f t="shared" si="14"/>
        <v>10.264403782846907</v>
      </c>
      <c r="Q27">
        <f t="shared" si="15"/>
        <v>30.339705680099023</v>
      </c>
      <c r="R27">
        <f t="shared" si="16"/>
        <v>2.9176217637756099</v>
      </c>
      <c r="S27">
        <f t="shared" si="17"/>
        <v>1.9967196715018554</v>
      </c>
      <c r="T27">
        <f t="shared" si="18"/>
        <v>0.6663017867470955</v>
      </c>
      <c r="U27">
        <f t="shared" si="19"/>
        <v>0.26897311512696126</v>
      </c>
      <c r="V27">
        <f t="shared" si="20"/>
        <v>0.46998403176384274</v>
      </c>
      <c r="X27" s="8">
        <v>107.12</v>
      </c>
      <c r="Z27">
        <f t="shared" si="21"/>
        <v>-46.478873239436616</v>
      </c>
      <c r="AA27">
        <f t="shared" si="22"/>
        <v>28.286398019529639</v>
      </c>
      <c r="AB27">
        <f t="shared" si="23"/>
        <v>93.964912280701768</v>
      </c>
      <c r="AC27">
        <f t="shared" si="24"/>
        <v>9.5697372247490318</v>
      </c>
      <c r="AD27">
        <f t="shared" si="25"/>
        <v>3.0038677632114648</v>
      </c>
    </row>
    <row r="28" spans="1:30">
      <c r="A28">
        <v>2</v>
      </c>
      <c r="B28">
        <v>2018</v>
      </c>
      <c r="C28">
        <v>7677000</v>
      </c>
      <c r="D28">
        <v>30085000</v>
      </c>
      <c r="E28">
        <v>8873000</v>
      </c>
      <c r="F28">
        <v>82718000</v>
      </c>
      <c r="G28">
        <v>58488000</v>
      </c>
      <c r="H28">
        <v>176130000</v>
      </c>
      <c r="I28">
        <v>169662000</v>
      </c>
      <c r="J28">
        <v>258848000</v>
      </c>
      <c r="K28">
        <v>2.13</v>
      </c>
      <c r="L28">
        <v>11946000</v>
      </c>
      <c r="M28">
        <v>76240000</v>
      </c>
      <c r="O28">
        <f t="shared" si="13"/>
        <v>3.4278804549388058</v>
      </c>
      <c r="P28">
        <f t="shared" si="14"/>
        <v>10.726806740975361</v>
      </c>
      <c r="Q28">
        <f t="shared" si="15"/>
        <v>29.49310287518697</v>
      </c>
      <c r="R28">
        <f t="shared" si="16"/>
        <v>2.9008001641362329</v>
      </c>
      <c r="S28">
        <f t="shared" si="17"/>
        <v>2.1292826228874007</v>
      </c>
      <c r="T28">
        <f t="shared" si="18"/>
        <v>0.68043794041290639</v>
      </c>
      <c r="U28">
        <f t="shared" si="19"/>
        <v>0.20424702503077555</v>
      </c>
      <c r="V28">
        <f t="shared" si="20"/>
        <v>0.47962354835868592</v>
      </c>
      <c r="X28" s="8">
        <v>92.01</v>
      </c>
      <c r="Z28">
        <f t="shared" si="21"/>
        <v>124.21052631578948</v>
      </c>
      <c r="AA28">
        <f t="shared" si="22"/>
        <v>23.478835632374938</v>
      </c>
      <c r="AB28">
        <f t="shared" si="23"/>
        <v>43.197183098591552</v>
      </c>
      <c r="AC28">
        <f t="shared" si="24"/>
        <v>8.5393840518387769</v>
      </c>
      <c r="AD28">
        <f t="shared" si="25"/>
        <v>3.0485807200367514</v>
      </c>
    </row>
    <row r="29" spans="1:30">
      <c r="A29">
        <v>1</v>
      </c>
      <c r="B29">
        <v>2018</v>
      </c>
      <c r="C29">
        <v>7690000</v>
      </c>
      <c r="D29">
        <v>26819000</v>
      </c>
      <c r="E29">
        <v>7424000</v>
      </c>
      <c r="F29">
        <v>79239000</v>
      </c>
      <c r="G29">
        <v>46133000</v>
      </c>
      <c r="H29">
        <v>166258000</v>
      </c>
      <c r="I29">
        <v>156659000</v>
      </c>
      <c r="J29">
        <v>245497000</v>
      </c>
      <c r="K29">
        <v>0.95</v>
      </c>
      <c r="L29">
        <v>9221000</v>
      </c>
      <c r="M29">
        <v>76927000</v>
      </c>
      <c r="O29">
        <f t="shared" si="13"/>
        <v>3.0240695405646503</v>
      </c>
      <c r="P29">
        <f t="shared" si="14"/>
        <v>9.3691237900528765</v>
      </c>
      <c r="Q29">
        <f t="shared" si="15"/>
        <v>27.681867332861032</v>
      </c>
      <c r="R29">
        <f t="shared" si="16"/>
        <v>3.3958121084689918</v>
      </c>
      <c r="S29">
        <f t="shared" si="17"/>
        <v>2.0981839750627849</v>
      </c>
      <c r="T29">
        <f t="shared" si="18"/>
        <v>0.67723027165301408</v>
      </c>
      <c r="U29">
        <f t="shared" si="19"/>
        <v>0.19987861183968092</v>
      </c>
      <c r="V29">
        <f t="shared" si="20"/>
        <v>0.49259762048077044</v>
      </c>
      <c r="X29" s="8">
        <v>84.79</v>
      </c>
      <c r="Z29">
        <f t="shared" si="21"/>
        <v>-215.85365853658539</v>
      </c>
      <c r="AA29">
        <f t="shared" si="22"/>
        <v>24.312431485141133</v>
      </c>
      <c r="AB29">
        <f t="shared" si="23"/>
        <v>89.252631578947373</v>
      </c>
      <c r="AC29">
        <f t="shared" si="24"/>
        <v>8.228714395688991</v>
      </c>
      <c r="AD29">
        <f t="shared" si="25"/>
        <v>3.1644770883024775</v>
      </c>
    </row>
    <row r="30" spans="1:30">
      <c r="J30">
        <v>256003000</v>
      </c>
      <c r="K30">
        <v>-0.82</v>
      </c>
    </row>
    <row r="31" spans="1:30">
      <c r="B31" s="4"/>
      <c r="C31">
        <f>AVERAGE(C2:C29)</f>
        <v>7533535.7142857146</v>
      </c>
      <c r="O31">
        <f>AVERAGE(O2:O29)</f>
        <v>4.406086332737936</v>
      </c>
      <c r="P31">
        <f t="shared" ref="P31:AD31" si="26">AVERAGE(P2:P29)</f>
        <v>10.072164273316876</v>
      </c>
      <c r="Q31">
        <f t="shared" si="26"/>
        <v>33.933987524045442</v>
      </c>
      <c r="R31">
        <f t="shared" si="26"/>
        <v>2.2168840118389368</v>
      </c>
      <c r="S31">
        <f t="shared" si="26"/>
        <v>1.3328708228486872</v>
      </c>
      <c r="T31">
        <f t="shared" si="26"/>
        <v>0.55974396590371256</v>
      </c>
      <c r="U31">
        <f t="shared" si="26"/>
        <v>0.21775729855043094</v>
      </c>
      <c r="V31">
        <f t="shared" si="26"/>
        <v>0.29088712308707126</v>
      </c>
      <c r="Z31">
        <f t="shared" si="26"/>
        <v>-9.5559227699488556</v>
      </c>
      <c r="AA31">
        <f t="shared" si="26"/>
        <v>37.776921914591483</v>
      </c>
      <c r="AB31">
        <f t="shared" si="26"/>
        <v>102.38650246094703</v>
      </c>
      <c r="AC31">
        <f t="shared" si="26"/>
        <v>11.109699599532943</v>
      </c>
      <c r="AD31">
        <f t="shared" si="26"/>
        <v>2.3049396500037007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Nguyen, Nam Tran</cp:lastModifiedBy>
  <cp:revision/>
  <dcterms:created xsi:type="dcterms:W3CDTF">2025-03-24T04:32:23Z</dcterms:created>
  <dcterms:modified xsi:type="dcterms:W3CDTF">2025-03-31T04:43:32Z</dcterms:modified>
  <cp:category/>
  <cp:contentStatus/>
</cp:coreProperties>
</file>