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"/>
    </mc:Choice>
  </mc:AlternateContent>
  <xr:revisionPtr revIDLastSave="1992" documentId="11_0B1D56BE9CDCCE836B02CE7A5FB0D4A9BBFD1C62" xr6:coauthVersionLast="47" xr6:coauthVersionMax="47" xr10:uidLastSave="{2594CF3B-E27F-4277-86C3-31E5983B76EF}"/>
  <bookViews>
    <workbookView xWindow="9140" yWindow="740" windowWidth="17540" windowHeight="16740" xr2:uid="{00000000-000D-0000-FFFF-FFFF00000000}"/>
  </bookViews>
  <sheets>
    <sheet name="Sheet1" sheetId="6" r:id="rId1"/>
    <sheet name="PLD" sheetId="1" r:id="rId2"/>
    <sheet name="AMT" sheetId="2" r:id="rId3"/>
    <sheet name="EXR" sheetId="3" r:id="rId4"/>
    <sheet name="KIM" sheetId="4" r:id="rId5"/>
    <sheet name="SLG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2" i="5"/>
  <c r="Z24" i="5"/>
  <c r="Z24" i="4"/>
  <c r="Z24" i="3"/>
  <c r="Z24" i="2"/>
  <c r="O2" i="1"/>
  <c r="C31" i="5"/>
  <c r="C31" i="1"/>
  <c r="C31" i="2"/>
  <c r="C31" i="3"/>
  <c r="Z29" i="2"/>
  <c r="Z29" i="1"/>
  <c r="C31" i="4"/>
  <c r="AD29" i="5"/>
  <c r="AC29" i="5"/>
  <c r="AB29" i="5"/>
  <c r="AA29" i="5"/>
  <c r="Z29" i="5"/>
  <c r="V29" i="5"/>
  <c r="U29" i="5"/>
  <c r="T29" i="5"/>
  <c r="S29" i="5"/>
  <c r="R29" i="5"/>
  <c r="Q29" i="5"/>
  <c r="P29" i="5"/>
  <c r="O29" i="5"/>
  <c r="AD28" i="5"/>
  <c r="AC28" i="5"/>
  <c r="AB28" i="5"/>
  <c r="AA28" i="5"/>
  <c r="Z28" i="5"/>
  <c r="V28" i="5"/>
  <c r="U28" i="5"/>
  <c r="T28" i="5"/>
  <c r="S28" i="5"/>
  <c r="R28" i="5"/>
  <c r="Q28" i="5"/>
  <c r="P28" i="5"/>
  <c r="O28" i="5"/>
  <c r="AD27" i="5"/>
  <c r="AC27" i="5"/>
  <c r="AB27" i="5"/>
  <c r="AA27" i="5"/>
  <c r="Z27" i="5"/>
  <c r="V27" i="5"/>
  <c r="U27" i="5"/>
  <c r="T27" i="5"/>
  <c r="S27" i="5"/>
  <c r="R27" i="5"/>
  <c r="Q27" i="5"/>
  <c r="P27" i="5"/>
  <c r="O27" i="5"/>
  <c r="AD26" i="5"/>
  <c r="AC26" i="5"/>
  <c r="AB26" i="5"/>
  <c r="AA26" i="5"/>
  <c r="Z26" i="5"/>
  <c r="V26" i="5"/>
  <c r="U26" i="5"/>
  <c r="T26" i="5"/>
  <c r="S26" i="5"/>
  <c r="R26" i="5"/>
  <c r="Q26" i="5"/>
  <c r="P26" i="5"/>
  <c r="O26" i="5"/>
  <c r="AD25" i="5"/>
  <c r="AC25" i="5"/>
  <c r="AB25" i="5"/>
  <c r="AA25" i="5"/>
  <c r="Z25" i="5"/>
  <c r="V25" i="5"/>
  <c r="U25" i="5"/>
  <c r="T25" i="5"/>
  <c r="S25" i="5"/>
  <c r="R25" i="5"/>
  <c r="Q25" i="5"/>
  <c r="P25" i="5"/>
  <c r="O25" i="5"/>
  <c r="AD24" i="5"/>
  <c r="AC24" i="5"/>
  <c r="AB24" i="5"/>
  <c r="AA24" i="5"/>
  <c r="V24" i="5"/>
  <c r="U24" i="5"/>
  <c r="T24" i="5"/>
  <c r="S24" i="5"/>
  <c r="R24" i="5"/>
  <c r="Q24" i="5"/>
  <c r="P24" i="5"/>
  <c r="O24" i="5"/>
  <c r="AD23" i="5"/>
  <c r="AC23" i="5"/>
  <c r="AB23" i="5"/>
  <c r="AA23" i="5"/>
  <c r="Z23" i="5"/>
  <c r="V23" i="5"/>
  <c r="U23" i="5"/>
  <c r="T23" i="5"/>
  <c r="S23" i="5"/>
  <c r="R23" i="5"/>
  <c r="Q23" i="5"/>
  <c r="P23" i="5"/>
  <c r="O23" i="5"/>
  <c r="AD22" i="5"/>
  <c r="AC22" i="5"/>
  <c r="AB22" i="5"/>
  <c r="AA22" i="5"/>
  <c r="Z22" i="5"/>
  <c r="V22" i="5"/>
  <c r="U22" i="5"/>
  <c r="T22" i="5"/>
  <c r="S22" i="5"/>
  <c r="R22" i="5"/>
  <c r="Q22" i="5"/>
  <c r="P22" i="5"/>
  <c r="O22" i="5"/>
  <c r="AD21" i="5"/>
  <c r="AC21" i="5"/>
  <c r="AB21" i="5"/>
  <c r="AA21" i="5"/>
  <c r="Z21" i="5"/>
  <c r="V21" i="5"/>
  <c r="U21" i="5"/>
  <c r="T21" i="5"/>
  <c r="S21" i="5"/>
  <c r="R21" i="5"/>
  <c r="Q21" i="5"/>
  <c r="P21" i="5"/>
  <c r="O21" i="5"/>
  <c r="AD20" i="5"/>
  <c r="AC20" i="5"/>
  <c r="AB20" i="5"/>
  <c r="AA20" i="5"/>
  <c r="Z20" i="5"/>
  <c r="V20" i="5"/>
  <c r="U20" i="5"/>
  <c r="T20" i="5"/>
  <c r="S20" i="5"/>
  <c r="R20" i="5"/>
  <c r="Q20" i="5"/>
  <c r="P20" i="5"/>
  <c r="O20" i="5"/>
  <c r="AD19" i="5"/>
  <c r="AC19" i="5"/>
  <c r="AB19" i="5"/>
  <c r="AA19" i="5"/>
  <c r="Z19" i="5"/>
  <c r="V19" i="5"/>
  <c r="U19" i="5"/>
  <c r="T19" i="5"/>
  <c r="S19" i="5"/>
  <c r="R19" i="5"/>
  <c r="Q19" i="5"/>
  <c r="P19" i="5"/>
  <c r="O19" i="5"/>
  <c r="AD18" i="5"/>
  <c r="AC18" i="5"/>
  <c r="AB18" i="5"/>
  <c r="AA18" i="5"/>
  <c r="Z18" i="5"/>
  <c r="V18" i="5"/>
  <c r="U18" i="5"/>
  <c r="T18" i="5"/>
  <c r="S18" i="5"/>
  <c r="R18" i="5"/>
  <c r="Q18" i="5"/>
  <c r="P18" i="5"/>
  <c r="O18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AD12" i="5"/>
  <c r="AC12" i="5"/>
  <c r="AB12" i="5"/>
  <c r="AA12" i="5"/>
  <c r="Z12" i="5"/>
  <c r="V12" i="5"/>
  <c r="U12" i="5"/>
  <c r="T12" i="5"/>
  <c r="S12" i="5"/>
  <c r="R12" i="5"/>
  <c r="Q12" i="5"/>
  <c r="P12" i="5"/>
  <c r="O12" i="5"/>
  <c r="AD11" i="5"/>
  <c r="AC11" i="5"/>
  <c r="AB11" i="5"/>
  <c r="AA11" i="5"/>
  <c r="Z11" i="5"/>
  <c r="V11" i="5"/>
  <c r="U11" i="5"/>
  <c r="T11" i="5"/>
  <c r="S11" i="5"/>
  <c r="R11" i="5"/>
  <c r="Q11" i="5"/>
  <c r="P11" i="5"/>
  <c r="O11" i="5"/>
  <c r="AD10" i="5"/>
  <c r="AC10" i="5"/>
  <c r="AB10" i="5"/>
  <c r="AA10" i="5"/>
  <c r="Z10" i="5"/>
  <c r="V10" i="5"/>
  <c r="U10" i="5"/>
  <c r="T10" i="5"/>
  <c r="S10" i="5"/>
  <c r="R10" i="5"/>
  <c r="Q10" i="5"/>
  <c r="P10" i="5"/>
  <c r="O10" i="5"/>
  <c r="AD9" i="5"/>
  <c r="AC9" i="5"/>
  <c r="AB9" i="5"/>
  <c r="AA9" i="5"/>
  <c r="Z9" i="5"/>
  <c r="V9" i="5"/>
  <c r="U9" i="5"/>
  <c r="T9" i="5"/>
  <c r="S9" i="5"/>
  <c r="R9" i="5"/>
  <c r="Q9" i="5"/>
  <c r="P9" i="5"/>
  <c r="O9" i="5"/>
  <c r="AD8" i="5"/>
  <c r="AC8" i="5"/>
  <c r="AB8" i="5"/>
  <c r="AA8" i="5"/>
  <c r="Z8" i="5"/>
  <c r="V8" i="5"/>
  <c r="U8" i="5"/>
  <c r="T8" i="5"/>
  <c r="S8" i="5"/>
  <c r="R8" i="5"/>
  <c r="Q8" i="5"/>
  <c r="P8" i="5"/>
  <c r="O8" i="5"/>
  <c r="AD7" i="5"/>
  <c r="AC7" i="5"/>
  <c r="AB7" i="5"/>
  <c r="AA7" i="5"/>
  <c r="Z7" i="5"/>
  <c r="V7" i="5"/>
  <c r="U7" i="5"/>
  <c r="T7" i="5"/>
  <c r="S7" i="5"/>
  <c r="R7" i="5"/>
  <c r="Q7" i="5"/>
  <c r="P7" i="5"/>
  <c r="O7" i="5"/>
  <c r="AD6" i="5"/>
  <c r="AC6" i="5"/>
  <c r="AB6" i="5"/>
  <c r="AA6" i="5"/>
  <c r="Z6" i="5"/>
  <c r="V6" i="5"/>
  <c r="U6" i="5"/>
  <c r="T6" i="5"/>
  <c r="S6" i="5"/>
  <c r="R6" i="5"/>
  <c r="Q6" i="5"/>
  <c r="P6" i="5"/>
  <c r="O6" i="5"/>
  <c r="AD5" i="5"/>
  <c r="AC5" i="5"/>
  <c r="AB5" i="5"/>
  <c r="AA5" i="5"/>
  <c r="Z5" i="5"/>
  <c r="V5" i="5"/>
  <c r="U5" i="5"/>
  <c r="T5" i="5"/>
  <c r="S5" i="5"/>
  <c r="R5" i="5"/>
  <c r="Q5" i="5"/>
  <c r="P5" i="5"/>
  <c r="O5" i="5"/>
  <c r="AD4" i="5"/>
  <c r="AC4" i="5"/>
  <c r="AB4" i="5"/>
  <c r="AA4" i="5"/>
  <c r="Z4" i="5"/>
  <c r="V4" i="5"/>
  <c r="U4" i="5"/>
  <c r="T4" i="5"/>
  <c r="S4" i="5"/>
  <c r="R4" i="5"/>
  <c r="Q4" i="5"/>
  <c r="P4" i="5"/>
  <c r="O4" i="5"/>
  <c r="AD3" i="5"/>
  <c r="AC3" i="5"/>
  <c r="AB3" i="5"/>
  <c r="AA3" i="5"/>
  <c r="Z3" i="5"/>
  <c r="V3" i="5"/>
  <c r="U3" i="5"/>
  <c r="T3" i="5"/>
  <c r="S3" i="5"/>
  <c r="R3" i="5"/>
  <c r="Q3" i="5"/>
  <c r="P3" i="5"/>
  <c r="AD2" i="5"/>
  <c r="AD31" i="5" s="1"/>
  <c r="AC2" i="5"/>
  <c r="AC31" i="5" s="1"/>
  <c r="AB2" i="5"/>
  <c r="AB31" i="5" s="1"/>
  <c r="AA2" i="5"/>
  <c r="AA31" i="5" s="1"/>
  <c r="Z2" i="5"/>
  <c r="Z31" i="5" s="1"/>
  <c r="V2" i="5"/>
  <c r="V31" i="5" s="1"/>
  <c r="U2" i="5"/>
  <c r="U31" i="5" s="1"/>
  <c r="T2" i="5"/>
  <c r="T31" i="5" s="1"/>
  <c r="S2" i="5"/>
  <c r="S31" i="5" s="1"/>
  <c r="R2" i="5"/>
  <c r="R31" i="5" s="1"/>
  <c r="Q2" i="5"/>
  <c r="Q31" i="5" s="1"/>
  <c r="P2" i="5"/>
  <c r="P31" i="5" s="1"/>
  <c r="O31" i="5"/>
  <c r="AD29" i="4"/>
  <c r="AC29" i="4"/>
  <c r="AB29" i="4"/>
  <c r="AA29" i="4"/>
  <c r="Z29" i="4"/>
  <c r="V29" i="4"/>
  <c r="U29" i="4"/>
  <c r="T29" i="4"/>
  <c r="S29" i="4"/>
  <c r="R29" i="4"/>
  <c r="Q29" i="4"/>
  <c r="P29" i="4"/>
  <c r="O29" i="4"/>
  <c r="AD28" i="4"/>
  <c r="AC28" i="4"/>
  <c r="AB28" i="4"/>
  <c r="AA28" i="4"/>
  <c r="Z28" i="4"/>
  <c r="V28" i="4"/>
  <c r="U28" i="4"/>
  <c r="T28" i="4"/>
  <c r="S28" i="4"/>
  <c r="R28" i="4"/>
  <c r="Q28" i="4"/>
  <c r="P28" i="4"/>
  <c r="O28" i="4"/>
  <c r="AD27" i="4"/>
  <c r="AC27" i="4"/>
  <c r="AB27" i="4"/>
  <c r="AA27" i="4"/>
  <c r="Z27" i="4"/>
  <c r="V27" i="4"/>
  <c r="U27" i="4"/>
  <c r="T27" i="4"/>
  <c r="S27" i="4"/>
  <c r="R27" i="4"/>
  <c r="Q27" i="4"/>
  <c r="P27" i="4"/>
  <c r="O27" i="4"/>
  <c r="AD26" i="4"/>
  <c r="AC26" i="4"/>
  <c r="AB26" i="4"/>
  <c r="AA26" i="4"/>
  <c r="Z26" i="4"/>
  <c r="V26" i="4"/>
  <c r="U26" i="4"/>
  <c r="T26" i="4"/>
  <c r="S26" i="4"/>
  <c r="R26" i="4"/>
  <c r="Q26" i="4"/>
  <c r="P26" i="4"/>
  <c r="O26" i="4"/>
  <c r="AD25" i="4"/>
  <c r="AC25" i="4"/>
  <c r="AB25" i="4"/>
  <c r="AA25" i="4"/>
  <c r="Z25" i="4"/>
  <c r="V25" i="4"/>
  <c r="U25" i="4"/>
  <c r="T25" i="4"/>
  <c r="S25" i="4"/>
  <c r="R25" i="4"/>
  <c r="Q25" i="4"/>
  <c r="P25" i="4"/>
  <c r="O25" i="4"/>
  <c r="AD24" i="4"/>
  <c r="AC24" i="4"/>
  <c r="AB24" i="4"/>
  <c r="AA24" i="4"/>
  <c r="V24" i="4"/>
  <c r="U24" i="4"/>
  <c r="T24" i="4"/>
  <c r="S24" i="4"/>
  <c r="R24" i="4"/>
  <c r="Q24" i="4"/>
  <c r="P24" i="4"/>
  <c r="O24" i="4"/>
  <c r="AD23" i="4"/>
  <c r="AC23" i="4"/>
  <c r="AB23" i="4"/>
  <c r="AA23" i="4"/>
  <c r="Z23" i="4"/>
  <c r="V23" i="4"/>
  <c r="U23" i="4"/>
  <c r="T23" i="4"/>
  <c r="S23" i="4"/>
  <c r="R23" i="4"/>
  <c r="Q23" i="4"/>
  <c r="P23" i="4"/>
  <c r="O23" i="4"/>
  <c r="AD22" i="4"/>
  <c r="AC22" i="4"/>
  <c r="AB22" i="4"/>
  <c r="AA22" i="4"/>
  <c r="Z22" i="4"/>
  <c r="V22" i="4"/>
  <c r="U22" i="4"/>
  <c r="T22" i="4"/>
  <c r="S22" i="4"/>
  <c r="R22" i="4"/>
  <c r="Q22" i="4"/>
  <c r="P22" i="4"/>
  <c r="O22" i="4"/>
  <c r="AD21" i="4"/>
  <c r="AC21" i="4"/>
  <c r="AB21" i="4"/>
  <c r="AA21" i="4"/>
  <c r="Z21" i="4"/>
  <c r="V21" i="4"/>
  <c r="U21" i="4"/>
  <c r="T21" i="4"/>
  <c r="S21" i="4"/>
  <c r="R21" i="4"/>
  <c r="Q21" i="4"/>
  <c r="P21" i="4"/>
  <c r="O21" i="4"/>
  <c r="AD20" i="4"/>
  <c r="AC20" i="4"/>
  <c r="AB20" i="4"/>
  <c r="AA20" i="4"/>
  <c r="Z20" i="4"/>
  <c r="V20" i="4"/>
  <c r="U20" i="4"/>
  <c r="T20" i="4"/>
  <c r="S20" i="4"/>
  <c r="R20" i="4"/>
  <c r="Q20" i="4"/>
  <c r="P20" i="4"/>
  <c r="O20" i="4"/>
  <c r="AD19" i="4"/>
  <c r="AC19" i="4"/>
  <c r="AB19" i="4"/>
  <c r="AA19" i="4"/>
  <c r="Z19" i="4"/>
  <c r="V19" i="4"/>
  <c r="U19" i="4"/>
  <c r="T19" i="4"/>
  <c r="S19" i="4"/>
  <c r="R19" i="4"/>
  <c r="Q19" i="4"/>
  <c r="P19" i="4"/>
  <c r="O19" i="4"/>
  <c r="AD18" i="4"/>
  <c r="AC18" i="4"/>
  <c r="AB18" i="4"/>
  <c r="AA18" i="4"/>
  <c r="Z18" i="4"/>
  <c r="V18" i="4"/>
  <c r="U18" i="4"/>
  <c r="T18" i="4"/>
  <c r="S18" i="4"/>
  <c r="R18" i="4"/>
  <c r="Q18" i="4"/>
  <c r="P18" i="4"/>
  <c r="O18" i="4"/>
  <c r="AD17" i="4"/>
  <c r="AC17" i="4"/>
  <c r="AB17" i="4"/>
  <c r="AA17" i="4"/>
  <c r="Z17" i="4"/>
  <c r="V17" i="4"/>
  <c r="U17" i="4"/>
  <c r="T17" i="4"/>
  <c r="S17" i="4"/>
  <c r="R17" i="4"/>
  <c r="Q17" i="4"/>
  <c r="P17" i="4"/>
  <c r="O17" i="4"/>
  <c r="AD16" i="4"/>
  <c r="AC16" i="4"/>
  <c r="AB16" i="4"/>
  <c r="AA16" i="4"/>
  <c r="Z16" i="4"/>
  <c r="V16" i="4"/>
  <c r="U16" i="4"/>
  <c r="T16" i="4"/>
  <c r="S16" i="4"/>
  <c r="R16" i="4"/>
  <c r="Q16" i="4"/>
  <c r="P16" i="4"/>
  <c r="O16" i="4"/>
  <c r="AD15" i="4"/>
  <c r="AC15" i="4"/>
  <c r="AB15" i="4"/>
  <c r="AA15" i="4"/>
  <c r="Z15" i="4"/>
  <c r="V15" i="4"/>
  <c r="U15" i="4"/>
  <c r="T15" i="4"/>
  <c r="S15" i="4"/>
  <c r="R15" i="4"/>
  <c r="Q15" i="4"/>
  <c r="P15" i="4"/>
  <c r="O15" i="4"/>
  <c r="AD14" i="4"/>
  <c r="AC14" i="4"/>
  <c r="AB14" i="4"/>
  <c r="AA14" i="4"/>
  <c r="Z14" i="4"/>
  <c r="V14" i="4"/>
  <c r="U14" i="4"/>
  <c r="T14" i="4"/>
  <c r="S14" i="4"/>
  <c r="R14" i="4"/>
  <c r="Q14" i="4"/>
  <c r="P14" i="4"/>
  <c r="O14" i="4"/>
  <c r="AD13" i="4"/>
  <c r="AC13" i="4"/>
  <c r="AB13" i="4"/>
  <c r="AA13" i="4"/>
  <c r="Z13" i="4"/>
  <c r="V13" i="4"/>
  <c r="U13" i="4"/>
  <c r="T13" i="4"/>
  <c r="S13" i="4"/>
  <c r="R13" i="4"/>
  <c r="Q13" i="4"/>
  <c r="P13" i="4"/>
  <c r="O13" i="4"/>
  <c r="AD12" i="4"/>
  <c r="AC12" i="4"/>
  <c r="AB12" i="4"/>
  <c r="AA12" i="4"/>
  <c r="Z12" i="4"/>
  <c r="V12" i="4"/>
  <c r="U12" i="4"/>
  <c r="T12" i="4"/>
  <c r="S12" i="4"/>
  <c r="R12" i="4"/>
  <c r="Q12" i="4"/>
  <c r="P12" i="4"/>
  <c r="O12" i="4"/>
  <c r="AD11" i="4"/>
  <c r="AC11" i="4"/>
  <c r="AB11" i="4"/>
  <c r="AA11" i="4"/>
  <c r="Z11" i="4"/>
  <c r="V11" i="4"/>
  <c r="U11" i="4"/>
  <c r="T11" i="4"/>
  <c r="S11" i="4"/>
  <c r="R11" i="4"/>
  <c r="Q11" i="4"/>
  <c r="P11" i="4"/>
  <c r="O11" i="4"/>
  <c r="AD10" i="4"/>
  <c r="AC10" i="4"/>
  <c r="AB10" i="4"/>
  <c r="AA10" i="4"/>
  <c r="Z10" i="4"/>
  <c r="V10" i="4"/>
  <c r="U10" i="4"/>
  <c r="T10" i="4"/>
  <c r="S10" i="4"/>
  <c r="R10" i="4"/>
  <c r="Q10" i="4"/>
  <c r="P10" i="4"/>
  <c r="O10" i="4"/>
  <c r="AD9" i="4"/>
  <c r="AC9" i="4"/>
  <c r="AB9" i="4"/>
  <c r="AA9" i="4"/>
  <c r="Z9" i="4"/>
  <c r="V9" i="4"/>
  <c r="U9" i="4"/>
  <c r="T9" i="4"/>
  <c r="S9" i="4"/>
  <c r="R9" i="4"/>
  <c r="Q9" i="4"/>
  <c r="P9" i="4"/>
  <c r="O9" i="4"/>
  <c r="AD8" i="4"/>
  <c r="AC8" i="4"/>
  <c r="AB8" i="4"/>
  <c r="AA8" i="4"/>
  <c r="Z8" i="4"/>
  <c r="V8" i="4"/>
  <c r="U8" i="4"/>
  <c r="T8" i="4"/>
  <c r="S8" i="4"/>
  <c r="R8" i="4"/>
  <c r="Q8" i="4"/>
  <c r="P8" i="4"/>
  <c r="O8" i="4"/>
  <c r="AD7" i="4"/>
  <c r="AC7" i="4"/>
  <c r="AB7" i="4"/>
  <c r="AA7" i="4"/>
  <c r="Z7" i="4"/>
  <c r="V7" i="4"/>
  <c r="U7" i="4"/>
  <c r="T7" i="4"/>
  <c r="S7" i="4"/>
  <c r="R7" i="4"/>
  <c r="Q7" i="4"/>
  <c r="P7" i="4"/>
  <c r="O7" i="4"/>
  <c r="AD6" i="4"/>
  <c r="AC6" i="4"/>
  <c r="AB6" i="4"/>
  <c r="AA6" i="4"/>
  <c r="Z6" i="4"/>
  <c r="V6" i="4"/>
  <c r="U6" i="4"/>
  <c r="T6" i="4"/>
  <c r="S6" i="4"/>
  <c r="R6" i="4"/>
  <c r="Q6" i="4"/>
  <c r="P6" i="4"/>
  <c r="O6" i="4"/>
  <c r="AD5" i="4"/>
  <c r="AC5" i="4"/>
  <c r="AB5" i="4"/>
  <c r="AA5" i="4"/>
  <c r="Z5" i="4"/>
  <c r="V5" i="4"/>
  <c r="U5" i="4"/>
  <c r="T5" i="4"/>
  <c r="S5" i="4"/>
  <c r="R5" i="4"/>
  <c r="Q5" i="4"/>
  <c r="P5" i="4"/>
  <c r="O5" i="4"/>
  <c r="AD4" i="4"/>
  <c r="AC4" i="4"/>
  <c r="AB4" i="4"/>
  <c r="AA4" i="4"/>
  <c r="Z4" i="4"/>
  <c r="V4" i="4"/>
  <c r="U4" i="4"/>
  <c r="T4" i="4"/>
  <c r="S4" i="4"/>
  <c r="R4" i="4"/>
  <c r="Q4" i="4"/>
  <c r="P4" i="4"/>
  <c r="O4" i="4"/>
  <c r="AD3" i="4"/>
  <c r="AC3" i="4"/>
  <c r="AB3" i="4"/>
  <c r="AA3" i="4"/>
  <c r="Z3" i="4"/>
  <c r="V3" i="4"/>
  <c r="U3" i="4"/>
  <c r="T3" i="4"/>
  <c r="S3" i="4"/>
  <c r="R3" i="4"/>
  <c r="Q3" i="4"/>
  <c r="P3" i="4"/>
  <c r="O3" i="4"/>
  <c r="AD2" i="4"/>
  <c r="AD31" i="4" s="1"/>
  <c r="AC2" i="4"/>
  <c r="AC31" i="4" s="1"/>
  <c r="AB2" i="4"/>
  <c r="AB31" i="4" s="1"/>
  <c r="AA2" i="4"/>
  <c r="AA31" i="4" s="1"/>
  <c r="Z2" i="4"/>
  <c r="Z31" i="4" s="1"/>
  <c r="V2" i="4"/>
  <c r="V31" i="4" s="1"/>
  <c r="U2" i="4"/>
  <c r="U31" i="4" s="1"/>
  <c r="T2" i="4"/>
  <c r="T31" i="4" s="1"/>
  <c r="S2" i="4"/>
  <c r="S31" i="4" s="1"/>
  <c r="R2" i="4"/>
  <c r="R31" i="4" s="1"/>
  <c r="Q2" i="4"/>
  <c r="Q31" i="4" s="1"/>
  <c r="P2" i="4"/>
  <c r="P31" i="4" s="1"/>
  <c r="O2" i="4"/>
  <c r="O31" i="4" s="1"/>
  <c r="AD29" i="3"/>
  <c r="AC29" i="3"/>
  <c r="AB29" i="3"/>
  <c r="AA29" i="3"/>
  <c r="Z29" i="3"/>
  <c r="V29" i="3"/>
  <c r="U29" i="3"/>
  <c r="T29" i="3"/>
  <c r="S29" i="3"/>
  <c r="R29" i="3"/>
  <c r="Q29" i="3"/>
  <c r="P29" i="3"/>
  <c r="O29" i="3"/>
  <c r="AD28" i="3"/>
  <c r="AC28" i="3"/>
  <c r="AB28" i="3"/>
  <c r="AA28" i="3"/>
  <c r="Z28" i="3"/>
  <c r="V28" i="3"/>
  <c r="U28" i="3"/>
  <c r="T28" i="3"/>
  <c r="S28" i="3"/>
  <c r="R28" i="3"/>
  <c r="Q28" i="3"/>
  <c r="P28" i="3"/>
  <c r="O28" i="3"/>
  <c r="AD27" i="3"/>
  <c r="AC27" i="3"/>
  <c r="AB27" i="3"/>
  <c r="AA27" i="3"/>
  <c r="Z27" i="3"/>
  <c r="V27" i="3"/>
  <c r="U27" i="3"/>
  <c r="T27" i="3"/>
  <c r="S27" i="3"/>
  <c r="R27" i="3"/>
  <c r="Q27" i="3"/>
  <c r="P27" i="3"/>
  <c r="O27" i="3"/>
  <c r="AD26" i="3"/>
  <c r="AC26" i="3"/>
  <c r="AB26" i="3"/>
  <c r="AA26" i="3"/>
  <c r="Z26" i="3"/>
  <c r="V26" i="3"/>
  <c r="U26" i="3"/>
  <c r="T26" i="3"/>
  <c r="S26" i="3"/>
  <c r="R26" i="3"/>
  <c r="Q26" i="3"/>
  <c r="P26" i="3"/>
  <c r="O26" i="3"/>
  <c r="AD25" i="3"/>
  <c r="AC25" i="3"/>
  <c r="AB25" i="3"/>
  <c r="AA25" i="3"/>
  <c r="Z25" i="3"/>
  <c r="V25" i="3"/>
  <c r="U25" i="3"/>
  <c r="T25" i="3"/>
  <c r="S25" i="3"/>
  <c r="R25" i="3"/>
  <c r="Q25" i="3"/>
  <c r="P25" i="3"/>
  <c r="O25" i="3"/>
  <c r="AD24" i="3"/>
  <c r="AC24" i="3"/>
  <c r="AB24" i="3"/>
  <c r="AA24" i="3"/>
  <c r="V24" i="3"/>
  <c r="U24" i="3"/>
  <c r="T24" i="3"/>
  <c r="S24" i="3"/>
  <c r="R24" i="3"/>
  <c r="Q24" i="3"/>
  <c r="P24" i="3"/>
  <c r="O24" i="3"/>
  <c r="AD23" i="3"/>
  <c r="AC23" i="3"/>
  <c r="AB23" i="3"/>
  <c r="AA23" i="3"/>
  <c r="Z23" i="3"/>
  <c r="V23" i="3"/>
  <c r="U23" i="3"/>
  <c r="T23" i="3"/>
  <c r="S23" i="3"/>
  <c r="R23" i="3"/>
  <c r="Q23" i="3"/>
  <c r="P23" i="3"/>
  <c r="O23" i="3"/>
  <c r="AD22" i="3"/>
  <c r="AC22" i="3"/>
  <c r="AB22" i="3"/>
  <c r="AA22" i="3"/>
  <c r="Z22" i="3"/>
  <c r="V22" i="3"/>
  <c r="U22" i="3"/>
  <c r="T22" i="3"/>
  <c r="S22" i="3"/>
  <c r="R22" i="3"/>
  <c r="Q22" i="3"/>
  <c r="P22" i="3"/>
  <c r="O22" i="3"/>
  <c r="AD21" i="3"/>
  <c r="AC21" i="3"/>
  <c r="AB21" i="3"/>
  <c r="AA21" i="3"/>
  <c r="Z21" i="3"/>
  <c r="V21" i="3"/>
  <c r="U21" i="3"/>
  <c r="T21" i="3"/>
  <c r="S21" i="3"/>
  <c r="R21" i="3"/>
  <c r="Q21" i="3"/>
  <c r="P21" i="3"/>
  <c r="O21" i="3"/>
  <c r="AD20" i="3"/>
  <c r="AC20" i="3"/>
  <c r="AB20" i="3"/>
  <c r="AA20" i="3"/>
  <c r="Z20" i="3"/>
  <c r="V20" i="3"/>
  <c r="U20" i="3"/>
  <c r="T20" i="3"/>
  <c r="S20" i="3"/>
  <c r="R20" i="3"/>
  <c r="Q20" i="3"/>
  <c r="P20" i="3"/>
  <c r="O20" i="3"/>
  <c r="AD19" i="3"/>
  <c r="AC19" i="3"/>
  <c r="AB19" i="3"/>
  <c r="AA19" i="3"/>
  <c r="Z19" i="3"/>
  <c r="V19" i="3"/>
  <c r="U19" i="3"/>
  <c r="T19" i="3"/>
  <c r="S19" i="3"/>
  <c r="R19" i="3"/>
  <c r="Q19" i="3"/>
  <c r="P19" i="3"/>
  <c r="O19" i="3"/>
  <c r="AD18" i="3"/>
  <c r="AC18" i="3"/>
  <c r="AB18" i="3"/>
  <c r="AA18" i="3"/>
  <c r="Z18" i="3"/>
  <c r="V18" i="3"/>
  <c r="U18" i="3"/>
  <c r="T18" i="3"/>
  <c r="S18" i="3"/>
  <c r="R18" i="3"/>
  <c r="Q18" i="3"/>
  <c r="P18" i="3"/>
  <c r="O18" i="3"/>
  <c r="AD17" i="3"/>
  <c r="AC17" i="3"/>
  <c r="AB17" i="3"/>
  <c r="AA17" i="3"/>
  <c r="Z17" i="3"/>
  <c r="V17" i="3"/>
  <c r="U17" i="3"/>
  <c r="T17" i="3"/>
  <c r="S17" i="3"/>
  <c r="R17" i="3"/>
  <c r="Q17" i="3"/>
  <c r="P17" i="3"/>
  <c r="O17" i="3"/>
  <c r="AD16" i="3"/>
  <c r="AC16" i="3"/>
  <c r="AB16" i="3"/>
  <c r="AA16" i="3"/>
  <c r="Z16" i="3"/>
  <c r="V16" i="3"/>
  <c r="U16" i="3"/>
  <c r="T16" i="3"/>
  <c r="S16" i="3"/>
  <c r="R16" i="3"/>
  <c r="Q16" i="3"/>
  <c r="P16" i="3"/>
  <c r="O16" i="3"/>
  <c r="AD15" i="3"/>
  <c r="AC15" i="3"/>
  <c r="AB15" i="3"/>
  <c r="AA15" i="3"/>
  <c r="Z15" i="3"/>
  <c r="V15" i="3"/>
  <c r="U15" i="3"/>
  <c r="T15" i="3"/>
  <c r="S15" i="3"/>
  <c r="R15" i="3"/>
  <c r="Q15" i="3"/>
  <c r="P15" i="3"/>
  <c r="O15" i="3"/>
  <c r="AD14" i="3"/>
  <c r="AC14" i="3"/>
  <c r="AB14" i="3"/>
  <c r="AA14" i="3"/>
  <c r="Z14" i="3"/>
  <c r="V14" i="3"/>
  <c r="U14" i="3"/>
  <c r="T14" i="3"/>
  <c r="S14" i="3"/>
  <c r="R14" i="3"/>
  <c r="Q14" i="3"/>
  <c r="P14" i="3"/>
  <c r="O14" i="3"/>
  <c r="AD13" i="3"/>
  <c r="AC13" i="3"/>
  <c r="AB13" i="3"/>
  <c r="AA13" i="3"/>
  <c r="Z13" i="3"/>
  <c r="V13" i="3"/>
  <c r="U13" i="3"/>
  <c r="T13" i="3"/>
  <c r="S13" i="3"/>
  <c r="R13" i="3"/>
  <c r="Q13" i="3"/>
  <c r="P13" i="3"/>
  <c r="O13" i="3"/>
  <c r="AD12" i="3"/>
  <c r="AC12" i="3"/>
  <c r="AB12" i="3"/>
  <c r="AA12" i="3"/>
  <c r="Z12" i="3"/>
  <c r="V12" i="3"/>
  <c r="U12" i="3"/>
  <c r="T12" i="3"/>
  <c r="S12" i="3"/>
  <c r="R12" i="3"/>
  <c r="Q12" i="3"/>
  <c r="P12" i="3"/>
  <c r="O12" i="3"/>
  <c r="AD11" i="3"/>
  <c r="AC11" i="3"/>
  <c r="AB11" i="3"/>
  <c r="AA11" i="3"/>
  <c r="Z11" i="3"/>
  <c r="V11" i="3"/>
  <c r="U11" i="3"/>
  <c r="T11" i="3"/>
  <c r="S11" i="3"/>
  <c r="R11" i="3"/>
  <c r="Q11" i="3"/>
  <c r="P11" i="3"/>
  <c r="O11" i="3"/>
  <c r="AD10" i="3"/>
  <c r="AC10" i="3"/>
  <c r="AB10" i="3"/>
  <c r="AA10" i="3"/>
  <c r="Z10" i="3"/>
  <c r="V10" i="3"/>
  <c r="U10" i="3"/>
  <c r="T10" i="3"/>
  <c r="S10" i="3"/>
  <c r="R10" i="3"/>
  <c r="Q10" i="3"/>
  <c r="P10" i="3"/>
  <c r="O10" i="3"/>
  <c r="AD9" i="3"/>
  <c r="AC9" i="3"/>
  <c r="AB9" i="3"/>
  <c r="AA9" i="3"/>
  <c r="Z9" i="3"/>
  <c r="V9" i="3"/>
  <c r="U9" i="3"/>
  <c r="T9" i="3"/>
  <c r="S9" i="3"/>
  <c r="R9" i="3"/>
  <c r="Q9" i="3"/>
  <c r="P9" i="3"/>
  <c r="O9" i="3"/>
  <c r="AD8" i="3"/>
  <c r="AC8" i="3"/>
  <c r="AB8" i="3"/>
  <c r="AA8" i="3"/>
  <c r="Z8" i="3"/>
  <c r="V8" i="3"/>
  <c r="U8" i="3"/>
  <c r="T8" i="3"/>
  <c r="S8" i="3"/>
  <c r="R8" i="3"/>
  <c r="Q8" i="3"/>
  <c r="P8" i="3"/>
  <c r="O8" i="3"/>
  <c r="AD7" i="3"/>
  <c r="AC7" i="3"/>
  <c r="AB7" i="3"/>
  <c r="AA7" i="3"/>
  <c r="Z7" i="3"/>
  <c r="V7" i="3"/>
  <c r="U7" i="3"/>
  <c r="T7" i="3"/>
  <c r="S7" i="3"/>
  <c r="R7" i="3"/>
  <c r="Q7" i="3"/>
  <c r="P7" i="3"/>
  <c r="O7" i="3"/>
  <c r="AD6" i="3"/>
  <c r="AC6" i="3"/>
  <c r="AB6" i="3"/>
  <c r="AA6" i="3"/>
  <c r="Z6" i="3"/>
  <c r="V6" i="3"/>
  <c r="U6" i="3"/>
  <c r="T6" i="3"/>
  <c r="S6" i="3"/>
  <c r="R6" i="3"/>
  <c r="Q6" i="3"/>
  <c r="P6" i="3"/>
  <c r="O6" i="3"/>
  <c r="AD5" i="3"/>
  <c r="AC5" i="3"/>
  <c r="AB5" i="3"/>
  <c r="AA5" i="3"/>
  <c r="Z5" i="3"/>
  <c r="V5" i="3"/>
  <c r="U5" i="3"/>
  <c r="T5" i="3"/>
  <c r="S5" i="3"/>
  <c r="R5" i="3"/>
  <c r="Q5" i="3"/>
  <c r="P5" i="3"/>
  <c r="O5" i="3"/>
  <c r="AD4" i="3"/>
  <c r="AC4" i="3"/>
  <c r="AB4" i="3"/>
  <c r="AA4" i="3"/>
  <c r="Z4" i="3"/>
  <c r="V4" i="3"/>
  <c r="U4" i="3"/>
  <c r="T4" i="3"/>
  <c r="S4" i="3"/>
  <c r="R4" i="3"/>
  <c r="Q4" i="3"/>
  <c r="P4" i="3"/>
  <c r="O4" i="3"/>
  <c r="AD3" i="3"/>
  <c r="AC3" i="3"/>
  <c r="AB3" i="3"/>
  <c r="AA3" i="3"/>
  <c r="Z3" i="3"/>
  <c r="V3" i="3"/>
  <c r="U3" i="3"/>
  <c r="T3" i="3"/>
  <c r="S3" i="3"/>
  <c r="R3" i="3"/>
  <c r="Q3" i="3"/>
  <c r="P3" i="3"/>
  <c r="O3" i="3"/>
  <c r="AD2" i="3"/>
  <c r="AD31" i="3" s="1"/>
  <c r="AC2" i="3"/>
  <c r="AC31" i="3" s="1"/>
  <c r="AB2" i="3"/>
  <c r="AB31" i="3" s="1"/>
  <c r="AA2" i="3"/>
  <c r="AA31" i="3" s="1"/>
  <c r="Z2" i="3"/>
  <c r="Z31" i="3" s="1"/>
  <c r="V2" i="3"/>
  <c r="V31" i="3" s="1"/>
  <c r="U2" i="3"/>
  <c r="U31" i="3" s="1"/>
  <c r="T2" i="3"/>
  <c r="T31" i="3" s="1"/>
  <c r="S2" i="3"/>
  <c r="S31" i="3" s="1"/>
  <c r="R2" i="3"/>
  <c r="R31" i="3" s="1"/>
  <c r="Q2" i="3"/>
  <c r="Q31" i="3" s="1"/>
  <c r="P2" i="3"/>
  <c r="P31" i="3" s="1"/>
  <c r="O2" i="3"/>
  <c r="O31" i="3" s="1"/>
  <c r="AD29" i="2"/>
  <c r="AC29" i="2"/>
  <c r="AB29" i="2"/>
  <c r="AA29" i="2"/>
  <c r="V29" i="2"/>
  <c r="U29" i="2"/>
  <c r="T29" i="2"/>
  <c r="S29" i="2"/>
  <c r="R29" i="2"/>
  <c r="Q29" i="2"/>
  <c r="P29" i="2"/>
  <c r="O29" i="2"/>
  <c r="AD28" i="2"/>
  <c r="AC28" i="2"/>
  <c r="AB28" i="2"/>
  <c r="AA28" i="2"/>
  <c r="Z28" i="2"/>
  <c r="V28" i="2"/>
  <c r="U28" i="2"/>
  <c r="T28" i="2"/>
  <c r="S28" i="2"/>
  <c r="R28" i="2"/>
  <c r="Q28" i="2"/>
  <c r="P28" i="2"/>
  <c r="O28" i="2"/>
  <c r="AD27" i="2"/>
  <c r="AC27" i="2"/>
  <c r="AB27" i="2"/>
  <c r="AA27" i="2"/>
  <c r="Z27" i="2"/>
  <c r="V27" i="2"/>
  <c r="U27" i="2"/>
  <c r="T27" i="2"/>
  <c r="S27" i="2"/>
  <c r="R27" i="2"/>
  <c r="Q27" i="2"/>
  <c r="P27" i="2"/>
  <c r="O27" i="2"/>
  <c r="AD26" i="2"/>
  <c r="AC26" i="2"/>
  <c r="AB26" i="2"/>
  <c r="AA26" i="2"/>
  <c r="Z26" i="2"/>
  <c r="V26" i="2"/>
  <c r="U26" i="2"/>
  <c r="T26" i="2"/>
  <c r="S26" i="2"/>
  <c r="R26" i="2"/>
  <c r="Q26" i="2"/>
  <c r="P26" i="2"/>
  <c r="O26" i="2"/>
  <c r="AD25" i="2"/>
  <c r="AC25" i="2"/>
  <c r="AB25" i="2"/>
  <c r="AA25" i="2"/>
  <c r="Z25" i="2"/>
  <c r="V25" i="2"/>
  <c r="U25" i="2"/>
  <c r="T25" i="2"/>
  <c r="S25" i="2"/>
  <c r="R25" i="2"/>
  <c r="Q25" i="2"/>
  <c r="P25" i="2"/>
  <c r="O25" i="2"/>
  <c r="AD24" i="2"/>
  <c r="AC24" i="2"/>
  <c r="AB24" i="2"/>
  <c r="AA24" i="2"/>
  <c r="V24" i="2"/>
  <c r="U24" i="2"/>
  <c r="T24" i="2"/>
  <c r="S24" i="2"/>
  <c r="R24" i="2"/>
  <c r="Q24" i="2"/>
  <c r="P24" i="2"/>
  <c r="O24" i="2"/>
  <c r="AD23" i="2"/>
  <c r="AC23" i="2"/>
  <c r="AB23" i="2"/>
  <c r="AA23" i="2"/>
  <c r="Z23" i="2"/>
  <c r="V23" i="2"/>
  <c r="U23" i="2"/>
  <c r="T23" i="2"/>
  <c r="S23" i="2"/>
  <c r="R23" i="2"/>
  <c r="Q23" i="2"/>
  <c r="P23" i="2"/>
  <c r="O23" i="2"/>
  <c r="AD22" i="2"/>
  <c r="AC22" i="2"/>
  <c r="AB22" i="2"/>
  <c r="AA22" i="2"/>
  <c r="Z22" i="2"/>
  <c r="V22" i="2"/>
  <c r="U22" i="2"/>
  <c r="T22" i="2"/>
  <c r="S22" i="2"/>
  <c r="R22" i="2"/>
  <c r="Q22" i="2"/>
  <c r="P22" i="2"/>
  <c r="O22" i="2"/>
  <c r="AD21" i="2"/>
  <c r="AC21" i="2"/>
  <c r="AB21" i="2"/>
  <c r="AA21" i="2"/>
  <c r="Z21" i="2"/>
  <c r="V21" i="2"/>
  <c r="U21" i="2"/>
  <c r="T21" i="2"/>
  <c r="S21" i="2"/>
  <c r="R21" i="2"/>
  <c r="Q21" i="2"/>
  <c r="P21" i="2"/>
  <c r="O21" i="2"/>
  <c r="AD20" i="2"/>
  <c r="AC20" i="2"/>
  <c r="AB20" i="2"/>
  <c r="AA20" i="2"/>
  <c r="Z20" i="2"/>
  <c r="V20" i="2"/>
  <c r="U20" i="2"/>
  <c r="T20" i="2"/>
  <c r="S20" i="2"/>
  <c r="R20" i="2"/>
  <c r="Q20" i="2"/>
  <c r="P20" i="2"/>
  <c r="O20" i="2"/>
  <c r="AD19" i="2"/>
  <c r="AC19" i="2"/>
  <c r="AB19" i="2"/>
  <c r="AA19" i="2"/>
  <c r="Z19" i="2"/>
  <c r="V19" i="2"/>
  <c r="U19" i="2"/>
  <c r="T19" i="2"/>
  <c r="S19" i="2"/>
  <c r="R19" i="2"/>
  <c r="Q19" i="2"/>
  <c r="P19" i="2"/>
  <c r="O19" i="2"/>
  <c r="AD18" i="2"/>
  <c r="AC18" i="2"/>
  <c r="AB18" i="2"/>
  <c r="AA18" i="2"/>
  <c r="Z18" i="2"/>
  <c r="V18" i="2"/>
  <c r="U18" i="2"/>
  <c r="T18" i="2"/>
  <c r="S18" i="2"/>
  <c r="R18" i="2"/>
  <c r="Q18" i="2"/>
  <c r="P18" i="2"/>
  <c r="O18" i="2"/>
  <c r="AD17" i="2"/>
  <c r="AC17" i="2"/>
  <c r="AB17" i="2"/>
  <c r="AA17" i="2"/>
  <c r="Z17" i="2"/>
  <c r="V17" i="2"/>
  <c r="U17" i="2"/>
  <c r="T17" i="2"/>
  <c r="S17" i="2"/>
  <c r="R17" i="2"/>
  <c r="Q17" i="2"/>
  <c r="P17" i="2"/>
  <c r="O17" i="2"/>
  <c r="AD16" i="2"/>
  <c r="AC16" i="2"/>
  <c r="AB16" i="2"/>
  <c r="AA16" i="2"/>
  <c r="Z16" i="2"/>
  <c r="V16" i="2"/>
  <c r="U16" i="2"/>
  <c r="T16" i="2"/>
  <c r="S16" i="2"/>
  <c r="R16" i="2"/>
  <c r="Q16" i="2"/>
  <c r="P16" i="2"/>
  <c r="O16" i="2"/>
  <c r="AD15" i="2"/>
  <c r="AC15" i="2"/>
  <c r="AB15" i="2"/>
  <c r="AA15" i="2"/>
  <c r="Z15" i="2"/>
  <c r="V15" i="2"/>
  <c r="U15" i="2"/>
  <c r="T15" i="2"/>
  <c r="S15" i="2"/>
  <c r="R15" i="2"/>
  <c r="Q15" i="2"/>
  <c r="P15" i="2"/>
  <c r="O15" i="2"/>
  <c r="AD14" i="2"/>
  <c r="AC14" i="2"/>
  <c r="AB14" i="2"/>
  <c r="AA14" i="2"/>
  <c r="Z14" i="2"/>
  <c r="V14" i="2"/>
  <c r="U14" i="2"/>
  <c r="T14" i="2"/>
  <c r="S14" i="2"/>
  <c r="R14" i="2"/>
  <c r="Q14" i="2"/>
  <c r="P14" i="2"/>
  <c r="O14" i="2"/>
  <c r="AD13" i="2"/>
  <c r="AC13" i="2"/>
  <c r="AB13" i="2"/>
  <c r="AA13" i="2"/>
  <c r="Z13" i="2"/>
  <c r="V13" i="2"/>
  <c r="U13" i="2"/>
  <c r="T13" i="2"/>
  <c r="S13" i="2"/>
  <c r="R13" i="2"/>
  <c r="Q13" i="2"/>
  <c r="P13" i="2"/>
  <c r="O13" i="2"/>
  <c r="AD12" i="2"/>
  <c r="AC12" i="2"/>
  <c r="AB12" i="2"/>
  <c r="AA12" i="2"/>
  <c r="Z12" i="2"/>
  <c r="V12" i="2"/>
  <c r="U12" i="2"/>
  <c r="T12" i="2"/>
  <c r="S12" i="2"/>
  <c r="R12" i="2"/>
  <c r="Q12" i="2"/>
  <c r="P12" i="2"/>
  <c r="O12" i="2"/>
  <c r="AD11" i="2"/>
  <c r="AC11" i="2"/>
  <c r="AB11" i="2"/>
  <c r="AA11" i="2"/>
  <c r="Z11" i="2"/>
  <c r="V11" i="2"/>
  <c r="U11" i="2"/>
  <c r="T11" i="2"/>
  <c r="S11" i="2"/>
  <c r="R11" i="2"/>
  <c r="Q11" i="2"/>
  <c r="P11" i="2"/>
  <c r="O11" i="2"/>
  <c r="AD10" i="2"/>
  <c r="AC10" i="2"/>
  <c r="AB10" i="2"/>
  <c r="AA10" i="2"/>
  <c r="Z10" i="2"/>
  <c r="V10" i="2"/>
  <c r="U10" i="2"/>
  <c r="T10" i="2"/>
  <c r="S10" i="2"/>
  <c r="R10" i="2"/>
  <c r="Q10" i="2"/>
  <c r="P10" i="2"/>
  <c r="O10" i="2"/>
  <c r="AD9" i="2"/>
  <c r="AC9" i="2"/>
  <c r="AB9" i="2"/>
  <c r="AA9" i="2"/>
  <c r="Z9" i="2"/>
  <c r="V9" i="2"/>
  <c r="U9" i="2"/>
  <c r="T9" i="2"/>
  <c r="S9" i="2"/>
  <c r="R9" i="2"/>
  <c r="Q9" i="2"/>
  <c r="P9" i="2"/>
  <c r="O9" i="2"/>
  <c r="AD8" i="2"/>
  <c r="AC8" i="2"/>
  <c r="AB8" i="2"/>
  <c r="AA8" i="2"/>
  <c r="Z8" i="2"/>
  <c r="V8" i="2"/>
  <c r="U8" i="2"/>
  <c r="T8" i="2"/>
  <c r="S8" i="2"/>
  <c r="R8" i="2"/>
  <c r="Q8" i="2"/>
  <c r="P8" i="2"/>
  <c r="O8" i="2"/>
  <c r="AD7" i="2"/>
  <c r="AC7" i="2"/>
  <c r="AB7" i="2"/>
  <c r="AA7" i="2"/>
  <c r="Z7" i="2"/>
  <c r="V7" i="2"/>
  <c r="U7" i="2"/>
  <c r="T7" i="2"/>
  <c r="S7" i="2"/>
  <c r="R7" i="2"/>
  <c r="Q7" i="2"/>
  <c r="P7" i="2"/>
  <c r="O7" i="2"/>
  <c r="AD6" i="2"/>
  <c r="AC6" i="2"/>
  <c r="AB6" i="2"/>
  <c r="AA6" i="2"/>
  <c r="Z6" i="2"/>
  <c r="V6" i="2"/>
  <c r="U6" i="2"/>
  <c r="T6" i="2"/>
  <c r="S6" i="2"/>
  <c r="R6" i="2"/>
  <c r="Q6" i="2"/>
  <c r="P6" i="2"/>
  <c r="O6" i="2"/>
  <c r="AD5" i="2"/>
  <c r="AC5" i="2"/>
  <c r="AB5" i="2"/>
  <c r="AA5" i="2"/>
  <c r="Z5" i="2"/>
  <c r="V5" i="2"/>
  <c r="U5" i="2"/>
  <c r="T5" i="2"/>
  <c r="S5" i="2"/>
  <c r="R5" i="2"/>
  <c r="Q5" i="2"/>
  <c r="P5" i="2"/>
  <c r="O5" i="2"/>
  <c r="AD4" i="2"/>
  <c r="AC4" i="2"/>
  <c r="AB4" i="2"/>
  <c r="AA4" i="2"/>
  <c r="Z4" i="2"/>
  <c r="V4" i="2"/>
  <c r="U4" i="2"/>
  <c r="T4" i="2"/>
  <c r="S4" i="2"/>
  <c r="R4" i="2"/>
  <c r="Q4" i="2"/>
  <c r="P4" i="2"/>
  <c r="O4" i="2"/>
  <c r="AD3" i="2"/>
  <c r="AC3" i="2"/>
  <c r="AB3" i="2"/>
  <c r="AA3" i="2"/>
  <c r="Z3" i="2"/>
  <c r="V3" i="2"/>
  <c r="U3" i="2"/>
  <c r="T3" i="2"/>
  <c r="S3" i="2"/>
  <c r="R3" i="2"/>
  <c r="Q3" i="2"/>
  <c r="P3" i="2"/>
  <c r="O3" i="2"/>
  <c r="AD2" i="2"/>
  <c r="AD31" i="2" s="1"/>
  <c r="AC2" i="2"/>
  <c r="AC31" i="2" s="1"/>
  <c r="AB2" i="2"/>
  <c r="AB31" i="2" s="1"/>
  <c r="AA2" i="2"/>
  <c r="AA31" i="2" s="1"/>
  <c r="Z2" i="2"/>
  <c r="Z31" i="2" s="1"/>
  <c r="V2" i="2"/>
  <c r="V31" i="2" s="1"/>
  <c r="U2" i="2"/>
  <c r="U31" i="2" s="1"/>
  <c r="T2" i="2"/>
  <c r="T31" i="2" s="1"/>
  <c r="S2" i="2"/>
  <c r="S31" i="2" s="1"/>
  <c r="R2" i="2"/>
  <c r="R31" i="2" s="1"/>
  <c r="Q2" i="2"/>
  <c r="Q31" i="2" s="1"/>
  <c r="P2" i="2"/>
  <c r="P31" i="2" s="1"/>
  <c r="O2" i="2"/>
  <c r="O31" i="2" s="1"/>
  <c r="AD29" i="1"/>
  <c r="AC29" i="1"/>
  <c r="AB29" i="1"/>
  <c r="AA29" i="1"/>
  <c r="V29" i="1"/>
  <c r="U29" i="1"/>
  <c r="T29" i="1"/>
  <c r="S29" i="1"/>
  <c r="R29" i="1"/>
  <c r="Q29" i="1"/>
  <c r="P29" i="1"/>
  <c r="O29" i="1"/>
  <c r="AD28" i="1"/>
  <c r="AC28" i="1"/>
  <c r="AB28" i="1"/>
  <c r="AA28" i="1"/>
  <c r="Z28" i="1"/>
  <c r="V28" i="1"/>
  <c r="U28" i="1"/>
  <c r="T28" i="1"/>
  <c r="S28" i="1"/>
  <c r="R28" i="1"/>
  <c r="Q28" i="1"/>
  <c r="P28" i="1"/>
  <c r="O28" i="1"/>
  <c r="AD27" i="1"/>
  <c r="AC27" i="1"/>
  <c r="AB27" i="1"/>
  <c r="AA27" i="1"/>
  <c r="Z27" i="1"/>
  <c r="V27" i="1"/>
  <c r="U27" i="1"/>
  <c r="T27" i="1"/>
  <c r="S27" i="1"/>
  <c r="R27" i="1"/>
  <c r="Q27" i="1"/>
  <c r="P27" i="1"/>
  <c r="O27" i="1"/>
  <c r="AD26" i="1"/>
  <c r="AC26" i="1"/>
  <c r="AB26" i="1"/>
  <c r="AA26" i="1"/>
  <c r="Z26" i="1"/>
  <c r="V26" i="1"/>
  <c r="U26" i="1"/>
  <c r="T26" i="1"/>
  <c r="S26" i="1"/>
  <c r="R26" i="1"/>
  <c r="Q26" i="1"/>
  <c r="P26" i="1"/>
  <c r="O26" i="1"/>
  <c r="AD25" i="1"/>
  <c r="AC25" i="1"/>
  <c r="AB25" i="1"/>
  <c r="AA25" i="1"/>
  <c r="Z25" i="1"/>
  <c r="V25" i="1"/>
  <c r="U25" i="1"/>
  <c r="T25" i="1"/>
  <c r="S25" i="1"/>
  <c r="R25" i="1"/>
  <c r="Q25" i="1"/>
  <c r="P25" i="1"/>
  <c r="O25" i="1"/>
  <c r="AD24" i="1"/>
  <c r="AC24" i="1"/>
  <c r="AB24" i="1"/>
  <c r="AA24" i="1"/>
  <c r="V24" i="1"/>
  <c r="U24" i="1"/>
  <c r="T24" i="1"/>
  <c r="S24" i="1"/>
  <c r="R24" i="1"/>
  <c r="Q24" i="1"/>
  <c r="P24" i="1"/>
  <c r="O24" i="1"/>
  <c r="AD23" i="1"/>
  <c r="AC23" i="1"/>
  <c r="AB23" i="1"/>
  <c r="AA23" i="1"/>
  <c r="Z23" i="1"/>
  <c r="V23" i="1"/>
  <c r="U23" i="1"/>
  <c r="T23" i="1"/>
  <c r="S23" i="1"/>
  <c r="R23" i="1"/>
  <c r="Q23" i="1"/>
  <c r="P23" i="1"/>
  <c r="O23" i="1"/>
  <c r="AD22" i="1"/>
  <c r="AC22" i="1"/>
  <c r="AB22" i="1"/>
  <c r="AA22" i="1"/>
  <c r="Z22" i="1"/>
  <c r="V22" i="1"/>
  <c r="U22" i="1"/>
  <c r="T22" i="1"/>
  <c r="S22" i="1"/>
  <c r="R22" i="1"/>
  <c r="Q22" i="1"/>
  <c r="P22" i="1"/>
  <c r="O22" i="1"/>
  <c r="AD21" i="1"/>
  <c r="AC21" i="1"/>
  <c r="AB21" i="1"/>
  <c r="AA21" i="1"/>
  <c r="Z21" i="1"/>
  <c r="V21" i="1"/>
  <c r="U21" i="1"/>
  <c r="T21" i="1"/>
  <c r="S21" i="1"/>
  <c r="R21" i="1"/>
  <c r="Q21" i="1"/>
  <c r="P21" i="1"/>
  <c r="O21" i="1"/>
  <c r="AD20" i="1"/>
  <c r="AC20" i="1"/>
  <c r="AB20" i="1"/>
  <c r="AA20" i="1"/>
  <c r="Z20" i="1"/>
  <c r="V20" i="1"/>
  <c r="U20" i="1"/>
  <c r="T20" i="1"/>
  <c r="S20" i="1"/>
  <c r="R20" i="1"/>
  <c r="Q20" i="1"/>
  <c r="P20" i="1"/>
  <c r="O20" i="1"/>
  <c r="AD19" i="1"/>
  <c r="AC19" i="1"/>
  <c r="AB19" i="1"/>
  <c r="AA19" i="1"/>
  <c r="Z19" i="1"/>
  <c r="V19" i="1"/>
  <c r="U19" i="1"/>
  <c r="T19" i="1"/>
  <c r="S19" i="1"/>
  <c r="R19" i="1"/>
  <c r="Q19" i="1"/>
  <c r="P19" i="1"/>
  <c r="O19" i="1"/>
  <c r="AD18" i="1"/>
  <c r="AC18" i="1"/>
  <c r="AB18" i="1"/>
  <c r="AA18" i="1"/>
  <c r="Z18" i="1"/>
  <c r="V18" i="1"/>
  <c r="U18" i="1"/>
  <c r="T18" i="1"/>
  <c r="S18" i="1"/>
  <c r="R18" i="1"/>
  <c r="Q18" i="1"/>
  <c r="P18" i="1"/>
  <c r="O18" i="1"/>
  <c r="AD17" i="1"/>
  <c r="AC17" i="1"/>
  <c r="AB17" i="1"/>
  <c r="AA17" i="1"/>
  <c r="Z17" i="1"/>
  <c r="V17" i="1"/>
  <c r="U17" i="1"/>
  <c r="T17" i="1"/>
  <c r="S17" i="1"/>
  <c r="R17" i="1"/>
  <c r="Q17" i="1"/>
  <c r="P17" i="1"/>
  <c r="O17" i="1"/>
  <c r="AD16" i="1"/>
  <c r="AC16" i="1"/>
  <c r="AB16" i="1"/>
  <c r="AA16" i="1"/>
  <c r="Z16" i="1"/>
  <c r="V16" i="1"/>
  <c r="U16" i="1"/>
  <c r="T16" i="1"/>
  <c r="S16" i="1"/>
  <c r="R16" i="1"/>
  <c r="Q16" i="1"/>
  <c r="P16" i="1"/>
  <c r="O16" i="1"/>
  <c r="AD15" i="1"/>
  <c r="AC15" i="1"/>
  <c r="AB15" i="1"/>
  <c r="AA15" i="1"/>
  <c r="Z15" i="1"/>
  <c r="V15" i="1"/>
  <c r="U15" i="1"/>
  <c r="T15" i="1"/>
  <c r="S15" i="1"/>
  <c r="R15" i="1"/>
  <c r="Q15" i="1"/>
  <c r="P15" i="1"/>
  <c r="O15" i="1"/>
  <c r="AD14" i="1"/>
  <c r="AC14" i="1"/>
  <c r="AB14" i="1"/>
  <c r="AA14" i="1"/>
  <c r="Z14" i="1"/>
  <c r="V14" i="1"/>
  <c r="U14" i="1"/>
  <c r="T14" i="1"/>
  <c r="S14" i="1"/>
  <c r="R14" i="1"/>
  <c r="Q14" i="1"/>
  <c r="P14" i="1"/>
  <c r="O14" i="1"/>
  <c r="AD13" i="1"/>
  <c r="AC13" i="1"/>
  <c r="AB13" i="1"/>
  <c r="AA13" i="1"/>
  <c r="Z13" i="1"/>
  <c r="V13" i="1"/>
  <c r="U13" i="1"/>
  <c r="T13" i="1"/>
  <c r="S13" i="1"/>
  <c r="R13" i="1"/>
  <c r="Q13" i="1"/>
  <c r="P13" i="1"/>
  <c r="O13" i="1"/>
  <c r="AD12" i="1"/>
  <c r="AC12" i="1"/>
  <c r="AB12" i="1"/>
  <c r="AA12" i="1"/>
  <c r="Z12" i="1"/>
  <c r="V12" i="1"/>
  <c r="U12" i="1"/>
  <c r="T12" i="1"/>
  <c r="S12" i="1"/>
  <c r="R12" i="1"/>
  <c r="Q12" i="1"/>
  <c r="P12" i="1"/>
  <c r="O12" i="1"/>
  <c r="AD11" i="1"/>
  <c r="AC11" i="1"/>
  <c r="AB11" i="1"/>
  <c r="AA11" i="1"/>
  <c r="Z11" i="1"/>
  <c r="V11" i="1"/>
  <c r="U11" i="1"/>
  <c r="T11" i="1"/>
  <c r="S11" i="1"/>
  <c r="R11" i="1"/>
  <c r="Q11" i="1"/>
  <c r="P11" i="1"/>
  <c r="O11" i="1"/>
  <c r="AD10" i="1"/>
  <c r="AC10" i="1"/>
  <c r="AB10" i="1"/>
  <c r="AA10" i="1"/>
  <c r="Z10" i="1"/>
  <c r="V10" i="1"/>
  <c r="U10" i="1"/>
  <c r="T10" i="1"/>
  <c r="S10" i="1"/>
  <c r="R10" i="1"/>
  <c r="Q10" i="1"/>
  <c r="P10" i="1"/>
  <c r="O10" i="1"/>
  <c r="AD9" i="1"/>
  <c r="AC9" i="1"/>
  <c r="AB9" i="1"/>
  <c r="AA9" i="1"/>
  <c r="Z9" i="1"/>
  <c r="V9" i="1"/>
  <c r="U9" i="1"/>
  <c r="T9" i="1"/>
  <c r="S9" i="1"/>
  <c r="R9" i="1"/>
  <c r="Q9" i="1"/>
  <c r="P9" i="1"/>
  <c r="O9" i="1"/>
  <c r="AD8" i="1"/>
  <c r="AC8" i="1"/>
  <c r="AB8" i="1"/>
  <c r="AA8" i="1"/>
  <c r="Z8" i="1"/>
  <c r="V8" i="1"/>
  <c r="U8" i="1"/>
  <c r="T8" i="1"/>
  <c r="S8" i="1"/>
  <c r="R8" i="1"/>
  <c r="Q8" i="1"/>
  <c r="P8" i="1"/>
  <c r="O8" i="1"/>
  <c r="AD7" i="1"/>
  <c r="AC7" i="1"/>
  <c r="AB7" i="1"/>
  <c r="AA7" i="1"/>
  <c r="Z7" i="1"/>
  <c r="V7" i="1"/>
  <c r="U7" i="1"/>
  <c r="T7" i="1"/>
  <c r="S7" i="1"/>
  <c r="R7" i="1"/>
  <c r="Q7" i="1"/>
  <c r="P7" i="1"/>
  <c r="O7" i="1"/>
  <c r="AD6" i="1"/>
  <c r="AC6" i="1"/>
  <c r="AB6" i="1"/>
  <c r="AA6" i="1"/>
  <c r="Z6" i="1"/>
  <c r="V6" i="1"/>
  <c r="U6" i="1"/>
  <c r="T6" i="1"/>
  <c r="S6" i="1"/>
  <c r="R6" i="1"/>
  <c r="Q6" i="1"/>
  <c r="P6" i="1"/>
  <c r="O6" i="1"/>
  <c r="AD5" i="1"/>
  <c r="AC5" i="1"/>
  <c r="AB5" i="1"/>
  <c r="AA5" i="1"/>
  <c r="Z5" i="1"/>
  <c r="V5" i="1"/>
  <c r="U5" i="1"/>
  <c r="T5" i="1"/>
  <c r="S5" i="1"/>
  <c r="R5" i="1"/>
  <c r="Q5" i="1"/>
  <c r="P5" i="1"/>
  <c r="O5" i="1"/>
  <c r="AD4" i="1"/>
  <c r="AC4" i="1"/>
  <c r="AB4" i="1"/>
  <c r="AA4" i="1"/>
  <c r="Z4" i="1"/>
  <c r="V4" i="1"/>
  <c r="U4" i="1"/>
  <c r="T4" i="1"/>
  <c r="S4" i="1"/>
  <c r="R4" i="1"/>
  <c r="Q4" i="1"/>
  <c r="P4" i="1"/>
  <c r="O4" i="1"/>
  <c r="AD3" i="1"/>
  <c r="AC3" i="1"/>
  <c r="AB3" i="1"/>
  <c r="AA3" i="1"/>
  <c r="Z3" i="1"/>
  <c r="V3" i="1"/>
  <c r="U3" i="1"/>
  <c r="T3" i="1"/>
  <c r="S3" i="1"/>
  <c r="R3" i="1"/>
  <c r="Q3" i="1"/>
  <c r="P3" i="1"/>
  <c r="O3" i="1"/>
  <c r="AD2" i="1"/>
  <c r="AD31" i="1" s="1"/>
  <c r="AC2" i="1"/>
  <c r="AC31" i="1" s="1"/>
  <c r="AB2" i="1"/>
  <c r="AB31" i="1" s="1"/>
  <c r="AA2" i="1"/>
  <c r="AA31" i="1" s="1"/>
  <c r="Z2" i="1"/>
  <c r="Z31" i="1" s="1"/>
  <c r="V2" i="1"/>
  <c r="V31" i="1" s="1"/>
  <c r="U2" i="1"/>
  <c r="U31" i="1" s="1"/>
  <c r="T2" i="1"/>
  <c r="T31" i="1" s="1"/>
  <c r="S2" i="1"/>
  <c r="S31" i="1" s="1"/>
  <c r="R2" i="1"/>
  <c r="R31" i="1" s="1"/>
  <c r="Q2" i="1"/>
  <c r="Q31" i="1" s="1"/>
  <c r="P2" i="1"/>
  <c r="P31" i="1" s="1"/>
  <c r="O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01D11C02-D500-45D6-8ABE-78DAB7B2951A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earnings attributable to controlling interests </t>
        </r>
      </text>
    </comment>
    <comment ref="G1" authorId="0" shapeId="0" xr:uid="{E5187DDF-3D43-4E9E-9B07-DD446D90F8BC}">
      <text>
        <r>
          <rPr>
            <sz val="11"/>
            <color theme="1"/>
            <rFont val="Aptos Narrow"/>
            <family val="2"/>
            <scheme val="minor"/>
          </rPr>
          <t>Data is based on Yahoo Finance. Total current liabilities = Accounts payable and accrued expenses + Deferred revenue and fees+ liabilities associated with assets held for sale or contribution + value added taxes payable + Credit facilities and commercial paper + unearned rents</t>
        </r>
      </text>
    </comment>
    <comment ref="I1" authorId="0" shapeId="0" xr:uid="{84CF2985-D9F4-44C5-A81D-69DE452319AD}">
      <text>
        <r>
          <rPr>
            <sz val="11"/>
            <color theme="1"/>
            <rFont val="Aptos Narrow"/>
            <family val="2"/>
            <scheme val="minor"/>
          </rPr>
          <t>Nguyen, Nam Tran:
Data is based on from Yahoo Finance formula. Total current asset = 
Cash and cash equivalents + Accounts receivable + Other notes receivable + Value added taxes receivable (in total other assets) + prepaid assets + Net investments in real estate</t>
        </r>
      </text>
    </comment>
    <comment ref="K1" authorId="0" shapeId="0" xr:uid="{CD3A7293-E56F-4963-A828-A057A5022F36}">
      <text>
        <r>
          <rPr>
            <sz val="11"/>
            <color theme="1"/>
            <rFont val="Aptos Narrow"/>
            <family val="2"/>
            <scheme val="minor"/>
          </rPr>
          <t>Nguyen, Nam Tran: First, find the net earnings attributable to common holders. Net earnings attributable to common holders = net earnings attributable to controlling interests - Less preferred stock dividends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ED198DF3-FD93-437F-BF1A-49F2D7EB8F01}">
      <text>
        <r>
          <rPr>
            <sz val="11"/>
            <color theme="1"/>
            <rFont val="Aptos Narrow"/>
            <family val="2"/>
            <scheme val="minor"/>
          </rPr>
          <t xml:space="preserve">Nguyen, Nam Tran:
in thoundsands
</t>
        </r>
      </text>
    </comment>
    <comment ref="D1" authorId="0" shapeId="0" xr:uid="{408BB536-C262-4D70-AEEC-85A142B97D55}">
      <text>
        <r>
          <rPr>
            <sz val="11"/>
            <color theme="1"/>
            <rFont val="Aptos Narrow"/>
            <family val="2"/>
            <scheme val="minor"/>
          </rPr>
          <t xml:space="preserve">Total operating revenue
</t>
        </r>
      </text>
    </comment>
    <comment ref="E1" authorId="0" shapeId="0" xr:uid="{BAAED668-3181-4959-BE6A-3415407BEDA3}">
      <text>
        <r>
          <rPr>
            <sz val="11"/>
            <color theme="1"/>
            <rFont val="Aptos Narrow"/>
            <family val="2"/>
            <scheme val="minor"/>
          </rPr>
          <t>Nguyen, Nam Tran:
NET (LOSS) INCOME ATTRIBUTABLE TO AMERICAN TOWER CORPORATION COMMON STOCKHOLDERS</t>
        </r>
      </text>
    </comment>
    <comment ref="M1" authorId="0" shapeId="0" xr:uid="{5D7FEC55-BE03-4F44-8519-0E6E30C54EBF}">
      <text>
        <r>
          <rPr>
            <sz val="11"/>
            <color theme="1"/>
            <rFont val="Aptos Narrow"/>
            <family val="2"/>
            <scheme val="minor"/>
          </rPr>
          <t>Nguyen, Nam Tran:
total debt  = LONG-TERM OBLIGATIONS + OPERATING LEASE LIABILITY + Current portion of operating lease liability + Current portion of long-term obligations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13FE95ED-61CF-471A-826C-876476A6B89B}">
      <text>
        <r>
          <rPr>
            <sz val="11"/>
            <color theme="1"/>
            <rFont val="Aptos Narrow"/>
            <family val="2"/>
            <scheme val="minor"/>
          </rPr>
          <t xml:space="preserve">Nguyen, Nam Tran:
in thoundsands
</t>
        </r>
      </text>
    </comment>
    <comment ref="E1" authorId="0" shapeId="0" xr:uid="{6EEDDC3F-2AD6-4025-BEC6-34446A5F572A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common stockholders
</t>
        </r>
      </text>
    </comment>
    <comment ref="G1" authorId="0" shapeId="0" xr:uid="{68D8A2A7-6330-4719-866B-9CEDD5C0AEFF}">
      <text>
        <r>
          <rPr>
            <sz val="11"/>
            <color theme="1"/>
            <rFont val="Aptos Narrow"/>
            <family val="2"/>
            <scheme val="minor"/>
          </rPr>
          <t xml:space="preserve">Nguyen, Nam Tran:
Payables And accured Equity 
 (Accounts payable and accrued expenses +Cash distributions in unconsolidated real estate ventures)  + Current debt and capital (Revolving lines of credit)
</t>
        </r>
      </text>
    </comment>
    <comment ref="I1" authorId="0" shapeId="0" xr:uid="{6916690D-4845-4053-8A75-36B69484D9AA}">
      <text>
        <r>
          <rPr>
            <sz val="11"/>
            <color theme="1"/>
            <rFont val="Aptos Narrow"/>
            <family val="2"/>
            <scheme val="minor"/>
          </rPr>
          <t>Nguyen, Nam Tran:
Cash and Cash equivalents + accounts receivable +Notes Receivable +Restricted Cash + Prepaid Assets (Other intangible assets, net) + other receivables (Other intangible assets, net)</t>
        </r>
      </text>
    </comment>
    <comment ref="M1" authorId="0" shapeId="0" xr:uid="{6B5A3408-98BF-41F4-AB8B-4EB41FF83764}">
      <text>
        <r>
          <rPr>
            <sz val="11"/>
            <color theme="1"/>
            <rFont val="Aptos Narrow"/>
            <family val="2"/>
            <scheme val="minor"/>
          </rPr>
          <t>Nguyen, Nam Tran:Total debt = Secured notes payables, net + Unsecured term loans, net + Unsecured senior notes, net + Operating lease liabilities + Revolving lines of credit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39605ACB-B0E3-4169-AB37-ACCB589C11E2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the Company
</t>
        </r>
      </text>
    </comment>
    <comment ref="G1" authorId="0" shapeId="0" xr:uid="{8F466E43-CD7D-41F5-92E1-26852A56862E}">
      <text>
        <r>
          <rPr>
            <sz val="11"/>
            <color theme="1"/>
            <rFont val="Aptos Narrow"/>
            <family val="2"/>
            <scheme val="minor"/>
          </rPr>
          <t>Nguyen, Nam Tran:
Total Current liabilities = Accounts payable and accrued expenses + dividends payable (Yahoo Finance)</t>
        </r>
      </text>
    </comment>
    <comment ref="I1" authorId="0" shapeId="0" xr:uid="{4484ACB4-6897-4F6C-AE45-0414B5B0EDE9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Current Assets = Cash, cash equivalents and restricted cash + Marketable securities + Accounts and notes receivable, net (Yahoo Finance)
</t>
        </r>
      </text>
    </comment>
    <comment ref="K1" authorId="0" shapeId="0" xr:uid="{BAA67717-0DCC-4111-9DEC-4B0B6F9B5AE8}">
      <text>
        <r>
          <rPr>
            <sz val="11"/>
            <color theme="1"/>
            <rFont val="Aptos Narrow"/>
            <family val="2"/>
            <scheme val="minor"/>
          </rPr>
          <t>Nguyen, Nam Tran:
In order to calculate the EPS, EPS = (Net income attributable to the Company - Preferred dividends) / weighted average shares or EPS = net income available to the Company's common share holders / weighted average shares (Diluted)</t>
        </r>
      </text>
    </comment>
    <comment ref="M1" authorId="0" shapeId="0" xr:uid="{87CB3ADA-3B6D-42F4-BD89-BA27700FF70A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Notes Payable, net + Mortgages payable, net + Operating lease liabilities (yahoo Finance)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050057E6-BA64-4D99-9D3F-B5A682F8044C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(loss)
</t>
        </r>
      </text>
    </comment>
    <comment ref="G1" authorId="0" shapeId="0" xr:uid="{68509D59-2AE6-4FDE-9D21-3C5D021E92E9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current Liabilities = Revolving credit facility, net + Accrued interest payable + Accounts payable and accrued expenses + Deferred revenue + Dividend and distributions payable
</t>
        </r>
      </text>
    </comment>
    <comment ref="I1" authorId="0" shapeId="0" xr:uid="{CDCE2A24-520B-4DA2-81A8-C586AA63B0B3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current asset = Assets held for sale + Cash and Cash equivalents + restricted cash + Investments in marketable securities + tenant and other receivables + Related party receivables + Deferred rents receivable + Real estate loans held by consolidated securitization vehicles  </t>
        </r>
      </text>
    </comment>
    <comment ref="K1" authorId="0" shapeId="0" xr:uid="{110E59D4-3F31-482A-85E0-D8FDF6BA6CBB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EPS, EPS = Net income (loss) attributable to SL Green common Stockholders / Diluted weighted average common shares and common share equivalents outstanding
</t>
        </r>
      </text>
    </comment>
    <comment ref="M1" authorId="0" shapeId="0" xr:uid="{60688918-C589-452A-B6A7-587FDCB42D38}">
      <text>
        <r>
          <rPr>
            <sz val="11"/>
            <color theme="1"/>
            <rFont val="Aptos Narrow"/>
            <family val="2"/>
            <scheme val="minor"/>
          </rPr>
          <t>Nguyen, Nam Tran:
Total debt = Mortgages and other loans payable, net + Revolving credit facility, net + Unsecured term loans, net+ Unsecured notes, net + Senior obligations of consolidated securitization vehicles + Lease liability + Junior subordinated deferrable interest debentures held by trusts that issued trust preferred securities</t>
        </r>
      </text>
    </comment>
    <comment ref="A14" authorId="0" shapeId="0" xr:uid="{879D8D63-590F-4699-8E7E-61F1A6C0B40C}">
      <text>
        <r>
          <rPr>
            <sz val="11"/>
            <color theme="1"/>
            <rFont val="Aptos Narrow"/>
            <family val="2"/>
            <scheme val="minor"/>
          </rPr>
          <t>Nguyen, Nam Tran:
Stock split 1.03:1</t>
        </r>
      </text>
    </comment>
  </commentList>
</comments>
</file>

<file path=xl/sharedStrings.xml><?xml version="1.0" encoding="utf-8"?>
<sst xmlns="http://schemas.openxmlformats.org/spreadsheetml/2006/main" count="297" uniqueCount="34">
  <si>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</si>
  <si>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</si>
  <si>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</si>
  <si>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</si>
  <si>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</si>
  <si>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</si>
  <si>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</si>
  <si>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</si>
  <si>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</si>
  <si>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</si>
  <si>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</si>
  <si>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</si>
  <si>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</si>
  <si>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</si>
  <si>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</si>
  <si>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</si>
  <si>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</si>
  <si>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PLD</t>
  </si>
  <si>
    <t>AMT</t>
  </si>
  <si>
    <t>EXR</t>
  </si>
  <si>
    <t>KIM</t>
  </si>
  <si>
    <t>SLG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</si>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</sst>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sz val="14"/>
      <color rgb="FF232A31"/>
      <name val="Helvetica Neue"/>
      <family val="2"/>
    </font>
    <font>
      <sz val="12"/>
      <color rgb="FF000000"/>
      <name val="Times New Roman"/>
      <family val="1"/>
    </font>
    <font>
      <sz val="11"/>
      <color rgb="FF000000"/>
      <name val="Times New Roman"/>
      <charset val="1"/>
    </font>
    <font>
      <sz val="11"/>
      <color rgb="FF000000"/>
      <name val="Aptos Narrow"/>
      <family val="2"/>
      <scheme val="minor"/>
    </font>
    <font>
      <sz val="14"/>
      <color rgb="FF232A31"/>
      <name val="Helvetica Neue"/>
    </font>
    <font>
      <sz val="11"/>
      <color rgb="FF444444"/>
      <name val="Roboto"/>
      <family val="2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0"/>
      <color theme="1"/>
      <name val="Aptos Narrow"/>
      <scheme val="minor"/>
    </font>
    <font>
      <sz val="11"/>
      <color rgb="FF232A31"/>
      <name val="Helvetica Neue"/>
      <family val="2"/>
    </font>
    <font>
      <sz val="11"/>
      <color rgb="FF080809"/>
      <name val="Segoe UI Historic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 applyAlignment="1">
      <alignment wrapText="1"/>
    </xf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Alignment="1">
      <alignment wrapText="1"/>
    </xf>
    <xf numFmtId="3" fontId="2" fillId="0" borderId="0" xfId="0" applyNumberFormat="1" applyFont="1"/>
    <xf numFmtId="0" fontId="2" fillId="0" borderId="0" xfId="0" applyFont="1"/>
    <xf numFmtId="3" fontId="4" fillId="0" borderId="0" xfId="0" applyNumberFormat="1" applyFont="1"/>
    <xf numFmtId="3" fontId="6" fillId="0" borderId="0" xfId="0" applyNumberFormat="1" applyFont="1"/>
    <xf numFmtId="4" fontId="5" fillId="0" borderId="0" xfId="0" applyNumberFormat="1" applyFont="1" applyAlignment="1">
      <alignment wrapText="1"/>
    </xf>
    <xf numFmtId="164" fontId="0" fillId="0" borderId="0" xfId="0" applyNumberFormat="1"/>
    <xf numFmtId="4" fontId="1" fillId="0" borderId="0" xfId="0" applyNumberFormat="1" applyFont="1"/>
    <xf numFmtId="0" fontId="7" fillId="0" borderId="0" xfId="0" applyFont="1"/>
    <xf numFmtId="3" fontId="0" fillId="0" borderId="0" xfId="0" applyNumberFormat="1" applyAlignment="1">
      <alignment wrapText="1"/>
    </xf>
    <xf numFmtId="4" fontId="5" fillId="0" borderId="0" xfId="0" applyNumberFormat="1" applyFont="1"/>
    <xf numFmtId="0" fontId="8" fillId="0" borderId="0" xfId="0" applyFont="1"/>
    <xf numFmtId="3" fontId="8" fillId="0" borderId="0" xfId="0" applyNumberFormat="1" applyFont="1"/>
    <xf numFmtId="3" fontId="10" fillId="0" borderId="0" xfId="0" applyNumberFormat="1" applyFont="1"/>
    <xf numFmtId="0" fontId="8" fillId="0" borderId="0" xfId="0" applyFont="1" applyAlignment="1">
      <alignment wrapText="1"/>
    </xf>
    <xf numFmtId="4" fontId="8" fillId="0" borderId="0" xfId="0" applyNumberFormat="1" applyFont="1"/>
    <xf numFmtId="0" fontId="11" fillId="0" borderId="0" xfId="0" applyFont="1"/>
    <xf numFmtId="3" fontId="10" fillId="0" borderId="0" xfId="0" applyNumberFormat="1" applyFont="1" applyAlignment="1">
      <alignment wrapText="1"/>
    </xf>
    <xf numFmtId="4" fontId="12" fillId="0" borderId="0" xfId="0" applyNumberFormat="1" applyFont="1"/>
    <xf numFmtId="3" fontId="13" fillId="0" borderId="0" xfId="0" applyNumberFormat="1" applyFont="1"/>
    <xf numFmtId="0" fontId="13" fillId="0" borderId="0" xfId="0" applyFont="1"/>
    <xf numFmtId="3" fontId="9" fillId="0" borderId="0" xfId="0" applyNumberFormat="1" applyFont="1"/>
    <xf numFmtId="0" fontId="14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94B2-098A-4319-9F07-C715E87DD79D}">
  <dimension ref="A1:R141"/>
  <sheetViews>
    <sheetView tabSelected="1" topLeftCell="A104" workbookViewId="0">
      <selection activeCell="Q1" sqref="Q1"/>
    </sheetView>
  </sheetViews>
  <sheetFormatPr defaultRowHeight="15"/>
  <sheetData>
    <row r="1" spans="1:18" ht="16.5">
      <c r="A1" t="s">
        <v>0</v>
      </c>
      <c r="B1" s="2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 t="s">
        <v>17</v>
      </c>
      <c r="B2">
        <v>4</v>
      </c>
      <c r="C2">
        <v>2024</v>
      </c>
      <c r="D2">
        <v>1.3415164543632825</v>
      </c>
      <c r="E2">
        <v>2.3703911491171881</v>
      </c>
      <c r="F2">
        <v>58.112617840397775</v>
      </c>
      <c r="G2">
        <v>0.91695902581767841</v>
      </c>
      <c r="H2">
        <v>0.68047015060182792</v>
      </c>
      <c r="I2">
        <v>0.38511023974899367</v>
      </c>
      <c r="J2">
        <v>0.49903190329024205</v>
      </c>
      <c r="K2">
        <v>0.36859158258929947</v>
      </c>
      <c r="L2">
        <v>24.074074074074073</v>
      </c>
      <c r="M2">
        <v>44.099173565398523</v>
      </c>
      <c r="N2">
        <v>78.186567164179095</v>
      </c>
      <c r="O2">
        <v>1.7987881907143459</v>
      </c>
      <c r="P2">
        <v>1.7722898171304562</v>
      </c>
      <c r="Q2">
        <v>0.92628299999999997</v>
      </c>
      <c r="R2" s="4"/>
    </row>
    <row r="3" spans="1:18">
      <c r="A3" t="s">
        <v>17</v>
      </c>
      <c r="B3">
        <v>3</v>
      </c>
      <c r="C3">
        <v>2024</v>
      </c>
      <c r="D3" s="4">
        <v>1.0486595533364012</v>
      </c>
      <c r="E3">
        <v>1.8950169156788426</v>
      </c>
      <c r="F3">
        <v>49.387371469792853</v>
      </c>
      <c r="G3">
        <v>0.44832411794988736</v>
      </c>
      <c r="H3">
        <v>0.72055453813872306</v>
      </c>
      <c r="I3">
        <v>0.39873860431920705</v>
      </c>
      <c r="J3">
        <v>0.31628565028905831</v>
      </c>
      <c r="K3">
        <v>0.37827116199472405</v>
      </c>
      <c r="L3">
        <v>17.39130434782609</v>
      </c>
      <c r="M3">
        <v>56.43135750585963</v>
      </c>
      <c r="N3">
        <v>114.88888888888889</v>
      </c>
      <c r="O3">
        <v>2.1652980076846506</v>
      </c>
      <c r="P3">
        <v>1.7847776470386731</v>
      </c>
      <c r="Q3">
        <v>0.92614600000000002</v>
      </c>
      <c r="R3" s="4"/>
    </row>
    <row r="4" spans="1:18">
      <c r="A4" t="s">
        <v>17</v>
      </c>
      <c r="B4">
        <v>2</v>
      </c>
      <c r="C4">
        <v>2024</v>
      </c>
      <c r="D4">
        <v>0.92085928649430959</v>
      </c>
      <c r="E4">
        <v>1.6146724738898035</v>
      </c>
      <c r="F4">
        <v>42.896799428672175</v>
      </c>
      <c r="G4">
        <v>0.52133841644863166</v>
      </c>
      <c r="H4">
        <v>0.6676175263463946</v>
      </c>
      <c r="I4">
        <v>0.38074706103176803</v>
      </c>
      <c r="J4">
        <v>0.27995828326951366</v>
      </c>
      <c r="K4">
        <v>0.35921603542500102</v>
      </c>
      <c r="L4">
        <v>46.031746031746032</v>
      </c>
      <c r="M4">
        <v>50.509571035989872</v>
      </c>
      <c r="N4">
        <v>119.06521739130434</v>
      </c>
      <c r="O4">
        <v>1.9012237534272152</v>
      </c>
      <c r="P4">
        <v>1.7513123801904056</v>
      </c>
      <c r="Q4">
        <v>0.92588000000000004</v>
      </c>
      <c r="R4" s="4"/>
    </row>
    <row r="5" spans="1:18">
      <c r="A5" t="s">
        <v>17</v>
      </c>
      <c r="B5">
        <v>1</v>
      </c>
      <c r="C5">
        <v>2024</v>
      </c>
      <c r="D5">
        <v>0.62770662748843087</v>
      </c>
      <c r="E5">
        <v>1.101161514223185</v>
      </c>
      <c r="F5">
        <v>29.935025740805195</v>
      </c>
      <c r="G5">
        <v>0.31733513521863127</v>
      </c>
      <c r="H5">
        <v>0.66765850759530998</v>
      </c>
      <c r="I5">
        <v>0.38059236969633903</v>
      </c>
      <c r="J5">
        <v>0.17982535075874242</v>
      </c>
      <c r="K5">
        <v>0.35719960236050713</v>
      </c>
      <c r="L5">
        <v>-4.5454545454545494</v>
      </c>
      <c r="M5">
        <v>59.579998783617263</v>
      </c>
      <c r="N5">
        <v>199.87301587301587</v>
      </c>
      <c r="O5">
        <v>2.1916534245217858</v>
      </c>
      <c r="P5">
        <v>1.7515403505198555</v>
      </c>
      <c r="Q5">
        <v>0.92579</v>
      </c>
      <c r="R5" s="4"/>
    </row>
    <row r="6" spans="1:18">
      <c r="A6" t="s">
        <v>17</v>
      </c>
      <c r="B6">
        <v>4</v>
      </c>
      <c r="C6">
        <v>2023</v>
      </c>
      <c r="D6">
        <v>0.6782738147709696</v>
      </c>
      <c r="E6">
        <v>1.1863774856189317</v>
      </c>
      <c r="F6">
        <v>33.396162598114486</v>
      </c>
      <c r="G6">
        <v>0.54574191669235783</v>
      </c>
      <c r="H6">
        <v>0.6618273600908462</v>
      </c>
      <c r="I6">
        <v>0.37837886649916297</v>
      </c>
      <c r="J6">
        <v>0.16125813377795858</v>
      </c>
      <c r="K6">
        <v>0.35288045559730219</v>
      </c>
      <c r="L6">
        <v>-17.5</v>
      </c>
      <c r="M6">
        <v>62.60963884552946</v>
      </c>
      <c r="N6">
        <v>193.87878787878785</v>
      </c>
      <c r="O6">
        <v>2.2241676926456915</v>
      </c>
      <c r="P6">
        <v>1.7390396087949311</v>
      </c>
      <c r="Q6">
        <v>0.92439099999999996</v>
      </c>
      <c r="R6" s="4"/>
    </row>
    <row r="7" spans="1:18">
      <c r="A7" t="s">
        <v>17</v>
      </c>
      <c r="B7">
        <v>3</v>
      </c>
      <c r="C7">
        <v>2023</v>
      </c>
      <c r="D7">
        <v>0.81308516077574799</v>
      </c>
      <c r="E7">
        <v>1.3938946895406543</v>
      </c>
      <c r="F7">
        <v>39.047425553517485</v>
      </c>
      <c r="G7">
        <v>0.79561197938212569</v>
      </c>
      <c r="H7">
        <v>0.62809779156773016</v>
      </c>
      <c r="I7">
        <v>0.3663813325869229</v>
      </c>
      <c r="J7">
        <v>0.38309005427498222</v>
      </c>
      <c r="K7">
        <v>0.33957430359198537</v>
      </c>
      <c r="L7">
        <v>-38.931297709923662</v>
      </c>
      <c r="M7">
        <v>51.650282879920447</v>
      </c>
      <c r="N7">
        <v>133.78749999999999</v>
      </c>
      <c r="O7">
        <v>1.843784935857524</v>
      </c>
      <c r="P7">
        <v>1.7184543108878092</v>
      </c>
      <c r="Q7">
        <v>0.92397399999999996</v>
      </c>
      <c r="R7" s="4"/>
    </row>
    <row r="8" spans="1:18">
      <c r="A8" t="s">
        <v>17</v>
      </c>
      <c r="B8">
        <v>2</v>
      </c>
      <c r="C8">
        <v>2023</v>
      </c>
      <c r="D8">
        <v>1.3161609883691172</v>
      </c>
      <c r="E8">
        <v>2.2744106821522538</v>
      </c>
      <c r="F8">
        <v>49.61413252135582</v>
      </c>
      <c r="G8">
        <v>0.51890951690473963</v>
      </c>
      <c r="H8">
        <v>0.64179954486648716</v>
      </c>
      <c r="I8">
        <v>0.37139797571957522</v>
      </c>
      <c r="J8">
        <v>0.24013470077772156</v>
      </c>
      <c r="K8">
        <v>0.3447446227257045</v>
      </c>
      <c r="L8">
        <v>162</v>
      </c>
      <c r="M8">
        <v>43.781201470764039</v>
      </c>
      <c r="N8">
        <v>88.664122137404576</v>
      </c>
      <c r="O8">
        <v>2.0070175017109122</v>
      </c>
      <c r="P8">
        <v>1.6918619026840234</v>
      </c>
      <c r="Q8">
        <v>0.92386100000000004</v>
      </c>
      <c r="R8" s="4"/>
    </row>
    <row r="9" spans="1:18">
      <c r="A9" t="s">
        <v>17</v>
      </c>
      <c r="B9">
        <v>1</v>
      </c>
      <c r="C9">
        <v>2023</v>
      </c>
      <c r="D9">
        <v>0.52487388173846072</v>
      </c>
      <c r="E9">
        <v>0.87938124907519077</v>
      </c>
      <c r="F9">
        <v>26.270859166102657</v>
      </c>
      <c r="G9">
        <v>0.73045763503014882</v>
      </c>
      <c r="H9">
        <v>0.58778322822477991</v>
      </c>
      <c r="I9">
        <v>0.35082856831840947</v>
      </c>
      <c r="J9">
        <v>0.30372649902546123</v>
      </c>
      <c r="K9">
        <v>0.32252604741003038</v>
      </c>
      <c r="L9">
        <v>-30.555555555555554</v>
      </c>
      <c r="M9">
        <v>61.268105566760354</v>
      </c>
      <c r="N9">
        <v>234.68</v>
      </c>
      <c r="O9">
        <v>2.0508664319318224</v>
      </c>
      <c r="P9">
        <v>1.6695145650766503</v>
      </c>
      <c r="Q9">
        <v>0.92345299999999997</v>
      </c>
      <c r="R9" s="4"/>
    </row>
    <row r="10" spans="1:18">
      <c r="A10" t="s">
        <v>17</v>
      </c>
      <c r="B10">
        <v>4</v>
      </c>
      <c r="C10">
        <v>2022</v>
      </c>
      <c r="D10">
        <v>0.66806717755901168</v>
      </c>
      <c r="E10">
        <v>1.1030127345719867</v>
      </c>
      <c r="F10">
        <v>33.524587917734266</v>
      </c>
      <c r="G10">
        <v>0.45601756307947472</v>
      </c>
      <c r="H10">
        <v>0.56416018759184583</v>
      </c>
      <c r="I10">
        <v>0.34169769069973455</v>
      </c>
      <c r="J10">
        <v>7.5274240663599834E-2</v>
      </c>
      <c r="K10">
        <v>0.31529420431774058</v>
      </c>
      <c r="L10">
        <v>-47.058823529411768</v>
      </c>
      <c r="M10">
        <v>55.464665333022758</v>
      </c>
      <c r="N10">
        <v>146.16666666666666</v>
      </c>
      <c r="O10">
        <v>1.8248764856177293</v>
      </c>
      <c r="P10">
        <v>1.3979205117947231</v>
      </c>
      <c r="Q10">
        <v>0.92314200000000002</v>
      </c>
      <c r="R10" s="4"/>
    </row>
    <row r="11" spans="1:18">
      <c r="A11" t="s">
        <v>17</v>
      </c>
      <c r="B11">
        <v>3</v>
      </c>
      <c r="C11">
        <v>2022</v>
      </c>
      <c r="D11">
        <v>1.6661829286935881</v>
      </c>
      <c r="E11">
        <v>2.8772309601593515</v>
      </c>
      <c r="F11">
        <v>57.996952410542747</v>
      </c>
      <c r="G11">
        <v>0.68012925652482237</v>
      </c>
      <c r="H11">
        <v>0.60462832678342227</v>
      </c>
      <c r="I11">
        <v>0.35013574170469502</v>
      </c>
      <c r="J11">
        <v>0.34602659090810212</v>
      </c>
      <c r="K11">
        <v>0.33948127614483492</v>
      </c>
      <c r="L11">
        <v>65.853658536585385</v>
      </c>
      <c r="M11">
        <v>39.843419479899389</v>
      </c>
      <c r="N11">
        <v>69.27941176470587</v>
      </c>
      <c r="O11">
        <v>1.9766335181664405</v>
      </c>
      <c r="P11">
        <v>1.7100983761698463</v>
      </c>
      <c r="Q11">
        <v>0.74041100000000004</v>
      </c>
      <c r="R11" s="4"/>
    </row>
    <row r="12" spans="1:18">
      <c r="A12" t="s">
        <v>17</v>
      </c>
      <c r="B12">
        <v>2</v>
      </c>
      <c r="C12">
        <v>2022</v>
      </c>
      <c r="D12">
        <v>1.0230153137641795</v>
      </c>
      <c r="E12">
        <v>1.7682702454583292</v>
      </c>
      <c r="F12">
        <v>48.830186569548275</v>
      </c>
      <c r="G12">
        <v>0.50843562407781173</v>
      </c>
      <c r="H12">
        <v>0.60417687914197249</v>
      </c>
      <c r="I12">
        <v>0.34954057569649544</v>
      </c>
      <c r="J12">
        <v>0.26446290483349078</v>
      </c>
      <c r="K12">
        <v>0.3428733962831767</v>
      </c>
      <c r="L12">
        <v>-46.753246753246756</v>
      </c>
      <c r="M12">
        <v>64.109187272378762</v>
      </c>
      <c r="N12">
        <v>132.21951219512195</v>
      </c>
      <c r="O12">
        <v>2.3215632844818743</v>
      </c>
      <c r="P12">
        <v>1.7287206962032107</v>
      </c>
      <c r="Q12">
        <v>0.74036000000000002</v>
      </c>
      <c r="R12" s="4"/>
    </row>
    <row r="13" spans="1:18">
      <c r="A13" t="s">
        <v>17</v>
      </c>
      <c r="B13">
        <v>1</v>
      </c>
      <c r="C13">
        <v>2022</v>
      </c>
      <c r="D13">
        <v>1.9250376100677768</v>
      </c>
      <c r="E13">
        <v>3.3676188400421068</v>
      </c>
      <c r="F13">
        <v>94.394107919759037</v>
      </c>
      <c r="G13">
        <v>1.8955136027802464</v>
      </c>
      <c r="H13">
        <v>0.62383315519564109</v>
      </c>
      <c r="I13">
        <v>0.35660279360589453</v>
      </c>
      <c r="J13">
        <v>1.5857336614094895</v>
      </c>
      <c r="K13">
        <v>0.34960651196143416</v>
      </c>
      <c r="L13">
        <v>-5.5214723926380289</v>
      </c>
      <c r="M13">
        <v>89.699787766337906</v>
      </c>
      <c r="N13">
        <v>95.935064935064943</v>
      </c>
      <c r="O13">
        <v>3.2001435458925109</v>
      </c>
      <c r="P13">
        <v>1.7304497199291538</v>
      </c>
      <c r="Q13">
        <v>0.74018899999999999</v>
      </c>
      <c r="R13" s="4"/>
    </row>
    <row r="14" spans="1:18">
      <c r="A14" t="s">
        <v>17</v>
      </c>
      <c r="B14">
        <v>4</v>
      </c>
      <c r="C14">
        <v>2021</v>
      </c>
      <c r="D14">
        <v>2.1349678608055025</v>
      </c>
      <c r="E14">
        <v>3.7355034675244676</v>
      </c>
      <c r="F14">
        <v>97.763054979005389</v>
      </c>
      <c r="G14">
        <v>0.96996541316856488</v>
      </c>
      <c r="H14">
        <v>0.62057883787095491</v>
      </c>
      <c r="I14">
        <v>0.35468200885610318</v>
      </c>
      <c r="J14">
        <v>0.27344789504170186</v>
      </c>
      <c r="K14">
        <v>0.35207148729224125</v>
      </c>
      <c r="L14">
        <v>68.041237113402047</v>
      </c>
      <c r="M14">
        <v>88.768836813643247</v>
      </c>
      <c r="N14">
        <v>94.018404907975466</v>
      </c>
      <c r="O14">
        <v>3.3918364948465265</v>
      </c>
      <c r="P14">
        <v>1.727695109261342</v>
      </c>
      <c r="Q14">
        <v>0.73982700000000001</v>
      </c>
      <c r="R14" s="4"/>
    </row>
    <row r="15" spans="1:18">
      <c r="A15" t="s">
        <v>17</v>
      </c>
      <c r="B15">
        <v>3</v>
      </c>
      <c r="C15">
        <v>2021</v>
      </c>
      <c r="D15">
        <v>1.2689937872555517</v>
      </c>
      <c r="E15">
        <v>2.2258518296725507</v>
      </c>
      <c r="F15">
        <v>61.158751666245436</v>
      </c>
      <c r="G15">
        <v>0.75026592708668449</v>
      </c>
      <c r="H15">
        <v>0.62324257308247555</v>
      </c>
      <c r="I15">
        <v>0.35532057554395935</v>
      </c>
      <c r="J15">
        <v>0.37947860130135636</v>
      </c>
      <c r="K15">
        <v>0.3451863787734466</v>
      </c>
      <c r="L15">
        <v>19.753086419753075</v>
      </c>
      <c r="M15">
        <v>71.072632934054283</v>
      </c>
      <c r="N15">
        <v>117.23711340206185</v>
      </c>
      <c r="O15">
        <v>2.5866641444747152</v>
      </c>
      <c r="P15">
        <v>1.7451800687236805</v>
      </c>
      <c r="Q15">
        <v>0.73938099999999995</v>
      </c>
      <c r="R15" s="4"/>
    </row>
    <row r="16" spans="1:18">
      <c r="A16" t="s">
        <v>17</v>
      </c>
      <c r="B16">
        <v>2</v>
      </c>
      <c r="C16">
        <v>2021</v>
      </c>
      <c r="D16">
        <v>1.0633615741357163</v>
      </c>
      <c r="E16">
        <v>1.8693744630433842</v>
      </c>
      <c r="F16">
        <v>52.151033764843483</v>
      </c>
      <c r="G16">
        <v>0.99155180489046324</v>
      </c>
      <c r="H16">
        <v>0.62171430361942126</v>
      </c>
      <c r="I16">
        <v>0.35365150943762275</v>
      </c>
      <c r="J16">
        <v>0.46104102675351216</v>
      </c>
      <c r="K16">
        <v>0.34599618610475752</v>
      </c>
      <c r="L16">
        <v>65.306122448979607</v>
      </c>
      <c r="M16">
        <v>69.262937223354726</v>
      </c>
      <c r="N16">
        <v>133.16049382716048</v>
      </c>
      <c r="O16">
        <v>2.4827574207743028</v>
      </c>
      <c r="P16">
        <v>1.7469506751025901</v>
      </c>
      <c r="Q16">
        <v>0.73902000000000001</v>
      </c>
      <c r="R16" s="4"/>
    </row>
    <row r="17" spans="1:18">
      <c r="A17" t="s">
        <v>17</v>
      </c>
      <c r="B17">
        <v>1</v>
      </c>
      <c r="C17">
        <v>2021</v>
      </c>
      <c r="D17">
        <v>0.6591216315689381</v>
      </c>
      <c r="E17">
        <v>1.1476539197364251</v>
      </c>
      <c r="F17">
        <v>31.990061969005048</v>
      </c>
      <c r="G17">
        <v>1.4526612725994696</v>
      </c>
      <c r="H17">
        <v>0.60445180887324457</v>
      </c>
      <c r="I17">
        <v>0.34714930661399107</v>
      </c>
      <c r="J17">
        <v>0.56709339408509163</v>
      </c>
      <c r="K17">
        <v>0.34019348830881446</v>
      </c>
      <c r="L17">
        <v>32.432432432432435</v>
      </c>
      <c r="M17">
        <v>61.308583020701626</v>
      </c>
      <c r="N17">
        <v>194.22448979591837</v>
      </c>
      <c r="O17">
        <v>2.199465436652376</v>
      </c>
      <c r="P17">
        <v>1.7463760348534736</v>
      </c>
      <c r="Q17">
        <v>0.73974600000000001</v>
      </c>
      <c r="R17" s="4"/>
    </row>
    <row r="18" spans="1:18">
      <c r="A18" t="s">
        <v>17</v>
      </c>
      <c r="B18">
        <v>4</v>
      </c>
      <c r="C18">
        <v>2020</v>
      </c>
      <c r="D18">
        <v>0.5027984925712573</v>
      </c>
      <c r="E18">
        <v>0.8817027214854507</v>
      </c>
      <c r="F18">
        <v>25.359370347347106</v>
      </c>
      <c r="G18">
        <v>1.3593557590390191</v>
      </c>
      <c r="H18">
        <v>0.61743727946602023</v>
      </c>
      <c r="I18">
        <v>0.35209887165799769</v>
      </c>
      <c r="J18">
        <v>0.37159231125762804</v>
      </c>
      <c r="K18">
        <v>0.35158981085976715</v>
      </c>
      <c r="L18">
        <v>-7.5000000000000071</v>
      </c>
      <c r="M18">
        <v>59.151969940545001</v>
      </c>
      <c r="N18">
        <v>240.35135135135138</v>
      </c>
      <c r="O18">
        <v>2.0566146620931418</v>
      </c>
      <c r="P18">
        <v>1.748814391120955</v>
      </c>
      <c r="Q18">
        <v>0.73938099999999995</v>
      </c>
      <c r="R18" s="4"/>
    </row>
    <row r="19" spans="1:18">
      <c r="A19" t="s">
        <v>17</v>
      </c>
      <c r="B19">
        <v>3</v>
      </c>
      <c r="C19">
        <v>2020</v>
      </c>
      <c r="D19">
        <v>0.54285542015564747</v>
      </c>
      <c r="E19">
        <v>0.94305495732879918</v>
      </c>
      <c r="F19">
        <v>27.955444031205062</v>
      </c>
      <c r="G19">
        <v>2.3276210956140404</v>
      </c>
      <c r="H19">
        <v>0.60037342850266417</v>
      </c>
      <c r="I19">
        <v>0.34559594565226243</v>
      </c>
      <c r="J19">
        <v>0.81131062762704975</v>
      </c>
      <c r="K19">
        <v>0.34580786438728239</v>
      </c>
      <c r="L19">
        <v>-25.925925925925924</v>
      </c>
      <c r="M19">
        <v>60.917677020021749</v>
      </c>
      <c r="N19">
        <v>223.15</v>
      </c>
      <c r="O19">
        <v>2.055010009447872</v>
      </c>
      <c r="P19">
        <v>1.7288352479618534</v>
      </c>
      <c r="Q19">
        <v>0.73896499999999998</v>
      </c>
      <c r="R19" s="4"/>
    </row>
    <row r="20" spans="1:18">
      <c r="A20" t="s">
        <v>17</v>
      </c>
      <c r="B20">
        <v>2</v>
      </c>
      <c r="C20">
        <v>2020</v>
      </c>
      <c r="D20">
        <v>0.73552941184140186</v>
      </c>
      <c r="E20">
        <v>1.2597274044094258</v>
      </c>
      <c r="F20">
        <v>32.080033235291324</v>
      </c>
      <c r="G20">
        <v>1.9890760123821651</v>
      </c>
      <c r="H20">
        <v>0.57301396448858488</v>
      </c>
      <c r="I20">
        <v>0.33457129121898238</v>
      </c>
      <c r="J20">
        <v>0.43731708074608361</v>
      </c>
      <c r="K20">
        <v>0.33380109032642641</v>
      </c>
      <c r="L20">
        <v>-22.857142857142847</v>
      </c>
      <c r="M20">
        <v>48.036215694513338</v>
      </c>
      <c r="N20">
        <v>152.46296296296296</v>
      </c>
      <c r="O20">
        <v>1.8862990842519018</v>
      </c>
      <c r="P20">
        <v>1.7093531952184988</v>
      </c>
      <c r="Q20">
        <v>0.73873200000000006</v>
      </c>
      <c r="R20" s="4"/>
    </row>
    <row r="21" spans="1:18">
      <c r="A21" t="s">
        <v>17</v>
      </c>
      <c r="B21">
        <v>1</v>
      </c>
      <c r="C21">
        <v>2020</v>
      </c>
      <c r="D21">
        <v>0.89270601017353224</v>
      </c>
      <c r="E21">
        <v>1.5221992990455322</v>
      </c>
      <c r="F21">
        <v>50.197548456873101</v>
      </c>
      <c r="G21">
        <v>2.958342500449056</v>
      </c>
      <c r="H21">
        <v>0.56514855402644593</v>
      </c>
      <c r="I21">
        <v>0.33143591061737737</v>
      </c>
      <c r="J21">
        <v>0.85864892125633596</v>
      </c>
      <c r="K21">
        <v>0.33395249706684205</v>
      </c>
      <c r="L21">
        <v>16.666666666666664</v>
      </c>
      <c r="M21">
        <v>53.196654996059252</v>
      </c>
      <c r="N21">
        <v>100.65714285714286</v>
      </c>
      <c r="O21">
        <v>1.613144733873574</v>
      </c>
      <c r="P21">
        <v>1.4730431016134748</v>
      </c>
      <c r="Q21">
        <v>0.73856299999999997</v>
      </c>
      <c r="R21" s="4"/>
    </row>
    <row r="22" spans="1:18">
      <c r="A22" t="s">
        <v>17</v>
      </c>
      <c r="B22">
        <v>4</v>
      </c>
      <c r="C22">
        <v>2019</v>
      </c>
      <c r="D22">
        <v>0.96670775894693839</v>
      </c>
      <c r="E22">
        <v>1.708333688324795</v>
      </c>
      <c r="F22">
        <v>46.850303141827759</v>
      </c>
      <c r="G22">
        <v>1.9211156483385985</v>
      </c>
      <c r="H22">
        <v>0.61625337641024125</v>
      </c>
      <c r="I22">
        <v>0.3487239785320938</v>
      </c>
      <c r="J22">
        <v>0.96785906664272625</v>
      </c>
      <c r="K22">
        <v>0.35333387305135577</v>
      </c>
      <c r="L22">
        <v>-15.492957746478872</v>
      </c>
      <c r="M22">
        <v>59.277625978189285</v>
      </c>
      <c r="N22">
        <v>129.16666666666669</v>
      </c>
      <c r="O22">
        <v>2.1614794063530391</v>
      </c>
      <c r="P22">
        <v>1.7542839670655623</v>
      </c>
      <c r="Q22">
        <v>0.63179700000000005</v>
      </c>
      <c r="R22" s="4"/>
    </row>
    <row r="23" spans="1:18">
      <c r="A23" t="s">
        <v>17</v>
      </c>
      <c r="B23">
        <v>3</v>
      </c>
      <c r="C23">
        <v>2019</v>
      </c>
      <c r="D23">
        <v>1.1461769407134954</v>
      </c>
      <c r="E23">
        <v>2.0080018794513177</v>
      </c>
      <c r="F23">
        <v>47.989292927792008</v>
      </c>
      <c r="G23">
        <v>2.2549332548726788</v>
      </c>
      <c r="H23">
        <v>0.6001013447047836</v>
      </c>
      <c r="I23">
        <v>0.34254067709325536</v>
      </c>
      <c r="J23">
        <v>1.2671486392598326</v>
      </c>
      <c r="K23">
        <v>0.34559268763247974</v>
      </c>
      <c r="L23">
        <v>18.333333333333332</v>
      </c>
      <c r="M23">
        <v>49.383156686454093</v>
      </c>
      <c r="N23">
        <v>103.7323943661972</v>
      </c>
      <c r="O23">
        <v>2.0663249110347155</v>
      </c>
      <c r="P23">
        <v>1.7354489077465636</v>
      </c>
      <c r="Q23">
        <v>0.63174300000000005</v>
      </c>
      <c r="R23" s="4"/>
    </row>
    <row r="24" spans="1:18">
      <c r="A24" t="s">
        <v>17</v>
      </c>
      <c r="B24">
        <v>2</v>
      </c>
      <c r="C24">
        <v>2019</v>
      </c>
      <c r="D24">
        <v>0.99537160831121196</v>
      </c>
      <c r="E24">
        <v>1.7253115068653135</v>
      </c>
      <c r="F24">
        <v>48.746160036033665</v>
      </c>
      <c r="G24">
        <v>1.1832459445310459</v>
      </c>
      <c r="H24">
        <v>0.57899011088179164</v>
      </c>
      <c r="I24">
        <v>0.33403261704999776</v>
      </c>
      <c r="J24">
        <v>0.46986169653345389</v>
      </c>
      <c r="K24">
        <v>0.33740992973238798</v>
      </c>
      <c r="L24">
        <v>0</v>
      </c>
      <c r="M24">
        <v>54.923763316514254</v>
      </c>
      <c r="N24">
        <v>114.65000000000002</v>
      </c>
      <c r="O24">
        <v>1.9439603197519768</v>
      </c>
      <c r="P24">
        <v>1.7262891248717915</v>
      </c>
      <c r="Q24">
        <v>0.631054</v>
      </c>
      <c r="R24" s="4"/>
    </row>
    <row r="25" spans="1:18">
      <c r="A25" t="s">
        <v>17</v>
      </c>
      <c r="B25">
        <v>1</v>
      </c>
      <c r="C25">
        <v>2019</v>
      </c>
      <c r="D25">
        <v>0.90785836423898747</v>
      </c>
      <c r="E25">
        <v>1.5605733967515614</v>
      </c>
      <c r="F25">
        <v>45.145404713672136</v>
      </c>
      <c r="G25">
        <v>1.5943214196173925</v>
      </c>
      <c r="H25">
        <v>0.56271958477838957</v>
      </c>
      <c r="I25">
        <v>0.32736024004097508</v>
      </c>
      <c r="J25">
        <v>0.34771539502535526</v>
      </c>
      <c r="K25">
        <v>0.33196220149557187</v>
      </c>
      <c r="L25">
        <v>-45.544554455445542</v>
      </c>
      <c r="M25">
        <v>50.145592965240688</v>
      </c>
      <c r="N25">
        <v>111.6</v>
      </c>
      <c r="O25">
        <v>1.7334184695477395</v>
      </c>
      <c r="P25">
        <v>1.7195333332766198</v>
      </c>
      <c r="Q25">
        <v>0.63074300000000005</v>
      </c>
      <c r="R25" s="4"/>
    </row>
    <row r="26" spans="1:18">
      <c r="A26" t="s">
        <v>17</v>
      </c>
      <c r="B26">
        <v>4</v>
      </c>
      <c r="C26">
        <v>2018</v>
      </c>
      <c r="D26">
        <v>1.5567318200294531</v>
      </c>
      <c r="E26">
        <v>2.6821127708095935</v>
      </c>
      <c r="F26">
        <v>74.1012408854086</v>
      </c>
      <c r="G26">
        <v>1.3262388731746255</v>
      </c>
      <c r="H26">
        <v>0.56582309527545693</v>
      </c>
      <c r="I26">
        <v>0.32841080602922657</v>
      </c>
      <c r="J26">
        <v>0.34699246489014202</v>
      </c>
      <c r="K26">
        <v>0.33215063968667941</v>
      </c>
      <c r="L26">
        <v>68.333333333333343</v>
      </c>
      <c r="M26">
        <v>38.794927027512593</v>
      </c>
      <c r="N26">
        <v>49.237623762376231</v>
      </c>
      <c r="O26">
        <v>1.4041919943557506</v>
      </c>
      <c r="P26">
        <v>1.7195601883981737</v>
      </c>
      <c r="Q26">
        <v>0.62961599999999995</v>
      </c>
      <c r="R26" s="4"/>
    </row>
    <row r="27" spans="1:18">
      <c r="A27" t="s">
        <v>17</v>
      </c>
      <c r="B27">
        <v>3</v>
      </c>
      <c r="C27">
        <v>2018</v>
      </c>
      <c r="D27">
        <v>0.90894357560208938</v>
      </c>
      <c r="E27">
        <v>1.578876725049555</v>
      </c>
      <c r="F27">
        <v>50.97006002063209</v>
      </c>
      <c r="G27">
        <v>0.93500289388893598</v>
      </c>
      <c r="H27">
        <v>0.58239483184274743</v>
      </c>
      <c r="I27">
        <v>0.33527889319586346</v>
      </c>
      <c r="J27">
        <v>0.24842549002284459</v>
      </c>
      <c r="K27">
        <v>0.33767912842265974</v>
      </c>
      <c r="L27">
        <v>-3.2258064516129057</v>
      </c>
      <c r="M27">
        <v>52.562253176873291</v>
      </c>
      <c r="N27">
        <v>94.966666666666669</v>
      </c>
      <c r="O27">
        <v>1.6281973794720694</v>
      </c>
      <c r="P27">
        <v>1.5381116963728494</v>
      </c>
      <c r="Q27">
        <v>0.62952200000000003</v>
      </c>
      <c r="R27" s="4"/>
    </row>
    <row r="28" spans="1:18">
      <c r="A28" t="s">
        <v>17</v>
      </c>
      <c r="B28">
        <v>2</v>
      </c>
      <c r="C28">
        <v>2018</v>
      </c>
      <c r="D28">
        <v>1.1391666753098901</v>
      </c>
      <c r="E28">
        <v>2.1490903580058793</v>
      </c>
      <c r="F28">
        <v>54.096247078593088</v>
      </c>
      <c r="G28">
        <v>1.942163462261584</v>
      </c>
      <c r="H28">
        <v>0.68908979529458259</v>
      </c>
      <c r="I28">
        <v>0.36526529848846634</v>
      </c>
      <c r="J28">
        <v>0.72173293570542718</v>
      </c>
      <c r="K28">
        <v>0.37609666821912052</v>
      </c>
      <c r="L28">
        <v>-8.8235294117647136</v>
      </c>
      <c r="M28">
        <v>47.05745990509854</v>
      </c>
      <c r="N28">
        <v>88.41935483870968</v>
      </c>
      <c r="O28">
        <v>1.8694593214085431</v>
      </c>
      <c r="P28">
        <v>1.8919366348713469</v>
      </c>
      <c r="Q28">
        <v>0.53330299999999997</v>
      </c>
      <c r="R28" s="4"/>
    </row>
    <row r="29" spans="1:18">
      <c r="A29" t="s">
        <v>17</v>
      </c>
      <c r="B29">
        <v>1</v>
      </c>
      <c r="C29">
        <v>2018</v>
      </c>
      <c r="D29">
        <v>1.2381517136739195</v>
      </c>
      <c r="E29">
        <v>2.3429607320118047</v>
      </c>
      <c r="F29">
        <v>52.96256357618185</v>
      </c>
      <c r="G29">
        <v>0.90439166321097098</v>
      </c>
      <c r="H29">
        <v>0.69408883567202329</v>
      </c>
      <c r="I29">
        <v>0.36679542665289588</v>
      </c>
      <c r="J29">
        <v>0.44488545704044186</v>
      </c>
      <c r="K29">
        <v>0.37629602917265903</v>
      </c>
      <c r="L29">
        <v>25.925925925925924</v>
      </c>
      <c r="M29">
        <v>40.110450035752592</v>
      </c>
      <c r="N29">
        <v>76.749999999999986</v>
      </c>
      <c r="O29">
        <v>1.7744082429452663</v>
      </c>
      <c r="P29">
        <v>1.8862333247768266</v>
      </c>
      <c r="Q29">
        <v>0.533107</v>
      </c>
      <c r="R29" s="4"/>
    </row>
    <row r="30" spans="1:18">
      <c r="A30" t="s">
        <v>18</v>
      </c>
      <c r="B30">
        <v>4</v>
      </c>
      <c r="C30">
        <v>2024</v>
      </c>
      <c r="D30">
        <v>2.0131832723724323</v>
      </c>
      <c r="E30">
        <v>36.355035184199636</v>
      </c>
      <c r="F30">
        <v>48.26503375726174</v>
      </c>
      <c r="G30">
        <v>0.4492622533778054</v>
      </c>
      <c r="H30">
        <v>15.205694518360831</v>
      </c>
      <c r="I30">
        <v>0.84202503708409326</v>
      </c>
      <c r="J30">
        <v>0.28260500876250777</v>
      </c>
      <c r="K30">
        <v>0.92854954865504913</v>
      </c>
      <c r="L30">
        <v>-254.11764705882356</v>
      </c>
      <c r="M30">
        <v>33.648460082234259</v>
      </c>
      <c r="N30">
        <v>70.003816793893122</v>
      </c>
      <c r="O30">
        <v>25.345283219649929</v>
      </c>
      <c r="P30">
        <v>18.31562296729939</v>
      </c>
      <c r="Q30">
        <v>0.46738354999999998</v>
      </c>
      <c r="R30" s="13"/>
    </row>
    <row r="31" spans="1:18">
      <c r="A31" t="s">
        <v>18</v>
      </c>
      <c r="B31">
        <v>3</v>
      </c>
      <c r="C31">
        <v>2024</v>
      </c>
      <c r="D31">
        <v>-1.2612867895212745</v>
      </c>
      <c r="E31">
        <v>-21.756322596589506</v>
      </c>
      <c r="F31">
        <v>-31.411806684375371</v>
      </c>
      <c r="G31">
        <v>0.48088266496923404</v>
      </c>
      <c r="H31">
        <v>14.450366587033528</v>
      </c>
      <c r="I31">
        <v>0.83773608334076233</v>
      </c>
      <c r="J31">
        <v>0.30416578258717025</v>
      </c>
      <c r="K31">
        <v>0.92479400284988533</v>
      </c>
      <c r="L31">
        <v>-188.54166666666669</v>
      </c>
      <c r="M31">
        <v>42.396322025334015</v>
      </c>
      <c r="N31">
        <v>-134.61764705882354</v>
      </c>
      <c r="O31">
        <v>29.364374617486337</v>
      </c>
      <c r="P31">
        <v>17.66408545459538</v>
      </c>
      <c r="Q31">
        <v>0.46727657</v>
      </c>
      <c r="R31" s="13"/>
    </row>
    <row r="32" spans="1:18">
      <c r="A32" t="s">
        <v>18</v>
      </c>
      <c r="B32">
        <v>2</v>
      </c>
      <c r="C32">
        <v>2024</v>
      </c>
      <c r="D32">
        <v>1.3674515248079371</v>
      </c>
      <c r="E32">
        <v>23.348029045643155</v>
      </c>
      <c r="F32">
        <v>31.041616384511951</v>
      </c>
      <c r="G32">
        <v>0.59722444002496844</v>
      </c>
      <c r="H32">
        <v>14.370928423236515</v>
      </c>
      <c r="I32">
        <v>0.841679096203093</v>
      </c>
      <c r="J32">
        <v>0.36176637101339876</v>
      </c>
      <c r="K32">
        <v>0.92475436867627403</v>
      </c>
      <c r="L32">
        <v>-2.0408163265306141</v>
      </c>
      <c r="M32">
        <v>30.804567996414164</v>
      </c>
      <c r="N32">
        <v>99.625</v>
      </c>
      <c r="O32">
        <v>23.169732510373443</v>
      </c>
      <c r="P32">
        <v>17.183195020746886</v>
      </c>
      <c r="Q32">
        <v>0.46707700000000002</v>
      </c>
      <c r="R32" s="4"/>
    </row>
    <row r="33" spans="1:18">
      <c r="A33" t="s">
        <v>18</v>
      </c>
      <c r="B33">
        <v>1</v>
      </c>
      <c r="C33">
        <v>2024</v>
      </c>
      <c r="D33">
        <v>1.3758454685883112</v>
      </c>
      <c r="E33">
        <v>22.66416324917239</v>
      </c>
      <c r="F33">
        <v>32.370064570763205</v>
      </c>
      <c r="G33">
        <v>0.62998900413088055</v>
      </c>
      <c r="H33">
        <v>13.83894955284352</v>
      </c>
      <c r="I33">
        <v>0.84010408074506215</v>
      </c>
      <c r="J33">
        <v>0.35500312044934468</v>
      </c>
      <c r="K33">
        <v>0.92199087278950376</v>
      </c>
      <c r="L33">
        <v>988.88888888888891</v>
      </c>
      <c r="M33">
        <v>31.490088669277725</v>
      </c>
      <c r="N33">
        <v>97.510204081632651</v>
      </c>
      <c r="O33">
        <v>22.04804098463363</v>
      </c>
      <c r="P33">
        <v>16.39243539700578</v>
      </c>
      <c r="Q33">
        <v>0.46696347999999999</v>
      </c>
      <c r="R33" s="13"/>
    </row>
    <row r="34" spans="1:18">
      <c r="A34" t="s">
        <v>18</v>
      </c>
      <c r="B34">
        <v>4</v>
      </c>
      <c r="C34">
        <v>2023</v>
      </c>
      <c r="D34">
        <v>0.12858259273394759</v>
      </c>
      <c r="E34">
        <v>2.0222952694011718</v>
      </c>
      <c r="F34">
        <v>3.0466142749488645</v>
      </c>
      <c r="G34">
        <v>0.5117735505497083</v>
      </c>
      <c r="H34">
        <v>13.139488352150922</v>
      </c>
      <c r="I34">
        <v>0.83544154262762838</v>
      </c>
      <c r="J34">
        <v>0.24191301229084186</v>
      </c>
      <c r="K34">
        <v>0.91687588604737735</v>
      </c>
      <c r="L34">
        <v>-85.714285714285722</v>
      </c>
      <c r="M34">
        <v>34.939986900527508</v>
      </c>
      <c r="N34">
        <v>1160.0555555555557</v>
      </c>
      <c r="O34">
        <v>23.192621003215663</v>
      </c>
      <c r="P34">
        <v>15.68298318326902</v>
      </c>
      <c r="Q34">
        <v>0.46629596999999995</v>
      </c>
      <c r="R34" s="13"/>
    </row>
    <row r="35" spans="1:18">
      <c r="A35" t="s">
        <v>18</v>
      </c>
      <c r="B35">
        <v>3</v>
      </c>
      <c r="C35">
        <v>2023</v>
      </c>
      <c r="D35">
        <v>0.8939423941023259</v>
      </c>
      <c r="E35">
        <v>12.946418723667087</v>
      </c>
      <c r="F35">
        <v>23.279520844076</v>
      </c>
      <c r="G35">
        <v>0.56049907551647327</v>
      </c>
      <c r="H35">
        <v>12.004169148302561</v>
      </c>
      <c r="I35">
        <v>0.82888062997882805</v>
      </c>
      <c r="J35">
        <v>0.30848632201144321</v>
      </c>
      <c r="K35">
        <v>0.91171676452545791</v>
      </c>
      <c r="L35">
        <v>23.52941176470588</v>
      </c>
      <c r="M35">
        <v>28.889309587085005</v>
      </c>
      <c r="N35">
        <v>124</v>
      </c>
      <c r="O35">
        <v>16.066185427834029</v>
      </c>
      <c r="P35">
        <v>14.617607482407958</v>
      </c>
      <c r="Q35">
        <v>0.46616000000000002</v>
      </c>
      <c r="R35" s="4"/>
    </row>
    <row r="36" spans="1:18">
      <c r="A36" t="s">
        <v>18</v>
      </c>
      <c r="B36">
        <v>2</v>
      </c>
      <c r="C36">
        <v>2023</v>
      </c>
      <c r="D36">
        <v>0.71128455868060225</v>
      </c>
      <c r="E36">
        <v>9.2075720037163205</v>
      </c>
      <c r="F36">
        <v>17.162752101598297</v>
      </c>
      <c r="G36">
        <v>0.53155637697272473</v>
      </c>
      <c r="H36">
        <v>10.620896562403221</v>
      </c>
      <c r="I36">
        <v>0.82046382272462204</v>
      </c>
      <c r="J36">
        <v>0.29104639242242664</v>
      </c>
      <c r="K36">
        <v>0.90129702404719647</v>
      </c>
      <c r="L36">
        <v>41.666666666666671</v>
      </c>
      <c r="M36">
        <v>30.986420740881044</v>
      </c>
      <c r="N36">
        <v>180.63725490196077</v>
      </c>
      <c r="O36">
        <v>16.623773298137966</v>
      </c>
      <c r="P36">
        <v>12.939058144936514</v>
      </c>
      <c r="Q36">
        <v>0.46613331000000002</v>
      </c>
      <c r="R36" s="13"/>
    </row>
    <row r="37" spans="1:18">
      <c r="A37" t="s">
        <v>18</v>
      </c>
      <c r="B37">
        <v>1</v>
      </c>
      <c r="C37">
        <v>2023</v>
      </c>
      <c r="D37">
        <v>0.50256144704172701</v>
      </c>
      <c r="E37">
        <v>6.2109273850479045</v>
      </c>
      <c r="F37">
        <v>12.135010118531367</v>
      </c>
      <c r="G37">
        <v>0.45805286706230663</v>
      </c>
      <c r="H37">
        <v>10.092738504790441</v>
      </c>
      <c r="I37">
        <v>0.81666085483337503</v>
      </c>
      <c r="J37">
        <v>0.23937547297566417</v>
      </c>
      <c r="K37">
        <v>0.89665415287218342</v>
      </c>
      <c r="L37">
        <v>-152.17391304347825</v>
      </c>
      <c r="M37">
        <v>32.189119718343456</v>
      </c>
      <c r="N37">
        <v>265.45833333333331</v>
      </c>
      <c r="O37">
        <v>16.474999460770171</v>
      </c>
      <c r="P37">
        <v>12.393389560907039</v>
      </c>
      <c r="Q37">
        <v>0.46603741999999998</v>
      </c>
      <c r="R37" s="13"/>
    </row>
    <row r="38" spans="1:18">
      <c r="A38" t="s">
        <v>18</v>
      </c>
      <c r="B38">
        <v>4</v>
      </c>
      <c r="C38">
        <v>2022</v>
      </c>
      <c r="D38">
        <v>-1.0176428130278521</v>
      </c>
      <c r="E38">
        <v>-12.271193740578566</v>
      </c>
      <c r="F38">
        <v>-25.279112754158966</v>
      </c>
      <c r="G38">
        <v>0.43579686954847868</v>
      </c>
      <c r="H38">
        <v>9.8316703754217212</v>
      </c>
      <c r="I38">
        <v>0.81533458839637174</v>
      </c>
      <c r="J38">
        <v>0.24403565971679159</v>
      </c>
      <c r="K38">
        <v>0.89410794437455576</v>
      </c>
      <c r="L38">
        <v>-176.66666666666663</v>
      </c>
      <c r="M38">
        <v>34.111525180887242</v>
      </c>
      <c r="N38">
        <v>-143.60144927536231</v>
      </c>
      <c r="O38">
        <v>16.558695645377213</v>
      </c>
      <c r="P38">
        <v>11.997281243270404</v>
      </c>
      <c r="Q38">
        <v>0.46561879</v>
      </c>
      <c r="R38" s="13"/>
    </row>
    <row r="39" spans="1:18">
      <c r="A39" t="s">
        <v>18</v>
      </c>
      <c r="B39">
        <v>3</v>
      </c>
      <c r="C39">
        <v>2022</v>
      </c>
      <c r="D39">
        <v>1.2624637663727885</v>
      </c>
      <c r="E39">
        <v>13.367187748734437</v>
      </c>
      <c r="F39">
        <v>31.431779898933183</v>
      </c>
      <c r="G39">
        <v>0.56760184821671245</v>
      </c>
      <c r="H39">
        <v>8.6271769238116462</v>
      </c>
      <c r="I39">
        <v>0.81479354349839428</v>
      </c>
      <c r="J39">
        <v>0.32038776311418476</v>
      </c>
      <c r="K39">
        <v>0.88134920934730543</v>
      </c>
      <c r="L39">
        <v>-7.692307692307689</v>
      </c>
      <c r="M39">
        <v>34.490973535466964</v>
      </c>
      <c r="N39">
        <v>109.94444444444444</v>
      </c>
      <c r="O39">
        <v>14.668189977395013</v>
      </c>
      <c r="P39">
        <v>10.71584577668821</v>
      </c>
      <c r="Q39">
        <v>0.46560200000000002</v>
      </c>
      <c r="R39" s="4"/>
    </row>
    <row r="40" spans="1:18">
      <c r="A40" t="s">
        <v>18</v>
      </c>
      <c r="B40">
        <v>2</v>
      </c>
      <c r="C40">
        <v>2022</v>
      </c>
      <c r="D40">
        <v>1.3186174335846663</v>
      </c>
      <c r="E40">
        <v>12.907583312975124</v>
      </c>
      <c r="F40">
        <v>33.586359047227312</v>
      </c>
      <c r="G40">
        <v>0.49929640698500344</v>
      </c>
      <c r="H40">
        <v>8.2473163090807198</v>
      </c>
      <c r="I40">
        <v>0.8425322387428652</v>
      </c>
      <c r="J40">
        <v>0.27697441601779754</v>
      </c>
      <c r="K40">
        <v>0.87667848718616703</v>
      </c>
      <c r="L40">
        <v>24.999999999999993</v>
      </c>
      <c r="M40">
        <v>41.017023520173503</v>
      </c>
      <c r="N40">
        <v>120.82051282051282</v>
      </c>
      <c r="O40">
        <v>15.763264115423858</v>
      </c>
      <c r="P40">
        <v>9.9070444192162324</v>
      </c>
      <c r="Q40">
        <v>0.46558500000000003</v>
      </c>
      <c r="R40" s="4"/>
    </row>
    <row r="41" spans="1:18">
      <c r="A41" t="s">
        <v>18</v>
      </c>
      <c r="B41">
        <v>1</v>
      </c>
      <c r="C41">
        <v>2022</v>
      </c>
      <c r="D41">
        <v>1.0201609724282756</v>
      </c>
      <c r="E41">
        <v>13.270557523774007</v>
      </c>
      <c r="F41">
        <v>26.752621884749839</v>
      </c>
      <c r="G41">
        <v>0.40773118279569892</v>
      </c>
      <c r="H41">
        <v>11.28338616446019</v>
      </c>
      <c r="I41">
        <v>0.86739914138482155</v>
      </c>
      <c r="J41">
        <v>0.20876344086021506</v>
      </c>
      <c r="K41">
        <v>0.90686956355635673</v>
      </c>
      <c r="L41">
        <v>56.000000000000007</v>
      </c>
      <c r="M41">
        <v>39.271471567191668</v>
      </c>
      <c r="N41">
        <v>146.77564102564102</v>
      </c>
      <c r="O41">
        <v>19.480495209807941</v>
      </c>
      <c r="P41">
        <v>13.019895580831625</v>
      </c>
      <c r="Q41">
        <v>0.45627765999999997</v>
      </c>
      <c r="R41" s="13"/>
    </row>
    <row r="42" spans="1:18">
      <c r="A42" t="s">
        <v>18</v>
      </c>
      <c r="B42">
        <v>4</v>
      </c>
      <c r="C42">
        <v>2021</v>
      </c>
      <c r="D42">
        <v>0.64875321765284111</v>
      </c>
      <c r="E42">
        <v>8.9230890340864359</v>
      </c>
      <c r="F42">
        <v>18.542450515295272</v>
      </c>
      <c r="G42">
        <v>0.41130215168793355</v>
      </c>
      <c r="H42">
        <v>11.969278910493584</v>
      </c>
      <c r="I42">
        <v>0.87022646266378012</v>
      </c>
      <c r="J42">
        <v>0.21504747830114809</v>
      </c>
      <c r="K42">
        <v>0.91099636012037177</v>
      </c>
      <c r="L42">
        <v>-36.708860759493675</v>
      </c>
      <c r="M42">
        <v>49.692833513823004</v>
      </c>
      <c r="N42">
        <v>266.60000000000002</v>
      </c>
      <c r="O42">
        <v>23.913429211209955</v>
      </c>
      <c r="P42">
        <v>12.833375974179328</v>
      </c>
      <c r="Q42">
        <v>0.45577237999999998</v>
      </c>
      <c r="R42" s="13"/>
    </row>
    <row r="43" spans="1:18">
      <c r="A43" t="s">
        <v>18</v>
      </c>
      <c r="B43">
        <v>3</v>
      </c>
      <c r="C43">
        <v>2021</v>
      </c>
      <c r="D43">
        <v>1.1944490335370892</v>
      </c>
      <c r="E43">
        <v>13.361176818450621</v>
      </c>
      <c r="F43">
        <v>29.458501405696126</v>
      </c>
      <c r="G43">
        <v>0.77281157554298674</v>
      </c>
      <c r="H43">
        <v>9.3956238911886452</v>
      </c>
      <c r="I43">
        <v>0.83994052535932595</v>
      </c>
      <c r="J43">
        <v>0.50232215937830504</v>
      </c>
      <c r="K43">
        <v>0.88620960127517923</v>
      </c>
      <c r="L43">
        <v>-4.2424242424242333</v>
      </c>
      <c r="M43">
        <v>44.665077777777775</v>
      </c>
      <c r="N43">
        <v>152.34810126582278</v>
      </c>
      <c r="O43">
        <v>20.258260716661738</v>
      </c>
      <c r="P43">
        <v>11.043105041395624</v>
      </c>
      <c r="Q43">
        <v>0.45540900000000001</v>
      </c>
      <c r="R43" s="4"/>
    </row>
    <row r="44" spans="1:18">
      <c r="A44" t="s">
        <v>18</v>
      </c>
      <c r="B44">
        <v>2</v>
      </c>
      <c r="C44">
        <v>2021</v>
      </c>
      <c r="D44">
        <v>1.2652819715544674</v>
      </c>
      <c r="E44">
        <v>12.969656946230579</v>
      </c>
      <c r="F44">
        <v>32.463352037931188</v>
      </c>
      <c r="G44">
        <v>0.56383461299373328</v>
      </c>
      <c r="H44">
        <v>9.0282054846894439</v>
      </c>
      <c r="I44">
        <v>0.88076544218748143</v>
      </c>
      <c r="J44">
        <v>0.32391928899044037</v>
      </c>
      <c r="K44">
        <v>0.88513951849700478</v>
      </c>
      <c r="L44">
        <v>13.793103448275859</v>
      </c>
      <c r="M44">
        <v>48.268349383270269</v>
      </c>
      <c r="N44">
        <v>147.79393939393941</v>
      </c>
      <c r="O44">
        <v>19.284020089187031</v>
      </c>
      <c r="P44">
        <v>9.2041812936637584</v>
      </c>
      <c r="Q44">
        <v>0.45503202000000004</v>
      </c>
      <c r="R44" s="13"/>
    </row>
    <row r="45" spans="1:18">
      <c r="A45" t="s">
        <v>18</v>
      </c>
      <c r="B45">
        <v>1</v>
      </c>
      <c r="C45">
        <v>2021</v>
      </c>
      <c r="D45">
        <v>1.3740214091707941</v>
      </c>
      <c r="E45">
        <v>16.609156924344646</v>
      </c>
      <c r="F45">
        <v>29.881862404447535</v>
      </c>
      <c r="G45">
        <v>0.72001143783062482</v>
      </c>
      <c r="H45">
        <v>10.915872688880878</v>
      </c>
      <c r="I45">
        <v>0.90303456356180434</v>
      </c>
      <c r="J45">
        <v>0.45598818090835436</v>
      </c>
      <c r="K45">
        <v>0.90430001798964488</v>
      </c>
      <c r="L45">
        <v>76.829268292682926</v>
      </c>
      <c r="M45">
        <v>43.677758099606208</v>
      </c>
      <c r="N45">
        <v>146.1793103448276</v>
      </c>
      <c r="O45">
        <v>24.277293314621208</v>
      </c>
      <c r="P45">
        <v>12.125457073698305</v>
      </c>
      <c r="Q45">
        <v>0.44479354999999998</v>
      </c>
      <c r="R45" s="13"/>
    </row>
    <row r="46" spans="1:18">
      <c r="A46" t="s">
        <v>18</v>
      </c>
      <c r="B46">
        <v>4</v>
      </c>
      <c r="C46">
        <v>2020</v>
      </c>
      <c r="D46">
        <v>0.77296833814983013</v>
      </c>
      <c r="E46">
        <v>8.9190179552949811</v>
      </c>
      <c r="F46">
        <v>17.201413427561839</v>
      </c>
      <c r="G46">
        <v>0.79485706469703188</v>
      </c>
      <c r="H46">
        <v>10.370831806522535</v>
      </c>
      <c r="I46">
        <v>0.89879005366953535</v>
      </c>
      <c r="J46">
        <v>0.47771850636027902</v>
      </c>
      <c r="K46">
        <v>0.89968214913258815</v>
      </c>
      <c r="L46">
        <v>-21.15384615384616</v>
      </c>
      <c r="M46">
        <v>41.998377773003533</v>
      </c>
      <c r="N46">
        <v>244.65853658536588</v>
      </c>
      <c r="O46">
        <v>21.776366635690731</v>
      </c>
      <c r="P46">
        <v>10.833724196897521</v>
      </c>
      <c r="Q46">
        <v>0.44433035999999998</v>
      </c>
      <c r="R46" s="13"/>
    </row>
    <row r="47" spans="1:18">
      <c r="A47" t="s">
        <v>18</v>
      </c>
      <c r="B47">
        <v>3</v>
      </c>
      <c r="C47">
        <v>2020</v>
      </c>
      <c r="D47">
        <v>1.1200563404739738</v>
      </c>
      <c r="E47">
        <v>12.444730283784871</v>
      </c>
      <c r="F47">
        <v>23.071190819216056</v>
      </c>
      <c r="G47">
        <v>0.87336578794280639</v>
      </c>
      <c r="H47">
        <v>9.8395369402685109</v>
      </c>
      <c r="I47">
        <v>0.8855825305941315</v>
      </c>
      <c r="J47">
        <v>0.49784146229447968</v>
      </c>
      <c r="K47">
        <v>0.89466122052634101</v>
      </c>
      <c r="L47">
        <v>4.0000000000000036</v>
      </c>
      <c r="M47">
        <v>47.411360115504991</v>
      </c>
      <c r="N47">
        <v>206.58653846153845</v>
      </c>
      <c r="O47">
        <v>25.573954706032104</v>
      </c>
      <c r="P47">
        <v>11.118002518959187</v>
      </c>
      <c r="Q47">
        <v>0.44419048999999999</v>
      </c>
      <c r="R47" s="13"/>
    </row>
    <row r="48" spans="1:18">
      <c r="A48" t="s">
        <v>18</v>
      </c>
      <c r="B48">
        <v>2</v>
      </c>
      <c r="C48">
        <v>2020</v>
      </c>
      <c r="D48">
        <v>1.0745280723770894</v>
      </c>
      <c r="E48">
        <v>12.322183244482501</v>
      </c>
      <c r="F48">
        <v>23.319393622582332</v>
      </c>
      <c r="G48">
        <v>0.54275092936802971</v>
      </c>
      <c r="H48">
        <v>10.196199210010221</v>
      </c>
      <c r="I48">
        <v>0.88913645133551245</v>
      </c>
      <c r="J48">
        <v>0.34283167084391664</v>
      </c>
      <c r="K48">
        <v>0.89777957229095962</v>
      </c>
      <c r="L48">
        <v>7.5268817204301026</v>
      </c>
      <c r="M48">
        <v>53.023285670465235</v>
      </c>
      <c r="N48">
        <v>228.68</v>
      </c>
      <c r="O48">
        <v>28.017994499792835</v>
      </c>
      <c r="P48">
        <v>11.36715189348949</v>
      </c>
      <c r="Q48">
        <v>0.44356107</v>
      </c>
      <c r="R48" s="13"/>
    </row>
    <row r="49" spans="1:18">
      <c r="A49" t="s">
        <v>18</v>
      </c>
      <c r="B49">
        <v>1</v>
      </c>
      <c r="C49">
        <v>2020</v>
      </c>
      <c r="D49">
        <v>1.0174286757981912</v>
      </c>
      <c r="E49">
        <v>11.41866607968303</v>
      </c>
      <c r="F49">
        <v>20.821835331895038</v>
      </c>
      <c r="G49">
        <v>0.48597314915412076</v>
      </c>
      <c r="H49">
        <v>9.9557285934404582</v>
      </c>
      <c r="I49">
        <v>0.88707767516321767</v>
      </c>
      <c r="J49">
        <v>0.25725593667546176</v>
      </c>
      <c r="K49">
        <v>0.89564238623572923</v>
      </c>
      <c r="L49">
        <v>-26.190476190476186</v>
      </c>
      <c r="M49">
        <v>42.484770819326677</v>
      </c>
      <c r="N49">
        <v>205.3763440860215</v>
      </c>
      <c r="O49">
        <v>23.298590336781864</v>
      </c>
      <c r="P49">
        <v>11.499931212854941</v>
      </c>
      <c r="Q49">
        <v>0.44333191999999999</v>
      </c>
      <c r="R49" s="13"/>
    </row>
    <row r="50" spans="1:18">
      <c r="A50" t="s">
        <v>18</v>
      </c>
      <c r="B50">
        <v>4</v>
      </c>
      <c r="C50">
        <v>2019</v>
      </c>
      <c r="D50">
        <v>1.3146704796082389</v>
      </c>
      <c r="E50">
        <v>11.130672152549749</v>
      </c>
      <c r="F50">
        <v>29.250922701044864</v>
      </c>
      <c r="G50">
        <v>0.46536800481075863</v>
      </c>
      <c r="H50">
        <v>7.1635676702140287</v>
      </c>
      <c r="I50">
        <v>0.84610622032821203</v>
      </c>
      <c r="J50">
        <v>0.2735572279825792</v>
      </c>
      <c r="K50">
        <v>0.86002209565369081</v>
      </c>
      <c r="L50">
        <v>12.499999999999991</v>
      </c>
      <c r="M50">
        <v>46.411704059884599</v>
      </c>
      <c r="N50">
        <v>159.99206349206349</v>
      </c>
      <c r="O50">
        <v>17.660757823317642</v>
      </c>
      <c r="P50">
        <v>8.1209004233097275</v>
      </c>
      <c r="Q50">
        <v>0.44289000000000001</v>
      </c>
      <c r="R50" s="4"/>
    </row>
    <row r="51" spans="1:18">
      <c r="A51" t="s">
        <v>18</v>
      </c>
      <c r="B51">
        <v>3</v>
      </c>
      <c r="C51">
        <v>2019</v>
      </c>
      <c r="D51">
        <v>1.2684698986445233</v>
      </c>
      <c r="E51">
        <v>9.5145408747423854</v>
      </c>
      <c r="F51">
        <v>25.522113022113025</v>
      </c>
      <c r="G51">
        <v>0.49337845176922757</v>
      </c>
      <c r="H51">
        <v>6.2852644836272047</v>
      </c>
      <c r="I51">
        <v>0.83794571986811583</v>
      </c>
      <c r="J51">
        <v>0.28253331662280151</v>
      </c>
      <c r="K51">
        <v>0.84425403675205291</v>
      </c>
      <c r="L51">
        <v>16.666666666666682</v>
      </c>
      <c r="M51">
        <v>43.77347515187347</v>
      </c>
      <c r="N51">
        <v>172.41964285714286</v>
      </c>
      <c r="O51">
        <v>16.318575119590108</v>
      </c>
      <c r="P51">
        <v>7.4784272192962371</v>
      </c>
      <c r="Q51">
        <v>0.44283496999999999</v>
      </c>
      <c r="R51" s="13"/>
    </row>
    <row r="52" spans="1:18">
      <c r="A52" t="s">
        <v>18</v>
      </c>
      <c r="B52">
        <v>2</v>
      </c>
      <c r="C52">
        <v>2019</v>
      </c>
      <c r="D52">
        <v>1.0982092356043991</v>
      </c>
      <c r="E52">
        <v>7.8338658146964866</v>
      </c>
      <c r="F52">
        <v>22.708509737510585</v>
      </c>
      <c r="G52">
        <v>0.46299983407997347</v>
      </c>
      <c r="H52">
        <v>5.9223003194888175</v>
      </c>
      <c r="I52">
        <v>0.83023184985936471</v>
      </c>
      <c r="J52">
        <v>0.24726231956197112</v>
      </c>
      <c r="K52">
        <v>0.83584522849804754</v>
      </c>
      <c r="L52">
        <v>7.865168539325837</v>
      </c>
      <c r="M52">
        <v>41.621180715495342</v>
      </c>
      <c r="N52">
        <v>185.1875</v>
      </c>
      <c r="O52">
        <v>14.358262543130991</v>
      </c>
      <c r="P52">
        <v>7.11999087174806</v>
      </c>
      <c r="Q52">
        <v>0.442386</v>
      </c>
      <c r="R52" s="4"/>
    </row>
    <row r="53" spans="1:18">
      <c r="A53" t="s">
        <v>18</v>
      </c>
      <c r="B53">
        <v>1</v>
      </c>
      <c r="C53">
        <v>2019</v>
      </c>
      <c r="D53">
        <v>1.0208904918976129</v>
      </c>
      <c r="E53">
        <v>7.4322049747521977</v>
      </c>
      <c r="F53">
        <v>21.914635491342231</v>
      </c>
      <c r="G53">
        <v>0.46744033182982392</v>
      </c>
      <c r="H53">
        <v>6.0664858799326726</v>
      </c>
      <c r="I53">
        <v>0.83329479946977403</v>
      </c>
      <c r="J53">
        <v>0.22774768240440627</v>
      </c>
      <c r="K53">
        <v>0.83974608731095912</v>
      </c>
      <c r="L53">
        <v>43.548387096774199</v>
      </c>
      <c r="M53">
        <v>41.391592451527522</v>
      </c>
      <c r="N53">
        <v>190.82022471910113</v>
      </c>
      <c r="O53">
        <v>14.03768725483449</v>
      </c>
      <c r="P53">
        <v>6.7268748831120257</v>
      </c>
      <c r="Q53">
        <v>0.44196852000000003</v>
      </c>
      <c r="R53" s="13"/>
    </row>
    <row r="54" spans="1:18">
      <c r="A54" t="s">
        <v>18</v>
      </c>
      <c r="B54">
        <v>4</v>
      </c>
      <c r="C54">
        <v>2018</v>
      </c>
      <c r="D54">
        <v>0.84094709546082458</v>
      </c>
      <c r="E54">
        <v>5.2023013061974099</v>
      </c>
      <c r="F54">
        <v>13.021248651437684</v>
      </c>
      <c r="G54">
        <v>0.50856095012686842</v>
      </c>
      <c r="H54">
        <v>4.8923371001293079</v>
      </c>
      <c r="I54">
        <v>0.79084167413905926</v>
      </c>
      <c r="J54">
        <v>0.25772404528881215</v>
      </c>
      <c r="K54">
        <v>0.79860733695652175</v>
      </c>
      <c r="L54">
        <v>-25.301204819277107</v>
      </c>
      <c r="M54">
        <v>28.204759849383183</v>
      </c>
      <c r="N54">
        <v>219.88709677419357</v>
      </c>
      <c r="O54">
        <v>11.268478387380298</v>
      </c>
      <c r="P54">
        <v>6.192500140552089</v>
      </c>
      <c r="Q54">
        <v>0.44106012999999999</v>
      </c>
      <c r="R54" s="13"/>
    </row>
    <row r="55" spans="1:18">
      <c r="A55" t="s">
        <v>18</v>
      </c>
      <c r="B55">
        <v>3</v>
      </c>
      <c r="C55">
        <v>2018</v>
      </c>
      <c r="D55">
        <v>1.1092232716191215</v>
      </c>
      <c r="E55">
        <v>6.8570467415478342</v>
      </c>
      <c r="F55">
        <v>20.548865863903668</v>
      </c>
      <c r="G55">
        <v>0.53213092560648079</v>
      </c>
      <c r="H55">
        <v>4.8953781748182479</v>
      </c>
      <c r="I55">
        <v>0.79189592831315836</v>
      </c>
      <c r="J55">
        <v>0.22414131930039086</v>
      </c>
      <c r="K55">
        <v>0.79895847814570031</v>
      </c>
      <c r="L55">
        <v>20.289855072463773</v>
      </c>
      <c r="M55">
        <v>30.744395687482498</v>
      </c>
      <c r="N55">
        <v>150.04819277108436</v>
      </c>
      <c r="O55">
        <v>10.25924056665483</v>
      </c>
      <c r="P55">
        <v>6.1938531407105604</v>
      </c>
      <c r="Q55">
        <v>0.44077499999999997</v>
      </c>
      <c r="R55" s="4"/>
    </row>
    <row r="56" spans="1:18">
      <c r="A56" t="s">
        <v>18</v>
      </c>
      <c r="B56">
        <v>2</v>
      </c>
      <c r="C56">
        <v>2018</v>
      </c>
      <c r="D56">
        <v>0.92363660455885599</v>
      </c>
      <c r="E56">
        <v>5.5254292251427746</v>
      </c>
      <c r="F56">
        <v>17.2216295131675</v>
      </c>
      <c r="G56">
        <v>0.46617282868351267</v>
      </c>
      <c r="H56">
        <v>4.6966688886086443</v>
      </c>
      <c r="I56">
        <v>0.78510014846848597</v>
      </c>
      <c r="J56">
        <v>0.18288807556597778</v>
      </c>
      <c r="K56">
        <v>0.7918318363367024</v>
      </c>
      <c r="L56">
        <v>9.5238095238095148</v>
      </c>
      <c r="M56">
        <v>30.4437910831602</v>
      </c>
      <c r="N56">
        <v>178.10144927536234</v>
      </c>
      <c r="O56">
        <v>9.7676594915956549</v>
      </c>
      <c r="P56">
        <v>6.0873763669447101</v>
      </c>
      <c r="Q56">
        <v>0.44118600000000002</v>
      </c>
      <c r="R56" s="4"/>
    </row>
    <row r="57" spans="1:18">
      <c r="A57" t="s">
        <v>18</v>
      </c>
      <c r="B57">
        <v>1</v>
      </c>
      <c r="C57">
        <v>2018</v>
      </c>
      <c r="D57">
        <v>0.82972824363521047</v>
      </c>
      <c r="E57">
        <v>4.5025417574437183</v>
      </c>
      <c r="F57">
        <v>16.373866115512691</v>
      </c>
      <c r="G57">
        <v>0.61553017800954957</v>
      </c>
      <c r="H57">
        <v>4.1625146032648166</v>
      </c>
      <c r="I57">
        <v>0.76706805109869169</v>
      </c>
      <c r="J57">
        <v>0.24762910643166766</v>
      </c>
      <c r="K57">
        <v>0.77137969118825389</v>
      </c>
      <c r="L57">
        <v>23.52941176470588</v>
      </c>
      <c r="M57">
        <v>31.072457090366285</v>
      </c>
      <c r="N57">
        <v>194.53968253968253</v>
      </c>
      <c r="O57">
        <v>8.5444106217043974</v>
      </c>
      <c r="P57">
        <v>5.3350857251113002</v>
      </c>
      <c r="Q57">
        <v>0.44159599999999999</v>
      </c>
      <c r="R57" s="4"/>
    </row>
    <row r="58" spans="1:18">
      <c r="A58" t="s">
        <v>19</v>
      </c>
      <c r="B58">
        <v>4</v>
      </c>
      <c r="C58">
        <v>2024</v>
      </c>
      <c r="D58">
        <v>0.90989903398947991</v>
      </c>
      <c r="E58">
        <v>1.8819597871595231</v>
      </c>
      <c r="F58">
        <v>31.936765722183829</v>
      </c>
      <c r="G58">
        <v>0.93141585726955023</v>
      </c>
      <c r="H58">
        <v>1.0029416667533009</v>
      </c>
      <c r="I58">
        <v>0.48490709522757375</v>
      </c>
      <c r="J58">
        <v>7.7485735812332729E-2</v>
      </c>
      <c r="K58">
        <v>0.48295346618822577</v>
      </c>
      <c r="L58">
        <v>36.263736263736256</v>
      </c>
      <c r="M58">
        <v>38.153702949278248</v>
      </c>
      <c r="N58">
        <v>119.29032258064515</v>
      </c>
      <c r="O58">
        <v>2.2483095284722352</v>
      </c>
      <c r="P58">
        <v>2.0401828351748175</v>
      </c>
      <c r="Q58">
        <v>0.21199551</v>
      </c>
      <c r="R58" s="13"/>
    </row>
    <row r="59" spans="1:18">
      <c r="A59" t="s">
        <v>19</v>
      </c>
      <c r="B59">
        <v>3</v>
      </c>
      <c r="C59">
        <v>2024</v>
      </c>
      <c r="D59">
        <v>0.68848374897200482</v>
      </c>
      <c r="E59">
        <v>1.3790260283400877</v>
      </c>
      <c r="F59">
        <v>23.424959141808234</v>
      </c>
      <c r="G59">
        <v>0.99724039111163909</v>
      </c>
      <c r="H59">
        <v>0.93532195914625582</v>
      </c>
      <c r="I59">
        <v>0.46696288227711841</v>
      </c>
      <c r="J59">
        <v>6.6024960465651525E-2</v>
      </c>
      <c r="K59">
        <v>0.46615933574075669</v>
      </c>
      <c r="L59">
        <v>3.4090909090909123</v>
      </c>
      <c r="M59">
        <v>45.323470605137707</v>
      </c>
      <c r="N59">
        <v>193.79120879120879</v>
      </c>
      <c r="O59">
        <v>2.6681901676250712</v>
      </c>
      <c r="P59">
        <v>1.9922467703590128</v>
      </c>
      <c r="Q59">
        <v>0.21198174</v>
      </c>
      <c r="R59" s="13"/>
    </row>
    <row r="60" spans="1:18">
      <c r="A60" t="s">
        <v>19</v>
      </c>
      <c r="B60">
        <v>2</v>
      </c>
      <c r="C60">
        <v>2024</v>
      </c>
      <c r="D60">
        <v>0.66951755776224253</v>
      </c>
      <c r="E60">
        <v>1.3114854036991859</v>
      </c>
      <c r="F60">
        <v>22.928393179409941</v>
      </c>
      <c r="G60">
        <v>1.0554610804561984</v>
      </c>
      <c r="H60">
        <v>0.89124165504332575</v>
      </c>
      <c r="I60">
        <v>0.45498175929181101</v>
      </c>
      <c r="J60">
        <v>5.486025683606139E-2</v>
      </c>
      <c r="K60">
        <v>0.45273014930085265</v>
      </c>
      <c r="L60">
        <v>-12.871287128712872</v>
      </c>
      <c r="M60">
        <v>39.399319962179106</v>
      </c>
      <c r="N60">
        <v>171.26136363636365</v>
      </c>
      <c r="O60">
        <v>2.2536089922111859</v>
      </c>
      <c r="P60">
        <v>1.9489040567764688</v>
      </c>
      <c r="Q60">
        <v>0.21192735000000001</v>
      </c>
      <c r="R60" s="13"/>
    </row>
    <row r="61" spans="1:18">
      <c r="A61" t="s">
        <v>19</v>
      </c>
      <c r="B61">
        <v>1</v>
      </c>
      <c r="C61">
        <v>2024</v>
      </c>
      <c r="D61">
        <v>0.77551335292567858</v>
      </c>
      <c r="E61">
        <v>1.4906016249790341</v>
      </c>
      <c r="F61">
        <v>26.654359574704923</v>
      </c>
      <c r="G61">
        <v>0.99675441619782235</v>
      </c>
      <c r="H61">
        <v>0.8527035584833399</v>
      </c>
      <c r="I61">
        <v>0.44363496229274108</v>
      </c>
      <c r="J61">
        <v>4.933520385625452E-2</v>
      </c>
      <c r="K61">
        <v>0.44341921150932334</v>
      </c>
      <c r="L61">
        <v>-21.09375</v>
      </c>
      <c r="M61">
        <v>37.352847191944356</v>
      </c>
      <c r="N61">
        <v>139.70297029702971</v>
      </c>
      <c r="O61">
        <v>2.0888971114032926</v>
      </c>
      <c r="P61">
        <v>1.9212493965536657</v>
      </c>
      <c r="Q61">
        <v>0.21165881</v>
      </c>
      <c r="R61" s="13"/>
    </row>
    <row r="62" spans="1:18">
      <c r="A62" t="s">
        <v>19</v>
      </c>
      <c r="B62">
        <v>4</v>
      </c>
      <c r="C62">
        <v>2023</v>
      </c>
      <c r="D62">
        <v>0.78719382849712027</v>
      </c>
      <c r="E62">
        <v>1.5018774684399976</v>
      </c>
      <c r="F62">
        <v>27.092133862472327</v>
      </c>
      <c r="G62">
        <v>0.85484747427102381</v>
      </c>
      <c r="H62">
        <v>0.83679932646423394</v>
      </c>
      <c r="I62">
        <v>0.43859987204376183</v>
      </c>
      <c r="J62">
        <v>9.1084207516272261E-2</v>
      </c>
      <c r="K62">
        <v>0.43882320451296092</v>
      </c>
      <c r="L62">
        <v>33.333333333333343</v>
      </c>
      <c r="M62">
        <v>40.31059692093249</v>
      </c>
      <c r="N62">
        <v>118.9140625</v>
      </c>
      <c r="O62">
        <v>2.2346551793314688</v>
      </c>
      <c r="P62">
        <v>1.9137788331962908</v>
      </c>
      <c r="Q62">
        <v>0.21127879999999999</v>
      </c>
      <c r="R62" s="13"/>
    </row>
    <row r="63" spans="1:18">
      <c r="A63" t="s">
        <v>19</v>
      </c>
      <c r="B63">
        <v>3</v>
      </c>
      <c r="C63">
        <v>2023</v>
      </c>
      <c r="D63">
        <v>0.68178976636999489</v>
      </c>
      <c r="E63">
        <v>1.2956485675533691</v>
      </c>
      <c r="F63">
        <v>25.179336768114819</v>
      </c>
      <c r="G63">
        <v>0.92685171245598263</v>
      </c>
      <c r="H63">
        <v>0.82953956288869024</v>
      </c>
      <c r="I63">
        <v>0.43651619655208035</v>
      </c>
      <c r="J63">
        <v>0.19252357761527353</v>
      </c>
      <c r="K63">
        <v>0.4350488179125459</v>
      </c>
      <c r="L63">
        <v>-36.000000000000007</v>
      </c>
      <c r="M63">
        <v>32.237910192050094</v>
      </c>
      <c r="N63">
        <v>118.89583333333334</v>
      </c>
      <c r="O63">
        <v>1.658860300646875</v>
      </c>
      <c r="P63">
        <v>1.3754880006845922</v>
      </c>
      <c r="Q63">
        <v>0.21127609</v>
      </c>
      <c r="R63" s="13"/>
    </row>
    <row r="64" spans="1:18">
      <c r="A64" t="s">
        <v>19</v>
      </c>
      <c r="B64">
        <v>2</v>
      </c>
      <c r="C64">
        <v>2023</v>
      </c>
      <c r="D64">
        <v>1.6368991900256302</v>
      </c>
      <c r="E64">
        <v>6.2169472242886341</v>
      </c>
      <c r="F64">
        <v>39.580669005408829</v>
      </c>
      <c r="G64">
        <v>1.4566821526122882</v>
      </c>
      <c r="H64">
        <v>2.5585423821894491</v>
      </c>
      <c r="I64">
        <v>0.67365473792185371</v>
      </c>
      <c r="J64">
        <v>9.0947456132632012E-2</v>
      </c>
      <c r="K64">
        <v>0.70339620833245653</v>
      </c>
      <c r="L64">
        <v>2.7397260273972628</v>
      </c>
      <c r="M64">
        <v>36.480634700597975</v>
      </c>
      <c r="N64">
        <v>92.086666666666659</v>
      </c>
      <c r="O64">
        <v>5.7300239319142756</v>
      </c>
      <c r="P64">
        <v>3.7622531388810909</v>
      </c>
      <c r="Q64">
        <v>0.13505889999999998</v>
      </c>
      <c r="R64" s="13"/>
    </row>
    <row r="65" spans="1:18">
      <c r="A65" t="s">
        <v>19</v>
      </c>
      <c r="B65">
        <v>1</v>
      </c>
      <c r="C65">
        <v>2023</v>
      </c>
      <c r="D65">
        <v>1.6179786986688582</v>
      </c>
      <c r="E65">
        <v>6.0339350444605584</v>
      </c>
      <c r="F65">
        <v>39.02276115694265</v>
      </c>
      <c r="G65">
        <v>2.213324925206781</v>
      </c>
      <c r="H65">
        <v>2.4897445173918564</v>
      </c>
      <c r="I65">
        <v>0.66761633404818022</v>
      </c>
      <c r="J65">
        <v>0.14064351498797442</v>
      </c>
      <c r="K65">
        <v>0.69930521011081404</v>
      </c>
      <c r="L65">
        <v>1.3888888888888902</v>
      </c>
      <c r="M65">
        <v>40.127797446774679</v>
      </c>
      <c r="N65">
        <v>102.41095890410959</v>
      </c>
      <c r="O65">
        <v>6.2048024304920526</v>
      </c>
      <c r="P65">
        <v>3.7346510486322795</v>
      </c>
      <c r="Q65">
        <v>0.13500728000000001</v>
      </c>
      <c r="R65" s="13"/>
    </row>
    <row r="66" spans="1:18">
      <c r="A66" t="s">
        <v>19</v>
      </c>
      <c r="B66">
        <v>4</v>
      </c>
      <c r="C66">
        <v>2022</v>
      </c>
      <c r="D66">
        <v>1.6787401279708549</v>
      </c>
      <c r="E66">
        <v>6.2664188241675269</v>
      </c>
      <c r="F66">
        <v>40.310389605263673</v>
      </c>
      <c r="G66">
        <v>0.66893377881678873</v>
      </c>
      <c r="H66">
        <v>2.4816515661291869</v>
      </c>
      <c r="I66">
        <v>0.66482119765689762</v>
      </c>
      <c r="J66">
        <v>7.8433690981324827E-2</v>
      </c>
      <c r="K66">
        <v>0.69874596283544299</v>
      </c>
      <c r="L66">
        <v>-12.727272727272727</v>
      </c>
      <c r="M66">
        <v>35.33042432595645</v>
      </c>
      <c r="N66">
        <v>92.833333333333343</v>
      </c>
      <c r="O66">
        <v>5.4922623728025277</v>
      </c>
      <c r="P66">
        <v>3.6826796380043301</v>
      </c>
      <c r="Q66">
        <v>0.13392102</v>
      </c>
      <c r="R66" s="13"/>
    </row>
    <row r="67" spans="1:18">
      <c r="A67" t="s">
        <v>19</v>
      </c>
      <c r="B67">
        <v>3</v>
      </c>
      <c r="C67">
        <v>2022</v>
      </c>
      <c r="D67">
        <v>1.8640791950100692</v>
      </c>
      <c r="E67">
        <v>6.7901608671215001</v>
      </c>
      <c r="F67">
        <v>44.240953133080247</v>
      </c>
      <c r="G67">
        <v>0.69193910353611932</v>
      </c>
      <c r="H67">
        <v>2.3907636535242576</v>
      </c>
      <c r="I67">
        <v>0.65632801253647921</v>
      </c>
      <c r="J67">
        <v>0.10146805641741045</v>
      </c>
      <c r="K67">
        <v>0.6897699423082998</v>
      </c>
      <c r="L67">
        <v>-4.6242774566474028</v>
      </c>
      <c r="M67">
        <v>41.707960792299886</v>
      </c>
      <c r="N67">
        <v>94.169696969696972</v>
      </c>
      <c r="O67">
        <v>6.401393802873403</v>
      </c>
      <c r="P67">
        <v>3.5192912260645897</v>
      </c>
      <c r="Q67">
        <v>0.13391804000000002</v>
      </c>
      <c r="R67" s="13"/>
    </row>
    <row r="68" spans="1:18">
      <c r="A68" t="s">
        <v>19</v>
      </c>
      <c r="B68">
        <v>2</v>
      </c>
      <c r="C68">
        <v>2022</v>
      </c>
      <c r="D68">
        <v>2.1028616692425883</v>
      </c>
      <c r="E68">
        <v>7.2492598653392122</v>
      </c>
      <c r="F68">
        <v>48.870708312631059</v>
      </c>
      <c r="G68">
        <v>0.69695382610203338</v>
      </c>
      <c r="H68">
        <v>2.2314988195320602</v>
      </c>
      <c r="I68">
        <v>0.64731205939938763</v>
      </c>
      <c r="J68">
        <v>7.0225219569649472E-2</v>
      </c>
      <c r="K68">
        <v>0.67418900318188002</v>
      </c>
      <c r="L68">
        <v>14.569536423841059</v>
      </c>
      <c r="M68">
        <v>42.812492813713185</v>
      </c>
      <c r="N68">
        <v>87.786127167630056</v>
      </c>
      <c r="O68">
        <v>6.350611575019049</v>
      </c>
      <c r="P68">
        <v>3.3775306671829912</v>
      </c>
      <c r="Q68">
        <v>0.13390017999999998</v>
      </c>
      <c r="R68" s="13"/>
    </row>
    <row r="69" spans="1:18">
      <c r="A69" t="s">
        <v>19</v>
      </c>
      <c r="B69">
        <v>1</v>
      </c>
      <c r="C69">
        <v>2022</v>
      </c>
      <c r="D69">
        <v>1.9220525408926759</v>
      </c>
      <c r="E69">
        <v>6.3416001731971221</v>
      </c>
      <c r="F69">
        <v>45.896402306780111</v>
      </c>
      <c r="G69">
        <v>1.1077719395674028</v>
      </c>
      <c r="H69">
        <v>2.0913197402666177</v>
      </c>
      <c r="I69">
        <v>0.63385049684896266</v>
      </c>
      <c r="J69">
        <v>0.15658270086054271</v>
      </c>
      <c r="K69">
        <v>0.66085897506191549</v>
      </c>
      <c r="L69">
        <v>-21.354166666666664</v>
      </c>
      <c r="M69">
        <v>55.030709045409658</v>
      </c>
      <c r="N69">
        <v>120.41059602649005</v>
      </c>
      <c r="O69">
        <v>7.6037060961960483</v>
      </c>
      <c r="P69">
        <v>3.2811240057130129</v>
      </c>
      <c r="Q69">
        <v>0.13425107999999999</v>
      </c>
      <c r="R69" s="13"/>
    </row>
    <row r="70" spans="1:18">
      <c r="A70" t="s">
        <v>19</v>
      </c>
      <c r="B70">
        <v>4</v>
      </c>
      <c r="C70">
        <v>2021</v>
      </c>
      <c r="D70">
        <v>2.5626768763729206</v>
      </c>
      <c r="E70">
        <v>8.6131026640175374</v>
      </c>
      <c r="F70">
        <v>62.807130840487332</v>
      </c>
      <c r="G70">
        <v>0.83390811036258872</v>
      </c>
      <c r="H70">
        <v>2.1461606239828321</v>
      </c>
      <c r="I70">
        <v>0.63855226375503049</v>
      </c>
      <c r="J70">
        <v>9.6003736163170983E-2</v>
      </c>
      <c r="K70">
        <v>0.66516649460295829</v>
      </c>
      <c r="L70">
        <v>37.142857142857146</v>
      </c>
      <c r="M70">
        <v>62.348109355542924</v>
      </c>
      <c r="N70">
        <v>103.63020833333334</v>
      </c>
      <c r="O70">
        <v>8.5501544108190739</v>
      </c>
      <c r="P70">
        <v>3.2380654427279869</v>
      </c>
      <c r="Q70">
        <v>0.13392230999999999</v>
      </c>
      <c r="R70" s="13"/>
    </row>
    <row r="71" spans="1:18">
      <c r="A71" t="s">
        <v>19</v>
      </c>
      <c r="B71">
        <v>3</v>
      </c>
      <c r="C71">
        <v>2021</v>
      </c>
      <c r="D71">
        <v>1.9393184780249677</v>
      </c>
      <c r="E71">
        <v>6.2931476501138794</v>
      </c>
      <c r="F71">
        <v>45.643551874945452</v>
      </c>
      <c r="G71">
        <v>0.20225943713141065</v>
      </c>
      <c r="H71">
        <v>2.1143005359383533</v>
      </c>
      <c r="I71">
        <v>0.65155027744647676</v>
      </c>
      <c r="J71">
        <v>0.16314977480279694</v>
      </c>
      <c r="K71">
        <v>0.66040168414208511</v>
      </c>
      <c r="L71">
        <v>11.999999999999993</v>
      </c>
      <c r="M71">
        <v>47.546464148638037</v>
      </c>
      <c r="N71">
        <v>104.6857142857143</v>
      </c>
      <c r="O71">
        <v>6.5555134698548887</v>
      </c>
      <c r="P71">
        <v>3.2040401275235131</v>
      </c>
      <c r="Q71">
        <v>0.13381915999999999</v>
      </c>
      <c r="R71" s="13"/>
    </row>
    <row r="72" spans="1:18">
      <c r="A72" t="s">
        <v>19</v>
      </c>
      <c r="B72">
        <v>2</v>
      </c>
      <c r="C72">
        <v>2021</v>
      </c>
      <c r="D72">
        <v>1.77476875422959</v>
      </c>
      <c r="E72">
        <v>5.6584575659481793</v>
      </c>
      <c r="F72">
        <v>44.356759897525286</v>
      </c>
      <c r="G72">
        <v>0.12610728268554966</v>
      </c>
      <c r="H72">
        <v>2.0559151211150075</v>
      </c>
      <c r="I72">
        <v>0.64483543011100386</v>
      </c>
      <c r="J72">
        <v>0.11820724152850917</v>
      </c>
      <c r="K72">
        <v>0.65396337180311803</v>
      </c>
      <c r="L72">
        <v>-18.300653594771244</v>
      </c>
      <c r="M72">
        <v>50.162390660011091</v>
      </c>
      <c r="N72">
        <v>113.56800000000001</v>
      </c>
      <c r="O72">
        <v>6.3990643052362328</v>
      </c>
      <c r="P72">
        <v>3.1669721382923957</v>
      </c>
      <c r="Q72">
        <v>0.13379110999999999</v>
      </c>
      <c r="R72" s="13"/>
    </row>
    <row r="73" spans="1:18">
      <c r="A73" t="s">
        <v>19</v>
      </c>
      <c r="B73">
        <v>1</v>
      </c>
      <c r="C73">
        <v>2021</v>
      </c>
      <c r="D73">
        <v>2.1742148008292514</v>
      </c>
      <c r="E73">
        <v>6.9473016311945814</v>
      </c>
      <c r="F73">
        <v>56.567936531821871</v>
      </c>
      <c r="G73">
        <v>0.11540377076927884</v>
      </c>
      <c r="H73">
        <v>2.0609263821758548</v>
      </c>
      <c r="I73">
        <v>0.64498374785200452</v>
      </c>
      <c r="J73">
        <v>0.11087362832248733</v>
      </c>
      <c r="K73">
        <v>0.65483138416918496</v>
      </c>
      <c r="L73">
        <v>27.500000000000007</v>
      </c>
      <c r="M73">
        <v>42.523011150402532</v>
      </c>
      <c r="N73">
        <v>74.601307189542482</v>
      </c>
      <c r="O73">
        <v>5.2223963404129208</v>
      </c>
      <c r="P73">
        <v>3.2054515294310102</v>
      </c>
      <c r="Q73">
        <v>0.13369265999999999</v>
      </c>
      <c r="R73" s="13"/>
    </row>
    <row r="74" spans="1:18">
      <c r="A74" t="s">
        <v>19</v>
      </c>
      <c r="B74">
        <v>4</v>
      </c>
      <c r="C74">
        <v>2020</v>
      </c>
      <c r="D74">
        <v>1.6609038375248302</v>
      </c>
      <c r="E74">
        <v>6.1251780472325112</v>
      </c>
      <c r="F74">
        <v>44.147217743076183</v>
      </c>
      <c r="G74">
        <v>0.37457132251997532</v>
      </c>
      <c r="H74">
        <v>2.5354334108256644</v>
      </c>
      <c r="I74">
        <v>0.68750835475414251</v>
      </c>
      <c r="J74">
        <v>9.6901090274904136E-2</v>
      </c>
      <c r="K74">
        <v>0.70227764503625856</v>
      </c>
      <c r="L74">
        <v>36.36363636363636</v>
      </c>
      <c r="M74">
        <v>36.788701349401677</v>
      </c>
      <c r="N74">
        <v>82.5</v>
      </c>
      <c r="O74">
        <v>5.1042253036860732</v>
      </c>
      <c r="P74">
        <v>3.5632902225821002</v>
      </c>
      <c r="Q74">
        <v>0.13135796</v>
      </c>
      <c r="R74" s="13"/>
    </row>
    <row r="75" spans="1:18">
      <c r="A75" t="s">
        <v>19</v>
      </c>
      <c r="B75">
        <v>3</v>
      </c>
      <c r="C75">
        <v>2020</v>
      </c>
      <c r="D75">
        <v>1.30843099225851</v>
      </c>
      <c r="E75">
        <v>4.7977971643387729</v>
      </c>
      <c r="F75">
        <v>33.418361397453239</v>
      </c>
      <c r="G75">
        <v>0.27372140030234571</v>
      </c>
      <c r="H75">
        <v>2.5084008430977649</v>
      </c>
      <c r="I75">
        <v>0.68407839925196645</v>
      </c>
      <c r="J75">
        <v>0.25411648803356379</v>
      </c>
      <c r="K75">
        <v>0.69895367020558807</v>
      </c>
      <c r="L75">
        <v>9.9999999999999947</v>
      </c>
      <c r="M75">
        <v>34.126841072344789</v>
      </c>
      <c r="N75">
        <v>103.04545454545455</v>
      </c>
      <c r="O75">
        <v>4.899511959231301</v>
      </c>
      <c r="P75">
        <v>3.6184476186171253</v>
      </c>
      <c r="Q75">
        <v>0.12909489999999998</v>
      </c>
      <c r="R75" s="13"/>
    </row>
    <row r="76" spans="1:18">
      <c r="A76" t="s">
        <v>19</v>
      </c>
      <c r="B76">
        <v>2</v>
      </c>
      <c r="C76">
        <v>2020</v>
      </c>
      <c r="D76">
        <v>1.2064745470459539</v>
      </c>
      <c r="E76">
        <v>4.3318362244232205</v>
      </c>
      <c r="F76">
        <v>31.447595998117624</v>
      </c>
      <c r="G76">
        <v>0.16024361825528016</v>
      </c>
      <c r="H76">
        <v>2.434819357744487</v>
      </c>
      <c r="I76">
        <v>0.67812988062923174</v>
      </c>
      <c r="J76">
        <v>0.14635000791473879</v>
      </c>
      <c r="K76">
        <v>0.69260511436750105</v>
      </c>
      <c r="L76">
        <v>-3.6144578313252915</v>
      </c>
      <c r="M76">
        <v>30.626046869938826</v>
      </c>
      <c r="N76">
        <v>97.0625</v>
      </c>
      <c r="O76">
        <v>4.2186696639713093</v>
      </c>
      <c r="P76">
        <v>3.5946146172269953</v>
      </c>
      <c r="Q76">
        <v>0.12906956</v>
      </c>
      <c r="R76" s="13"/>
    </row>
    <row r="77" spans="1:18">
      <c r="A77" t="s">
        <v>19</v>
      </c>
      <c r="B77">
        <v>1</v>
      </c>
      <c r="C77">
        <v>2020</v>
      </c>
      <c r="D77">
        <v>1.2653275296316058</v>
      </c>
      <c r="E77">
        <v>4.5109938247434762</v>
      </c>
      <c r="F77">
        <v>32.53973505949731</v>
      </c>
      <c r="G77">
        <v>0.24133707591040487</v>
      </c>
      <c r="H77">
        <v>2.4080773306078638</v>
      </c>
      <c r="I77">
        <v>0.67546236112907843</v>
      </c>
      <c r="J77">
        <v>0.22991958716647651</v>
      </c>
      <c r="K77">
        <v>0.69231571613876663</v>
      </c>
      <c r="L77">
        <v>1.2195121951219523</v>
      </c>
      <c r="M77">
        <v>30.946639798527311</v>
      </c>
      <c r="N77">
        <v>96.060240963855435</v>
      </c>
      <c r="O77">
        <v>4.2901425218264819</v>
      </c>
      <c r="P77">
        <v>3.5615127939856195</v>
      </c>
      <c r="Q77">
        <v>0.12903891000000001</v>
      </c>
      <c r="R77" s="13"/>
    </row>
    <row r="78" spans="1:18">
      <c r="A78" t="s">
        <v>19</v>
      </c>
      <c r="B78">
        <v>4</v>
      </c>
      <c r="C78">
        <v>2019</v>
      </c>
      <c r="D78">
        <v>1.3159521666705538</v>
      </c>
      <c r="E78">
        <v>4.4206190567492971</v>
      </c>
      <c r="F78">
        <v>33.437065404808202</v>
      </c>
      <c r="G78">
        <v>0.36332576927721949</v>
      </c>
      <c r="H78">
        <v>2.2089642321279737</v>
      </c>
      <c r="I78">
        <v>0.65757560876646681</v>
      </c>
      <c r="J78">
        <v>0.20895228288298595</v>
      </c>
      <c r="K78">
        <v>0.67690030694942138</v>
      </c>
      <c r="L78">
        <v>-1.2048192771084349</v>
      </c>
      <c r="M78">
        <v>33.606325767939943</v>
      </c>
      <c r="N78">
        <v>106.2439024390244</v>
      </c>
      <c r="O78">
        <v>4.4429964866389682</v>
      </c>
      <c r="P78">
        <v>3.3171389245740386</v>
      </c>
      <c r="Q78">
        <v>0.12953441000000002</v>
      </c>
      <c r="R78" s="13"/>
    </row>
    <row r="79" spans="1:18">
      <c r="A79" t="s">
        <v>19</v>
      </c>
      <c r="B79">
        <v>3</v>
      </c>
      <c r="C79">
        <v>2019</v>
      </c>
      <c r="D79">
        <v>1.2993677893544815</v>
      </c>
      <c r="E79">
        <v>4.2845522718786198</v>
      </c>
      <c r="F79">
        <v>32.02530332883957</v>
      </c>
      <c r="G79">
        <v>0.20414564214919784</v>
      </c>
      <c r="H79">
        <v>2.1446905990928817</v>
      </c>
      <c r="I79">
        <v>0.65041612419651307</v>
      </c>
      <c r="J79">
        <v>0.19056551234543345</v>
      </c>
      <c r="K79">
        <v>0.66866397075926842</v>
      </c>
      <c r="L79">
        <v>2.4691358024691241</v>
      </c>
      <c r="M79">
        <v>36.621554335195036</v>
      </c>
      <c r="N79">
        <v>115.07228915662652</v>
      </c>
      <c r="O79">
        <v>4.8994684676503164</v>
      </c>
      <c r="P79">
        <v>3.3117406491580099</v>
      </c>
      <c r="Q79">
        <v>0.12941009000000001</v>
      </c>
      <c r="R79" s="13"/>
    </row>
    <row r="80" spans="1:18">
      <c r="A80" t="s">
        <v>19</v>
      </c>
      <c r="B80">
        <v>2</v>
      </c>
      <c r="C80">
        <v>2019</v>
      </c>
      <c r="D80">
        <v>1.2493327449054128</v>
      </c>
      <c r="E80">
        <v>4.2923435299763453</v>
      </c>
      <c r="F80">
        <v>32.394113757022517</v>
      </c>
      <c r="G80">
        <v>0.10263826302207744</v>
      </c>
      <c r="H80">
        <v>2.2774086902472312</v>
      </c>
      <c r="I80">
        <v>0.66286429089092369</v>
      </c>
      <c r="J80">
        <v>8.7924270064577772E-2</v>
      </c>
      <c r="K80">
        <v>0.68329161275714634</v>
      </c>
      <c r="L80">
        <v>9.4594594594594685</v>
      </c>
      <c r="M80">
        <v>34.185226444830377</v>
      </c>
      <c r="N80">
        <v>106.27160493827159</v>
      </c>
      <c r="O80">
        <v>4.5296727872184563</v>
      </c>
      <c r="P80">
        <v>3.3828458170451423</v>
      </c>
      <c r="Q80">
        <v>0.12851310000000002</v>
      </c>
      <c r="R80" s="13"/>
    </row>
    <row r="81" spans="1:18">
      <c r="A81" t="s">
        <v>19</v>
      </c>
      <c r="B81">
        <v>1</v>
      </c>
      <c r="C81">
        <v>2019</v>
      </c>
      <c r="D81">
        <v>1.1653223099277787</v>
      </c>
      <c r="E81">
        <v>3.9750032401498396</v>
      </c>
      <c r="F81">
        <v>30.419263928922213</v>
      </c>
      <c r="G81">
        <v>9.7788135451644692E-2</v>
      </c>
      <c r="H81">
        <v>2.2476372072383062</v>
      </c>
      <c r="I81">
        <v>0.65892318168772901</v>
      </c>
      <c r="J81">
        <v>8.1416328371673438E-2</v>
      </c>
      <c r="K81">
        <v>0.68163893889305138</v>
      </c>
      <c r="L81">
        <v>-2.6315789473684235</v>
      </c>
      <c r="M81">
        <v>33.530034409043928</v>
      </c>
      <c r="N81">
        <v>110.81081081081081</v>
      </c>
      <c r="O81">
        <v>4.3814996881486854</v>
      </c>
      <c r="P81">
        <v>3.3514037922965385</v>
      </c>
      <c r="Q81">
        <v>0.12739205000000001</v>
      </c>
      <c r="R81" s="13"/>
    </row>
    <row r="82" spans="1:18">
      <c r="A82" t="s">
        <v>19</v>
      </c>
      <c r="B82">
        <v>4</v>
      </c>
      <c r="C82">
        <v>2018</v>
      </c>
      <c r="D82">
        <v>1.2928425640336911</v>
      </c>
      <c r="E82">
        <v>4.2035460558042264</v>
      </c>
      <c r="F82">
        <v>33.011553490611774</v>
      </c>
      <c r="G82">
        <v>0.31929473157104077</v>
      </c>
      <c r="H82">
        <v>2.0974046742709604</v>
      </c>
      <c r="I82">
        <v>0.64507775123732503</v>
      </c>
      <c r="J82">
        <v>0.25255427000149344</v>
      </c>
      <c r="K82">
        <v>0.66593160447702837</v>
      </c>
      <c r="L82">
        <v>-25.490196078431371</v>
      </c>
      <c r="M82">
        <v>29.845414352552282</v>
      </c>
      <c r="N82">
        <v>94.96052631578948</v>
      </c>
      <c r="O82">
        <v>3.8003838208096705</v>
      </c>
      <c r="P82">
        <v>3.2411883048766139</v>
      </c>
      <c r="Q82">
        <v>0.12710374999999999</v>
      </c>
      <c r="R82" s="13"/>
    </row>
    <row r="83" spans="1:18">
      <c r="A83" t="s">
        <v>19</v>
      </c>
      <c r="B83">
        <v>3</v>
      </c>
      <c r="C83">
        <v>2018</v>
      </c>
      <c r="D83">
        <v>1.6723065027587964</v>
      </c>
      <c r="E83">
        <v>5.4437937003463261</v>
      </c>
      <c r="F83">
        <v>42.487937892771861</v>
      </c>
      <c r="G83">
        <v>0.3899283777531814</v>
      </c>
      <c r="H83">
        <v>2.0989924110465377</v>
      </c>
      <c r="I83">
        <v>0.64480008821994461</v>
      </c>
      <c r="J83">
        <v>0.26574606019079744</v>
      </c>
      <c r="K83">
        <v>0.66527025890386349</v>
      </c>
      <c r="L83">
        <v>36.000000000000007</v>
      </c>
      <c r="M83">
        <v>28.230963046459884</v>
      </c>
      <c r="N83">
        <v>67.156862745098039</v>
      </c>
      <c r="O83">
        <v>3.6171098530336825</v>
      </c>
      <c r="P83">
        <v>3.2392444606399997</v>
      </c>
      <c r="Q83">
        <v>0.1265048</v>
      </c>
      <c r="R83" s="13"/>
    </row>
    <row r="84" spans="1:18">
      <c r="A84" t="s">
        <v>19</v>
      </c>
      <c r="B84">
        <v>2</v>
      </c>
      <c r="C84">
        <v>2018</v>
      </c>
      <c r="D84">
        <v>1.2322407205745596</v>
      </c>
      <c r="E84">
        <v>4.0629817032814532</v>
      </c>
      <c r="F84">
        <v>32.05823195075687</v>
      </c>
      <c r="G84">
        <v>0.17233889208930919</v>
      </c>
      <c r="H84">
        <v>2.137597728388736</v>
      </c>
      <c r="I84">
        <v>0.64830096650469982</v>
      </c>
      <c r="J84">
        <v>0.12268166957198327</v>
      </c>
      <c r="K84">
        <v>0.67058610060278967</v>
      </c>
      <c r="L84">
        <v>7.1428571428571495</v>
      </c>
      <c r="M84">
        <v>33.218140881969454</v>
      </c>
      <c r="N84">
        <v>104.21333333333332</v>
      </c>
      <c r="O84">
        <v>4.2099857168598813</v>
      </c>
      <c r="P84">
        <v>3.2435733042977009</v>
      </c>
      <c r="Q84">
        <v>0.12614606</v>
      </c>
      <c r="R84" s="13"/>
    </row>
    <row r="85" spans="1:18">
      <c r="A85" t="s">
        <v>19</v>
      </c>
      <c r="B85">
        <v>1</v>
      </c>
      <c r="C85">
        <v>2018</v>
      </c>
      <c r="D85">
        <v>1.1813738718479205</v>
      </c>
      <c r="E85">
        <v>3.7655829067385058</v>
      </c>
      <c r="F85">
        <v>30.914408813072491</v>
      </c>
      <c r="G85">
        <v>0.21394200329238952</v>
      </c>
      <c r="H85">
        <v>2.0283604849314392</v>
      </c>
      <c r="I85">
        <v>0.63635621334978176</v>
      </c>
      <c r="J85">
        <v>0.1405874066101051</v>
      </c>
      <c r="K85">
        <v>0.6582510913709988</v>
      </c>
      <c r="L85">
        <v>-56.521739130434788</v>
      </c>
      <c r="M85">
        <v>29.940195961258905</v>
      </c>
      <c r="N85">
        <v>96.857142857142861</v>
      </c>
      <c r="O85">
        <v>3.6469172293679279</v>
      </c>
      <c r="P85">
        <v>3.1841569123722029</v>
      </c>
      <c r="Q85">
        <v>0.12606898</v>
      </c>
      <c r="R85" s="13"/>
    </row>
    <row r="86" spans="1:18">
      <c r="A86" t="s">
        <v>20</v>
      </c>
      <c r="B86">
        <v>4</v>
      </c>
      <c r="C86">
        <v>2024</v>
      </c>
      <c r="D86">
        <v>0.81752265004212732</v>
      </c>
      <c r="E86">
        <v>1.5586694900290043</v>
      </c>
      <c r="F86">
        <v>31.602388289236522</v>
      </c>
      <c r="G86">
        <v>3.5816023533003096</v>
      </c>
      <c r="H86">
        <v>0.8884360707350083</v>
      </c>
      <c r="I86">
        <v>0.46598500553621741</v>
      </c>
      <c r="J86">
        <v>2.3887593833687162</v>
      </c>
      <c r="K86">
        <v>0.4460719564043783</v>
      </c>
      <c r="L86">
        <v>21.052631578947373</v>
      </c>
      <c r="M86">
        <v>29.95221500587175</v>
      </c>
      <c r="N86">
        <v>100.69565217391305</v>
      </c>
      <c r="O86">
        <v>1.4772808707100751</v>
      </c>
      <c r="P86">
        <v>1.8980855939898693</v>
      </c>
      <c r="Q86">
        <v>0.67948203399999996</v>
      </c>
      <c r="R86" s="21"/>
    </row>
    <row r="87" spans="1:18">
      <c r="A87" t="s">
        <v>20</v>
      </c>
      <c r="B87">
        <v>3</v>
      </c>
      <c r="C87">
        <v>2024</v>
      </c>
      <c r="D87">
        <v>0.67555778738293759</v>
      </c>
      <c r="E87">
        <v>1.2922194010517509</v>
      </c>
      <c r="F87">
        <v>26.787712358558956</v>
      </c>
      <c r="G87">
        <v>3.5214592682139534</v>
      </c>
      <c r="H87">
        <v>0.89195619246707258</v>
      </c>
      <c r="I87">
        <v>0.46630467808727272</v>
      </c>
      <c r="J87">
        <v>2.4967277859706196</v>
      </c>
      <c r="K87">
        <v>0.44459285965552575</v>
      </c>
      <c r="L87">
        <v>11.764705882352935</v>
      </c>
      <c r="M87">
        <v>30.169777549090675</v>
      </c>
      <c r="N87">
        <v>119.57894736842104</v>
      </c>
      <c r="O87">
        <v>1.4553677205621514</v>
      </c>
      <c r="P87">
        <v>1.8831307985498345</v>
      </c>
      <c r="Q87">
        <v>0.6740820649999999</v>
      </c>
      <c r="R87" s="21"/>
    </row>
    <row r="88" spans="1:18">
      <c r="A88" t="s">
        <v>20</v>
      </c>
      <c r="B88">
        <v>2</v>
      </c>
      <c r="C88">
        <v>2024</v>
      </c>
      <c r="D88">
        <v>0.61390952307292945</v>
      </c>
      <c r="E88">
        <v>1.131870504440402</v>
      </c>
      <c r="F88">
        <v>23.936541317911125</v>
      </c>
      <c r="G88">
        <v>1.6867549592004922</v>
      </c>
      <c r="H88">
        <v>0.82311633146077823</v>
      </c>
      <c r="I88">
        <v>0.44644590745869461</v>
      </c>
      <c r="J88">
        <v>0.48891700424438694</v>
      </c>
      <c r="K88">
        <v>0.42427314346400419</v>
      </c>
      <c r="L88">
        <v>-666.66666666666674</v>
      </c>
      <c r="M88">
        <v>25.402292798926894</v>
      </c>
      <c r="N88">
        <v>110.88235294117646</v>
      </c>
      <c r="O88">
        <v>1.2011804705782485</v>
      </c>
      <c r="P88">
        <v>1.8419224840085409</v>
      </c>
      <c r="Q88">
        <v>0.67411216600000001</v>
      </c>
      <c r="R88" s="21"/>
    </row>
    <row r="89" spans="1:18">
      <c r="A89" t="s">
        <v>20</v>
      </c>
      <c r="B89">
        <v>1</v>
      </c>
      <c r="C89">
        <v>2024</v>
      </c>
      <c r="D89">
        <v>-6.4254374169947073E-2</v>
      </c>
      <c r="E89">
        <v>-0.11777734526210309</v>
      </c>
      <c r="F89">
        <v>-2.4829579516986464</v>
      </c>
      <c r="G89">
        <v>1.8234305956250227</v>
      </c>
      <c r="H89">
        <v>0.81243430461978527</v>
      </c>
      <c r="I89">
        <v>0.4432300429371071</v>
      </c>
      <c r="J89">
        <v>0.54131314237949746</v>
      </c>
      <c r="K89">
        <v>0.42081864638615885</v>
      </c>
      <c r="L89">
        <v>-113.63636363636364</v>
      </c>
      <c r="M89">
        <v>25.104420258538891</v>
      </c>
      <c r="N89">
        <v>-625.33333333333337</v>
      </c>
      <c r="O89">
        <v>1.1908103278076474</v>
      </c>
      <c r="P89">
        <v>1.7768485125148787</v>
      </c>
      <c r="Q89">
        <v>0.67411791700000001</v>
      </c>
      <c r="R89" s="21"/>
    </row>
    <row r="90" spans="1:18">
      <c r="A90" t="s">
        <v>20</v>
      </c>
      <c r="B90">
        <v>4</v>
      </c>
      <c r="C90">
        <v>2023</v>
      </c>
      <c r="D90">
        <v>0.76417222218513259</v>
      </c>
      <c r="E90">
        <v>1.4660176694786029</v>
      </c>
      <c r="F90">
        <v>30.922070933984052</v>
      </c>
      <c r="G90">
        <v>6.4159922363402471</v>
      </c>
      <c r="H90">
        <v>0.89741414198676916</v>
      </c>
      <c r="I90">
        <v>0.46778355635119623</v>
      </c>
      <c r="J90">
        <v>3.5230675483536076</v>
      </c>
      <c r="K90">
        <v>0.4478710192284529</v>
      </c>
      <c r="L90">
        <v>22.222222222222225</v>
      </c>
      <c r="M90">
        <v>27.630480755907289</v>
      </c>
      <c r="N90">
        <v>91.5</v>
      </c>
      <c r="O90">
        <v>1.3099631357429793</v>
      </c>
      <c r="P90">
        <v>1.901502078901135</v>
      </c>
      <c r="Q90">
        <v>0.61987123700000002</v>
      </c>
      <c r="R90" s="21"/>
    </row>
    <row r="91" spans="1:18">
      <c r="A91" t="s">
        <v>20</v>
      </c>
      <c r="B91">
        <v>3</v>
      </c>
      <c r="C91">
        <v>2023</v>
      </c>
      <c r="D91">
        <v>0.65866315094437689</v>
      </c>
      <c r="E91">
        <v>1.2329255211380632</v>
      </c>
      <c r="F91">
        <v>26.507123401298017</v>
      </c>
      <c r="G91">
        <v>3.8947269860412508</v>
      </c>
      <c r="H91">
        <v>0.84838172464423534</v>
      </c>
      <c r="I91">
        <v>0.45322914513278406</v>
      </c>
      <c r="J91">
        <v>1.5770839809588728</v>
      </c>
      <c r="K91">
        <v>0.43014172422273972</v>
      </c>
      <c r="L91">
        <v>12.499999999999993</v>
      </c>
      <c r="M91">
        <v>22.720790796184414</v>
      </c>
      <c r="N91">
        <v>90.833333333333343</v>
      </c>
      <c r="O91">
        <v>1.0568118769041088</v>
      </c>
      <c r="P91">
        <v>1.870627803602396</v>
      </c>
      <c r="Q91">
        <v>0.61987459</v>
      </c>
      <c r="R91" s="21"/>
    </row>
    <row r="92" spans="1:18">
      <c r="A92" t="s">
        <v>20</v>
      </c>
      <c r="B92">
        <v>2</v>
      </c>
      <c r="C92">
        <v>2023</v>
      </c>
      <c r="D92">
        <v>0.59475500451312324</v>
      </c>
      <c r="E92">
        <v>1.1080215539735749</v>
      </c>
      <c r="F92">
        <v>24.077770752416221</v>
      </c>
      <c r="G92">
        <v>5.3835792777174856</v>
      </c>
      <c r="H92">
        <v>0.83958170227508855</v>
      </c>
      <c r="I92">
        <v>0.45066399415698083</v>
      </c>
      <c r="J92">
        <v>2.5058608523253136</v>
      </c>
      <c r="K92">
        <v>0.42953666969472132</v>
      </c>
      <c r="L92">
        <v>-65.217391304347842</v>
      </c>
      <c r="M92">
        <v>25.336439592177765</v>
      </c>
      <c r="N92">
        <v>113.125</v>
      </c>
      <c r="O92">
        <v>1.1659435359590022</v>
      </c>
      <c r="P92">
        <v>1.8647293730148025</v>
      </c>
      <c r="Q92">
        <v>0.61988889000000003</v>
      </c>
      <c r="R92" s="24"/>
    </row>
    <row r="93" spans="1:18">
      <c r="A93" t="s">
        <v>20</v>
      </c>
      <c r="B93">
        <v>1</v>
      </c>
      <c r="C93">
        <v>2023</v>
      </c>
      <c r="D93">
        <v>1.6014550006572492</v>
      </c>
      <c r="E93">
        <v>2.9797778993736936</v>
      </c>
      <c r="F93">
        <v>64.946081663249728</v>
      </c>
      <c r="G93">
        <v>5.2013101379724054</v>
      </c>
      <c r="H93">
        <v>0.83728411861803598</v>
      </c>
      <c r="I93">
        <v>0.4499908664379258</v>
      </c>
      <c r="J93">
        <v>1.565494901019796</v>
      </c>
      <c r="K93">
        <v>0.42941319375688991</v>
      </c>
      <c r="L93">
        <v>-611.1111111111112</v>
      </c>
      <c r="M93">
        <v>24.787722373377711</v>
      </c>
      <c r="N93">
        <v>38.5</v>
      </c>
      <c r="O93">
        <v>1.1372804241983563</v>
      </c>
      <c r="P93">
        <v>1.8536710271993397</v>
      </c>
      <c r="Q93">
        <v>0.61989180899999996</v>
      </c>
      <c r="R93" s="21"/>
    </row>
    <row r="94" spans="1:18">
      <c r="A94" t="s">
        <v>20</v>
      </c>
      <c r="B94">
        <v>4</v>
      </c>
      <c r="C94">
        <v>2022</v>
      </c>
      <c r="D94">
        <v>-0.27924749982076863</v>
      </c>
      <c r="E94">
        <v>-0.5231354962866932</v>
      </c>
      <c r="F94">
        <v>-11.317678942510129</v>
      </c>
      <c r="G94">
        <v>4.9347005034226168</v>
      </c>
      <c r="H94">
        <v>0.84980013678723199</v>
      </c>
      <c r="I94">
        <v>0.45361969361591936</v>
      </c>
      <c r="J94">
        <v>0.68954354159922304</v>
      </c>
      <c r="K94">
        <v>0.4331645546546441</v>
      </c>
      <c r="L94">
        <v>-212.49999999999994</v>
      </c>
      <c r="M94">
        <v>26.703262820404969</v>
      </c>
      <c r="N94">
        <v>-211</v>
      </c>
      <c r="O94">
        <v>1.2343011954117424</v>
      </c>
      <c r="P94">
        <v>1.878075821070194</v>
      </c>
      <c r="Q94">
        <v>0.6184835649999999</v>
      </c>
      <c r="R94" s="24"/>
    </row>
    <row r="95" spans="1:18">
      <c r="A95" t="s">
        <v>20</v>
      </c>
      <c r="B95">
        <v>3</v>
      </c>
      <c r="C95">
        <v>2022</v>
      </c>
      <c r="D95">
        <v>0.32348400433165142</v>
      </c>
      <c r="E95">
        <v>0.59727525243572543</v>
      </c>
      <c r="F95">
        <v>13.371850217926504</v>
      </c>
      <c r="G95">
        <v>261.45550131430718</v>
      </c>
      <c r="H95">
        <v>0.83091804815468595</v>
      </c>
      <c r="I95">
        <v>0.45002483594018139</v>
      </c>
      <c r="J95">
        <v>22.59312805107022</v>
      </c>
      <c r="K95">
        <v>0.4301736869416144</v>
      </c>
      <c r="L95">
        <v>-138.0952380952381</v>
      </c>
      <c r="M95">
        <v>23.302779594511343</v>
      </c>
      <c r="N95">
        <v>204.12499999999997</v>
      </c>
      <c r="O95">
        <v>1.0408562269196617</v>
      </c>
      <c r="P95">
        <v>1.8609141401107938</v>
      </c>
      <c r="Q95">
        <v>0.61846261999999996</v>
      </c>
      <c r="R95" s="24"/>
    </row>
    <row r="96" spans="1:18">
      <c r="A96" t="s">
        <v>20</v>
      </c>
      <c r="B96">
        <v>2</v>
      </c>
      <c r="C96">
        <v>2022</v>
      </c>
      <c r="D96">
        <v>-0.65668661566827957</v>
      </c>
      <c r="E96">
        <v>-1.2217600702092097</v>
      </c>
      <c r="F96">
        <v>-27.973211485072497</v>
      </c>
      <c r="G96">
        <v>306.16672925272252</v>
      </c>
      <c r="H96">
        <v>0.83963986290637627</v>
      </c>
      <c r="I96">
        <v>0.45129995110885418</v>
      </c>
      <c r="J96">
        <v>55.175178370259104</v>
      </c>
      <c r="K96">
        <v>0.43480390615935011</v>
      </c>
      <c r="L96">
        <v>-156.75675675675674</v>
      </c>
      <c r="M96">
        <v>25.133254671791537</v>
      </c>
      <c r="N96">
        <v>-82.666666666666671</v>
      </c>
      <c r="O96">
        <v>1.0977219047151672</v>
      </c>
      <c r="P96">
        <v>1.8781796806540154</v>
      </c>
      <c r="Q96">
        <v>0.618483648</v>
      </c>
      <c r="R96" s="24"/>
    </row>
    <row r="97" spans="1:18">
      <c r="A97" t="s">
        <v>20</v>
      </c>
      <c r="B97">
        <v>1</v>
      </c>
      <c r="C97">
        <v>2022</v>
      </c>
      <c r="D97">
        <v>1.2796988887960745</v>
      </c>
      <c r="E97">
        <v>2.3704054427965953</v>
      </c>
      <c r="F97">
        <v>55.541850302750852</v>
      </c>
      <c r="G97">
        <v>365.05367126351098</v>
      </c>
      <c r="H97">
        <v>0.83057777271669353</v>
      </c>
      <c r="I97">
        <v>0.4483998532969441</v>
      </c>
      <c r="J97">
        <v>68.455273947074176</v>
      </c>
      <c r="K97">
        <v>0.43193683424356893</v>
      </c>
      <c r="L97">
        <v>164.28571428571425</v>
      </c>
      <c r="M97">
        <v>31.099088442570963</v>
      </c>
      <c r="N97">
        <v>58.108108108108112</v>
      </c>
      <c r="O97">
        <v>1.3272414964294383</v>
      </c>
      <c r="P97">
        <v>1.848100545098756</v>
      </c>
      <c r="Q97">
        <v>0.61800253199999999</v>
      </c>
      <c r="R97" s="24"/>
    </row>
    <row r="98" spans="1:18">
      <c r="A98" t="s">
        <v>20</v>
      </c>
      <c r="B98">
        <v>4</v>
      </c>
      <c r="C98">
        <v>2021</v>
      </c>
      <c r="D98">
        <v>0.44249482331275586</v>
      </c>
      <c r="E98">
        <v>0.82511152961056489</v>
      </c>
      <c r="F98">
        <v>19.234718147009094</v>
      </c>
      <c r="G98">
        <v>7.9808883610872323</v>
      </c>
      <c r="H98">
        <v>0.84202540176974561</v>
      </c>
      <c r="I98">
        <v>0.45156547692020654</v>
      </c>
      <c r="J98">
        <v>1.4429265223286687</v>
      </c>
      <c r="K98">
        <v>0.43428409948756691</v>
      </c>
      <c r="L98">
        <v>-84.615384615384613</v>
      </c>
      <c r="M98">
        <v>30.901616042801908</v>
      </c>
      <c r="N98">
        <v>152</v>
      </c>
      <c r="O98">
        <v>1.3255863426560974</v>
      </c>
      <c r="P98">
        <v>1.8713134719728661</v>
      </c>
      <c r="Q98">
        <v>0.61665859300000003</v>
      </c>
      <c r="R98" s="24"/>
    </row>
    <row r="99" spans="1:18">
      <c r="A99" t="s">
        <v>20</v>
      </c>
      <c r="B99">
        <v>3</v>
      </c>
      <c r="C99">
        <v>2021</v>
      </c>
      <c r="D99">
        <v>2.7311714394663822</v>
      </c>
      <c r="E99">
        <v>5.1212741986078711</v>
      </c>
      <c r="F99">
        <v>137.74534938294715</v>
      </c>
      <c r="G99">
        <v>366.69362653745804</v>
      </c>
      <c r="H99">
        <v>0.84920816476386152</v>
      </c>
      <c r="I99">
        <v>0.45288203595800247</v>
      </c>
      <c r="J99">
        <v>90.098956392098401</v>
      </c>
      <c r="K99">
        <v>0.43527531261951036</v>
      </c>
      <c r="L99">
        <v>264</v>
      </c>
      <c r="M99">
        <v>29.749851838950427</v>
      </c>
      <c r="N99">
        <v>19.549450549450547</v>
      </c>
      <c r="O99">
        <v>1.1060783490530355</v>
      </c>
      <c r="P99">
        <v>1.5205013258613056</v>
      </c>
      <c r="Q99">
        <v>0.61641392000000006</v>
      </c>
      <c r="R99" s="24"/>
    </row>
    <row r="100" spans="1:18">
      <c r="A100" t="s">
        <v>20</v>
      </c>
      <c r="B100">
        <v>2</v>
      </c>
      <c r="C100">
        <v>2021</v>
      </c>
      <c r="D100">
        <v>1.0095837656833397</v>
      </c>
      <c r="E100">
        <v>2.0447082483758869</v>
      </c>
      <c r="F100">
        <v>40.377349350900985</v>
      </c>
      <c r="G100">
        <v>227.78960119269473</v>
      </c>
      <c r="H100">
        <v>1.0111531452258515</v>
      </c>
      <c r="I100">
        <v>0.49926134980407344</v>
      </c>
      <c r="J100">
        <v>42.874021617592248</v>
      </c>
      <c r="K100">
        <v>0.48197048160587208</v>
      </c>
      <c r="L100">
        <v>-16.666666666666664</v>
      </c>
      <c r="M100">
        <v>26.594553032427267</v>
      </c>
      <c r="N100">
        <v>70.92</v>
      </c>
      <c r="O100">
        <v>1.346747689520154</v>
      </c>
      <c r="P100">
        <v>2.0376317464622749</v>
      </c>
      <c r="Q100">
        <v>0.43351671399999997</v>
      </c>
      <c r="R100" s="24"/>
    </row>
    <row r="101" spans="1:18">
      <c r="A101" t="s">
        <v>20</v>
      </c>
      <c r="B101">
        <v>1</v>
      </c>
      <c r="C101">
        <v>2021</v>
      </c>
      <c r="D101">
        <v>1.1790213819957651</v>
      </c>
      <c r="E101">
        <v>2.4169528368121425</v>
      </c>
      <c r="F101">
        <v>48.862235572495287</v>
      </c>
      <c r="G101">
        <v>227.82258665672754</v>
      </c>
      <c r="H101">
        <v>1.0431230769042077</v>
      </c>
      <c r="I101">
        <v>0.50884915625635962</v>
      </c>
      <c r="J101">
        <v>47.307491613865075</v>
      </c>
      <c r="K101">
        <v>0.48788851049877774</v>
      </c>
      <c r="L101">
        <v>-33.333333333333336</v>
      </c>
      <c r="M101">
        <v>24.293446928461112</v>
      </c>
      <c r="N101">
        <v>52.733333333333334</v>
      </c>
      <c r="O101">
        <v>1.2016665791431944</v>
      </c>
      <c r="P101">
        <v>2.0425006250800513</v>
      </c>
      <c r="Q101">
        <v>0.43351671399999997</v>
      </c>
      <c r="R101" s="24"/>
    </row>
    <row r="102" spans="1:18">
      <c r="A102" t="s">
        <v>20</v>
      </c>
      <c r="B102">
        <v>4</v>
      </c>
      <c r="C102">
        <v>2020</v>
      </c>
      <c r="D102">
        <v>1.732610397797649</v>
      </c>
      <c r="E102">
        <v>3.588309934800797</v>
      </c>
      <c r="F102">
        <v>74.685738250674547</v>
      </c>
      <c r="G102">
        <v>8.0316552827964145</v>
      </c>
      <c r="H102">
        <v>1.0571350724067072</v>
      </c>
      <c r="I102">
        <v>0.5104361807113833</v>
      </c>
      <c r="J102">
        <v>1.9295693010940371</v>
      </c>
      <c r="K102">
        <v>0.49295013635899643</v>
      </c>
      <c r="L102">
        <v>-550</v>
      </c>
      <c r="M102">
        <v>20.161873701775157</v>
      </c>
      <c r="N102">
        <v>27.911111111111111</v>
      </c>
      <c r="O102">
        <v>0.96868630347408113</v>
      </c>
      <c r="P102">
        <v>2.0629911248913166</v>
      </c>
      <c r="Q102">
        <v>0.43251874300000004</v>
      </c>
      <c r="R102" s="24"/>
    </row>
    <row r="103" spans="1:18">
      <c r="A103" t="s">
        <v>20</v>
      </c>
      <c r="B103">
        <v>3</v>
      </c>
      <c r="C103">
        <v>2020</v>
      </c>
      <c r="D103">
        <v>-0.33316001677167478</v>
      </c>
      <c r="E103">
        <v>-0.70126565354473958</v>
      </c>
      <c r="F103">
        <v>-14.778746073782104</v>
      </c>
      <c r="G103">
        <v>209.02571748043235</v>
      </c>
      <c r="H103">
        <v>1.0902041622967702</v>
      </c>
      <c r="I103">
        <v>0.51793843767962211</v>
      </c>
      <c r="J103">
        <v>60.562243756988444</v>
      </c>
      <c r="K103">
        <v>0.4986866404870734</v>
      </c>
      <c r="L103">
        <v>-105.84795321637428</v>
      </c>
      <c r="M103">
        <v>15.515939422461045</v>
      </c>
      <c r="N103">
        <v>-93.2</v>
      </c>
      <c r="O103">
        <v>0.73624618388670748</v>
      </c>
      <c r="P103">
        <v>2.1081588205790802</v>
      </c>
      <c r="Q103">
        <v>0.43250181699999996</v>
      </c>
      <c r="R103" s="24"/>
    </row>
    <row r="104" spans="1:18">
      <c r="A104" t="s">
        <v>20</v>
      </c>
      <c r="B104">
        <v>2</v>
      </c>
      <c r="C104">
        <v>2020</v>
      </c>
      <c r="D104">
        <v>6.4696794195832688</v>
      </c>
      <c r="E104">
        <v>13.459759190614399</v>
      </c>
      <c r="F104">
        <v>313.03596243031024</v>
      </c>
      <c r="G104">
        <v>202.2713380544167</v>
      </c>
      <c r="H104">
        <v>1.0660741965596756</v>
      </c>
      <c r="I104">
        <v>0.51242805993441154</v>
      </c>
      <c r="J104">
        <v>37.58609765188222</v>
      </c>
      <c r="K104">
        <v>0.49473645827735346</v>
      </c>
      <c r="L104">
        <v>800</v>
      </c>
      <c r="M104">
        <v>19.080297269165733</v>
      </c>
      <c r="N104">
        <v>6.1637426900584789</v>
      </c>
      <c r="O104">
        <v>0.82040480120708847</v>
      </c>
      <c r="P104">
        <v>2.0575055102023554</v>
      </c>
      <c r="Q104">
        <v>0.43250363400000003</v>
      </c>
      <c r="R104" s="24"/>
    </row>
    <row r="105" spans="1:18">
      <c r="A105" t="s">
        <v>20</v>
      </c>
      <c r="B105">
        <v>1</v>
      </c>
      <c r="C105">
        <v>2020</v>
      </c>
      <c r="D105">
        <v>0.79698303443373597</v>
      </c>
      <c r="E105">
        <v>1.8733401655151134</v>
      </c>
      <c r="F105">
        <v>31.096416146667405</v>
      </c>
      <c r="G105">
        <v>5.349244502779249</v>
      </c>
      <c r="H105">
        <v>1.3337354465275737</v>
      </c>
      <c r="I105">
        <v>0.56741671527290172</v>
      </c>
      <c r="J105">
        <v>3.5722723427134646</v>
      </c>
      <c r="K105">
        <v>0.54667863436306041</v>
      </c>
      <c r="L105">
        <v>-13.636363636363635</v>
      </c>
      <c r="M105">
        <v>11.509370007282289</v>
      </c>
      <c r="N105">
        <v>40.578947368421055</v>
      </c>
      <c r="O105">
        <v>0.69335852121105512</v>
      </c>
      <c r="P105">
        <v>2.318596425350929</v>
      </c>
      <c r="Q105">
        <v>0.43252540899999997</v>
      </c>
      <c r="R105" s="24"/>
    </row>
    <row r="106" spans="1:18">
      <c r="A106" t="s">
        <v>20</v>
      </c>
      <c r="B106">
        <v>4</v>
      </c>
      <c r="C106">
        <v>2019</v>
      </c>
      <c r="D106">
        <v>0.99491110412591821</v>
      </c>
      <c r="E106">
        <v>2.24915578804216</v>
      </c>
      <c r="F106">
        <v>36.949650491338268</v>
      </c>
      <c r="G106">
        <v>1.187723548704936</v>
      </c>
      <c r="H106">
        <v>1.243813223397354</v>
      </c>
      <c r="I106">
        <v>0.55019914316112384</v>
      </c>
      <c r="J106">
        <v>0.41823685027466967</v>
      </c>
      <c r="K106">
        <v>0.52645607040338271</v>
      </c>
      <c r="L106">
        <v>57.142857142857132</v>
      </c>
      <c r="M106">
        <v>24.074780809137881</v>
      </c>
      <c r="N106">
        <v>75.045454545454547</v>
      </c>
      <c r="O106">
        <v>1.4654518211318979</v>
      </c>
      <c r="P106">
        <v>2.2696288016260175</v>
      </c>
      <c r="Q106">
        <v>0.431814951</v>
      </c>
      <c r="R106" s="24"/>
    </row>
    <row r="107" spans="1:18">
      <c r="A107" t="s">
        <v>20</v>
      </c>
      <c r="B107">
        <v>3</v>
      </c>
      <c r="C107">
        <v>2019</v>
      </c>
      <c r="D107">
        <v>0.75768161873774875</v>
      </c>
      <c r="E107">
        <v>1.7134238876871959</v>
      </c>
      <c r="F107">
        <v>29.691979736346251</v>
      </c>
      <c r="G107">
        <v>2.6365934248789649</v>
      </c>
      <c r="H107">
        <v>1.2417614789098308</v>
      </c>
      <c r="I107">
        <v>0.54911096675357285</v>
      </c>
      <c r="J107">
        <v>1.1197039690023216</v>
      </c>
      <c r="K107">
        <v>0.52437229105396499</v>
      </c>
      <c r="L107">
        <v>-30</v>
      </c>
      <c r="M107">
        <v>24.181079866794402</v>
      </c>
      <c r="N107">
        <v>115.71428571428569</v>
      </c>
      <c r="O107">
        <v>1.3954084652401801</v>
      </c>
      <c r="P107">
        <v>2.2568922011774664</v>
      </c>
      <c r="Q107">
        <v>0.42223001500000001</v>
      </c>
      <c r="R107" s="24"/>
    </row>
    <row r="108" spans="1:18">
      <c r="A108" t="s">
        <v>20</v>
      </c>
      <c r="B108">
        <v>2</v>
      </c>
      <c r="C108">
        <v>2019</v>
      </c>
      <c r="D108">
        <v>0.91502479462051245</v>
      </c>
      <c r="E108">
        <v>1.9083655118662946</v>
      </c>
      <c r="F108">
        <v>35.463873375153135</v>
      </c>
      <c r="G108">
        <v>2.2716541468649396</v>
      </c>
      <c r="H108">
        <v>1.0672188491589001</v>
      </c>
      <c r="I108">
        <v>0.51171104392457756</v>
      </c>
      <c r="J108">
        <v>0.87376207266595129</v>
      </c>
      <c r="K108">
        <v>0.48566125473967459</v>
      </c>
      <c r="L108">
        <v>-16.666666666666661</v>
      </c>
      <c r="M108">
        <v>20.921500203950533</v>
      </c>
      <c r="N108">
        <v>70.599999999999994</v>
      </c>
      <c r="O108">
        <v>1.1258180690915698</v>
      </c>
      <c r="P108">
        <v>2.0883559045860691</v>
      </c>
      <c r="Q108">
        <v>0.42209422999999996</v>
      </c>
      <c r="R108" s="24"/>
    </row>
    <row r="109" spans="1:18">
      <c r="A109" t="s">
        <v>20</v>
      </c>
      <c r="B109">
        <v>1</v>
      </c>
      <c r="C109">
        <v>2019</v>
      </c>
      <c r="D109">
        <v>1.0493848349623314</v>
      </c>
      <c r="E109">
        <v>2.1836783068480718</v>
      </c>
      <c r="F109">
        <v>39.377987186875018</v>
      </c>
      <c r="G109">
        <v>2.5092990095366594</v>
      </c>
      <c r="H109">
        <v>1.0619903430098101</v>
      </c>
      <c r="I109">
        <v>0.51034832252353168</v>
      </c>
      <c r="J109">
        <v>1.1014151666615559</v>
      </c>
      <c r="K109">
        <v>0.48279223594863735</v>
      </c>
      <c r="L109">
        <v>60</v>
      </c>
      <c r="M109">
        <v>19.913755050472865</v>
      </c>
      <c r="N109">
        <v>58</v>
      </c>
      <c r="O109">
        <v>1.1043031403620798</v>
      </c>
      <c r="P109">
        <v>2.0742302876551468</v>
      </c>
      <c r="Q109">
        <v>0.42203713199999998</v>
      </c>
      <c r="R109" s="24"/>
    </row>
    <row r="110" spans="1:18">
      <c r="A110" t="s">
        <v>20</v>
      </c>
      <c r="B110">
        <v>4</v>
      </c>
      <c r="C110">
        <v>2018</v>
      </c>
      <c r="D110">
        <v>0.80152921602676586</v>
      </c>
      <c r="E110">
        <v>1.6528728839679898</v>
      </c>
      <c r="F110">
        <v>31.020650877372002</v>
      </c>
      <c r="G110">
        <v>1.0751855553552996</v>
      </c>
      <c r="H110">
        <v>1.0432263727726028</v>
      </c>
      <c r="I110">
        <v>0.50589275486176144</v>
      </c>
      <c r="J110">
        <v>0.47050284272442777</v>
      </c>
      <c r="K110">
        <v>0.47747126770089487</v>
      </c>
      <c r="L110">
        <v>-21.052631578947373</v>
      </c>
      <c r="M110">
        <v>16.35433842727506</v>
      </c>
      <c r="N110">
        <v>73.533333333333331</v>
      </c>
      <c r="O110">
        <v>0.87140797362820221</v>
      </c>
      <c r="P110">
        <v>2.0725003205967072</v>
      </c>
      <c r="Q110">
        <v>0.42138887899999999</v>
      </c>
      <c r="R110" s="24"/>
    </row>
    <row r="111" spans="1:18">
      <c r="A111" t="s">
        <v>20</v>
      </c>
      <c r="B111">
        <v>3</v>
      </c>
      <c r="C111">
        <v>2018</v>
      </c>
      <c r="D111">
        <v>0.90155102096661044</v>
      </c>
      <c r="E111">
        <v>1.86227862222842</v>
      </c>
      <c r="F111">
        <v>35.381517592200083</v>
      </c>
      <c r="G111">
        <v>2.62432156483422</v>
      </c>
      <c r="H111">
        <v>1.0474317854320643</v>
      </c>
      <c r="I111">
        <v>0.50707406736978133</v>
      </c>
      <c r="J111">
        <v>1.1237726752800103</v>
      </c>
      <c r="K111">
        <v>0.47609637664133575</v>
      </c>
      <c r="L111">
        <v>-47.222222222222221</v>
      </c>
      <c r="M111">
        <v>18.101308000565211</v>
      </c>
      <c r="N111">
        <v>64</v>
      </c>
      <c r="O111">
        <v>0.95274824874262065</v>
      </c>
      <c r="P111">
        <v>2.082582996327802</v>
      </c>
      <c r="Q111">
        <v>0.42139130499999999</v>
      </c>
      <c r="R111" s="24"/>
    </row>
    <row r="112" spans="1:18">
      <c r="A112" t="s">
        <v>20</v>
      </c>
      <c r="B112">
        <v>2</v>
      </c>
      <c r="C112">
        <v>2018</v>
      </c>
      <c r="D112">
        <v>1.4646579729702565</v>
      </c>
      <c r="E112">
        <v>3.0563589289641322</v>
      </c>
      <c r="F112">
        <v>56.368203460768974</v>
      </c>
      <c r="G112">
        <v>3.8319617386497979</v>
      </c>
      <c r="H112">
        <v>1.0693826334590599</v>
      </c>
      <c r="I112">
        <v>0.51246592322930751</v>
      </c>
      <c r="J112">
        <v>2.3458644884924231</v>
      </c>
      <c r="K112">
        <v>0.48365952202334256</v>
      </c>
      <c r="L112">
        <v>20</v>
      </c>
      <c r="M112">
        <v>17.435557017481077</v>
      </c>
      <c r="N112">
        <v>33.722222222222229</v>
      </c>
      <c r="O112">
        <v>0.94537908076012578</v>
      </c>
      <c r="P112">
        <v>2.0941975085054914</v>
      </c>
      <c r="Q112">
        <v>0.42138754</v>
      </c>
      <c r="R112" s="24"/>
    </row>
    <row r="113" spans="1:18">
      <c r="A113" t="s">
        <v>20</v>
      </c>
      <c r="B113">
        <v>1</v>
      </c>
      <c r="C113">
        <v>2018</v>
      </c>
      <c r="D113">
        <v>1.2670035142662537</v>
      </c>
      <c r="E113">
        <v>2.6562493663087516</v>
      </c>
      <c r="F113">
        <v>47.385868099632333</v>
      </c>
      <c r="G113">
        <v>3.1349832462237819</v>
      </c>
      <c r="H113">
        <v>1.0791561942466918</v>
      </c>
      <c r="I113">
        <v>0.51474635924443013</v>
      </c>
      <c r="J113">
        <v>1.6512718498740631</v>
      </c>
      <c r="K113">
        <v>0.48444936878248468</v>
      </c>
      <c r="L113">
        <v>76.470588235294102</v>
      </c>
      <c r="M113">
        <v>14.099141005202613</v>
      </c>
      <c r="N113">
        <v>33.633333333333333</v>
      </c>
      <c r="O113">
        <v>0.79033762306145783</v>
      </c>
      <c r="P113">
        <v>2.1325418475874383</v>
      </c>
      <c r="Q113">
        <v>0.42489976200000001</v>
      </c>
      <c r="R113" s="24"/>
    </row>
    <row r="114" spans="1:18">
      <c r="A114" t="s">
        <v>21</v>
      </c>
      <c r="B114">
        <v>4</v>
      </c>
      <c r="C114">
        <v>2024</v>
      </c>
      <c r="D114">
        <v>0.18278719236561181</v>
      </c>
      <c r="E114">
        <v>0.48434692379723132</v>
      </c>
      <c r="F114">
        <v>7.7835032678675278</v>
      </c>
      <c r="G114">
        <v>2.1815869960631882</v>
      </c>
      <c r="H114">
        <v>1.4970118695113002</v>
      </c>
      <c r="I114">
        <v>0.56495578504081001</v>
      </c>
      <c r="J114">
        <v>0.28699793192804107</v>
      </c>
      <c r="K114">
        <v>0.5641654501323895</v>
      </c>
      <c r="L114">
        <v>-176.19047619047618</v>
      </c>
      <c r="M114">
        <v>19.486116463789099</v>
      </c>
      <c r="N114">
        <v>421.1875</v>
      </c>
      <c r="O114">
        <v>1.2125697441348418</v>
      </c>
      <c r="P114">
        <v>2.6176411560752157</v>
      </c>
      <c r="Q114">
        <v>7.1096999999999994E-2</v>
      </c>
    </row>
    <row r="115" spans="1:18">
      <c r="A115" t="s">
        <v>21</v>
      </c>
      <c r="B115">
        <v>3</v>
      </c>
      <c r="C115">
        <v>2024</v>
      </c>
      <c r="D115">
        <v>-9.0680645163816381E-2</v>
      </c>
      <c r="E115">
        <v>-0.26049655750312473</v>
      </c>
      <c r="F115">
        <v>-4.0332446634826793</v>
      </c>
      <c r="G115">
        <v>1.3076914318246513</v>
      </c>
      <c r="H115">
        <v>1.7253237577978142</v>
      </c>
      <c r="I115">
        <v>0.60059707879897484</v>
      </c>
      <c r="J115">
        <v>0.17858999905114337</v>
      </c>
      <c r="K115">
        <v>0.60054479257063875</v>
      </c>
      <c r="L115">
        <v>424.99999999999989</v>
      </c>
      <c r="M115">
        <v>19.730534500698766</v>
      </c>
      <c r="N115">
        <v>-325.52380952380952</v>
      </c>
      <c r="O115">
        <v>1.2743428043590432</v>
      </c>
      <c r="P115">
        <v>2.7788442152414667</v>
      </c>
      <c r="Q115">
        <v>6.6295000000000007E-2</v>
      </c>
      <c r="R115" s="29"/>
    </row>
    <row r="116" spans="1:18" ht="15.75">
      <c r="A116" t="s">
        <v>21</v>
      </c>
      <c r="B116">
        <v>2</v>
      </c>
      <c r="C116">
        <v>2024</v>
      </c>
      <c r="D116">
        <v>2.0515984874095318E-2</v>
      </c>
      <c r="E116">
        <v>5.3070791396842738E-2</v>
      </c>
      <c r="F116">
        <v>0.87918499237052328</v>
      </c>
      <c r="G116">
        <v>0.77831050679219815</v>
      </c>
      <c r="H116">
        <v>1.4516140130729154</v>
      </c>
      <c r="I116">
        <v>0.56116161736756143</v>
      </c>
      <c r="J116">
        <v>0.23177119940704047</v>
      </c>
      <c r="K116">
        <v>0.55216360065077263</v>
      </c>
      <c r="L116">
        <v>-120</v>
      </c>
      <c r="M116">
        <v>16.263031774526521</v>
      </c>
      <c r="N116">
        <v>-1375.25</v>
      </c>
      <c r="O116">
        <v>0.98169551832202018</v>
      </c>
      <c r="P116">
        <v>2.6160112870926633</v>
      </c>
      <c r="Q116">
        <v>6.5874000000000002E-2</v>
      </c>
      <c r="R116" s="30"/>
    </row>
    <row r="117" spans="1:18" ht="15.75">
      <c r="A117" t="s">
        <v>21</v>
      </c>
      <c r="B117">
        <v>1</v>
      </c>
      <c r="C117">
        <v>2024</v>
      </c>
      <c r="D117">
        <v>0.18832906676695044</v>
      </c>
      <c r="E117">
        <v>0.49226217612058643</v>
      </c>
      <c r="F117">
        <v>9.7875262132615148</v>
      </c>
      <c r="G117">
        <v>0.69868425171381165</v>
      </c>
      <c r="H117">
        <v>1.4781806778061206</v>
      </c>
      <c r="I117">
        <v>0.5655205723057033</v>
      </c>
      <c r="J117">
        <v>0.20454616596583855</v>
      </c>
      <c r="K117">
        <v>0.55794552010533727</v>
      </c>
      <c r="L117">
        <v>-108.81057268722468</v>
      </c>
      <c r="M117">
        <v>18.50314282368721</v>
      </c>
      <c r="N117">
        <v>263.89999999999998</v>
      </c>
      <c r="O117">
        <v>0.93061281809053453</v>
      </c>
      <c r="P117">
        <v>2.58263949324488</v>
      </c>
      <c r="Q117">
        <v>6.5865999999999994E-2</v>
      </c>
      <c r="R117" s="30"/>
    </row>
    <row r="118" spans="1:18" ht="15.75">
      <c r="A118" t="s">
        <v>21</v>
      </c>
      <c r="B118">
        <v>4</v>
      </c>
      <c r="C118">
        <v>2023</v>
      </c>
      <c r="D118">
        <v>-1.6793092062777948</v>
      </c>
      <c r="E118">
        <v>-4.2272763887843459</v>
      </c>
      <c r="F118">
        <v>-75.597475959267726</v>
      </c>
      <c r="G118">
        <v>0.74439517416343726</v>
      </c>
      <c r="H118">
        <v>1.3920405460190184</v>
      </c>
      <c r="I118">
        <v>0.55299589840965147</v>
      </c>
      <c r="J118">
        <v>0.2520203276833462</v>
      </c>
      <c r="K118">
        <v>0.53883269581993809</v>
      </c>
      <c r="L118">
        <v>497.36842105263162</v>
      </c>
      <c r="M118">
        <v>13.230280365003495</v>
      </c>
      <c r="N118">
        <v>-18.757709251101321</v>
      </c>
      <c r="O118">
        <v>0.73981374502649666</v>
      </c>
      <c r="P118">
        <v>2.5383206362914867</v>
      </c>
      <c r="Q118">
        <v>6.5785999999999997E-2</v>
      </c>
      <c r="R118" s="30"/>
    </row>
    <row r="119" spans="1:18">
      <c r="A119" t="s">
        <v>21</v>
      </c>
      <c r="B119">
        <v>3</v>
      </c>
      <c r="C119">
        <v>2023</v>
      </c>
      <c r="D119">
        <v>-0.22386684308537919</v>
      </c>
      <c r="E119">
        <v>-0.53701834759053424</v>
      </c>
      <c r="F119">
        <v>-10.321334437117601</v>
      </c>
      <c r="G119">
        <v>0.87764613593664065</v>
      </c>
      <c r="H119">
        <v>1.2794512877523725</v>
      </c>
      <c r="I119">
        <v>0.53336486910693293</v>
      </c>
      <c r="J119">
        <v>0.26485786310303144</v>
      </c>
      <c r="K119">
        <v>0.51809818969790122</v>
      </c>
      <c r="L119">
        <v>-93.250444049733574</v>
      </c>
      <c r="M119">
        <v>10.710040725833309</v>
      </c>
      <c r="N119">
        <v>-90.5</v>
      </c>
      <c r="O119">
        <v>0.55724271006380899</v>
      </c>
      <c r="P119">
        <v>2.4422366143337411</v>
      </c>
      <c r="Q119">
        <v>6.5458000000000002E-2</v>
      </c>
    </row>
    <row r="120" spans="1:18">
      <c r="A120" t="s">
        <v>21</v>
      </c>
      <c r="B120">
        <v>2</v>
      </c>
      <c r="C120">
        <v>2023</v>
      </c>
      <c r="D120">
        <v>-3.7766868154762614</v>
      </c>
      <c r="E120">
        <v>-9.2654542327196889</v>
      </c>
      <c r="F120">
        <v>-154.13516721130242</v>
      </c>
      <c r="G120">
        <v>0.91951231642592735</v>
      </c>
      <c r="H120">
        <v>1.3341366709960898</v>
      </c>
      <c r="I120">
        <v>0.54380673076999686</v>
      </c>
      <c r="J120">
        <v>0.27280013073102799</v>
      </c>
      <c r="K120">
        <v>0.53975984305890301</v>
      </c>
      <c r="L120">
        <v>793.65079365079373</v>
      </c>
      <c r="M120">
        <v>7.2060967907135538</v>
      </c>
      <c r="N120">
        <v>-4.8117229129662524</v>
      </c>
      <c r="O120">
        <v>0.43317668004585475</v>
      </c>
      <c r="P120">
        <v>2.734402959839958</v>
      </c>
      <c r="Q120">
        <v>6.5447000000000005E-2</v>
      </c>
    </row>
    <row r="121" spans="1:18">
      <c r="A121" t="s">
        <v>21</v>
      </c>
      <c r="B121">
        <v>1</v>
      </c>
      <c r="C121">
        <v>2023</v>
      </c>
      <c r="D121">
        <v>-0.31078131721141239</v>
      </c>
      <c r="E121">
        <v>-0.85992871628786638</v>
      </c>
      <c r="F121">
        <v>-15.607249230969547</v>
      </c>
      <c r="G121">
        <v>0.74394729512998548</v>
      </c>
      <c r="H121">
        <v>1.6504540088232538</v>
      </c>
      <c r="I121">
        <v>0.59647998856598283</v>
      </c>
      <c r="J121">
        <v>0.1695973826833258</v>
      </c>
      <c r="K121">
        <v>0.5957957551941836</v>
      </c>
      <c r="L121">
        <v>-32.258064516129039</v>
      </c>
      <c r="M121">
        <v>5.4579861167624237</v>
      </c>
      <c r="N121">
        <v>-32.539682539682538</v>
      </c>
      <c r="O121">
        <v>0.3007242932720785</v>
      </c>
      <c r="P121">
        <v>2.7685226452902216</v>
      </c>
      <c r="Q121">
        <v>6.5433000000000005E-2</v>
      </c>
    </row>
    <row r="122" spans="1:18">
      <c r="A122" t="s">
        <v>21</v>
      </c>
      <c r="B122">
        <v>4</v>
      </c>
      <c r="C122">
        <v>2022</v>
      </c>
      <c r="D122">
        <v>-0.51838028377617817</v>
      </c>
      <c r="E122">
        <v>-1.3969365105987241</v>
      </c>
      <c r="F122">
        <v>-20.167575073443981</v>
      </c>
      <c r="G122">
        <v>0.7891048505288436</v>
      </c>
      <c r="H122">
        <v>1.5836169554286741</v>
      </c>
      <c r="I122">
        <v>0.58765434256997162</v>
      </c>
      <c r="J122">
        <v>0.22433144103261349</v>
      </c>
      <c r="K122">
        <v>0.58679902220319702</v>
      </c>
      <c r="L122">
        <v>-945.4545454545455</v>
      </c>
      <c r="M122">
        <v>5.8972218811104922</v>
      </c>
      <c r="N122">
        <v>-30.774193548387096</v>
      </c>
      <c r="O122">
        <v>0.40847967724550727</v>
      </c>
      <c r="P122">
        <v>2.7340963521963748</v>
      </c>
      <c r="Q122">
        <v>6.5439999999999998E-2</v>
      </c>
    </row>
    <row r="123" spans="1:18">
      <c r="A123" t="s">
        <v>21</v>
      </c>
      <c r="B123">
        <v>3</v>
      </c>
      <c r="C123">
        <v>2022</v>
      </c>
      <c r="D123">
        <v>9.6028247765619051E-2</v>
      </c>
      <c r="E123">
        <v>0.2604927752773562</v>
      </c>
      <c r="F123">
        <v>5.7475430206725155</v>
      </c>
      <c r="G123">
        <v>0.76783234909495746</v>
      </c>
      <c r="H123">
        <v>1.5982713314591905</v>
      </c>
      <c r="I123">
        <v>0.58918791605883902</v>
      </c>
      <c r="J123">
        <v>0.21380971957970418</v>
      </c>
      <c r="K123">
        <v>0.58581528224689883</v>
      </c>
      <c r="L123">
        <v>-115.71428571428571</v>
      </c>
      <c r="M123">
        <v>10.240771171442558</v>
      </c>
      <c r="N123">
        <v>302.54545454545456</v>
      </c>
      <c r="O123">
        <v>0.46413691795512219</v>
      </c>
      <c r="P123">
        <v>2.4981507807530163</v>
      </c>
      <c r="Q123">
        <v>6.5376000000000004E-2</v>
      </c>
    </row>
    <row r="124" spans="1:18">
      <c r="A124" t="s">
        <v>21</v>
      </c>
      <c r="B124">
        <v>2</v>
      </c>
      <c r="C124">
        <v>2022</v>
      </c>
      <c r="D124">
        <v>-0.35450177269569411</v>
      </c>
      <c r="E124">
        <v>-0.81021854486465905</v>
      </c>
      <c r="F124">
        <v>-18.838392613368413</v>
      </c>
      <c r="G124">
        <v>1.522376836159576</v>
      </c>
      <c r="H124">
        <v>1.1621342337991518</v>
      </c>
      <c r="I124">
        <v>0.50847842054882808</v>
      </c>
      <c r="J124">
        <v>0.46382548247794891</v>
      </c>
      <c r="K124">
        <v>0.50808594961885523</v>
      </c>
      <c r="L124">
        <v>-736.36363636363637</v>
      </c>
      <c r="M124">
        <v>12.154486435503484</v>
      </c>
      <c r="N124">
        <v>-53.51428571428572</v>
      </c>
      <c r="O124">
        <v>0.52275109216921811</v>
      </c>
      <c r="P124">
        <v>2.3186149359985206</v>
      </c>
      <c r="Q124">
        <v>6.536199999999999E-2</v>
      </c>
    </row>
    <row r="125" spans="1:18">
      <c r="A125" t="s">
        <v>21</v>
      </c>
      <c r="B125">
        <v>1</v>
      </c>
      <c r="C125">
        <v>2022</v>
      </c>
      <c r="D125">
        <v>0.12242435631888073</v>
      </c>
      <c r="E125">
        <v>0.28533619522962739</v>
      </c>
      <c r="F125">
        <v>7.1742461322380882</v>
      </c>
      <c r="G125">
        <v>0.90561973015336694</v>
      </c>
      <c r="H125">
        <v>1.211135030778645</v>
      </c>
      <c r="I125">
        <v>0.51964114275442541</v>
      </c>
      <c r="J125">
        <v>0.28411634246286499</v>
      </c>
      <c r="K125">
        <v>0.51578299186637011</v>
      </c>
      <c r="L125">
        <v>-116.4179104477612</v>
      </c>
      <c r="M125">
        <v>22.492787129450321</v>
      </c>
      <c r="N125">
        <v>589.63636363636363</v>
      </c>
      <c r="O125">
        <v>0.89458964486699555</v>
      </c>
      <c r="P125">
        <v>2.3361802063646158</v>
      </c>
      <c r="Q125">
        <v>6.5184000000000006E-2</v>
      </c>
    </row>
    <row r="126" spans="1:18">
      <c r="A126" t="s">
        <v>21</v>
      </c>
      <c r="B126">
        <v>4</v>
      </c>
      <c r="C126">
        <v>2021</v>
      </c>
      <c r="D126">
        <v>-0.43537196376602127</v>
      </c>
      <c r="E126">
        <v>-1.0111700703229214</v>
      </c>
      <c r="F126">
        <v>-22.737612081170365</v>
      </c>
      <c r="G126">
        <v>0.99016602658788777</v>
      </c>
      <c r="H126">
        <v>1.2063375836013361</v>
      </c>
      <c r="I126">
        <v>0.51940378592252434</v>
      </c>
      <c r="J126">
        <v>0.29709542097488922</v>
      </c>
      <c r="K126">
        <v>0.51060158028962044</v>
      </c>
      <c r="L126">
        <v>-111.33671742808799</v>
      </c>
      <c r="M126">
        <v>17.409754921949812</v>
      </c>
      <c r="N126">
        <v>-87.074626865671647</v>
      </c>
      <c r="O126">
        <v>0.77423359347885767</v>
      </c>
      <c r="P126">
        <v>2.3004258662764783</v>
      </c>
      <c r="Q126">
        <v>6.3234951456310681E-2</v>
      </c>
    </row>
    <row r="127" spans="1:18">
      <c r="A127" t="s">
        <v>21</v>
      </c>
      <c r="B127">
        <v>3</v>
      </c>
      <c r="C127">
        <v>2021</v>
      </c>
      <c r="D127">
        <v>3.8277394722978619</v>
      </c>
      <c r="E127">
        <v>8.198838010925364</v>
      </c>
      <c r="F127">
        <v>202.50096247094311</v>
      </c>
      <c r="G127">
        <v>1.3751340959338652</v>
      </c>
      <c r="H127">
        <v>1.0284514875677904</v>
      </c>
      <c r="I127">
        <v>0.48014661944301229</v>
      </c>
      <c r="J127">
        <v>0.49589733730654617</v>
      </c>
      <c r="K127">
        <v>0.48101549302394592</v>
      </c>
      <c r="L127">
        <v>278.84615384615381</v>
      </c>
      <c r="M127">
        <v>17.675920218977335</v>
      </c>
      <c r="N127">
        <v>9.3062605752961076</v>
      </c>
      <c r="O127">
        <v>0.71566082847744716</v>
      </c>
      <c r="P127">
        <v>2.1725658941250612</v>
      </c>
      <c r="Q127">
        <v>6.594757281553397E-2</v>
      </c>
    </row>
    <row r="128" spans="1:18">
      <c r="A128" t="s">
        <v>21</v>
      </c>
      <c r="B128">
        <v>2</v>
      </c>
      <c r="C128">
        <v>2021</v>
      </c>
      <c r="D128">
        <v>1.0490084150653707</v>
      </c>
      <c r="E128">
        <v>2.4458294321392686</v>
      </c>
      <c r="F128">
        <v>53.704832948965418</v>
      </c>
      <c r="G128">
        <v>2.6088870452684314</v>
      </c>
      <c r="H128">
        <v>1.2108045883888772</v>
      </c>
      <c r="I128">
        <v>0.51931021253135812</v>
      </c>
      <c r="J128">
        <v>0.78077048236501534</v>
      </c>
      <c r="K128">
        <v>0.52394664293721893</v>
      </c>
      <c r="L128">
        <v>-1400.0000000000002</v>
      </c>
      <c r="M128">
        <v>18.814556371881423</v>
      </c>
      <c r="N128">
        <v>39.320512820512825</v>
      </c>
      <c r="O128">
        <v>0.85685390308764542</v>
      </c>
      <c r="P128">
        <v>2.4232166705783009</v>
      </c>
      <c r="Q128">
        <v>6.6899029126213594E-2</v>
      </c>
    </row>
    <row r="129" spans="1:17">
      <c r="A129" t="s">
        <v>21</v>
      </c>
      <c r="B129">
        <v>1</v>
      </c>
      <c r="C129">
        <v>2021</v>
      </c>
      <c r="D129">
        <v>-3.2007519068552134E-2</v>
      </c>
      <c r="E129">
        <v>-7.8496835488144442E-2</v>
      </c>
      <c r="F129">
        <v>-1.704982706919886</v>
      </c>
      <c r="G129">
        <v>0.88372286660553334</v>
      </c>
      <c r="H129">
        <v>1.33084166119259</v>
      </c>
      <c r="I129">
        <v>0.54265805217433183</v>
      </c>
      <c r="J129">
        <v>0.33415063560041586</v>
      </c>
      <c r="K129">
        <v>0.5468607284606587</v>
      </c>
      <c r="L129">
        <v>-105.45454545454547</v>
      </c>
      <c r="M129">
        <v>16.029174220106686</v>
      </c>
      <c r="N129">
        <v>-442</v>
      </c>
      <c r="O129">
        <v>0.73797783793336913</v>
      </c>
      <c r="P129">
        <v>2.418192451027545</v>
      </c>
      <c r="Q129">
        <v>6.8330097087378625E-2</v>
      </c>
    </row>
    <row r="130" spans="1:17">
      <c r="A130" t="s">
        <v>21</v>
      </c>
      <c r="B130">
        <v>4</v>
      </c>
      <c r="C130">
        <v>2020</v>
      </c>
      <c r="D130">
        <v>1.7112009694243049</v>
      </c>
      <c r="E130">
        <v>4.0804413573526865</v>
      </c>
      <c r="F130">
        <v>85.288082486866642</v>
      </c>
      <c r="G130">
        <v>1.4525777822283046</v>
      </c>
      <c r="H130">
        <v>1.2650999651103323</v>
      </c>
      <c r="I130">
        <v>0.5305407178109679</v>
      </c>
      <c r="J130">
        <v>0.4933761325663592</v>
      </c>
      <c r="K130">
        <v>0.52472994936338813</v>
      </c>
      <c r="L130">
        <v>1000</v>
      </c>
      <c r="M130">
        <v>13.191474886806892</v>
      </c>
      <c r="N130">
        <v>20.86363636363636</v>
      </c>
      <c r="O130">
        <v>0.6311202939859144</v>
      </c>
      <c r="P130">
        <v>2.4473285166717824</v>
      </c>
      <c r="Q130">
        <v>6.750873786407767E-2</v>
      </c>
    </row>
    <row r="131" spans="1:17">
      <c r="A131" t="s">
        <v>21</v>
      </c>
      <c r="B131">
        <v>3</v>
      </c>
      <c r="C131">
        <v>2020</v>
      </c>
      <c r="D131">
        <v>0.1677777877853194</v>
      </c>
      <c r="E131">
        <v>0.40895059286661373</v>
      </c>
      <c r="F131">
        <v>8.2759642016618375</v>
      </c>
      <c r="G131">
        <v>1.4703685051609756</v>
      </c>
      <c r="H131">
        <v>1.3121515108842525</v>
      </c>
      <c r="I131">
        <v>0.53832878977419663</v>
      </c>
      <c r="J131">
        <v>0.43897835284973885</v>
      </c>
      <c r="K131">
        <v>0.54071612179691564</v>
      </c>
      <c r="L131">
        <v>-74.358974358974365</v>
      </c>
      <c r="M131">
        <v>9.8298359535573496</v>
      </c>
      <c r="N131">
        <v>170.7</v>
      </c>
      <c r="O131">
        <v>0.48573400549287327</v>
      </c>
      <c r="P131">
        <v>2.5113766269418081</v>
      </c>
      <c r="Q131">
        <v>7.1936893203883495E-2</v>
      </c>
    </row>
    <row r="132" spans="1:17">
      <c r="A132" t="s">
        <v>21</v>
      </c>
      <c r="B132">
        <v>2</v>
      </c>
      <c r="C132">
        <v>2020</v>
      </c>
      <c r="D132">
        <v>0.50970947317398285</v>
      </c>
      <c r="E132">
        <v>1.3013157103202908</v>
      </c>
      <c r="F132">
        <v>26.262224131746674</v>
      </c>
      <c r="G132">
        <v>1.2706125260288963</v>
      </c>
      <c r="H132">
        <v>1.4222054339359669</v>
      </c>
      <c r="I132">
        <v>0.55706050171196042</v>
      </c>
      <c r="J132">
        <v>0.81224396085605965</v>
      </c>
      <c r="K132">
        <v>0.56457009991980223</v>
      </c>
      <c r="L132">
        <v>-50</v>
      </c>
      <c r="M132">
        <v>10.189545772019338</v>
      </c>
      <c r="N132">
        <v>45.679487179487182</v>
      </c>
      <c r="O132">
        <v>0.50490072461637181</v>
      </c>
      <c r="P132">
        <v>2.5676088658297349</v>
      </c>
      <c r="Q132">
        <v>7.2553398058252422E-2</v>
      </c>
    </row>
    <row r="133" spans="1:17">
      <c r="A133" t="s">
        <v>21</v>
      </c>
      <c r="B133">
        <v>1</v>
      </c>
      <c r="C133">
        <v>2020</v>
      </c>
      <c r="D133">
        <v>0.96148384109746243</v>
      </c>
      <c r="E133">
        <v>2.4150246244584843</v>
      </c>
      <c r="F133">
        <v>40.443139263704133</v>
      </c>
      <c r="G133">
        <v>0.6602661301656102</v>
      </c>
      <c r="H133">
        <v>1.3777476666515942</v>
      </c>
      <c r="I133">
        <v>0.54851702346193332</v>
      </c>
      <c r="J133">
        <v>0.34159720013511147</v>
      </c>
      <c r="K133">
        <v>0.55817537801704542</v>
      </c>
      <c r="L133">
        <v>680</v>
      </c>
      <c r="M133">
        <v>7.3269130347874993</v>
      </c>
      <c r="N133">
        <v>19.596153846153847</v>
      </c>
      <c r="O133">
        <v>0.43751982962800851</v>
      </c>
      <c r="P133">
        <v>2.4686135523626449</v>
      </c>
      <c r="Q133">
        <v>7.5331067961165038E-2</v>
      </c>
    </row>
    <row r="134" spans="1:17">
      <c r="A134" t="s">
        <v>21</v>
      </c>
      <c r="B134">
        <v>4</v>
      </c>
      <c r="C134">
        <v>2019</v>
      </c>
      <c r="D134">
        <v>0.18999210422424004</v>
      </c>
      <c r="E134">
        <v>0.44575621885518485</v>
      </c>
      <c r="F134">
        <v>7.8729039671256356</v>
      </c>
      <c r="G134">
        <v>1.6403001297858533</v>
      </c>
      <c r="H134">
        <v>1.2048512170311771</v>
      </c>
      <c r="I134">
        <v>0.51353679055514823</v>
      </c>
      <c r="J134">
        <v>0.26941920830629462</v>
      </c>
      <c r="K134">
        <v>0.52166664864559331</v>
      </c>
      <c r="L134">
        <v>-52.380952380952372</v>
      </c>
      <c r="M134">
        <v>16.381485026398533</v>
      </c>
      <c r="N134">
        <v>323.84999999999997</v>
      </c>
      <c r="O134">
        <v>0.92750386072170277</v>
      </c>
      <c r="P134">
        <v>2.3947615603948678</v>
      </c>
      <c r="Q134">
        <v>7.7919417475728156E-2</v>
      </c>
    </row>
    <row r="135" spans="1:17">
      <c r="A135" t="s">
        <v>21</v>
      </c>
      <c r="B135">
        <v>3</v>
      </c>
      <c r="C135">
        <v>2019</v>
      </c>
      <c r="D135">
        <v>0.30629596846449758</v>
      </c>
      <c r="E135">
        <v>0.71540655654069429</v>
      </c>
      <c r="F135">
        <v>12.983923936818076</v>
      </c>
      <c r="G135">
        <v>1.4505082772524633</v>
      </c>
      <c r="H135">
        <v>1.2022765395418391</v>
      </c>
      <c r="I135">
        <v>0.51474571161574922</v>
      </c>
      <c r="J135">
        <v>0.17285827867223216</v>
      </c>
      <c r="K135">
        <v>0.52394163401865446</v>
      </c>
      <c r="L135">
        <v>-79.611650485436897</v>
      </c>
      <c r="M135">
        <v>14.589684061274559</v>
      </c>
      <c r="N135">
        <v>135.9047619047619</v>
      </c>
      <c r="O135">
        <v>0.80388299300611743</v>
      </c>
      <c r="P135">
        <v>2.36509354640814</v>
      </c>
      <c r="Q135">
        <v>8.0165048543689305E-2</v>
      </c>
    </row>
    <row r="136" spans="1:17">
      <c r="A136" t="s">
        <v>21</v>
      </c>
      <c r="B136">
        <v>2</v>
      </c>
      <c r="C136">
        <v>2019</v>
      </c>
      <c r="D136">
        <v>1.274701042359611</v>
      </c>
      <c r="E136">
        <v>2.9904188042455648</v>
      </c>
      <c r="F136">
        <v>55.504050807605807</v>
      </c>
      <c r="G136">
        <v>0.65868906486731327</v>
      </c>
      <c r="H136">
        <v>1.2155638234041697</v>
      </c>
      <c r="I136">
        <v>0.51814831773666514</v>
      </c>
      <c r="J136">
        <v>0.14543406275869608</v>
      </c>
      <c r="K136">
        <v>0.52858175771909055</v>
      </c>
      <c r="L136">
        <v>274.5454545454545</v>
      </c>
      <c r="M136">
        <v>14.377898440865234</v>
      </c>
      <c r="N136">
        <v>26.961165048543688</v>
      </c>
      <c r="O136">
        <v>0.77464504369480325</v>
      </c>
      <c r="P136">
        <v>2.3249636569991816</v>
      </c>
      <c r="Q136">
        <v>8.1033980582524284E-2</v>
      </c>
    </row>
    <row r="137" spans="1:17">
      <c r="A137" t="s">
        <v>21</v>
      </c>
      <c r="B137">
        <v>1</v>
      </c>
      <c r="C137">
        <v>2019</v>
      </c>
      <c r="D137">
        <v>0.39421702473088222</v>
      </c>
      <c r="E137">
        <v>0.91015573323600907</v>
      </c>
      <c r="F137">
        <v>17.343675535323989</v>
      </c>
      <c r="G137">
        <v>0.66854980879281822</v>
      </c>
      <c r="H137">
        <v>1.1804143261951647</v>
      </c>
      <c r="I137">
        <v>0.51127450680102626</v>
      </c>
      <c r="J137">
        <v>0.1304756222143871</v>
      </c>
      <c r="K137">
        <v>0.52169463904059077</v>
      </c>
      <c r="L137">
        <v>-183.33333333333331</v>
      </c>
      <c r="M137">
        <v>16.540935370863703</v>
      </c>
      <c r="N137">
        <v>111.76363636363635</v>
      </c>
      <c r="O137">
        <v>0.86802979738727326</v>
      </c>
      <c r="P137">
        <v>2.2540564100273226</v>
      </c>
      <c r="Q137">
        <v>8.1871844660194162E-2</v>
      </c>
    </row>
    <row r="138" spans="1:17">
      <c r="A138" t="s">
        <v>21</v>
      </c>
      <c r="B138">
        <v>4</v>
      </c>
      <c r="C138">
        <v>2018</v>
      </c>
      <c r="D138">
        <v>-0.45736305105699332</v>
      </c>
      <c r="E138">
        <v>-0.98821981655237701</v>
      </c>
      <c r="F138">
        <v>-18.395387274631272</v>
      </c>
      <c r="G138">
        <v>0.85198132553359462</v>
      </c>
      <c r="H138">
        <v>1.0362194763011094</v>
      </c>
      <c r="I138">
        <v>0.47957801827852375</v>
      </c>
      <c r="J138">
        <v>0.15463523521634601</v>
      </c>
      <c r="K138">
        <v>0.48639734541085061</v>
      </c>
      <c r="L138">
        <v>-160.55045871559633</v>
      </c>
      <c r="M138">
        <v>13.896230368986917</v>
      </c>
      <c r="N138">
        <v>-81.136363636363626</v>
      </c>
      <c r="O138">
        <v>0.746520310825317</v>
      </c>
      <c r="P138">
        <v>2.2203057482977693</v>
      </c>
      <c r="Q138">
        <v>8.2270873786407767E-2</v>
      </c>
    </row>
    <row r="139" spans="1:17">
      <c r="A139" t="s">
        <v>21</v>
      </c>
      <c r="B139">
        <v>3</v>
      </c>
      <c r="C139">
        <v>2018</v>
      </c>
      <c r="D139">
        <v>0.73915994376515981</v>
      </c>
      <c r="E139">
        <v>1.6003133237581215</v>
      </c>
      <c r="F139">
        <v>32.338031832739922</v>
      </c>
      <c r="G139">
        <v>2.7879326558471105</v>
      </c>
      <c r="H139">
        <v>1.0328486298039248</v>
      </c>
      <c r="I139">
        <v>0.47705678868620183</v>
      </c>
      <c r="J139">
        <v>0.32407705141817078</v>
      </c>
      <c r="K139">
        <v>0.47328371729094104</v>
      </c>
      <c r="L139">
        <v>-13.492063492063485</v>
      </c>
      <c r="M139">
        <v>17.872972603109467</v>
      </c>
      <c r="N139">
        <v>59.944954128440365</v>
      </c>
      <c r="O139">
        <v>0.88448042663382309</v>
      </c>
      <c r="P139">
        <v>2.1858750714842232</v>
      </c>
      <c r="Q139">
        <v>8.4125242718446611E-2</v>
      </c>
    </row>
    <row r="140" spans="1:17">
      <c r="A140" t="s">
        <v>21</v>
      </c>
      <c r="B140">
        <v>2</v>
      </c>
      <c r="C140">
        <v>2018</v>
      </c>
      <c r="D140">
        <v>0.84511891851845811</v>
      </c>
      <c r="E140">
        <v>1.8721118508448642</v>
      </c>
      <c r="F140">
        <v>38.48981787749571</v>
      </c>
      <c r="G140">
        <v>2.0198431183650158</v>
      </c>
      <c r="H140">
        <v>1.0796439435447605</v>
      </c>
      <c r="I140">
        <v>0.48737874371223183</v>
      </c>
      <c r="J140">
        <v>0.41425520162563872</v>
      </c>
      <c r="K140">
        <v>0.48800044461176195</v>
      </c>
      <c r="L140">
        <v>5.8823529411764763</v>
      </c>
      <c r="M140">
        <v>18.685081787014443</v>
      </c>
      <c r="N140">
        <v>53</v>
      </c>
      <c r="O140">
        <v>0.90882641115139595</v>
      </c>
      <c r="P140">
        <v>2.1883058711484882</v>
      </c>
      <c r="Q140">
        <v>8.4252427184466017E-2</v>
      </c>
    </row>
    <row r="141" spans="1:17">
      <c r="A141" t="s">
        <v>21</v>
      </c>
      <c r="B141">
        <v>1</v>
      </c>
      <c r="C141">
        <v>2018</v>
      </c>
      <c r="D141">
        <v>0.85063975660775415</v>
      </c>
      <c r="E141">
        <v>1.7544200370388352</v>
      </c>
      <c r="F141">
        <v>37.727837716899522</v>
      </c>
      <c r="G141">
        <v>2.042123132744766</v>
      </c>
      <c r="H141">
        <v>0.93496455261695632</v>
      </c>
      <c r="I141">
        <v>0.45332246707426349</v>
      </c>
      <c r="J141">
        <v>0.67346643720938915</v>
      </c>
      <c r="K141">
        <v>0.45722765319311809</v>
      </c>
      <c r="L141">
        <v>357.69230769230768</v>
      </c>
      <c r="M141">
        <v>18.517132248105643</v>
      </c>
      <c r="N141">
        <v>53.613445378151262</v>
      </c>
      <c r="O141">
        <v>0.86108374639298813</v>
      </c>
      <c r="P141">
        <v>2.108868743338443</v>
      </c>
      <c r="Q141">
        <v>8.7563106796116494E-2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opLeftCell="A21" workbookViewId="0">
      <selection activeCell="C2" sqref="C2:C29"/>
    </sheetView>
  </sheetViews>
  <sheetFormatPr defaultColWidth="8.85546875" defaultRowHeight="15"/>
  <cols>
    <col min="1" max="1" width="24" bestFit="1" customWidth="1"/>
    <col min="2" max="2" width="10.85546875" bestFit="1" customWidth="1"/>
    <col min="3" max="3" width="12.7109375" style="5" customWidth="1"/>
    <col min="4" max="5" width="9.85546875" bestFit="1" customWidth="1"/>
    <col min="6" max="6" width="11" bestFit="1" customWidth="1"/>
    <col min="7" max="7" width="9.85546875" bestFit="1" customWidth="1"/>
    <col min="8" max="8" width="11" bestFit="1" customWidth="1"/>
    <col min="9" max="9" width="9.85546875" bestFit="1" customWidth="1"/>
    <col min="10" max="10" width="11" bestFit="1" customWidth="1"/>
    <col min="12" max="12" width="24" bestFit="1" customWidth="1"/>
    <col min="13" max="13" width="11" bestFit="1" customWidth="1"/>
    <col min="15" max="15" width="14.5703125" customWidth="1"/>
  </cols>
  <sheetData>
    <row r="1" spans="1:30" ht="43.5">
      <c r="A1" s="28" t="s">
        <v>1</v>
      </c>
      <c r="B1" t="s">
        <v>2</v>
      </c>
      <c r="C1" s="15" t="s">
        <v>16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2" t="s">
        <v>29</v>
      </c>
      <c r="L1" s="2" t="s">
        <v>30</v>
      </c>
      <c r="M1" s="2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4">
        <v>926283</v>
      </c>
      <c r="D2" s="4">
        <v>2200646</v>
      </c>
      <c r="E2" s="4">
        <v>1278853</v>
      </c>
      <c r="F2" s="4">
        <v>53951138</v>
      </c>
      <c r="G2" s="4">
        <v>2642298</v>
      </c>
      <c r="H2" s="4">
        <v>36712139</v>
      </c>
      <c r="I2" s="4">
        <v>2422879</v>
      </c>
      <c r="J2" s="4">
        <v>95328909</v>
      </c>
      <c r="K2">
        <v>1.34</v>
      </c>
      <c r="L2" s="4">
        <v>1318591</v>
      </c>
      <c r="M2" s="4">
        <v>31494568</v>
      </c>
      <c r="O2">
        <f>(E2/J2)*100</f>
        <v>1.3415164543632825</v>
      </c>
      <c r="P2">
        <f>(E2/F2)*100</f>
        <v>2.3703911491171881</v>
      </c>
      <c r="Q2">
        <f>(E2/D2)*100</f>
        <v>58.112617840397775</v>
      </c>
      <c r="R2">
        <f>I2/G2</f>
        <v>0.91695902581767841</v>
      </c>
      <c r="S2">
        <f>H2/F2</f>
        <v>0.68047015060182792</v>
      </c>
      <c r="T2">
        <f>H2/J2</f>
        <v>0.38511023974899367</v>
      </c>
      <c r="U2">
        <f>L2/G2</f>
        <v>0.49903190329024205</v>
      </c>
      <c r="V2">
        <f>M2/(M2+F2)</f>
        <v>0.36859158258929947</v>
      </c>
      <c r="X2" s="3">
        <v>104.77</v>
      </c>
      <c r="Z2">
        <f>((K2-K3)/K3)*100</f>
        <v>24.074074074074073</v>
      </c>
      <c r="AA2">
        <f>X2*C2/D2</f>
        <v>44.099173565398523</v>
      </c>
      <c r="AB2">
        <f>X2/K2</f>
        <v>78.186567164179095</v>
      </c>
      <c r="AC2">
        <f>X2*C2/F2</f>
        <v>1.7987881907143459</v>
      </c>
      <c r="AD2">
        <f>0.5*(J2+J3)/F2</f>
        <v>1.7722898171304562</v>
      </c>
    </row>
    <row r="3" spans="1:30">
      <c r="A3">
        <v>3</v>
      </c>
      <c r="B3">
        <v>2024</v>
      </c>
      <c r="C3" s="4">
        <v>926146</v>
      </c>
      <c r="D3" s="4">
        <v>2036389</v>
      </c>
      <c r="E3" s="4">
        <v>1005719</v>
      </c>
      <c r="F3" s="4">
        <v>53071769</v>
      </c>
      <c r="G3" s="4">
        <v>2468879</v>
      </c>
      <c r="H3" s="4">
        <v>38241104</v>
      </c>
      <c r="I3" s="4">
        <v>1106858</v>
      </c>
      <c r="J3" s="4">
        <v>95905196</v>
      </c>
      <c r="K3">
        <v>1.08</v>
      </c>
      <c r="L3" s="4">
        <v>780871</v>
      </c>
      <c r="M3" s="4">
        <v>32289832</v>
      </c>
      <c r="O3" s="4">
        <f t="shared" ref="O3:O29" si="0">(E3/J3)*100</f>
        <v>1.0486595533364012</v>
      </c>
      <c r="P3">
        <f t="shared" ref="P3:P29" si="1">(E3/F3)*100</f>
        <v>1.8950169156788426</v>
      </c>
      <c r="Q3">
        <f t="shared" ref="Q3:Q29" si="2">(E3/D3)*100</f>
        <v>49.387371469792853</v>
      </c>
      <c r="R3">
        <f t="shared" ref="R3:R29" si="3">I3/G3</f>
        <v>0.44832411794988736</v>
      </c>
      <c r="S3">
        <f t="shared" ref="S3:S29" si="4">H3/F3</f>
        <v>0.72055453813872306</v>
      </c>
      <c r="T3">
        <f t="shared" ref="T3:T29" si="5">H3/J3</f>
        <v>0.39873860431920705</v>
      </c>
      <c r="U3">
        <f t="shared" ref="U3:U29" si="6">L3/G3</f>
        <v>0.31628565028905831</v>
      </c>
      <c r="V3">
        <f t="shared" ref="V3:V29" si="7">M3/(M3+F3)</f>
        <v>0.37827116199472405</v>
      </c>
      <c r="X3" s="3">
        <v>124.08</v>
      </c>
      <c r="Z3">
        <f t="shared" ref="Z3:Z29" si="8">((K3-K4)/K4)*100</f>
        <v>17.39130434782609</v>
      </c>
      <c r="AA3">
        <f t="shared" ref="AA3:AA29" si="9">X3*C3/D3</f>
        <v>56.43135750585963</v>
      </c>
      <c r="AB3">
        <f t="shared" ref="AB3:AB29" si="10">X3/K3</f>
        <v>114.88888888888889</v>
      </c>
      <c r="AC3">
        <f t="shared" ref="AC3:AC29" si="11">X3*C3/F3</f>
        <v>2.1652980076846506</v>
      </c>
      <c r="AD3">
        <f t="shared" ref="AD3:AD29" si="12">0.5*(J3+J4)/F3</f>
        <v>1.7847776470386731</v>
      </c>
    </row>
    <row r="4" spans="1:30">
      <c r="A4">
        <v>2</v>
      </c>
      <c r="B4">
        <v>2024</v>
      </c>
      <c r="C4" s="4">
        <v>925880</v>
      </c>
      <c r="D4" s="4">
        <v>2007954</v>
      </c>
      <c r="E4" s="4">
        <v>861348</v>
      </c>
      <c r="F4" s="4">
        <v>53345060</v>
      </c>
      <c r="G4" s="4">
        <v>2137272</v>
      </c>
      <c r="H4" s="4">
        <v>35614097</v>
      </c>
      <c r="I4" s="4">
        <v>1114242</v>
      </c>
      <c r="J4" s="4">
        <v>93537418</v>
      </c>
      <c r="K4">
        <v>0.92</v>
      </c>
      <c r="L4" s="4">
        <v>598347</v>
      </c>
      <c r="M4" s="4">
        <v>29904620</v>
      </c>
      <c r="O4">
        <f t="shared" si="0"/>
        <v>0.92085928649430959</v>
      </c>
      <c r="P4">
        <f t="shared" si="1"/>
        <v>1.6146724738898035</v>
      </c>
      <c r="Q4">
        <f t="shared" si="2"/>
        <v>42.896799428672175</v>
      </c>
      <c r="R4">
        <f t="shared" si="3"/>
        <v>0.52133841644863166</v>
      </c>
      <c r="S4">
        <f t="shared" si="4"/>
        <v>0.6676175263463946</v>
      </c>
      <c r="T4">
        <f t="shared" si="5"/>
        <v>0.38074706103176803</v>
      </c>
      <c r="U4">
        <f t="shared" si="6"/>
        <v>0.27995828326951366</v>
      </c>
      <c r="V4">
        <f t="shared" si="7"/>
        <v>0.35921603542500102</v>
      </c>
      <c r="X4" s="3">
        <v>109.54</v>
      </c>
      <c r="Z4">
        <f t="shared" si="8"/>
        <v>46.031746031746032</v>
      </c>
      <c r="AA4">
        <f t="shared" si="9"/>
        <v>50.509571035989872</v>
      </c>
      <c r="AB4">
        <f t="shared" si="10"/>
        <v>119.06521739130434</v>
      </c>
      <c r="AC4">
        <f t="shared" si="11"/>
        <v>1.9012237534272152</v>
      </c>
      <c r="AD4">
        <f t="shared" si="12"/>
        <v>1.7513123801904056</v>
      </c>
    </row>
    <row r="5" spans="1:30">
      <c r="A5">
        <v>1</v>
      </c>
      <c r="B5">
        <v>2024</v>
      </c>
      <c r="C5" s="4">
        <v>925790</v>
      </c>
      <c r="D5" s="4">
        <v>1956621</v>
      </c>
      <c r="E5" s="4">
        <v>585715</v>
      </c>
      <c r="F5" s="4">
        <v>53190653</v>
      </c>
      <c r="G5" s="4">
        <v>2783751</v>
      </c>
      <c r="H5" s="4">
        <v>35513192</v>
      </c>
      <c r="I5" s="4">
        <v>883382</v>
      </c>
      <c r="J5" s="4">
        <v>93310310</v>
      </c>
      <c r="K5">
        <v>0.63</v>
      </c>
      <c r="L5" s="4">
        <v>500589</v>
      </c>
      <c r="M5" s="4">
        <v>29557667</v>
      </c>
      <c r="O5">
        <f t="shared" si="0"/>
        <v>0.62770662748843087</v>
      </c>
      <c r="P5">
        <f t="shared" si="1"/>
        <v>1.101161514223185</v>
      </c>
      <c r="Q5">
        <f t="shared" si="2"/>
        <v>29.935025740805195</v>
      </c>
      <c r="R5">
        <f t="shared" si="3"/>
        <v>0.31733513521863127</v>
      </c>
      <c r="S5">
        <f t="shared" si="4"/>
        <v>0.66765850759530998</v>
      </c>
      <c r="T5">
        <f t="shared" si="5"/>
        <v>0.38059236969633903</v>
      </c>
      <c r="U5">
        <f t="shared" si="6"/>
        <v>0.17982535075874242</v>
      </c>
      <c r="V5">
        <f t="shared" si="7"/>
        <v>0.35719960236050713</v>
      </c>
      <c r="X5">
        <v>125.92</v>
      </c>
      <c r="Z5">
        <f t="shared" si="8"/>
        <v>-4.5454545454545494</v>
      </c>
      <c r="AA5">
        <f t="shared" si="9"/>
        <v>59.579998783617263</v>
      </c>
      <c r="AB5">
        <f t="shared" si="10"/>
        <v>199.87301587301587</v>
      </c>
      <c r="AC5">
        <f t="shared" si="11"/>
        <v>2.1916534245217858</v>
      </c>
      <c r="AD5">
        <f t="shared" si="12"/>
        <v>1.7515403505198555</v>
      </c>
    </row>
    <row r="6" spans="1:30">
      <c r="A6">
        <v>4</v>
      </c>
      <c r="B6">
        <v>2023</v>
      </c>
      <c r="C6" s="4">
        <v>924391</v>
      </c>
      <c r="D6" s="4">
        <v>1889247</v>
      </c>
      <c r="E6" s="4">
        <v>630936</v>
      </c>
      <c r="F6" s="4">
        <v>53181724</v>
      </c>
      <c r="G6" s="4">
        <v>3289062</v>
      </c>
      <c r="H6" s="4">
        <v>35197120</v>
      </c>
      <c r="I6" s="4">
        <v>1794979</v>
      </c>
      <c r="J6" s="4">
        <v>93020840</v>
      </c>
      <c r="K6">
        <v>0.66</v>
      </c>
      <c r="L6" s="4">
        <v>530388</v>
      </c>
      <c r="M6" s="4">
        <v>29000501</v>
      </c>
      <c r="O6">
        <f t="shared" si="0"/>
        <v>0.6782738147709696</v>
      </c>
      <c r="P6">
        <f t="shared" si="1"/>
        <v>1.1863774856189317</v>
      </c>
      <c r="Q6">
        <f t="shared" si="2"/>
        <v>33.396162598114486</v>
      </c>
      <c r="R6">
        <f t="shared" si="3"/>
        <v>0.54574191669235783</v>
      </c>
      <c r="S6">
        <f t="shared" si="4"/>
        <v>0.6618273600908462</v>
      </c>
      <c r="T6">
        <f t="shared" si="5"/>
        <v>0.37837886649916297</v>
      </c>
      <c r="U6">
        <f t="shared" si="6"/>
        <v>0.16125813377795858</v>
      </c>
      <c r="V6">
        <f t="shared" si="7"/>
        <v>0.35288045559730219</v>
      </c>
      <c r="X6" s="3">
        <v>127.96</v>
      </c>
      <c r="Z6">
        <f t="shared" si="8"/>
        <v>-17.5</v>
      </c>
      <c r="AA6">
        <f t="shared" si="9"/>
        <v>62.60963884552946</v>
      </c>
      <c r="AB6">
        <f t="shared" si="10"/>
        <v>193.87878787878785</v>
      </c>
      <c r="AC6">
        <f t="shared" si="11"/>
        <v>2.2241676926456915</v>
      </c>
      <c r="AD6">
        <f t="shared" si="12"/>
        <v>1.7390396087949311</v>
      </c>
    </row>
    <row r="7" spans="1:30">
      <c r="A7">
        <v>3</v>
      </c>
      <c r="B7">
        <v>2023</v>
      </c>
      <c r="C7" s="4">
        <v>923974</v>
      </c>
      <c r="D7" s="4">
        <v>1914664</v>
      </c>
      <c r="E7" s="4">
        <v>747627</v>
      </c>
      <c r="F7" s="4">
        <v>53635831</v>
      </c>
      <c r="G7" s="4">
        <v>1933856</v>
      </c>
      <c r="H7" s="4">
        <v>33688547</v>
      </c>
      <c r="I7" s="4">
        <v>1538599</v>
      </c>
      <c r="J7" s="4">
        <v>91949409</v>
      </c>
      <c r="K7">
        <v>0.8</v>
      </c>
      <c r="L7" s="4">
        <v>740841</v>
      </c>
      <c r="M7" s="4">
        <v>27578197</v>
      </c>
      <c r="O7">
        <f t="shared" si="0"/>
        <v>0.81308516077574799</v>
      </c>
      <c r="P7">
        <f t="shared" si="1"/>
        <v>1.3938946895406543</v>
      </c>
      <c r="Q7">
        <f t="shared" si="2"/>
        <v>39.047425553517485</v>
      </c>
      <c r="R7">
        <f t="shared" si="3"/>
        <v>0.79561197938212569</v>
      </c>
      <c r="S7">
        <f t="shared" si="4"/>
        <v>0.62809779156773016</v>
      </c>
      <c r="T7">
        <f t="shared" si="5"/>
        <v>0.3663813325869229</v>
      </c>
      <c r="U7">
        <f t="shared" si="6"/>
        <v>0.38309005427498222</v>
      </c>
      <c r="V7">
        <f t="shared" si="7"/>
        <v>0.33957430359198537</v>
      </c>
      <c r="X7" s="3">
        <v>107.03</v>
      </c>
      <c r="Z7">
        <f t="shared" si="8"/>
        <v>-38.931297709923662</v>
      </c>
      <c r="AA7">
        <f t="shared" si="9"/>
        <v>51.650282879920447</v>
      </c>
      <c r="AB7">
        <f t="shared" si="10"/>
        <v>133.78749999999999</v>
      </c>
      <c r="AC7">
        <f t="shared" si="11"/>
        <v>1.843784935857524</v>
      </c>
      <c r="AD7">
        <f t="shared" si="12"/>
        <v>1.7184543108878092</v>
      </c>
    </row>
    <row r="8" spans="1:30">
      <c r="A8">
        <v>2</v>
      </c>
      <c r="B8">
        <v>2023</v>
      </c>
      <c r="C8" s="4">
        <v>923861</v>
      </c>
      <c r="D8" s="4">
        <v>2450971</v>
      </c>
      <c r="E8" s="4">
        <v>1216028</v>
      </c>
      <c r="F8" s="4">
        <v>53465630</v>
      </c>
      <c r="G8" s="4">
        <v>2211717</v>
      </c>
      <c r="H8" s="4">
        <v>34314217</v>
      </c>
      <c r="I8" s="4">
        <v>1147681</v>
      </c>
      <c r="J8" s="4">
        <v>92392041</v>
      </c>
      <c r="K8">
        <v>1.31</v>
      </c>
      <c r="L8" s="4">
        <v>531110</v>
      </c>
      <c r="M8" s="4">
        <v>28129473</v>
      </c>
      <c r="O8">
        <f t="shared" si="0"/>
        <v>1.3161609883691172</v>
      </c>
      <c r="P8">
        <f t="shared" si="1"/>
        <v>2.2744106821522538</v>
      </c>
      <c r="Q8">
        <f t="shared" si="2"/>
        <v>49.61413252135582</v>
      </c>
      <c r="R8">
        <f t="shared" si="3"/>
        <v>0.51890951690473963</v>
      </c>
      <c r="S8">
        <f t="shared" si="4"/>
        <v>0.64179954486648716</v>
      </c>
      <c r="T8">
        <f t="shared" si="5"/>
        <v>0.37139797571957522</v>
      </c>
      <c r="U8">
        <f t="shared" si="6"/>
        <v>0.24013470077772156</v>
      </c>
      <c r="V8">
        <f t="shared" si="7"/>
        <v>0.3447446227257045</v>
      </c>
      <c r="X8" s="3">
        <v>116.15</v>
      </c>
      <c r="Z8">
        <f t="shared" si="8"/>
        <v>162</v>
      </c>
      <c r="AA8">
        <f t="shared" si="9"/>
        <v>43.781201470764039</v>
      </c>
      <c r="AB8">
        <f t="shared" si="10"/>
        <v>88.664122137404576</v>
      </c>
      <c r="AC8">
        <f t="shared" si="11"/>
        <v>2.0070175017109122</v>
      </c>
      <c r="AD8">
        <f t="shared" si="12"/>
        <v>1.6918619026840234</v>
      </c>
    </row>
    <row r="9" spans="1:30">
      <c r="A9">
        <v>1</v>
      </c>
      <c r="B9">
        <v>2023</v>
      </c>
      <c r="C9" s="4">
        <v>923453</v>
      </c>
      <c r="D9" s="4">
        <v>1768587</v>
      </c>
      <c r="E9" s="4">
        <v>464623</v>
      </c>
      <c r="F9" s="4">
        <v>52835218</v>
      </c>
      <c r="G9" s="4">
        <v>1720301</v>
      </c>
      <c r="H9" s="4">
        <v>31055655</v>
      </c>
      <c r="I9" s="4">
        <v>1256607</v>
      </c>
      <c r="J9" s="4">
        <v>88520884</v>
      </c>
      <c r="K9">
        <v>0.5</v>
      </c>
      <c r="L9" s="4">
        <v>522501</v>
      </c>
      <c r="M9" s="4">
        <v>25153342</v>
      </c>
      <c r="O9">
        <f t="shared" si="0"/>
        <v>0.52487388173846072</v>
      </c>
      <c r="P9">
        <f t="shared" si="1"/>
        <v>0.87938124907519077</v>
      </c>
      <c r="Q9">
        <f t="shared" si="2"/>
        <v>26.270859166102657</v>
      </c>
      <c r="R9">
        <f t="shared" si="3"/>
        <v>0.73045763503014882</v>
      </c>
      <c r="S9">
        <f t="shared" si="4"/>
        <v>0.58778322822477991</v>
      </c>
      <c r="T9">
        <f t="shared" si="5"/>
        <v>0.35082856831840947</v>
      </c>
      <c r="U9">
        <f t="shared" si="6"/>
        <v>0.30372649902546123</v>
      </c>
      <c r="V9">
        <f t="shared" si="7"/>
        <v>0.32252604741003038</v>
      </c>
      <c r="X9" s="3">
        <v>117.34</v>
      </c>
      <c r="Z9">
        <f t="shared" si="8"/>
        <v>-30.555555555555554</v>
      </c>
      <c r="AA9">
        <f t="shared" si="9"/>
        <v>61.268105566760354</v>
      </c>
      <c r="AB9">
        <f t="shared" si="10"/>
        <v>234.68</v>
      </c>
      <c r="AC9">
        <f t="shared" si="11"/>
        <v>2.0508664319318224</v>
      </c>
      <c r="AD9">
        <f t="shared" si="12"/>
        <v>1.6695145650766503</v>
      </c>
    </row>
    <row r="10" spans="1:30">
      <c r="A10">
        <v>4</v>
      </c>
      <c r="B10">
        <v>2022</v>
      </c>
      <c r="C10" s="4">
        <v>923142</v>
      </c>
      <c r="D10" s="4">
        <v>1751592</v>
      </c>
      <c r="E10" s="4">
        <v>587214</v>
      </c>
      <c r="F10" s="4">
        <v>53237282</v>
      </c>
      <c r="G10" s="4">
        <v>3699579</v>
      </c>
      <c r="H10" s="4">
        <v>30034355</v>
      </c>
      <c r="I10" s="4">
        <v>1687073</v>
      </c>
      <c r="J10" s="4">
        <v>87897448</v>
      </c>
      <c r="K10">
        <v>0.72</v>
      </c>
      <c r="L10" s="4">
        <v>278483</v>
      </c>
      <c r="M10" s="4">
        <v>24514772</v>
      </c>
      <c r="O10">
        <f t="shared" si="0"/>
        <v>0.66806717755901168</v>
      </c>
      <c r="P10">
        <f t="shared" si="1"/>
        <v>1.1030127345719867</v>
      </c>
      <c r="Q10">
        <f t="shared" si="2"/>
        <v>33.524587917734266</v>
      </c>
      <c r="R10">
        <f t="shared" si="3"/>
        <v>0.45601756307947472</v>
      </c>
      <c r="S10">
        <f t="shared" si="4"/>
        <v>0.56416018759184583</v>
      </c>
      <c r="T10">
        <f t="shared" si="5"/>
        <v>0.34169769069973455</v>
      </c>
      <c r="U10">
        <f t="shared" si="6"/>
        <v>7.5274240663599834E-2</v>
      </c>
      <c r="V10">
        <f t="shared" si="7"/>
        <v>0.31529420431774058</v>
      </c>
      <c r="X10" s="3">
        <v>105.24</v>
      </c>
      <c r="Z10">
        <f t="shared" si="8"/>
        <v>-47.058823529411768</v>
      </c>
      <c r="AA10">
        <f t="shared" si="9"/>
        <v>55.464665333022758</v>
      </c>
      <c r="AB10">
        <f t="shared" si="10"/>
        <v>146.16666666666666</v>
      </c>
      <c r="AC10">
        <f t="shared" si="11"/>
        <v>1.8248764856177293</v>
      </c>
      <c r="AD10">
        <f t="shared" si="12"/>
        <v>1.3979205117947231</v>
      </c>
    </row>
    <row r="11" spans="1:30">
      <c r="A11">
        <v>3</v>
      </c>
      <c r="B11">
        <v>2022</v>
      </c>
      <c r="C11" s="4">
        <v>740411</v>
      </c>
      <c r="D11" s="4">
        <v>1750892</v>
      </c>
      <c r="E11" s="4">
        <v>1015464</v>
      </c>
      <c r="F11" s="4">
        <v>35293100</v>
      </c>
      <c r="G11" s="4">
        <v>1838824</v>
      </c>
      <c r="H11" s="4">
        <v>21339208</v>
      </c>
      <c r="I11" s="4">
        <v>1250638</v>
      </c>
      <c r="J11" s="4">
        <v>60945529</v>
      </c>
      <c r="K11">
        <v>1.36</v>
      </c>
      <c r="L11" s="4">
        <v>636282</v>
      </c>
      <c r="M11" s="4">
        <v>18139299</v>
      </c>
      <c r="O11">
        <f t="shared" si="0"/>
        <v>1.6661829286935881</v>
      </c>
      <c r="P11">
        <f t="shared" si="1"/>
        <v>2.8772309601593515</v>
      </c>
      <c r="Q11">
        <f t="shared" si="2"/>
        <v>57.996952410542747</v>
      </c>
      <c r="R11">
        <f t="shared" si="3"/>
        <v>0.68012925652482237</v>
      </c>
      <c r="S11">
        <f t="shared" si="4"/>
        <v>0.60462832678342227</v>
      </c>
      <c r="T11">
        <f t="shared" si="5"/>
        <v>0.35013574170469502</v>
      </c>
      <c r="U11">
        <f t="shared" si="6"/>
        <v>0.34602659090810212</v>
      </c>
      <c r="V11">
        <f t="shared" si="7"/>
        <v>0.33948127614483492</v>
      </c>
      <c r="X11" s="3">
        <v>94.22</v>
      </c>
      <c r="Z11">
        <f t="shared" si="8"/>
        <v>65.853658536585385</v>
      </c>
      <c r="AA11">
        <f t="shared" si="9"/>
        <v>39.843419479899389</v>
      </c>
      <c r="AB11">
        <f t="shared" si="10"/>
        <v>69.27941176470587</v>
      </c>
      <c r="AC11">
        <f t="shared" si="11"/>
        <v>1.9766335181664405</v>
      </c>
      <c r="AD11">
        <f t="shared" si="12"/>
        <v>1.7100983761698463</v>
      </c>
    </row>
    <row r="12" spans="1:30">
      <c r="A12">
        <v>2</v>
      </c>
      <c r="B12">
        <v>2022</v>
      </c>
      <c r="C12" s="4">
        <v>740360</v>
      </c>
      <c r="D12" s="4">
        <v>1252080</v>
      </c>
      <c r="E12" s="4">
        <v>611393</v>
      </c>
      <c r="F12" s="4">
        <v>34575767</v>
      </c>
      <c r="G12" s="4">
        <v>1654353</v>
      </c>
      <c r="H12" s="4">
        <v>20889879</v>
      </c>
      <c r="I12" s="4">
        <v>841132</v>
      </c>
      <c r="J12" s="4">
        <v>59763817</v>
      </c>
      <c r="K12">
        <v>0.82</v>
      </c>
      <c r="L12" s="4">
        <v>437515</v>
      </c>
      <c r="M12" s="4">
        <v>18040832</v>
      </c>
      <c r="O12">
        <f t="shared" si="0"/>
        <v>1.0230153137641795</v>
      </c>
      <c r="P12">
        <f t="shared" si="1"/>
        <v>1.7682702454583292</v>
      </c>
      <c r="Q12">
        <f t="shared" si="2"/>
        <v>48.830186569548275</v>
      </c>
      <c r="R12">
        <f t="shared" si="3"/>
        <v>0.50843562407781173</v>
      </c>
      <c r="S12">
        <f t="shared" si="4"/>
        <v>0.60417687914197249</v>
      </c>
      <c r="T12">
        <f t="shared" si="5"/>
        <v>0.34954057569649544</v>
      </c>
      <c r="U12">
        <f t="shared" si="6"/>
        <v>0.26446290483349078</v>
      </c>
      <c r="V12">
        <f t="shared" si="7"/>
        <v>0.3428733962831767</v>
      </c>
      <c r="X12">
        <v>108.42</v>
      </c>
      <c r="Z12">
        <f t="shared" si="8"/>
        <v>-46.753246753246756</v>
      </c>
      <c r="AA12">
        <f t="shared" si="9"/>
        <v>64.109187272378762</v>
      </c>
      <c r="AB12">
        <f t="shared" si="10"/>
        <v>132.21951219512195</v>
      </c>
      <c r="AC12">
        <f t="shared" si="11"/>
        <v>2.3215632844818743</v>
      </c>
      <c r="AD12">
        <f t="shared" si="12"/>
        <v>1.7287206962032107</v>
      </c>
    </row>
    <row r="13" spans="1:30">
      <c r="A13">
        <v>1</v>
      </c>
      <c r="B13">
        <v>2022</v>
      </c>
      <c r="C13" s="4">
        <v>740189</v>
      </c>
      <c r="D13" s="4">
        <v>1219128</v>
      </c>
      <c r="E13" s="4">
        <v>1150785</v>
      </c>
      <c r="F13" s="4">
        <v>34172068</v>
      </c>
      <c r="G13" s="4">
        <v>1206224</v>
      </c>
      <c r="H13" s="4">
        <v>21317669</v>
      </c>
      <c r="I13" s="4">
        <v>2286414</v>
      </c>
      <c r="J13" s="4">
        <v>59779871</v>
      </c>
      <c r="K13">
        <v>1.54</v>
      </c>
      <c r="L13" s="4">
        <v>1912750</v>
      </c>
      <c r="M13" s="4">
        <v>18368538</v>
      </c>
      <c r="O13">
        <f t="shared" si="0"/>
        <v>1.9250376100677768</v>
      </c>
      <c r="P13">
        <f t="shared" si="1"/>
        <v>3.3676188400421068</v>
      </c>
      <c r="Q13">
        <f t="shared" si="2"/>
        <v>94.394107919759037</v>
      </c>
      <c r="R13">
        <f t="shared" si="3"/>
        <v>1.8955136027802464</v>
      </c>
      <c r="S13">
        <f t="shared" si="4"/>
        <v>0.62383315519564109</v>
      </c>
      <c r="T13">
        <f t="shared" si="5"/>
        <v>0.35660279360589453</v>
      </c>
      <c r="U13">
        <f t="shared" si="6"/>
        <v>1.5857336614094895</v>
      </c>
      <c r="V13">
        <f t="shared" si="7"/>
        <v>0.34960651196143416</v>
      </c>
      <c r="X13" s="3">
        <v>147.74</v>
      </c>
      <c r="Z13">
        <f t="shared" si="8"/>
        <v>-5.5214723926380289</v>
      </c>
      <c r="AA13">
        <f t="shared" si="9"/>
        <v>89.699787766337906</v>
      </c>
      <c r="AB13">
        <f t="shared" si="10"/>
        <v>95.935064935064943</v>
      </c>
      <c r="AC13">
        <f t="shared" si="11"/>
        <v>3.2001435458925109</v>
      </c>
      <c r="AD13">
        <f t="shared" si="12"/>
        <v>1.7304497199291538</v>
      </c>
    </row>
    <row r="14" spans="1:30">
      <c r="A14">
        <v>4</v>
      </c>
      <c r="B14">
        <v>2021</v>
      </c>
      <c r="C14" s="4">
        <v>739827</v>
      </c>
      <c r="D14" s="4">
        <v>1277233</v>
      </c>
      <c r="E14" s="4">
        <v>1248662</v>
      </c>
      <c r="F14" s="4">
        <v>33426873</v>
      </c>
      <c r="G14" s="4">
        <v>2033722</v>
      </c>
      <c r="H14" s="4">
        <v>20744010</v>
      </c>
      <c r="I14" s="4">
        <v>1972640</v>
      </c>
      <c r="J14" s="4">
        <v>58486220</v>
      </c>
      <c r="K14">
        <v>1.63</v>
      </c>
      <c r="L14" s="4">
        <v>556117</v>
      </c>
      <c r="M14" s="4">
        <v>18163499</v>
      </c>
      <c r="O14">
        <f t="shared" si="0"/>
        <v>2.1349678608055025</v>
      </c>
      <c r="P14">
        <f t="shared" si="1"/>
        <v>3.7355034675244676</v>
      </c>
      <c r="Q14">
        <f t="shared" si="2"/>
        <v>97.763054979005389</v>
      </c>
      <c r="R14">
        <f t="shared" si="3"/>
        <v>0.96996541316856488</v>
      </c>
      <c r="S14">
        <f t="shared" si="4"/>
        <v>0.62057883787095491</v>
      </c>
      <c r="T14">
        <f t="shared" si="5"/>
        <v>0.35468200885610318</v>
      </c>
      <c r="U14">
        <f t="shared" si="6"/>
        <v>0.27344789504170186</v>
      </c>
      <c r="V14">
        <f t="shared" si="7"/>
        <v>0.35207148729224125</v>
      </c>
      <c r="X14" s="3">
        <v>153.25</v>
      </c>
      <c r="Z14">
        <f t="shared" si="8"/>
        <v>68.041237113402047</v>
      </c>
      <c r="AA14">
        <f t="shared" si="9"/>
        <v>88.768836813643247</v>
      </c>
      <c r="AB14">
        <f t="shared" si="10"/>
        <v>94.018404907975466</v>
      </c>
      <c r="AC14">
        <f t="shared" si="11"/>
        <v>3.3918364948465265</v>
      </c>
      <c r="AD14">
        <f t="shared" si="12"/>
        <v>1.727695109261342</v>
      </c>
    </row>
    <row r="15" spans="1:30">
      <c r="A15">
        <v>3</v>
      </c>
      <c r="B15">
        <v>2021</v>
      </c>
      <c r="C15" s="4">
        <v>739381</v>
      </c>
      <c r="D15" s="4">
        <v>1183049</v>
      </c>
      <c r="E15" s="4">
        <v>723538</v>
      </c>
      <c r="F15" s="4">
        <v>32506117</v>
      </c>
      <c r="G15" s="4">
        <v>1541776</v>
      </c>
      <c r="H15" s="4">
        <v>20259196</v>
      </c>
      <c r="I15" s="4">
        <v>1156742</v>
      </c>
      <c r="J15" s="4">
        <v>57016670</v>
      </c>
      <c r="K15">
        <v>0.97</v>
      </c>
      <c r="L15" s="4">
        <v>585071</v>
      </c>
      <c r="M15" s="4">
        <v>17135668</v>
      </c>
      <c r="O15">
        <f t="shared" si="0"/>
        <v>1.2689937872555517</v>
      </c>
      <c r="P15">
        <f t="shared" si="1"/>
        <v>2.2258518296725507</v>
      </c>
      <c r="Q15">
        <f t="shared" si="2"/>
        <v>61.158751666245436</v>
      </c>
      <c r="R15">
        <f t="shared" si="3"/>
        <v>0.75026592708668449</v>
      </c>
      <c r="S15">
        <f t="shared" si="4"/>
        <v>0.62324257308247555</v>
      </c>
      <c r="T15">
        <f t="shared" si="5"/>
        <v>0.35532057554395935</v>
      </c>
      <c r="U15">
        <f t="shared" si="6"/>
        <v>0.37947860130135636</v>
      </c>
      <c r="V15">
        <f t="shared" si="7"/>
        <v>0.3451863787734466</v>
      </c>
      <c r="X15" s="3">
        <v>113.72</v>
      </c>
      <c r="Z15">
        <f t="shared" si="8"/>
        <v>19.753086419753075</v>
      </c>
      <c r="AA15">
        <f t="shared" si="9"/>
        <v>71.072632934054283</v>
      </c>
      <c r="AB15">
        <f t="shared" si="10"/>
        <v>117.23711340206185</v>
      </c>
      <c r="AC15">
        <f t="shared" si="11"/>
        <v>2.5866641444747152</v>
      </c>
      <c r="AD15">
        <f t="shared" si="12"/>
        <v>1.7451800687236805</v>
      </c>
    </row>
    <row r="16" spans="1:30">
      <c r="A16">
        <v>2</v>
      </c>
      <c r="B16">
        <v>2021</v>
      </c>
      <c r="C16" s="4">
        <v>739020</v>
      </c>
      <c r="D16" s="4">
        <v>1150842</v>
      </c>
      <c r="E16" s="4">
        <v>600176</v>
      </c>
      <c r="F16" s="4">
        <v>32105713</v>
      </c>
      <c r="G16" s="4">
        <v>1304539</v>
      </c>
      <c r="H16" s="4">
        <v>19960581</v>
      </c>
      <c r="I16" s="4">
        <v>1293518</v>
      </c>
      <c r="J16" s="4">
        <v>56441385</v>
      </c>
      <c r="K16">
        <v>0.81</v>
      </c>
      <c r="L16" s="4">
        <v>601446</v>
      </c>
      <c r="M16" s="4">
        <v>16985305</v>
      </c>
      <c r="O16">
        <f t="shared" si="0"/>
        <v>1.0633615741357163</v>
      </c>
      <c r="P16">
        <f t="shared" si="1"/>
        <v>1.8693744630433842</v>
      </c>
      <c r="Q16">
        <f t="shared" si="2"/>
        <v>52.151033764843483</v>
      </c>
      <c r="R16">
        <f t="shared" si="3"/>
        <v>0.99155180489046324</v>
      </c>
      <c r="S16">
        <f t="shared" si="4"/>
        <v>0.62171430361942126</v>
      </c>
      <c r="T16">
        <f t="shared" si="5"/>
        <v>0.35365150943762275</v>
      </c>
      <c r="U16">
        <f t="shared" si="6"/>
        <v>0.46104102675351216</v>
      </c>
      <c r="V16">
        <f t="shared" si="7"/>
        <v>0.34599618610475752</v>
      </c>
      <c r="X16" s="3">
        <v>107.86</v>
      </c>
      <c r="Z16">
        <f t="shared" si="8"/>
        <v>65.306122448979607</v>
      </c>
      <c r="AA16">
        <f t="shared" si="9"/>
        <v>69.262937223354726</v>
      </c>
      <c r="AB16">
        <f t="shared" si="10"/>
        <v>133.16049382716048</v>
      </c>
      <c r="AC16">
        <f t="shared" si="11"/>
        <v>2.4827574207743028</v>
      </c>
      <c r="AD16">
        <f t="shared" si="12"/>
        <v>1.7469506751025901</v>
      </c>
    </row>
    <row r="17" spans="1:30">
      <c r="A17">
        <v>1</v>
      </c>
      <c r="B17">
        <v>2021</v>
      </c>
      <c r="C17" s="4">
        <v>739746</v>
      </c>
      <c r="D17" s="4">
        <v>1148316</v>
      </c>
      <c r="E17" s="4">
        <v>367347</v>
      </c>
      <c r="F17" s="4">
        <v>32008517</v>
      </c>
      <c r="G17" s="4">
        <v>1192174</v>
      </c>
      <c r="H17" s="4">
        <v>19347606</v>
      </c>
      <c r="I17" s="4">
        <v>1731825</v>
      </c>
      <c r="J17" s="4">
        <v>55732809</v>
      </c>
      <c r="K17">
        <v>0.49</v>
      </c>
      <c r="L17" s="4">
        <v>676074</v>
      </c>
      <c r="M17" s="4">
        <v>16503458</v>
      </c>
      <c r="O17">
        <f t="shared" si="0"/>
        <v>0.6591216315689381</v>
      </c>
      <c r="P17">
        <f t="shared" si="1"/>
        <v>1.1476539197364251</v>
      </c>
      <c r="Q17">
        <f t="shared" si="2"/>
        <v>31.990061969005048</v>
      </c>
      <c r="R17">
        <f t="shared" si="3"/>
        <v>1.4526612725994696</v>
      </c>
      <c r="S17">
        <f t="shared" si="4"/>
        <v>0.60445180887324457</v>
      </c>
      <c r="T17">
        <f t="shared" si="5"/>
        <v>0.34714930661399107</v>
      </c>
      <c r="U17">
        <f t="shared" si="6"/>
        <v>0.56709339408509163</v>
      </c>
      <c r="V17">
        <f t="shared" si="7"/>
        <v>0.34019348830881446</v>
      </c>
      <c r="X17" s="3">
        <v>95.17</v>
      </c>
      <c r="Z17">
        <f t="shared" si="8"/>
        <v>32.432432432432435</v>
      </c>
      <c r="AA17">
        <f t="shared" si="9"/>
        <v>61.308583020701626</v>
      </c>
      <c r="AB17">
        <f t="shared" si="10"/>
        <v>194.22448979591837</v>
      </c>
      <c r="AC17">
        <f t="shared" si="11"/>
        <v>2.199465436652376</v>
      </c>
      <c r="AD17">
        <f t="shared" si="12"/>
        <v>1.7463760348534736</v>
      </c>
    </row>
    <row r="18" spans="1:30">
      <c r="A18">
        <v>4</v>
      </c>
      <c r="B18">
        <v>2020</v>
      </c>
      <c r="C18" s="4">
        <v>739381</v>
      </c>
      <c r="D18" s="4">
        <v>1111597</v>
      </c>
      <c r="E18" s="4">
        <v>281894</v>
      </c>
      <c r="F18" s="4">
        <v>31971547</v>
      </c>
      <c r="G18" s="4">
        <v>1609522</v>
      </c>
      <c r="H18" s="4">
        <v>19740425</v>
      </c>
      <c r="I18" s="4">
        <v>2187913</v>
      </c>
      <c r="J18" s="4">
        <v>56065005</v>
      </c>
      <c r="K18">
        <v>0.37</v>
      </c>
      <c r="L18" s="4">
        <v>598086</v>
      </c>
      <c r="M18" s="4">
        <v>17336048</v>
      </c>
      <c r="O18">
        <f t="shared" si="0"/>
        <v>0.5027984925712573</v>
      </c>
      <c r="P18">
        <f t="shared" si="1"/>
        <v>0.8817027214854507</v>
      </c>
      <c r="Q18">
        <f t="shared" si="2"/>
        <v>25.359370347347106</v>
      </c>
      <c r="R18">
        <f t="shared" si="3"/>
        <v>1.3593557590390191</v>
      </c>
      <c r="S18">
        <f t="shared" si="4"/>
        <v>0.61743727946602023</v>
      </c>
      <c r="T18">
        <f t="shared" si="5"/>
        <v>0.35209887165799769</v>
      </c>
      <c r="U18">
        <f t="shared" si="6"/>
        <v>0.37159231125762804</v>
      </c>
      <c r="V18">
        <f t="shared" si="7"/>
        <v>0.35158981085976715</v>
      </c>
      <c r="X18">
        <v>88.93</v>
      </c>
      <c r="Z18">
        <f t="shared" si="8"/>
        <v>-7.5000000000000071</v>
      </c>
      <c r="AA18">
        <f t="shared" si="9"/>
        <v>59.151969940545001</v>
      </c>
      <c r="AB18">
        <f t="shared" si="10"/>
        <v>240.35135135135138</v>
      </c>
      <c r="AC18">
        <f t="shared" si="11"/>
        <v>2.0566146620931418</v>
      </c>
      <c r="AD18">
        <f t="shared" si="12"/>
        <v>1.748814391120955</v>
      </c>
    </row>
    <row r="19" spans="1:30">
      <c r="A19">
        <v>3</v>
      </c>
      <c r="B19">
        <v>2020</v>
      </c>
      <c r="C19" s="4">
        <v>738965</v>
      </c>
      <c r="D19" s="4">
        <v>1082773</v>
      </c>
      <c r="E19" s="4">
        <v>302694</v>
      </c>
      <c r="F19" s="4">
        <v>32097175</v>
      </c>
      <c r="G19" s="4">
        <v>1158857</v>
      </c>
      <c r="H19" s="4">
        <v>19270291</v>
      </c>
      <c r="I19" s="4">
        <v>2697380</v>
      </c>
      <c r="J19" s="4">
        <v>55759598</v>
      </c>
      <c r="K19">
        <v>0.4</v>
      </c>
      <c r="L19" s="4">
        <v>940193</v>
      </c>
      <c r="M19" s="4">
        <v>16966660</v>
      </c>
      <c r="O19">
        <f t="shared" si="0"/>
        <v>0.54285542015564747</v>
      </c>
      <c r="P19">
        <f t="shared" si="1"/>
        <v>0.94305495732879918</v>
      </c>
      <c r="Q19">
        <f t="shared" si="2"/>
        <v>27.955444031205062</v>
      </c>
      <c r="R19">
        <f t="shared" si="3"/>
        <v>2.3276210956140404</v>
      </c>
      <c r="S19">
        <f t="shared" si="4"/>
        <v>0.60037342850266417</v>
      </c>
      <c r="T19">
        <f t="shared" si="5"/>
        <v>0.34559594565226243</v>
      </c>
      <c r="U19">
        <f t="shared" si="6"/>
        <v>0.81131062762704975</v>
      </c>
      <c r="V19">
        <f t="shared" si="7"/>
        <v>0.34580786438728239</v>
      </c>
      <c r="X19" s="3">
        <v>89.26</v>
      </c>
      <c r="Z19">
        <f t="shared" si="8"/>
        <v>-25.925925925925924</v>
      </c>
      <c r="AA19">
        <f t="shared" si="9"/>
        <v>60.917677020021749</v>
      </c>
      <c r="AB19">
        <f t="shared" si="10"/>
        <v>223.15</v>
      </c>
      <c r="AC19">
        <f t="shared" si="11"/>
        <v>2.055010009447872</v>
      </c>
      <c r="AD19">
        <f t="shared" si="12"/>
        <v>1.7288352479618534</v>
      </c>
    </row>
    <row r="20" spans="1:30">
      <c r="A20">
        <v>2</v>
      </c>
      <c r="B20">
        <v>2020</v>
      </c>
      <c r="C20" s="4">
        <v>738732</v>
      </c>
      <c r="D20" s="4">
        <v>1266124</v>
      </c>
      <c r="E20" s="4">
        <v>406173</v>
      </c>
      <c r="F20" s="4">
        <v>32242928</v>
      </c>
      <c r="G20" s="4">
        <v>1255677</v>
      </c>
      <c r="H20" s="4">
        <v>18475648</v>
      </c>
      <c r="I20" s="4">
        <v>2497637</v>
      </c>
      <c r="J20" s="4">
        <v>55221857</v>
      </c>
      <c r="K20">
        <v>0.54</v>
      </c>
      <c r="L20" s="4">
        <v>549129</v>
      </c>
      <c r="M20" s="4">
        <v>16155422</v>
      </c>
      <c r="O20">
        <f t="shared" si="0"/>
        <v>0.73552941184140186</v>
      </c>
      <c r="P20">
        <f t="shared" si="1"/>
        <v>1.2597274044094258</v>
      </c>
      <c r="Q20">
        <f t="shared" si="2"/>
        <v>32.080033235291324</v>
      </c>
      <c r="R20">
        <f t="shared" si="3"/>
        <v>1.9890760123821651</v>
      </c>
      <c r="S20">
        <f t="shared" si="4"/>
        <v>0.57301396448858488</v>
      </c>
      <c r="T20">
        <f t="shared" si="5"/>
        <v>0.33457129121898238</v>
      </c>
      <c r="U20">
        <f t="shared" si="6"/>
        <v>0.43731708074608361</v>
      </c>
      <c r="V20">
        <f t="shared" si="7"/>
        <v>0.33380109032642641</v>
      </c>
      <c r="X20" s="3">
        <v>82.33</v>
      </c>
      <c r="Z20">
        <f t="shared" si="8"/>
        <v>-22.857142857142847</v>
      </c>
      <c r="AA20">
        <f t="shared" si="9"/>
        <v>48.036215694513338</v>
      </c>
      <c r="AB20">
        <f t="shared" si="10"/>
        <v>152.46296296296296</v>
      </c>
      <c r="AC20">
        <f t="shared" si="11"/>
        <v>1.8862990842519018</v>
      </c>
      <c r="AD20">
        <f t="shared" si="12"/>
        <v>1.7093531952184988</v>
      </c>
    </row>
    <row r="21" spans="1:30">
      <c r="A21">
        <v>1</v>
      </c>
      <c r="B21">
        <v>2020</v>
      </c>
      <c r="C21" s="4">
        <v>738563</v>
      </c>
      <c r="D21" s="4">
        <v>978241</v>
      </c>
      <c r="E21" s="4">
        <v>491053</v>
      </c>
      <c r="F21" s="4">
        <v>32259442</v>
      </c>
      <c r="G21" s="4">
        <v>940863</v>
      </c>
      <c r="H21" s="4">
        <v>18231377</v>
      </c>
      <c r="I21" s="4">
        <v>2783395</v>
      </c>
      <c r="J21" s="4">
        <v>55007247</v>
      </c>
      <c r="K21">
        <v>0.7</v>
      </c>
      <c r="L21" s="4">
        <v>807871</v>
      </c>
      <c r="M21" s="4">
        <v>16174704</v>
      </c>
      <c r="O21">
        <f t="shared" si="0"/>
        <v>0.89270601017353224</v>
      </c>
      <c r="P21">
        <f t="shared" si="1"/>
        <v>1.5221992990455322</v>
      </c>
      <c r="Q21">
        <f t="shared" si="2"/>
        <v>50.197548456873101</v>
      </c>
      <c r="R21">
        <f t="shared" si="3"/>
        <v>2.958342500449056</v>
      </c>
      <c r="S21">
        <f t="shared" si="4"/>
        <v>0.56514855402644593</v>
      </c>
      <c r="T21">
        <f t="shared" si="5"/>
        <v>0.33143591061737737</v>
      </c>
      <c r="U21">
        <f t="shared" si="6"/>
        <v>0.85864892125633596</v>
      </c>
      <c r="V21">
        <f t="shared" si="7"/>
        <v>0.33395249706684205</v>
      </c>
      <c r="X21" s="3">
        <v>70.459999999999994</v>
      </c>
      <c r="Z21">
        <f t="shared" si="8"/>
        <v>16.666666666666664</v>
      </c>
      <c r="AA21">
        <f t="shared" si="9"/>
        <v>53.196654996059252</v>
      </c>
      <c r="AB21">
        <f t="shared" si="10"/>
        <v>100.65714285714286</v>
      </c>
      <c r="AC21">
        <f t="shared" si="11"/>
        <v>1.613144733873574</v>
      </c>
      <c r="AD21">
        <f t="shared" si="12"/>
        <v>1.4730431016134748</v>
      </c>
    </row>
    <row r="22" spans="1:30">
      <c r="A22">
        <v>4</v>
      </c>
      <c r="B22">
        <v>2019</v>
      </c>
      <c r="C22" s="4">
        <v>631797</v>
      </c>
      <c r="D22" s="4">
        <v>826016</v>
      </c>
      <c r="E22" s="4">
        <v>386991</v>
      </c>
      <c r="F22" s="4">
        <v>22653127</v>
      </c>
      <c r="G22" s="4">
        <v>1125014</v>
      </c>
      <c r="H22" s="4">
        <v>13960066</v>
      </c>
      <c r="I22" s="4">
        <v>2161282</v>
      </c>
      <c r="J22" s="4">
        <v>40031850</v>
      </c>
      <c r="K22">
        <v>0.6</v>
      </c>
      <c r="L22" s="4">
        <v>1088855</v>
      </c>
      <c r="M22" s="4">
        <v>12377511</v>
      </c>
      <c r="O22">
        <f t="shared" si="0"/>
        <v>0.96670775894693839</v>
      </c>
      <c r="P22">
        <f t="shared" si="1"/>
        <v>1.708333688324795</v>
      </c>
      <c r="Q22">
        <f t="shared" si="2"/>
        <v>46.850303141827759</v>
      </c>
      <c r="R22">
        <f t="shared" si="3"/>
        <v>1.9211156483385985</v>
      </c>
      <c r="S22">
        <f t="shared" si="4"/>
        <v>0.61625337641024125</v>
      </c>
      <c r="T22">
        <f t="shared" si="5"/>
        <v>0.3487239785320938</v>
      </c>
      <c r="U22">
        <f t="shared" si="6"/>
        <v>0.96785906664272625</v>
      </c>
      <c r="V22">
        <f t="shared" si="7"/>
        <v>0.35333387305135577</v>
      </c>
      <c r="X22">
        <v>77.5</v>
      </c>
      <c r="Z22">
        <f t="shared" si="8"/>
        <v>-15.492957746478872</v>
      </c>
      <c r="AA22">
        <f t="shared" si="9"/>
        <v>59.277625978189285</v>
      </c>
      <c r="AB22">
        <f t="shared" si="10"/>
        <v>129.16666666666669</v>
      </c>
      <c r="AC22">
        <f t="shared" si="11"/>
        <v>2.1614794063530391</v>
      </c>
      <c r="AD22">
        <f t="shared" si="12"/>
        <v>1.7542839670655623</v>
      </c>
    </row>
    <row r="23" spans="1:30">
      <c r="A23">
        <v>3</v>
      </c>
      <c r="B23">
        <v>2019</v>
      </c>
      <c r="C23" s="4">
        <v>631743</v>
      </c>
      <c r="D23" s="4">
        <v>942181</v>
      </c>
      <c r="E23" s="4">
        <v>452146</v>
      </c>
      <c r="F23" s="4">
        <v>22517210</v>
      </c>
      <c r="G23" s="4">
        <v>808898</v>
      </c>
      <c r="H23" s="4">
        <v>13512608</v>
      </c>
      <c r="I23" s="4">
        <v>1824011</v>
      </c>
      <c r="J23" s="4">
        <v>39448185</v>
      </c>
      <c r="K23">
        <v>0.71</v>
      </c>
      <c r="L23" s="4">
        <v>1024994</v>
      </c>
      <c r="M23" s="4">
        <v>11891345</v>
      </c>
      <c r="O23">
        <f t="shared" si="0"/>
        <v>1.1461769407134954</v>
      </c>
      <c r="P23">
        <f t="shared" si="1"/>
        <v>2.0080018794513177</v>
      </c>
      <c r="Q23">
        <f t="shared" si="2"/>
        <v>47.989292927792008</v>
      </c>
      <c r="R23">
        <f t="shared" si="3"/>
        <v>2.2549332548726788</v>
      </c>
      <c r="S23">
        <f t="shared" si="4"/>
        <v>0.6001013447047836</v>
      </c>
      <c r="T23">
        <f t="shared" si="5"/>
        <v>0.34254067709325536</v>
      </c>
      <c r="U23">
        <f t="shared" si="6"/>
        <v>1.2671486392598326</v>
      </c>
      <c r="V23">
        <f t="shared" si="7"/>
        <v>0.34559268763247974</v>
      </c>
      <c r="X23" s="3">
        <v>73.650000000000006</v>
      </c>
      <c r="Z23">
        <f t="shared" si="8"/>
        <v>18.333333333333332</v>
      </c>
      <c r="AA23">
        <f t="shared" si="9"/>
        <v>49.383156686454093</v>
      </c>
      <c r="AB23">
        <f t="shared" si="10"/>
        <v>103.7323943661972</v>
      </c>
      <c r="AC23">
        <f t="shared" si="11"/>
        <v>2.0663249110347155</v>
      </c>
      <c r="AD23">
        <f t="shared" si="12"/>
        <v>1.7354489077465636</v>
      </c>
    </row>
    <row r="24" spans="1:30">
      <c r="A24">
        <v>2</v>
      </c>
      <c r="B24">
        <v>2019</v>
      </c>
      <c r="C24" s="4">
        <v>631054</v>
      </c>
      <c r="D24" s="4">
        <v>790372</v>
      </c>
      <c r="E24" s="4">
        <v>385276</v>
      </c>
      <c r="F24" s="4">
        <v>22330808</v>
      </c>
      <c r="G24" s="4">
        <v>853847</v>
      </c>
      <c r="H24" s="4">
        <v>12929317</v>
      </c>
      <c r="I24" s="4">
        <v>1010311</v>
      </c>
      <c r="J24" s="4">
        <v>38706750</v>
      </c>
      <c r="K24">
        <v>0.6</v>
      </c>
      <c r="L24" s="4">
        <v>401190</v>
      </c>
      <c r="M24" s="4">
        <v>11371490</v>
      </c>
      <c r="O24">
        <f t="shared" si="0"/>
        <v>0.99537160831121196</v>
      </c>
      <c r="P24">
        <f t="shared" si="1"/>
        <v>1.7253115068653135</v>
      </c>
      <c r="Q24">
        <f t="shared" si="2"/>
        <v>48.746160036033665</v>
      </c>
      <c r="R24">
        <f t="shared" si="3"/>
        <v>1.1832459445310459</v>
      </c>
      <c r="S24">
        <f t="shared" si="4"/>
        <v>0.57899011088179164</v>
      </c>
      <c r="T24">
        <f t="shared" si="5"/>
        <v>0.33403261704999776</v>
      </c>
      <c r="U24">
        <f t="shared" si="6"/>
        <v>0.46986169653345389</v>
      </c>
      <c r="V24">
        <f t="shared" si="7"/>
        <v>0.33740992973238798</v>
      </c>
      <c r="X24" s="3">
        <v>68.790000000000006</v>
      </c>
      <c r="Z24">
        <v>0</v>
      </c>
      <c r="AA24">
        <f t="shared" si="9"/>
        <v>54.923763316514254</v>
      </c>
      <c r="AB24">
        <f t="shared" si="10"/>
        <v>114.65000000000002</v>
      </c>
      <c r="AC24">
        <f t="shared" si="11"/>
        <v>1.9439603197519768</v>
      </c>
      <c r="AD24">
        <f t="shared" si="12"/>
        <v>1.7262891248717915</v>
      </c>
    </row>
    <row r="25" spans="1:30">
      <c r="A25">
        <v>1</v>
      </c>
      <c r="B25">
        <v>2019</v>
      </c>
      <c r="C25" s="4">
        <v>630743</v>
      </c>
      <c r="D25" s="4">
        <v>772052</v>
      </c>
      <c r="E25" s="4">
        <v>348546</v>
      </c>
      <c r="F25" s="4">
        <v>22334483</v>
      </c>
      <c r="G25" s="4">
        <v>721941</v>
      </c>
      <c r="H25" s="4">
        <v>12568051</v>
      </c>
      <c r="I25" s="4">
        <v>1151006</v>
      </c>
      <c r="J25" s="4">
        <v>38392112</v>
      </c>
      <c r="K25">
        <v>0.55000000000000004</v>
      </c>
      <c r="L25" s="4">
        <v>251030</v>
      </c>
      <c r="M25" s="4">
        <v>11098480</v>
      </c>
      <c r="O25">
        <f t="shared" si="0"/>
        <v>0.90785836423898747</v>
      </c>
      <c r="P25">
        <f t="shared" si="1"/>
        <v>1.5605733967515614</v>
      </c>
      <c r="Q25">
        <f t="shared" si="2"/>
        <v>45.145404713672136</v>
      </c>
      <c r="R25">
        <f t="shared" si="3"/>
        <v>1.5943214196173925</v>
      </c>
      <c r="S25">
        <f t="shared" si="4"/>
        <v>0.56271958477838957</v>
      </c>
      <c r="T25">
        <f t="shared" si="5"/>
        <v>0.32736024004097508</v>
      </c>
      <c r="U25">
        <f t="shared" si="6"/>
        <v>0.34771539502535526</v>
      </c>
      <c r="V25">
        <f t="shared" si="7"/>
        <v>0.33196220149557187</v>
      </c>
      <c r="X25" s="3">
        <v>61.38</v>
      </c>
      <c r="Z25">
        <f t="shared" si="8"/>
        <v>-45.544554455445542</v>
      </c>
      <c r="AA25">
        <f t="shared" si="9"/>
        <v>50.145592965240688</v>
      </c>
      <c r="AB25">
        <f t="shared" si="10"/>
        <v>111.6</v>
      </c>
      <c r="AC25">
        <f t="shared" si="11"/>
        <v>1.7334184695477395</v>
      </c>
      <c r="AD25">
        <f t="shared" si="12"/>
        <v>1.7195333332766198</v>
      </c>
    </row>
    <row r="26" spans="1:30">
      <c r="A26">
        <v>4</v>
      </c>
      <c r="B26">
        <v>2018</v>
      </c>
      <c r="C26" s="4">
        <v>629616</v>
      </c>
      <c r="D26" s="4">
        <v>807085</v>
      </c>
      <c r="E26" s="4">
        <v>598060</v>
      </c>
      <c r="F26" s="4">
        <v>22298093</v>
      </c>
      <c r="G26" s="4">
        <v>990961</v>
      </c>
      <c r="H26" s="4">
        <v>12616776</v>
      </c>
      <c r="I26" s="4">
        <v>1314251</v>
      </c>
      <c r="J26" s="4">
        <v>38417664</v>
      </c>
      <c r="K26">
        <v>1.01</v>
      </c>
      <c r="L26" s="4">
        <v>343856</v>
      </c>
      <c r="M26" s="4">
        <v>11089815</v>
      </c>
      <c r="O26">
        <f t="shared" si="0"/>
        <v>1.5567318200294531</v>
      </c>
      <c r="P26">
        <f t="shared" si="1"/>
        <v>2.6821127708095935</v>
      </c>
      <c r="Q26">
        <f t="shared" si="2"/>
        <v>74.1012408854086</v>
      </c>
      <c r="R26">
        <f t="shared" si="3"/>
        <v>1.3262388731746255</v>
      </c>
      <c r="S26">
        <f t="shared" si="4"/>
        <v>0.56582309527545693</v>
      </c>
      <c r="T26">
        <f t="shared" si="5"/>
        <v>0.32841080602922657</v>
      </c>
      <c r="U26">
        <f t="shared" si="6"/>
        <v>0.34699246489014202</v>
      </c>
      <c r="V26">
        <f t="shared" si="7"/>
        <v>0.33215063968667941</v>
      </c>
      <c r="X26">
        <v>49.73</v>
      </c>
      <c r="Z26">
        <f t="shared" si="8"/>
        <v>68.333333333333343</v>
      </c>
      <c r="AA26">
        <f t="shared" si="9"/>
        <v>38.794927027512593</v>
      </c>
      <c r="AB26">
        <f t="shared" si="10"/>
        <v>49.237623762376231</v>
      </c>
      <c r="AC26">
        <f t="shared" si="11"/>
        <v>1.4041919943557506</v>
      </c>
      <c r="AD26">
        <f t="shared" si="12"/>
        <v>1.7195601883981737</v>
      </c>
    </row>
    <row r="27" spans="1:30">
      <c r="A27">
        <v>3</v>
      </c>
      <c r="B27">
        <v>2018</v>
      </c>
      <c r="C27" s="4">
        <v>629522</v>
      </c>
      <c r="D27" s="4">
        <v>682432</v>
      </c>
      <c r="E27" s="4">
        <v>347836</v>
      </c>
      <c r="F27" s="4">
        <v>22030599</v>
      </c>
      <c r="G27" s="4">
        <v>1109234</v>
      </c>
      <c r="H27" s="4">
        <v>12830507</v>
      </c>
      <c r="I27" s="4">
        <v>1037137</v>
      </c>
      <c r="J27" s="4">
        <v>38268162</v>
      </c>
      <c r="K27">
        <v>0.6</v>
      </c>
      <c r="L27" s="4">
        <v>275562</v>
      </c>
      <c r="M27" s="4">
        <v>11232129</v>
      </c>
      <c r="O27">
        <f t="shared" si="0"/>
        <v>0.90894357560208938</v>
      </c>
      <c r="P27">
        <f t="shared" si="1"/>
        <v>1.578876725049555</v>
      </c>
      <c r="Q27">
        <f t="shared" si="2"/>
        <v>50.97006002063209</v>
      </c>
      <c r="R27">
        <f t="shared" si="3"/>
        <v>0.93500289388893598</v>
      </c>
      <c r="S27">
        <f t="shared" si="4"/>
        <v>0.58239483184274743</v>
      </c>
      <c r="T27">
        <f t="shared" si="5"/>
        <v>0.33527889319586346</v>
      </c>
      <c r="U27">
        <f t="shared" si="6"/>
        <v>0.24842549002284459</v>
      </c>
      <c r="V27">
        <f t="shared" si="7"/>
        <v>0.33767912842265974</v>
      </c>
      <c r="X27" s="3">
        <v>56.98</v>
      </c>
      <c r="Z27">
        <f t="shared" si="8"/>
        <v>-3.2258064516129057</v>
      </c>
      <c r="AA27">
        <f t="shared" si="9"/>
        <v>52.562253176873291</v>
      </c>
      <c r="AB27">
        <f t="shared" si="10"/>
        <v>94.966666666666669</v>
      </c>
      <c r="AC27">
        <f t="shared" si="11"/>
        <v>1.6281973794720694</v>
      </c>
      <c r="AD27">
        <f t="shared" si="12"/>
        <v>1.5381116963728494</v>
      </c>
    </row>
    <row r="28" spans="1:30">
      <c r="A28">
        <v>2</v>
      </c>
      <c r="B28">
        <v>2018</v>
      </c>
      <c r="C28" s="4">
        <v>533303</v>
      </c>
      <c r="D28" s="4">
        <v>621276</v>
      </c>
      <c r="E28" s="4">
        <v>336087</v>
      </c>
      <c r="F28" s="4">
        <v>15638570</v>
      </c>
      <c r="G28" s="4">
        <v>731337</v>
      </c>
      <c r="H28" s="4">
        <v>10776379</v>
      </c>
      <c r="I28" s="4">
        <v>1420376</v>
      </c>
      <c r="J28" s="4">
        <v>29502882</v>
      </c>
      <c r="K28">
        <v>0.62</v>
      </c>
      <c r="L28" s="4">
        <v>527830</v>
      </c>
      <c r="M28" s="4">
        <v>9427124</v>
      </c>
      <c r="O28">
        <f t="shared" si="0"/>
        <v>1.1391666753098901</v>
      </c>
      <c r="P28">
        <f t="shared" si="1"/>
        <v>2.1490903580058793</v>
      </c>
      <c r="Q28">
        <f t="shared" si="2"/>
        <v>54.096247078593088</v>
      </c>
      <c r="R28">
        <f t="shared" si="3"/>
        <v>1.942163462261584</v>
      </c>
      <c r="S28">
        <f t="shared" si="4"/>
        <v>0.68908979529458259</v>
      </c>
      <c r="T28">
        <f t="shared" si="5"/>
        <v>0.36526529848846634</v>
      </c>
      <c r="U28">
        <f t="shared" si="6"/>
        <v>0.72173293570542718</v>
      </c>
      <c r="V28">
        <f t="shared" si="7"/>
        <v>0.37609666821912052</v>
      </c>
      <c r="X28" s="3">
        <v>54.82</v>
      </c>
      <c r="Z28">
        <f t="shared" si="8"/>
        <v>-8.8235294117647136</v>
      </c>
      <c r="AA28">
        <f t="shared" si="9"/>
        <v>47.05745990509854</v>
      </c>
      <c r="AB28">
        <f t="shared" si="10"/>
        <v>88.41935483870968</v>
      </c>
      <c r="AC28">
        <f t="shared" si="11"/>
        <v>1.8694593214085431</v>
      </c>
      <c r="AD28">
        <f t="shared" si="12"/>
        <v>1.8919366348713469</v>
      </c>
    </row>
    <row r="29" spans="1:30">
      <c r="A29">
        <v>1</v>
      </c>
      <c r="B29">
        <v>2018</v>
      </c>
      <c r="C29" s="4">
        <v>533107</v>
      </c>
      <c r="D29" s="4">
        <v>693656</v>
      </c>
      <c r="E29" s="4">
        <v>367378</v>
      </c>
      <c r="F29" s="4">
        <v>15680075</v>
      </c>
      <c r="G29" s="4">
        <v>1029701</v>
      </c>
      <c r="H29" s="4">
        <v>10883365</v>
      </c>
      <c r="I29" s="4">
        <v>931253</v>
      </c>
      <c r="J29" s="4">
        <v>29671485</v>
      </c>
      <c r="K29">
        <v>0.68</v>
      </c>
      <c r="L29" s="4">
        <v>458099</v>
      </c>
      <c r="M29" s="4">
        <v>9460177</v>
      </c>
      <c r="O29">
        <f t="shared" si="0"/>
        <v>1.2381517136739195</v>
      </c>
      <c r="P29">
        <f t="shared" si="1"/>
        <v>2.3429607320118047</v>
      </c>
      <c r="Q29">
        <f t="shared" si="2"/>
        <v>52.96256357618185</v>
      </c>
      <c r="R29">
        <f t="shared" si="3"/>
        <v>0.90439166321097098</v>
      </c>
      <c r="S29">
        <f t="shared" si="4"/>
        <v>0.69408883567202329</v>
      </c>
      <c r="T29">
        <f t="shared" si="5"/>
        <v>0.36679542665289588</v>
      </c>
      <c r="U29">
        <f t="shared" si="6"/>
        <v>0.44488545704044186</v>
      </c>
      <c r="V29">
        <f t="shared" si="7"/>
        <v>0.37629602917265903</v>
      </c>
      <c r="X29">
        <v>52.19</v>
      </c>
      <c r="Z29">
        <f>((K29-K30)/K30)*100</f>
        <v>25.925925925925924</v>
      </c>
      <c r="AA29">
        <f t="shared" si="9"/>
        <v>40.110450035752592</v>
      </c>
      <c r="AB29">
        <f t="shared" si="10"/>
        <v>76.749999999999986</v>
      </c>
      <c r="AC29">
        <f t="shared" si="11"/>
        <v>1.7744082429452663</v>
      </c>
      <c r="AD29">
        <f t="shared" si="12"/>
        <v>1.8862333247768266</v>
      </c>
    </row>
    <row r="30" spans="1:30">
      <c r="G30" s="4"/>
      <c r="J30" s="5">
        <v>29481075</v>
      </c>
      <c r="K30">
        <v>0.54</v>
      </c>
    </row>
    <row r="31" spans="1:30">
      <c r="B31" s="6"/>
      <c r="C31" s="16">
        <f>AVERAGE(C2:C29)</f>
        <v>761013.57142857148</v>
      </c>
      <c r="O31">
        <f>AVERAGE(O2:O29)</f>
        <v>1.0433171943841002</v>
      </c>
      <c r="P31">
        <f t="shared" ref="P31:AD31" si="13">AVERAGE(P2:P29)</f>
        <v>1.8275631449658456</v>
      </c>
      <c r="Q31">
        <f t="shared" si="13"/>
        <v>48.6758142845107</v>
      </c>
      <c r="R31">
        <f t="shared" si="13"/>
        <v>1.1855366691082805</v>
      </c>
      <c r="S31">
        <f t="shared" si="13"/>
        <v>0.6202867471762431</v>
      </c>
      <c r="T31">
        <f t="shared" si="13"/>
        <v>0.3547523277252953</v>
      </c>
      <c r="U31">
        <f t="shared" si="13"/>
        <v>0.48604853487383382</v>
      </c>
      <c r="V31">
        <f t="shared" si="13"/>
        <v>0.34676354146193694</v>
      </c>
      <c r="Z31">
        <f t="shared" si="13"/>
        <v>11.068112618909179</v>
      </c>
      <c r="AA31">
        <f t="shared" si="13"/>
        <v>56.536325937143104</v>
      </c>
      <c r="AB31">
        <f t="shared" si="13"/>
        <v>129.65747929644036</v>
      </c>
      <c r="AC31">
        <f t="shared" si="13"/>
        <v>2.0842588858548572</v>
      </c>
      <c r="AD31">
        <f t="shared" si="13"/>
        <v>1.7158437459876912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064A-FB4E-4B11-A1A6-F5E887CC1A14}">
  <dimension ref="A1:AD49"/>
  <sheetViews>
    <sheetView topLeftCell="A9" workbookViewId="0">
      <selection activeCell="C2" sqref="C2:C29"/>
    </sheetView>
  </sheetViews>
  <sheetFormatPr defaultColWidth="8.85546875" defaultRowHeight="15"/>
  <cols>
    <col min="2" max="2" width="11.7109375" customWidth="1"/>
    <col min="3" max="3" width="11" bestFit="1" customWidth="1"/>
    <col min="4" max="6" width="9.85546875" style="12" bestFit="1" customWidth="1"/>
    <col min="7" max="7" width="11.42578125" style="12" bestFit="1" customWidth="1"/>
    <col min="8" max="8" width="11" style="12" bestFit="1" customWidth="1"/>
    <col min="9" max="9" width="11.42578125" style="12" bestFit="1" customWidth="1"/>
    <col min="10" max="10" width="15.42578125" style="12" bestFit="1" customWidth="1"/>
    <col min="12" max="12" width="13.28515625" customWidth="1"/>
    <col min="13" max="13" width="11" bestFit="1" customWidth="1"/>
  </cols>
  <sheetData>
    <row r="1" spans="1:30" ht="43.5">
      <c r="A1" t="s">
        <v>1</v>
      </c>
      <c r="B1" t="s">
        <v>2</v>
      </c>
      <c r="C1" s="1" t="s">
        <v>16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3">
        <v>467383.55</v>
      </c>
      <c r="D2" s="4">
        <v>2547600</v>
      </c>
      <c r="E2" s="4">
        <v>1229600</v>
      </c>
      <c r="F2" s="4">
        <v>3382200</v>
      </c>
      <c r="G2" s="4">
        <v>7075600</v>
      </c>
      <c r="H2" s="4">
        <v>51428700</v>
      </c>
      <c r="I2" s="4">
        <v>3178800</v>
      </c>
      <c r="J2" s="4">
        <v>61077400</v>
      </c>
      <c r="K2">
        <v>2.62</v>
      </c>
      <c r="L2" s="4">
        <v>1999600</v>
      </c>
      <c r="M2" s="4">
        <v>43954100</v>
      </c>
      <c r="O2">
        <f>(E2/J2)*100</f>
        <v>2.0131832723724323</v>
      </c>
      <c r="P2">
        <f>(E2/F2)*100</f>
        <v>36.355035184199636</v>
      </c>
      <c r="Q2">
        <f>(E2/D2)*100</f>
        <v>48.26503375726174</v>
      </c>
      <c r="R2">
        <f>I2/G2</f>
        <v>0.4492622533778054</v>
      </c>
      <c r="S2">
        <f>H2/F2</f>
        <v>15.205694518360831</v>
      </c>
      <c r="T2">
        <f>H2/J2</f>
        <v>0.84202503708409326</v>
      </c>
      <c r="U2">
        <f>L2/G2</f>
        <v>0.28260500876250777</v>
      </c>
      <c r="V2">
        <f>M2/(M2+F2)</f>
        <v>0.92854954865504913</v>
      </c>
      <c r="X2">
        <v>183.41</v>
      </c>
      <c r="Z2">
        <f>((K2-K3)/K3)*100</f>
        <v>-254.11764705882356</v>
      </c>
      <c r="AA2">
        <f>X2*C2/D2</f>
        <v>33.648460082234259</v>
      </c>
      <c r="AB2">
        <f>X2/K2</f>
        <v>70.003816793893122</v>
      </c>
      <c r="AC2">
        <f>X2*C2/F2</f>
        <v>25.345283219649929</v>
      </c>
      <c r="AD2">
        <f>0.5*(J2+J3)/F2</f>
        <v>18.31562296729939</v>
      </c>
    </row>
    <row r="3" spans="1:30">
      <c r="A3">
        <v>3</v>
      </c>
      <c r="B3">
        <v>2024</v>
      </c>
      <c r="C3" s="13">
        <v>467276.57</v>
      </c>
      <c r="D3" s="4">
        <v>2522300</v>
      </c>
      <c r="E3" s="4">
        <v>-792300</v>
      </c>
      <c r="F3" s="4">
        <v>3641700</v>
      </c>
      <c r="G3" s="4">
        <v>7069500</v>
      </c>
      <c r="H3" s="4">
        <v>52623900</v>
      </c>
      <c r="I3" s="4">
        <v>3399600</v>
      </c>
      <c r="J3" s="4">
        <v>62816800</v>
      </c>
      <c r="K3">
        <v>-1.7</v>
      </c>
      <c r="L3" s="4">
        <v>2150300</v>
      </c>
      <c r="M3" s="4">
        <v>44781300</v>
      </c>
      <c r="O3" s="4">
        <f t="shared" ref="O3:O29" si="0">(E3/J3)*100</f>
        <v>-1.2612867895212745</v>
      </c>
      <c r="P3">
        <f t="shared" ref="P3:P29" si="1">(E3/F3)*100</f>
        <v>-21.756322596589506</v>
      </c>
      <c r="Q3">
        <f t="shared" ref="Q3:Q29" si="2">(E3/D3)*100</f>
        <v>-31.411806684375371</v>
      </c>
      <c r="R3">
        <f t="shared" ref="R3:R29" si="3">I3/G3</f>
        <v>0.48088266496923404</v>
      </c>
      <c r="S3">
        <f t="shared" ref="S3:S29" si="4">H3/F3</f>
        <v>14.450366587033528</v>
      </c>
      <c r="T3">
        <f t="shared" ref="T3:T29" si="5">H3/J3</f>
        <v>0.83773608334076233</v>
      </c>
      <c r="U3">
        <f t="shared" ref="U3:U29" si="6">L3/G3</f>
        <v>0.30416578258717025</v>
      </c>
      <c r="V3">
        <f t="shared" ref="V3:V29" si="7">M3/(M3+F3)</f>
        <v>0.92479400284988533</v>
      </c>
      <c r="X3" s="3">
        <v>228.85</v>
      </c>
      <c r="Z3">
        <f t="shared" ref="Z3:Z29" si="8">((K3-K4)/K4)*100</f>
        <v>-188.54166666666669</v>
      </c>
      <c r="AA3">
        <f t="shared" ref="AA3:AA29" si="9">X3*C3/D3</f>
        <v>42.396322025334015</v>
      </c>
      <c r="AB3">
        <f t="shared" ref="AB3:AB29" si="10">X3/K3</f>
        <v>-134.61764705882354</v>
      </c>
      <c r="AC3">
        <f t="shared" ref="AC3:AC29" si="11">X3*C3/F3</f>
        <v>29.364374617486337</v>
      </c>
      <c r="AD3">
        <f t="shared" ref="AD3:AD29" si="12">0.5*(J3+J4)/F3</f>
        <v>17.66408545459538</v>
      </c>
    </row>
    <row r="4" spans="1:30">
      <c r="A4">
        <v>2</v>
      </c>
      <c r="B4">
        <v>2024</v>
      </c>
      <c r="C4" s="4">
        <v>467077</v>
      </c>
      <c r="D4" s="4">
        <v>2900300</v>
      </c>
      <c r="E4" s="4">
        <v>900300</v>
      </c>
      <c r="F4" s="4">
        <v>3856000</v>
      </c>
      <c r="G4" s="4">
        <v>6888700</v>
      </c>
      <c r="H4" s="4">
        <v>55414300</v>
      </c>
      <c r="I4" s="4">
        <v>4114100.0000000005</v>
      </c>
      <c r="J4" s="4">
        <v>65837800</v>
      </c>
      <c r="K4">
        <v>1.92</v>
      </c>
      <c r="L4" s="4">
        <v>2492100</v>
      </c>
      <c r="M4" s="4">
        <v>47389500</v>
      </c>
      <c r="O4">
        <f t="shared" si="0"/>
        <v>1.3674515248079371</v>
      </c>
      <c r="P4">
        <f t="shared" si="1"/>
        <v>23.348029045643155</v>
      </c>
      <c r="Q4">
        <f t="shared" si="2"/>
        <v>31.041616384511951</v>
      </c>
      <c r="R4">
        <f t="shared" si="3"/>
        <v>0.59722444002496844</v>
      </c>
      <c r="S4">
        <f t="shared" si="4"/>
        <v>14.370928423236515</v>
      </c>
      <c r="T4">
        <f t="shared" si="5"/>
        <v>0.841679096203093</v>
      </c>
      <c r="U4">
        <f t="shared" si="6"/>
        <v>0.36176637101339876</v>
      </c>
      <c r="V4">
        <f t="shared" si="7"/>
        <v>0.92475436867627403</v>
      </c>
      <c r="X4" s="3">
        <v>191.28</v>
      </c>
      <c r="Z4">
        <f t="shared" si="8"/>
        <v>-2.0408163265306141</v>
      </c>
      <c r="AA4">
        <f t="shared" si="9"/>
        <v>30.804567996414164</v>
      </c>
      <c r="AB4">
        <f t="shared" si="10"/>
        <v>99.625</v>
      </c>
      <c r="AC4">
        <f t="shared" si="11"/>
        <v>23.169732510373443</v>
      </c>
      <c r="AD4">
        <f t="shared" si="12"/>
        <v>17.183195020746886</v>
      </c>
    </row>
    <row r="5" spans="1:30">
      <c r="A5">
        <v>1</v>
      </c>
      <c r="B5">
        <v>2024</v>
      </c>
      <c r="C5" s="13">
        <v>466963.48</v>
      </c>
      <c r="D5" s="4">
        <v>2834100</v>
      </c>
      <c r="E5" s="4">
        <v>917400</v>
      </c>
      <c r="F5" s="4">
        <v>4047800</v>
      </c>
      <c r="G5" s="4">
        <v>6729800</v>
      </c>
      <c r="H5" s="4">
        <v>56017300</v>
      </c>
      <c r="I5" s="4">
        <v>4239700</v>
      </c>
      <c r="J5" s="4">
        <v>66679000</v>
      </c>
      <c r="K5">
        <v>1.96</v>
      </c>
      <c r="L5" s="4">
        <v>2389100</v>
      </c>
      <c r="M5" s="4">
        <v>47841000</v>
      </c>
      <c r="O5">
        <f t="shared" si="0"/>
        <v>1.3758454685883112</v>
      </c>
      <c r="P5">
        <f t="shared" si="1"/>
        <v>22.66416324917239</v>
      </c>
      <c r="Q5">
        <f t="shared" si="2"/>
        <v>32.370064570763205</v>
      </c>
      <c r="R5">
        <f t="shared" si="3"/>
        <v>0.62998900413088055</v>
      </c>
      <c r="S5">
        <f t="shared" si="4"/>
        <v>13.83894955284352</v>
      </c>
      <c r="T5">
        <f t="shared" si="5"/>
        <v>0.84010408074506215</v>
      </c>
      <c r="U5">
        <f t="shared" si="6"/>
        <v>0.35500312044934468</v>
      </c>
      <c r="V5">
        <f t="shared" si="7"/>
        <v>0.92199087278950376</v>
      </c>
      <c r="X5" s="3">
        <v>191.12</v>
      </c>
      <c r="Z5">
        <f t="shared" si="8"/>
        <v>988.88888888888891</v>
      </c>
      <c r="AA5">
        <f t="shared" si="9"/>
        <v>31.490088669277725</v>
      </c>
      <c r="AB5">
        <f t="shared" si="10"/>
        <v>97.510204081632651</v>
      </c>
      <c r="AC5">
        <f t="shared" si="11"/>
        <v>22.04804098463363</v>
      </c>
      <c r="AD5">
        <f t="shared" si="12"/>
        <v>16.39243539700578</v>
      </c>
    </row>
    <row r="6" spans="1:30">
      <c r="A6">
        <v>4</v>
      </c>
      <c r="B6">
        <v>2023</v>
      </c>
      <c r="C6" s="13">
        <v>466295.97</v>
      </c>
      <c r="D6" s="4">
        <v>2786700</v>
      </c>
      <c r="E6" s="4">
        <v>84900</v>
      </c>
      <c r="F6" s="4">
        <v>4198200</v>
      </c>
      <c r="G6" s="4">
        <v>7249300</v>
      </c>
      <c r="H6" s="4">
        <v>55162200</v>
      </c>
      <c r="I6" s="4">
        <v>3710000</v>
      </c>
      <c r="J6" s="4">
        <v>66027600.000000007</v>
      </c>
      <c r="K6">
        <v>0.18</v>
      </c>
      <c r="L6" s="4">
        <v>1753700</v>
      </c>
      <c r="M6" s="4">
        <v>46307000</v>
      </c>
      <c r="O6">
        <f t="shared" si="0"/>
        <v>0.12858259273394759</v>
      </c>
      <c r="P6">
        <f t="shared" si="1"/>
        <v>2.0222952694011718</v>
      </c>
      <c r="Q6">
        <f t="shared" si="2"/>
        <v>3.0466142749488645</v>
      </c>
      <c r="R6">
        <f t="shared" si="3"/>
        <v>0.5117735505497083</v>
      </c>
      <c r="S6">
        <f t="shared" si="4"/>
        <v>13.139488352150922</v>
      </c>
      <c r="T6">
        <f t="shared" si="5"/>
        <v>0.83544154262762838</v>
      </c>
      <c r="U6">
        <f t="shared" si="6"/>
        <v>0.24191301229084186</v>
      </c>
      <c r="V6">
        <f t="shared" si="7"/>
        <v>0.91687588604737735</v>
      </c>
      <c r="X6" s="3">
        <v>208.81</v>
      </c>
      <c r="Z6">
        <f t="shared" si="8"/>
        <v>-85.714285714285722</v>
      </c>
      <c r="AA6">
        <f t="shared" si="9"/>
        <v>34.939986900527508</v>
      </c>
      <c r="AB6">
        <f t="shared" si="10"/>
        <v>1160.0555555555557</v>
      </c>
      <c r="AC6">
        <f t="shared" si="11"/>
        <v>23.192621003215663</v>
      </c>
      <c r="AD6">
        <f t="shared" si="12"/>
        <v>15.68298318326902</v>
      </c>
    </row>
    <row r="7" spans="1:30">
      <c r="A7">
        <v>3</v>
      </c>
      <c r="B7">
        <v>2023</v>
      </c>
      <c r="C7" s="4">
        <v>466160</v>
      </c>
      <c r="D7" s="4">
        <v>2521100</v>
      </c>
      <c r="E7" s="4">
        <v>586900</v>
      </c>
      <c r="F7" s="4">
        <v>4533300</v>
      </c>
      <c r="G7" s="4">
        <v>6868700</v>
      </c>
      <c r="H7" s="4">
        <v>54418500</v>
      </c>
      <c r="I7" s="4">
        <v>3849900</v>
      </c>
      <c r="J7" s="4">
        <v>65653000</v>
      </c>
      <c r="K7">
        <v>1.26</v>
      </c>
      <c r="L7" s="4">
        <v>2118900</v>
      </c>
      <c r="M7" s="4">
        <v>46816200</v>
      </c>
      <c r="O7">
        <f t="shared" si="0"/>
        <v>0.8939423941023259</v>
      </c>
      <c r="P7">
        <f t="shared" si="1"/>
        <v>12.946418723667087</v>
      </c>
      <c r="Q7">
        <f t="shared" si="2"/>
        <v>23.279520844076</v>
      </c>
      <c r="R7">
        <f t="shared" si="3"/>
        <v>0.56049907551647327</v>
      </c>
      <c r="S7">
        <f t="shared" si="4"/>
        <v>12.004169148302561</v>
      </c>
      <c r="T7">
        <f t="shared" si="5"/>
        <v>0.82888062997882805</v>
      </c>
      <c r="U7">
        <f t="shared" si="6"/>
        <v>0.30848632201144321</v>
      </c>
      <c r="V7">
        <f t="shared" si="7"/>
        <v>0.91171676452545791</v>
      </c>
      <c r="X7" s="3">
        <v>156.24</v>
      </c>
      <c r="Z7">
        <f t="shared" si="8"/>
        <v>23.52941176470588</v>
      </c>
      <c r="AA7">
        <f t="shared" si="9"/>
        <v>28.889309587085005</v>
      </c>
      <c r="AB7">
        <f t="shared" si="10"/>
        <v>124</v>
      </c>
      <c r="AC7">
        <f t="shared" si="11"/>
        <v>16.066185427834029</v>
      </c>
      <c r="AD7">
        <f t="shared" si="12"/>
        <v>14.617607482407958</v>
      </c>
    </row>
    <row r="8" spans="1:30">
      <c r="A8">
        <v>2</v>
      </c>
      <c r="B8">
        <v>2023</v>
      </c>
      <c r="C8" s="13">
        <v>466133.31</v>
      </c>
      <c r="D8" s="4">
        <v>2771700</v>
      </c>
      <c r="E8" s="4">
        <v>475700</v>
      </c>
      <c r="F8" s="4">
        <v>5166400</v>
      </c>
      <c r="G8" s="4">
        <v>6925700</v>
      </c>
      <c r="H8" s="4">
        <v>54871800</v>
      </c>
      <c r="I8" s="4">
        <v>3681400</v>
      </c>
      <c r="J8" s="4">
        <v>66879000</v>
      </c>
      <c r="K8">
        <v>1.02</v>
      </c>
      <c r="L8" s="4">
        <v>2015700</v>
      </c>
      <c r="M8" s="4">
        <v>47176500</v>
      </c>
      <c r="O8">
        <f t="shared" si="0"/>
        <v>0.71128455868060225</v>
      </c>
      <c r="P8">
        <f t="shared" si="1"/>
        <v>9.2075720037163205</v>
      </c>
      <c r="Q8">
        <f t="shared" si="2"/>
        <v>17.162752101598297</v>
      </c>
      <c r="R8">
        <f t="shared" si="3"/>
        <v>0.53155637697272473</v>
      </c>
      <c r="S8">
        <f t="shared" si="4"/>
        <v>10.620896562403221</v>
      </c>
      <c r="T8">
        <f t="shared" si="5"/>
        <v>0.82046382272462204</v>
      </c>
      <c r="U8">
        <f t="shared" si="6"/>
        <v>0.29104639242242664</v>
      </c>
      <c r="V8">
        <f t="shared" si="7"/>
        <v>0.90129702404719647</v>
      </c>
      <c r="X8" s="3">
        <v>184.25</v>
      </c>
      <c r="Z8">
        <f t="shared" si="8"/>
        <v>41.666666666666671</v>
      </c>
      <c r="AA8">
        <f t="shared" si="9"/>
        <v>30.986420740881044</v>
      </c>
      <c r="AB8">
        <f t="shared" si="10"/>
        <v>180.63725490196077</v>
      </c>
      <c r="AC8">
        <f t="shared" si="11"/>
        <v>16.623773298137966</v>
      </c>
      <c r="AD8">
        <f t="shared" si="12"/>
        <v>12.939058144936514</v>
      </c>
    </row>
    <row r="9" spans="1:30">
      <c r="A9">
        <v>1</v>
      </c>
      <c r="B9">
        <v>2023</v>
      </c>
      <c r="C9" s="13">
        <v>466037.42</v>
      </c>
      <c r="D9" s="4">
        <v>2767200</v>
      </c>
      <c r="E9" s="4">
        <v>335800</v>
      </c>
      <c r="F9" s="4">
        <v>5406600</v>
      </c>
      <c r="G9" s="4">
        <v>7532100</v>
      </c>
      <c r="H9" s="4">
        <v>54567400</v>
      </c>
      <c r="I9" s="4">
        <v>3450100</v>
      </c>
      <c r="J9" s="4">
        <v>66817700</v>
      </c>
      <c r="K9">
        <v>0.72</v>
      </c>
      <c r="L9" s="4">
        <v>1803000</v>
      </c>
      <c r="M9" s="4">
        <v>46909000</v>
      </c>
      <c r="O9">
        <f t="shared" si="0"/>
        <v>0.50256144704172701</v>
      </c>
      <c r="P9">
        <f t="shared" si="1"/>
        <v>6.2109273850479045</v>
      </c>
      <c r="Q9">
        <f t="shared" si="2"/>
        <v>12.135010118531367</v>
      </c>
      <c r="R9">
        <f t="shared" si="3"/>
        <v>0.45805286706230663</v>
      </c>
      <c r="S9">
        <f t="shared" si="4"/>
        <v>10.092738504790441</v>
      </c>
      <c r="T9">
        <f t="shared" si="5"/>
        <v>0.81666085483337503</v>
      </c>
      <c r="U9">
        <f t="shared" si="6"/>
        <v>0.23937547297566417</v>
      </c>
      <c r="V9">
        <f t="shared" si="7"/>
        <v>0.89665415287218342</v>
      </c>
      <c r="X9" s="3">
        <v>191.13</v>
      </c>
      <c r="Z9">
        <f t="shared" si="8"/>
        <v>-152.17391304347825</v>
      </c>
      <c r="AA9">
        <f t="shared" si="9"/>
        <v>32.189119718343456</v>
      </c>
      <c r="AB9">
        <f t="shared" si="10"/>
        <v>265.45833333333331</v>
      </c>
      <c r="AC9">
        <f t="shared" si="11"/>
        <v>16.474999460770171</v>
      </c>
      <c r="AD9">
        <f t="shared" si="12"/>
        <v>12.393389560907039</v>
      </c>
    </row>
    <row r="10" spans="1:30">
      <c r="A10">
        <v>4</v>
      </c>
      <c r="B10">
        <v>2022</v>
      </c>
      <c r="C10" s="13">
        <v>465618.79</v>
      </c>
      <c r="D10" s="4">
        <v>2705000</v>
      </c>
      <c r="E10" s="4">
        <v>-683800</v>
      </c>
      <c r="F10" s="4">
        <v>5572400</v>
      </c>
      <c r="G10" s="4">
        <v>8311900</v>
      </c>
      <c r="H10" s="4">
        <v>54786000</v>
      </c>
      <c r="I10" s="4">
        <v>3622300</v>
      </c>
      <c r="J10" s="4">
        <v>67194500</v>
      </c>
      <c r="K10">
        <v>-1.38</v>
      </c>
      <c r="L10" s="4">
        <v>2028400</v>
      </c>
      <c r="M10" s="4">
        <v>47051000</v>
      </c>
      <c r="O10">
        <f t="shared" si="0"/>
        <v>-1.0176428130278521</v>
      </c>
      <c r="P10">
        <f t="shared" si="1"/>
        <v>-12.271193740578566</v>
      </c>
      <c r="Q10">
        <f t="shared" si="2"/>
        <v>-25.279112754158966</v>
      </c>
      <c r="R10">
        <f t="shared" si="3"/>
        <v>0.43579686954847868</v>
      </c>
      <c r="S10">
        <f t="shared" si="4"/>
        <v>9.8316703754217212</v>
      </c>
      <c r="T10">
        <f t="shared" si="5"/>
        <v>0.81533458839637174</v>
      </c>
      <c r="U10">
        <f t="shared" si="6"/>
        <v>0.24403565971679159</v>
      </c>
      <c r="V10">
        <f t="shared" si="7"/>
        <v>0.89410794437455576</v>
      </c>
      <c r="X10" s="3">
        <v>198.17</v>
      </c>
      <c r="Z10">
        <f t="shared" si="8"/>
        <v>-176.66666666666663</v>
      </c>
      <c r="AA10">
        <f t="shared" si="9"/>
        <v>34.111525180887242</v>
      </c>
      <c r="AB10">
        <f t="shared" si="10"/>
        <v>-143.60144927536231</v>
      </c>
      <c r="AC10">
        <f t="shared" si="11"/>
        <v>16.558695645377213</v>
      </c>
      <c r="AD10">
        <f t="shared" si="12"/>
        <v>11.997281243270404</v>
      </c>
    </row>
    <row r="11" spans="1:30">
      <c r="A11">
        <v>3</v>
      </c>
      <c r="B11">
        <v>2022</v>
      </c>
      <c r="C11" s="4">
        <v>465602</v>
      </c>
      <c r="D11" s="4">
        <v>2671500</v>
      </c>
      <c r="E11" s="4">
        <v>839700</v>
      </c>
      <c r="F11" s="4">
        <v>6281800</v>
      </c>
      <c r="G11" s="4">
        <v>6622600</v>
      </c>
      <c r="H11" s="4">
        <v>54194200</v>
      </c>
      <c r="I11" s="4">
        <v>3759000</v>
      </c>
      <c r="J11" s="4">
        <v>66512800</v>
      </c>
      <c r="K11">
        <v>1.8</v>
      </c>
      <c r="L11" s="4">
        <v>2121800</v>
      </c>
      <c r="M11" s="4">
        <v>46661800</v>
      </c>
      <c r="O11">
        <f t="shared" si="0"/>
        <v>1.2624637663727885</v>
      </c>
      <c r="P11">
        <f t="shared" si="1"/>
        <v>13.367187748734437</v>
      </c>
      <c r="Q11">
        <f t="shared" si="2"/>
        <v>31.431779898933183</v>
      </c>
      <c r="R11">
        <f t="shared" si="3"/>
        <v>0.56760184821671245</v>
      </c>
      <c r="S11">
        <f t="shared" si="4"/>
        <v>8.6271769238116462</v>
      </c>
      <c r="T11">
        <f t="shared" si="5"/>
        <v>0.81479354349839428</v>
      </c>
      <c r="U11">
        <f t="shared" si="6"/>
        <v>0.32038776311418476</v>
      </c>
      <c r="V11">
        <f t="shared" si="7"/>
        <v>0.88134920934730543</v>
      </c>
      <c r="X11" s="3">
        <v>197.9</v>
      </c>
      <c r="Z11">
        <f t="shared" si="8"/>
        <v>-7.692307692307689</v>
      </c>
      <c r="AA11">
        <f t="shared" si="9"/>
        <v>34.490973535466964</v>
      </c>
      <c r="AB11">
        <f t="shared" si="10"/>
        <v>109.94444444444444</v>
      </c>
      <c r="AC11">
        <f t="shared" si="11"/>
        <v>14.668189977395013</v>
      </c>
      <c r="AD11">
        <f t="shared" si="12"/>
        <v>10.71584577668821</v>
      </c>
    </row>
    <row r="12" spans="1:30">
      <c r="A12">
        <v>2</v>
      </c>
      <c r="B12">
        <v>2022</v>
      </c>
      <c r="C12" s="4">
        <v>465585</v>
      </c>
      <c r="D12" s="4">
        <v>2674300</v>
      </c>
      <c r="E12" s="4">
        <v>898200</v>
      </c>
      <c r="F12" s="4">
        <v>6958700</v>
      </c>
      <c r="G12" s="4">
        <v>7461700</v>
      </c>
      <c r="H12" s="4">
        <v>57390600</v>
      </c>
      <c r="I12" s="4">
        <v>3725600</v>
      </c>
      <c r="J12" s="4">
        <v>68116800</v>
      </c>
      <c r="K12">
        <v>1.95</v>
      </c>
      <c r="L12" s="4">
        <v>2066699.9999999998</v>
      </c>
      <c r="M12" s="4">
        <v>49468600</v>
      </c>
      <c r="O12">
        <f t="shared" si="0"/>
        <v>1.3186174335846663</v>
      </c>
      <c r="P12">
        <f t="shared" si="1"/>
        <v>12.907583312975124</v>
      </c>
      <c r="Q12">
        <f t="shared" si="2"/>
        <v>33.586359047227312</v>
      </c>
      <c r="R12">
        <f t="shared" si="3"/>
        <v>0.49929640698500344</v>
      </c>
      <c r="S12">
        <f t="shared" si="4"/>
        <v>8.2473163090807198</v>
      </c>
      <c r="T12">
        <f t="shared" si="5"/>
        <v>0.8425322387428652</v>
      </c>
      <c r="U12">
        <f t="shared" si="6"/>
        <v>0.27697441601779754</v>
      </c>
      <c r="V12">
        <f t="shared" si="7"/>
        <v>0.87667848718616703</v>
      </c>
      <c r="X12" s="3">
        <v>235.6</v>
      </c>
      <c r="Z12">
        <f t="shared" si="8"/>
        <v>24.999999999999993</v>
      </c>
      <c r="AA12">
        <f t="shared" si="9"/>
        <v>41.017023520173503</v>
      </c>
      <c r="AB12">
        <f t="shared" si="10"/>
        <v>120.82051282051282</v>
      </c>
      <c r="AC12">
        <f t="shared" si="11"/>
        <v>15.763264115423858</v>
      </c>
      <c r="AD12">
        <f t="shared" si="12"/>
        <v>9.9070444192162324</v>
      </c>
    </row>
    <row r="13" spans="1:30">
      <c r="A13">
        <v>1</v>
      </c>
      <c r="B13">
        <v>2022</v>
      </c>
      <c r="C13" s="13">
        <v>456277.66</v>
      </c>
      <c r="D13" s="4">
        <v>2660300</v>
      </c>
      <c r="E13" s="4">
        <v>711700</v>
      </c>
      <c r="F13" s="4">
        <v>5363000</v>
      </c>
      <c r="G13" s="4">
        <v>9300000</v>
      </c>
      <c r="H13" s="4">
        <v>60512800</v>
      </c>
      <c r="I13" s="4">
        <v>3791900</v>
      </c>
      <c r="J13" s="4">
        <v>69763500</v>
      </c>
      <c r="K13">
        <v>1.56</v>
      </c>
      <c r="L13" s="4">
        <v>1941500</v>
      </c>
      <c r="M13" s="4">
        <v>52222900</v>
      </c>
      <c r="O13">
        <f t="shared" si="0"/>
        <v>1.0201609724282756</v>
      </c>
      <c r="P13">
        <f t="shared" si="1"/>
        <v>13.270557523774007</v>
      </c>
      <c r="Q13">
        <f t="shared" si="2"/>
        <v>26.752621884749839</v>
      </c>
      <c r="R13">
        <f t="shared" si="3"/>
        <v>0.40773118279569892</v>
      </c>
      <c r="S13">
        <f t="shared" si="4"/>
        <v>11.28338616446019</v>
      </c>
      <c r="T13">
        <f t="shared" si="5"/>
        <v>0.86739914138482155</v>
      </c>
      <c r="U13">
        <f t="shared" si="6"/>
        <v>0.20876344086021506</v>
      </c>
      <c r="V13">
        <f t="shared" si="7"/>
        <v>0.90686956355635673</v>
      </c>
      <c r="X13">
        <v>228.97</v>
      </c>
      <c r="Z13">
        <f t="shared" si="8"/>
        <v>56.000000000000007</v>
      </c>
      <c r="AA13">
        <f t="shared" si="9"/>
        <v>39.271471567191668</v>
      </c>
      <c r="AB13">
        <f t="shared" si="10"/>
        <v>146.77564102564102</v>
      </c>
      <c r="AC13">
        <f t="shared" si="11"/>
        <v>19.480495209807941</v>
      </c>
      <c r="AD13">
        <f t="shared" si="12"/>
        <v>13.019895580831625</v>
      </c>
    </row>
    <row r="14" spans="1:30">
      <c r="A14">
        <v>4</v>
      </c>
      <c r="B14">
        <v>2021</v>
      </c>
      <c r="C14" s="13">
        <v>455772.38</v>
      </c>
      <c r="D14" s="4">
        <v>2445200</v>
      </c>
      <c r="E14" s="4">
        <v>453400</v>
      </c>
      <c r="F14" s="4">
        <v>5081200</v>
      </c>
      <c r="G14" s="4">
        <v>9067300</v>
      </c>
      <c r="H14" s="4">
        <v>60818300</v>
      </c>
      <c r="I14" s="4">
        <v>3729400</v>
      </c>
      <c r="J14" s="4">
        <v>69887900</v>
      </c>
      <c r="K14">
        <v>1</v>
      </c>
      <c r="L14" s="4">
        <v>1949900</v>
      </c>
      <c r="M14" s="4">
        <v>52008600</v>
      </c>
      <c r="O14">
        <f t="shared" si="0"/>
        <v>0.64875321765284111</v>
      </c>
      <c r="P14">
        <f t="shared" si="1"/>
        <v>8.9230890340864359</v>
      </c>
      <c r="Q14">
        <f t="shared" si="2"/>
        <v>18.542450515295272</v>
      </c>
      <c r="R14">
        <f t="shared" si="3"/>
        <v>0.41130215168793355</v>
      </c>
      <c r="S14">
        <f t="shared" si="4"/>
        <v>11.969278910493584</v>
      </c>
      <c r="T14">
        <f t="shared" si="5"/>
        <v>0.87022646266378012</v>
      </c>
      <c r="U14">
        <f t="shared" si="6"/>
        <v>0.21504747830114809</v>
      </c>
      <c r="V14">
        <f t="shared" si="7"/>
        <v>0.91099636012037177</v>
      </c>
      <c r="X14" s="3">
        <v>266.60000000000002</v>
      </c>
      <c r="Z14">
        <f t="shared" si="8"/>
        <v>-36.708860759493675</v>
      </c>
      <c r="AA14">
        <f t="shared" si="9"/>
        <v>49.692833513823004</v>
      </c>
      <c r="AB14">
        <f t="shared" si="10"/>
        <v>266.60000000000002</v>
      </c>
      <c r="AC14">
        <f t="shared" si="11"/>
        <v>23.913429211209955</v>
      </c>
      <c r="AD14">
        <f t="shared" si="12"/>
        <v>12.833375974179328</v>
      </c>
    </row>
    <row r="15" spans="1:30">
      <c r="A15">
        <v>3</v>
      </c>
      <c r="B15">
        <v>2021</v>
      </c>
      <c r="C15" s="4">
        <v>455409</v>
      </c>
      <c r="D15" s="4">
        <v>2454300</v>
      </c>
      <c r="E15" s="4">
        <v>723000</v>
      </c>
      <c r="F15" s="4">
        <v>5411200</v>
      </c>
      <c r="G15" s="4">
        <v>6524100</v>
      </c>
      <c r="H15" s="4">
        <v>50841600</v>
      </c>
      <c r="I15" s="4">
        <v>5041900</v>
      </c>
      <c r="J15" s="4">
        <v>60530000</v>
      </c>
      <c r="K15">
        <v>1.58</v>
      </c>
      <c r="L15" s="4">
        <v>3277200</v>
      </c>
      <c r="M15" s="4">
        <v>42142900</v>
      </c>
      <c r="O15">
        <f t="shared" si="0"/>
        <v>1.1944490335370892</v>
      </c>
      <c r="P15">
        <f t="shared" si="1"/>
        <v>13.361176818450621</v>
      </c>
      <c r="Q15">
        <f t="shared" si="2"/>
        <v>29.458501405696126</v>
      </c>
      <c r="R15">
        <f t="shared" si="3"/>
        <v>0.77281157554298674</v>
      </c>
      <c r="S15">
        <f t="shared" si="4"/>
        <v>9.3956238911886452</v>
      </c>
      <c r="T15">
        <f t="shared" si="5"/>
        <v>0.83994052535932595</v>
      </c>
      <c r="U15">
        <f t="shared" si="6"/>
        <v>0.50232215937830504</v>
      </c>
      <c r="V15">
        <f t="shared" si="7"/>
        <v>0.88620960127517923</v>
      </c>
      <c r="X15" s="3">
        <v>240.71</v>
      </c>
      <c r="Z15">
        <f t="shared" si="8"/>
        <v>-4.2424242424242333</v>
      </c>
      <c r="AA15">
        <f t="shared" si="9"/>
        <v>44.665077777777775</v>
      </c>
      <c r="AB15">
        <f t="shared" si="10"/>
        <v>152.34810126582278</v>
      </c>
      <c r="AC15">
        <f t="shared" si="11"/>
        <v>20.258260716661738</v>
      </c>
      <c r="AD15">
        <f t="shared" si="12"/>
        <v>11.043105041395624</v>
      </c>
    </row>
    <row r="16" spans="1:30">
      <c r="A16">
        <v>2</v>
      </c>
      <c r="B16">
        <v>2021</v>
      </c>
      <c r="C16" s="13">
        <v>455032.02</v>
      </c>
      <c r="D16" s="4">
        <v>2298900</v>
      </c>
      <c r="E16" s="4">
        <v>746300</v>
      </c>
      <c r="F16" s="4">
        <v>5754200</v>
      </c>
      <c r="G16" s="4">
        <v>5952100</v>
      </c>
      <c r="H16" s="4">
        <v>51950100</v>
      </c>
      <c r="I16" s="4">
        <v>3356000</v>
      </c>
      <c r="J16" s="4">
        <v>58982900</v>
      </c>
      <c r="K16">
        <v>1.65</v>
      </c>
      <c r="L16" s="4">
        <v>1928000</v>
      </c>
      <c r="M16" s="4">
        <v>44343100</v>
      </c>
      <c r="O16">
        <f t="shared" si="0"/>
        <v>1.2652819715544674</v>
      </c>
      <c r="P16">
        <f t="shared" si="1"/>
        <v>12.969656946230579</v>
      </c>
      <c r="Q16">
        <f t="shared" si="2"/>
        <v>32.463352037931188</v>
      </c>
      <c r="R16">
        <f t="shared" si="3"/>
        <v>0.56383461299373328</v>
      </c>
      <c r="S16">
        <f t="shared" si="4"/>
        <v>9.0282054846894439</v>
      </c>
      <c r="T16">
        <f t="shared" si="5"/>
        <v>0.88076544218748143</v>
      </c>
      <c r="U16">
        <f t="shared" si="6"/>
        <v>0.32391928899044037</v>
      </c>
      <c r="V16">
        <f t="shared" si="7"/>
        <v>0.88513951849700478</v>
      </c>
      <c r="X16" s="3">
        <v>243.86</v>
      </c>
      <c r="Z16">
        <f t="shared" si="8"/>
        <v>13.793103448275859</v>
      </c>
      <c r="AA16">
        <f t="shared" si="9"/>
        <v>48.268349383270269</v>
      </c>
      <c r="AB16">
        <f t="shared" si="10"/>
        <v>147.79393939393941</v>
      </c>
      <c r="AC16">
        <f t="shared" si="11"/>
        <v>19.284020089187031</v>
      </c>
      <c r="AD16">
        <f t="shared" si="12"/>
        <v>9.2041812936637584</v>
      </c>
    </row>
    <row r="17" spans="1:30">
      <c r="A17">
        <v>1</v>
      </c>
      <c r="B17">
        <v>2021</v>
      </c>
      <c r="C17" s="13">
        <v>444793.55</v>
      </c>
      <c r="D17" s="4">
        <v>2158500</v>
      </c>
      <c r="E17" s="4">
        <v>645000</v>
      </c>
      <c r="F17" s="4">
        <v>3883400</v>
      </c>
      <c r="G17" s="4">
        <v>4196600</v>
      </c>
      <c r="H17" s="4">
        <v>42390700</v>
      </c>
      <c r="I17" s="4">
        <v>3021600</v>
      </c>
      <c r="J17" s="4">
        <v>46942500</v>
      </c>
      <c r="K17">
        <v>1.45</v>
      </c>
      <c r="L17" s="4">
        <v>1913600</v>
      </c>
      <c r="M17" s="4">
        <v>36695500</v>
      </c>
      <c r="O17">
        <f t="shared" si="0"/>
        <v>1.3740214091707941</v>
      </c>
      <c r="P17">
        <f t="shared" si="1"/>
        <v>16.609156924344646</v>
      </c>
      <c r="Q17">
        <f t="shared" si="2"/>
        <v>29.881862404447535</v>
      </c>
      <c r="R17">
        <f t="shared" si="3"/>
        <v>0.72001143783062482</v>
      </c>
      <c r="S17">
        <f t="shared" si="4"/>
        <v>10.915872688880878</v>
      </c>
      <c r="T17">
        <f t="shared" si="5"/>
        <v>0.90303456356180434</v>
      </c>
      <c r="U17">
        <f t="shared" si="6"/>
        <v>0.45598818090835436</v>
      </c>
      <c r="V17">
        <f t="shared" si="7"/>
        <v>0.90430001798964488</v>
      </c>
      <c r="X17" s="3">
        <v>211.96</v>
      </c>
      <c r="Z17">
        <f t="shared" si="8"/>
        <v>76.829268292682926</v>
      </c>
      <c r="AA17">
        <f t="shared" si="9"/>
        <v>43.677758099606208</v>
      </c>
      <c r="AB17">
        <f t="shared" si="10"/>
        <v>146.1793103448276</v>
      </c>
      <c r="AC17">
        <f t="shared" si="11"/>
        <v>24.277293314621208</v>
      </c>
      <c r="AD17">
        <f t="shared" si="12"/>
        <v>12.125457073698305</v>
      </c>
    </row>
    <row r="18" spans="1:30">
      <c r="A18">
        <v>4</v>
      </c>
      <c r="B18">
        <v>2020</v>
      </c>
      <c r="C18" s="13">
        <v>444330.36</v>
      </c>
      <c r="D18" s="4">
        <v>2122500</v>
      </c>
      <c r="E18" s="4">
        <v>365100</v>
      </c>
      <c r="F18" s="4">
        <v>4093500</v>
      </c>
      <c r="G18" s="4">
        <v>3655500</v>
      </c>
      <c r="H18" s="4">
        <v>42453000</v>
      </c>
      <c r="I18" s="4">
        <v>2905600</v>
      </c>
      <c r="J18" s="4">
        <v>47233500</v>
      </c>
      <c r="K18">
        <v>0.82</v>
      </c>
      <c r="L18" s="4">
        <v>1746300</v>
      </c>
      <c r="M18" s="4">
        <v>36711800</v>
      </c>
      <c r="O18">
        <f t="shared" si="0"/>
        <v>0.77296833814983013</v>
      </c>
      <c r="P18">
        <f t="shared" si="1"/>
        <v>8.9190179552949811</v>
      </c>
      <c r="Q18">
        <f t="shared" si="2"/>
        <v>17.201413427561839</v>
      </c>
      <c r="R18">
        <f t="shared" si="3"/>
        <v>0.79485706469703188</v>
      </c>
      <c r="S18">
        <f t="shared" si="4"/>
        <v>10.370831806522535</v>
      </c>
      <c r="T18">
        <f t="shared" si="5"/>
        <v>0.89879005366953535</v>
      </c>
      <c r="U18">
        <f t="shared" si="6"/>
        <v>0.47771850636027902</v>
      </c>
      <c r="V18">
        <f t="shared" si="7"/>
        <v>0.89968214913258815</v>
      </c>
      <c r="X18" s="3">
        <v>200.62</v>
      </c>
      <c r="Z18">
        <f t="shared" si="8"/>
        <v>-21.15384615384616</v>
      </c>
      <c r="AA18">
        <f t="shared" si="9"/>
        <v>41.998377773003533</v>
      </c>
      <c r="AB18">
        <f t="shared" si="10"/>
        <v>244.65853658536588</v>
      </c>
      <c r="AC18">
        <f t="shared" si="11"/>
        <v>21.776366635690731</v>
      </c>
      <c r="AD18">
        <f t="shared" si="12"/>
        <v>10.833724196897521</v>
      </c>
    </row>
    <row r="19" spans="1:30">
      <c r="A19">
        <v>3</v>
      </c>
      <c r="B19">
        <v>2020</v>
      </c>
      <c r="C19" s="13">
        <v>444190.49</v>
      </c>
      <c r="D19" s="4">
        <v>2012900</v>
      </c>
      <c r="E19" s="4">
        <v>464400</v>
      </c>
      <c r="F19" s="4">
        <v>3731700</v>
      </c>
      <c r="G19" s="4">
        <v>3266100</v>
      </c>
      <c r="H19" s="4">
        <v>36718200</v>
      </c>
      <c r="I19" s="4">
        <v>2852500</v>
      </c>
      <c r="J19" s="4">
        <v>41462200</v>
      </c>
      <c r="K19">
        <v>1.04</v>
      </c>
      <c r="L19" s="4">
        <v>1626000</v>
      </c>
      <c r="M19" s="4">
        <v>31694000</v>
      </c>
      <c r="O19">
        <f t="shared" si="0"/>
        <v>1.1200563404739738</v>
      </c>
      <c r="P19">
        <f t="shared" si="1"/>
        <v>12.444730283784871</v>
      </c>
      <c r="Q19">
        <f t="shared" si="2"/>
        <v>23.071190819216056</v>
      </c>
      <c r="R19">
        <f t="shared" si="3"/>
        <v>0.87336578794280639</v>
      </c>
      <c r="S19">
        <f t="shared" si="4"/>
        <v>9.8395369402685109</v>
      </c>
      <c r="T19">
        <f t="shared" si="5"/>
        <v>0.8855825305941315</v>
      </c>
      <c r="U19">
        <f t="shared" si="6"/>
        <v>0.49784146229447968</v>
      </c>
      <c r="V19">
        <f t="shared" si="7"/>
        <v>0.89466122052634101</v>
      </c>
      <c r="X19" s="3">
        <v>214.85</v>
      </c>
      <c r="Z19">
        <f t="shared" si="8"/>
        <v>4.0000000000000036</v>
      </c>
      <c r="AA19">
        <f t="shared" si="9"/>
        <v>47.411360115504991</v>
      </c>
      <c r="AB19">
        <f t="shared" si="10"/>
        <v>206.58653846153845</v>
      </c>
      <c r="AC19">
        <f t="shared" si="11"/>
        <v>25.573954706032104</v>
      </c>
      <c r="AD19">
        <f t="shared" si="12"/>
        <v>11.118002518959187</v>
      </c>
    </row>
    <row r="20" spans="1:30">
      <c r="A20">
        <v>2</v>
      </c>
      <c r="B20">
        <v>2020</v>
      </c>
      <c r="C20" s="13">
        <v>443561.07</v>
      </c>
      <c r="D20" s="4">
        <v>1913000</v>
      </c>
      <c r="E20" s="4">
        <v>446100</v>
      </c>
      <c r="F20" s="4">
        <v>3620300</v>
      </c>
      <c r="G20" s="4">
        <v>5944900</v>
      </c>
      <c r="H20" s="4">
        <v>36913300</v>
      </c>
      <c r="I20" s="4">
        <v>3226600</v>
      </c>
      <c r="J20" s="4">
        <v>41515900</v>
      </c>
      <c r="K20">
        <v>1</v>
      </c>
      <c r="L20" s="4">
        <v>2038100</v>
      </c>
      <c r="M20" s="4">
        <v>31796300</v>
      </c>
      <c r="O20">
        <f t="shared" si="0"/>
        <v>1.0745280723770894</v>
      </c>
      <c r="P20">
        <f t="shared" si="1"/>
        <v>12.322183244482501</v>
      </c>
      <c r="Q20">
        <f t="shared" si="2"/>
        <v>23.319393622582332</v>
      </c>
      <c r="R20">
        <f t="shared" si="3"/>
        <v>0.54275092936802971</v>
      </c>
      <c r="S20">
        <f t="shared" si="4"/>
        <v>10.196199210010221</v>
      </c>
      <c r="T20">
        <f t="shared" si="5"/>
        <v>0.88913645133551245</v>
      </c>
      <c r="U20">
        <f t="shared" si="6"/>
        <v>0.34283167084391664</v>
      </c>
      <c r="V20">
        <f t="shared" si="7"/>
        <v>0.89777957229095962</v>
      </c>
      <c r="X20" s="3">
        <v>228.68</v>
      </c>
      <c r="Z20">
        <f t="shared" si="8"/>
        <v>7.5268817204301026</v>
      </c>
      <c r="AA20">
        <f t="shared" si="9"/>
        <v>53.023285670465235</v>
      </c>
      <c r="AB20">
        <f t="shared" si="10"/>
        <v>228.68</v>
      </c>
      <c r="AC20">
        <f t="shared" si="11"/>
        <v>28.017994499792835</v>
      </c>
      <c r="AD20">
        <f t="shared" si="12"/>
        <v>11.36715189348949</v>
      </c>
    </row>
    <row r="21" spans="1:30">
      <c r="A21">
        <v>1</v>
      </c>
      <c r="B21">
        <v>2020</v>
      </c>
      <c r="C21" s="13">
        <v>443331.92</v>
      </c>
      <c r="D21" s="4">
        <v>1993100</v>
      </c>
      <c r="E21" s="4">
        <v>415000</v>
      </c>
      <c r="F21" s="4">
        <v>3634400</v>
      </c>
      <c r="G21" s="4">
        <v>5154400</v>
      </c>
      <c r="H21" s="4">
        <v>36183100</v>
      </c>
      <c r="I21" s="4">
        <v>2504900</v>
      </c>
      <c r="J21" s="4">
        <v>40789100</v>
      </c>
      <c r="K21">
        <v>0.93</v>
      </c>
      <c r="L21" s="4">
        <v>1326000</v>
      </c>
      <c r="M21" s="4">
        <v>31192000</v>
      </c>
      <c r="O21">
        <f t="shared" si="0"/>
        <v>1.0174286757981912</v>
      </c>
      <c r="P21">
        <f t="shared" si="1"/>
        <v>11.41866607968303</v>
      </c>
      <c r="Q21">
        <f t="shared" si="2"/>
        <v>20.821835331895038</v>
      </c>
      <c r="R21">
        <f t="shared" si="3"/>
        <v>0.48597314915412076</v>
      </c>
      <c r="S21">
        <f t="shared" si="4"/>
        <v>9.9557285934404582</v>
      </c>
      <c r="T21">
        <f t="shared" si="5"/>
        <v>0.88707767516321767</v>
      </c>
      <c r="U21">
        <f t="shared" si="6"/>
        <v>0.25725593667546176</v>
      </c>
      <c r="V21">
        <f t="shared" si="7"/>
        <v>0.89564238623572923</v>
      </c>
      <c r="X21" s="3">
        <v>191</v>
      </c>
      <c r="Z21">
        <f t="shared" si="8"/>
        <v>-26.190476190476186</v>
      </c>
      <c r="AA21">
        <f t="shared" si="9"/>
        <v>42.484770819326677</v>
      </c>
      <c r="AB21">
        <f t="shared" si="10"/>
        <v>205.3763440860215</v>
      </c>
      <c r="AC21">
        <f t="shared" si="11"/>
        <v>23.298590336781864</v>
      </c>
      <c r="AD21">
        <f t="shared" si="12"/>
        <v>11.499931212854941</v>
      </c>
    </row>
    <row r="22" spans="1:30">
      <c r="A22">
        <v>4</v>
      </c>
      <c r="B22">
        <v>2019</v>
      </c>
      <c r="C22" s="4">
        <v>442890</v>
      </c>
      <c r="D22" s="4">
        <v>1923700</v>
      </c>
      <c r="E22" s="4">
        <v>562700</v>
      </c>
      <c r="F22" s="4">
        <v>5055400</v>
      </c>
      <c r="G22" s="4">
        <v>5487700</v>
      </c>
      <c r="H22" s="4">
        <v>36214700</v>
      </c>
      <c r="I22" s="4">
        <v>2553800</v>
      </c>
      <c r="J22" s="4">
        <v>42801600</v>
      </c>
      <c r="K22">
        <v>1.26</v>
      </c>
      <c r="L22" s="4">
        <v>1501200</v>
      </c>
      <c r="M22" s="4">
        <v>31060300</v>
      </c>
      <c r="O22">
        <f t="shared" si="0"/>
        <v>1.3146704796082389</v>
      </c>
      <c r="P22">
        <f t="shared" si="1"/>
        <v>11.130672152549749</v>
      </c>
      <c r="Q22">
        <f t="shared" si="2"/>
        <v>29.250922701044864</v>
      </c>
      <c r="R22">
        <f t="shared" si="3"/>
        <v>0.46536800481075863</v>
      </c>
      <c r="S22">
        <f t="shared" si="4"/>
        <v>7.1635676702140287</v>
      </c>
      <c r="T22">
        <f t="shared" si="5"/>
        <v>0.84610622032821203</v>
      </c>
      <c r="U22">
        <f t="shared" si="6"/>
        <v>0.2735572279825792</v>
      </c>
      <c r="V22">
        <f t="shared" si="7"/>
        <v>0.86002209565369081</v>
      </c>
      <c r="X22" s="3">
        <v>201.59</v>
      </c>
      <c r="Z22">
        <f t="shared" si="8"/>
        <v>12.499999999999991</v>
      </c>
      <c r="AA22">
        <f t="shared" si="9"/>
        <v>46.411704059884599</v>
      </c>
      <c r="AB22">
        <f t="shared" si="10"/>
        <v>159.99206349206349</v>
      </c>
      <c r="AC22">
        <f t="shared" si="11"/>
        <v>17.660757823317642</v>
      </c>
      <c r="AD22">
        <f t="shared" si="12"/>
        <v>8.1209004233097275</v>
      </c>
    </row>
    <row r="23" spans="1:30">
      <c r="A23">
        <v>3</v>
      </c>
      <c r="B23">
        <v>2019</v>
      </c>
      <c r="C23" s="13">
        <v>442834.97</v>
      </c>
      <c r="D23" s="4">
        <v>1953600</v>
      </c>
      <c r="E23" s="4">
        <v>498600</v>
      </c>
      <c r="F23" s="4">
        <v>5240400</v>
      </c>
      <c r="G23" s="4">
        <v>4787400</v>
      </c>
      <c r="H23" s="4">
        <v>32937300.000000004</v>
      </c>
      <c r="I23" s="4">
        <v>2362000</v>
      </c>
      <c r="J23" s="4">
        <v>39307200</v>
      </c>
      <c r="K23">
        <v>1.1200000000000001</v>
      </c>
      <c r="L23" s="4">
        <v>1352600</v>
      </c>
      <c r="M23" s="4">
        <v>28406700</v>
      </c>
      <c r="O23">
        <f t="shared" si="0"/>
        <v>1.2684698986445233</v>
      </c>
      <c r="P23">
        <f t="shared" si="1"/>
        <v>9.5145408747423854</v>
      </c>
      <c r="Q23">
        <f t="shared" si="2"/>
        <v>25.522113022113025</v>
      </c>
      <c r="R23">
        <f t="shared" si="3"/>
        <v>0.49337845176922757</v>
      </c>
      <c r="S23">
        <f t="shared" si="4"/>
        <v>6.2852644836272047</v>
      </c>
      <c r="T23">
        <f t="shared" si="5"/>
        <v>0.83794571986811583</v>
      </c>
      <c r="U23">
        <f t="shared" si="6"/>
        <v>0.28253331662280151</v>
      </c>
      <c r="V23">
        <f t="shared" si="7"/>
        <v>0.84425403675205291</v>
      </c>
      <c r="X23" s="3">
        <v>193.11</v>
      </c>
      <c r="Z23">
        <f t="shared" si="8"/>
        <v>16.666666666666682</v>
      </c>
      <c r="AA23">
        <f t="shared" si="9"/>
        <v>43.77347515187347</v>
      </c>
      <c r="AB23">
        <f t="shared" si="10"/>
        <v>172.41964285714286</v>
      </c>
      <c r="AC23">
        <f t="shared" si="11"/>
        <v>16.318575119590108</v>
      </c>
      <c r="AD23">
        <f t="shared" si="12"/>
        <v>7.4784272192962371</v>
      </c>
    </row>
    <row r="24" spans="1:30">
      <c r="A24">
        <v>2</v>
      </c>
      <c r="B24">
        <v>2019</v>
      </c>
      <c r="C24" s="4">
        <v>442386</v>
      </c>
      <c r="D24" s="4">
        <v>1889600</v>
      </c>
      <c r="E24" s="4">
        <v>429100</v>
      </c>
      <c r="F24" s="4">
        <v>5477500</v>
      </c>
      <c r="G24" s="4">
        <v>4821600</v>
      </c>
      <c r="H24" s="4">
        <v>32439400</v>
      </c>
      <c r="I24" s="4">
        <v>2232400</v>
      </c>
      <c r="J24" s="4">
        <v>39072700</v>
      </c>
      <c r="K24">
        <v>0.96</v>
      </c>
      <c r="L24" s="4">
        <v>1192200</v>
      </c>
      <c r="M24" s="4">
        <v>27890400</v>
      </c>
      <c r="O24">
        <f t="shared" si="0"/>
        <v>1.0982092356043991</v>
      </c>
      <c r="P24">
        <f t="shared" si="1"/>
        <v>7.8338658146964866</v>
      </c>
      <c r="Q24">
        <f t="shared" si="2"/>
        <v>22.708509737510585</v>
      </c>
      <c r="R24">
        <f t="shared" si="3"/>
        <v>0.46299983407997347</v>
      </c>
      <c r="S24">
        <f t="shared" si="4"/>
        <v>5.9223003194888175</v>
      </c>
      <c r="T24">
        <f t="shared" si="5"/>
        <v>0.83023184985936471</v>
      </c>
      <c r="U24">
        <f t="shared" si="6"/>
        <v>0.24726231956197112</v>
      </c>
      <c r="V24">
        <f t="shared" si="7"/>
        <v>0.83584522849804754</v>
      </c>
      <c r="X24" s="3">
        <v>177.78</v>
      </c>
      <c r="Z24">
        <f t="shared" si="8"/>
        <v>7.865168539325837</v>
      </c>
      <c r="AA24">
        <f t="shared" si="9"/>
        <v>41.621180715495342</v>
      </c>
      <c r="AB24">
        <f t="shared" si="10"/>
        <v>185.1875</v>
      </c>
      <c r="AC24">
        <f t="shared" si="11"/>
        <v>14.358262543130991</v>
      </c>
      <c r="AD24">
        <f t="shared" si="12"/>
        <v>7.11999087174806</v>
      </c>
    </row>
    <row r="25" spans="1:30">
      <c r="A25">
        <v>1</v>
      </c>
      <c r="B25">
        <v>2019</v>
      </c>
      <c r="C25" s="13">
        <v>441968.52</v>
      </c>
      <c r="D25" s="4">
        <v>1813400</v>
      </c>
      <c r="E25" s="4">
        <v>397400</v>
      </c>
      <c r="F25" s="4">
        <v>5347000</v>
      </c>
      <c r="G25" s="4">
        <v>4411900</v>
      </c>
      <c r="H25" s="4">
        <v>32437500</v>
      </c>
      <c r="I25" s="4">
        <v>2062300.0000000002</v>
      </c>
      <c r="J25" s="4">
        <v>38926800</v>
      </c>
      <c r="K25">
        <v>0.89</v>
      </c>
      <c r="L25" s="4">
        <v>1004800</v>
      </c>
      <c r="M25" s="4">
        <v>28018800</v>
      </c>
      <c r="O25">
        <f t="shared" si="0"/>
        <v>1.0208904918976129</v>
      </c>
      <c r="P25">
        <f t="shared" si="1"/>
        <v>7.4322049747521977</v>
      </c>
      <c r="Q25">
        <f t="shared" si="2"/>
        <v>21.914635491342231</v>
      </c>
      <c r="R25">
        <f t="shared" si="3"/>
        <v>0.46744033182982392</v>
      </c>
      <c r="S25">
        <f t="shared" si="4"/>
        <v>6.0664858799326726</v>
      </c>
      <c r="T25">
        <f t="shared" si="5"/>
        <v>0.83329479946977403</v>
      </c>
      <c r="U25">
        <f t="shared" si="6"/>
        <v>0.22774768240440627</v>
      </c>
      <c r="V25">
        <f t="shared" si="7"/>
        <v>0.83974608731095912</v>
      </c>
      <c r="X25">
        <v>169.83</v>
      </c>
      <c r="Z25">
        <f t="shared" si="8"/>
        <v>43.548387096774199</v>
      </c>
      <c r="AA25">
        <f t="shared" si="9"/>
        <v>41.391592451527522</v>
      </c>
      <c r="AB25">
        <f t="shared" si="10"/>
        <v>190.82022471910113</v>
      </c>
      <c r="AC25">
        <f t="shared" si="11"/>
        <v>14.03768725483449</v>
      </c>
      <c r="AD25">
        <f t="shared" si="12"/>
        <v>6.7268748831120257</v>
      </c>
    </row>
    <row r="26" spans="1:30">
      <c r="A26">
        <v>4</v>
      </c>
      <c r="B26">
        <v>2018</v>
      </c>
      <c r="C26" s="13">
        <v>441060.13</v>
      </c>
      <c r="D26" s="4">
        <v>2131900</v>
      </c>
      <c r="E26" s="4">
        <v>277600</v>
      </c>
      <c r="F26" s="4">
        <v>5336100</v>
      </c>
      <c r="G26" s="4">
        <v>4689900</v>
      </c>
      <c r="H26" s="4">
        <v>26106000</v>
      </c>
      <c r="I26" s="4">
        <v>2385100</v>
      </c>
      <c r="J26" s="4">
        <v>33010400</v>
      </c>
      <c r="K26">
        <v>0.62</v>
      </c>
      <c r="L26" s="4">
        <v>1208700</v>
      </c>
      <c r="M26" s="4">
        <v>21159900</v>
      </c>
      <c r="O26">
        <f t="shared" si="0"/>
        <v>0.84094709546082458</v>
      </c>
      <c r="P26">
        <f t="shared" si="1"/>
        <v>5.2023013061974099</v>
      </c>
      <c r="Q26">
        <f t="shared" si="2"/>
        <v>13.021248651437684</v>
      </c>
      <c r="R26">
        <f t="shared" si="3"/>
        <v>0.50856095012686842</v>
      </c>
      <c r="S26">
        <f t="shared" si="4"/>
        <v>4.8923371001293079</v>
      </c>
      <c r="T26">
        <f t="shared" si="5"/>
        <v>0.79084167413905926</v>
      </c>
      <c r="U26">
        <f t="shared" si="6"/>
        <v>0.25772404528881215</v>
      </c>
      <c r="V26">
        <f t="shared" si="7"/>
        <v>0.79860733695652175</v>
      </c>
      <c r="X26" s="3">
        <v>136.33000000000001</v>
      </c>
      <c r="Z26">
        <f t="shared" si="8"/>
        <v>-25.301204819277107</v>
      </c>
      <c r="AA26">
        <f t="shared" si="9"/>
        <v>28.204759849383183</v>
      </c>
      <c r="AB26">
        <f t="shared" si="10"/>
        <v>219.88709677419357</v>
      </c>
      <c r="AC26">
        <f t="shared" si="11"/>
        <v>11.268478387380298</v>
      </c>
      <c r="AD26">
        <f t="shared" si="12"/>
        <v>6.192500140552089</v>
      </c>
    </row>
    <row r="27" spans="1:30">
      <c r="A27">
        <v>3</v>
      </c>
      <c r="B27">
        <v>2018</v>
      </c>
      <c r="C27" s="4">
        <v>440775</v>
      </c>
      <c r="D27" s="4">
        <v>1785500</v>
      </c>
      <c r="E27" s="4">
        <v>366900</v>
      </c>
      <c r="F27" s="4">
        <v>5350700</v>
      </c>
      <c r="G27" s="4">
        <v>4579700</v>
      </c>
      <c r="H27" s="4">
        <v>26193700</v>
      </c>
      <c r="I27" s="4">
        <v>2437000</v>
      </c>
      <c r="J27" s="4">
        <v>33077199.999999996</v>
      </c>
      <c r="K27">
        <v>0.83</v>
      </c>
      <c r="L27" s="4">
        <v>1026500</v>
      </c>
      <c r="M27" s="4">
        <v>21264200</v>
      </c>
      <c r="O27">
        <f t="shared" si="0"/>
        <v>1.1092232716191215</v>
      </c>
      <c r="P27">
        <f t="shared" si="1"/>
        <v>6.8570467415478342</v>
      </c>
      <c r="Q27">
        <f t="shared" si="2"/>
        <v>20.548865863903668</v>
      </c>
      <c r="R27">
        <f t="shared" si="3"/>
        <v>0.53213092560648079</v>
      </c>
      <c r="S27">
        <f t="shared" si="4"/>
        <v>4.8953781748182479</v>
      </c>
      <c r="T27">
        <f t="shared" si="5"/>
        <v>0.79189592831315836</v>
      </c>
      <c r="U27">
        <f t="shared" si="6"/>
        <v>0.22414131930039086</v>
      </c>
      <c r="V27">
        <f t="shared" si="7"/>
        <v>0.79895847814570031</v>
      </c>
      <c r="X27" s="3">
        <v>124.54</v>
      </c>
      <c r="Z27">
        <f t="shared" si="8"/>
        <v>20.289855072463773</v>
      </c>
      <c r="AA27">
        <f t="shared" si="9"/>
        <v>30.744395687482498</v>
      </c>
      <c r="AB27">
        <f t="shared" si="10"/>
        <v>150.04819277108436</v>
      </c>
      <c r="AC27">
        <f t="shared" si="11"/>
        <v>10.25924056665483</v>
      </c>
      <c r="AD27">
        <f t="shared" si="12"/>
        <v>6.1938531407105604</v>
      </c>
    </row>
    <row r="28" spans="1:30">
      <c r="A28">
        <v>2</v>
      </c>
      <c r="B28">
        <v>2018</v>
      </c>
      <c r="C28" s="4">
        <v>441186</v>
      </c>
      <c r="D28" s="4">
        <v>1780900</v>
      </c>
      <c r="E28" s="4">
        <v>306700</v>
      </c>
      <c r="F28" s="4">
        <v>5550700</v>
      </c>
      <c r="G28" s="4">
        <v>4562900</v>
      </c>
      <c r="H28" s="4">
        <v>26069800</v>
      </c>
      <c r="I28" s="4">
        <v>2127100</v>
      </c>
      <c r="J28" s="4">
        <v>33205699.999999996</v>
      </c>
      <c r="K28">
        <v>0.69</v>
      </c>
      <c r="L28" s="4">
        <v>834500</v>
      </c>
      <c r="M28" s="4">
        <v>21113800</v>
      </c>
      <c r="O28">
        <f t="shared" si="0"/>
        <v>0.92363660455885599</v>
      </c>
      <c r="P28">
        <f t="shared" si="1"/>
        <v>5.5254292251427746</v>
      </c>
      <c r="Q28">
        <f t="shared" si="2"/>
        <v>17.2216295131675</v>
      </c>
      <c r="R28">
        <f t="shared" si="3"/>
        <v>0.46617282868351267</v>
      </c>
      <c r="S28">
        <f t="shared" si="4"/>
        <v>4.6966688886086443</v>
      </c>
      <c r="T28">
        <f t="shared" si="5"/>
        <v>0.78510014846848597</v>
      </c>
      <c r="U28">
        <f t="shared" si="6"/>
        <v>0.18288807556597778</v>
      </c>
      <c r="V28">
        <f t="shared" si="7"/>
        <v>0.7918318363367024</v>
      </c>
      <c r="X28" s="3">
        <v>122.89</v>
      </c>
      <c r="Z28">
        <f t="shared" si="8"/>
        <v>9.5238095238095148</v>
      </c>
      <c r="AA28">
        <f t="shared" si="9"/>
        <v>30.4437910831602</v>
      </c>
      <c r="AB28">
        <f t="shared" si="10"/>
        <v>178.10144927536234</v>
      </c>
      <c r="AC28">
        <f t="shared" si="11"/>
        <v>9.7676594915956549</v>
      </c>
      <c r="AD28">
        <f t="shared" si="12"/>
        <v>6.0873763669447101</v>
      </c>
    </row>
    <row r="29" spans="1:30">
      <c r="A29">
        <v>1</v>
      </c>
      <c r="B29">
        <v>2018</v>
      </c>
      <c r="C29" s="4">
        <v>441596</v>
      </c>
      <c r="D29" s="4">
        <v>1741800</v>
      </c>
      <c r="E29" s="4">
        <v>285200</v>
      </c>
      <c r="F29" s="4">
        <v>6334200</v>
      </c>
      <c r="G29" s="4">
        <v>4544700</v>
      </c>
      <c r="H29" s="4">
        <v>26366200</v>
      </c>
      <c r="I29" s="4">
        <v>2797400</v>
      </c>
      <c r="J29" s="4">
        <v>34372700</v>
      </c>
      <c r="K29">
        <v>0.63</v>
      </c>
      <c r="L29" s="4">
        <v>1125400</v>
      </c>
      <c r="M29" s="4">
        <v>21372000</v>
      </c>
      <c r="O29">
        <f t="shared" si="0"/>
        <v>0.82972824363521047</v>
      </c>
      <c r="P29">
        <f t="shared" si="1"/>
        <v>4.5025417574437183</v>
      </c>
      <c r="Q29">
        <f t="shared" si="2"/>
        <v>16.373866115512691</v>
      </c>
      <c r="R29">
        <f t="shared" si="3"/>
        <v>0.61553017800954957</v>
      </c>
      <c r="S29">
        <f t="shared" si="4"/>
        <v>4.1625146032648166</v>
      </c>
      <c r="T29">
        <f t="shared" si="5"/>
        <v>0.76706805109869169</v>
      </c>
      <c r="U29">
        <f t="shared" si="6"/>
        <v>0.24762910643166766</v>
      </c>
      <c r="V29">
        <f t="shared" si="7"/>
        <v>0.77137969118825389</v>
      </c>
      <c r="X29" s="3">
        <v>122.56</v>
      </c>
      <c r="Z29">
        <f>((K29-K30)/K30)*100</f>
        <v>23.52941176470588</v>
      </c>
      <c r="AA29">
        <f t="shared" si="9"/>
        <v>31.072457090366285</v>
      </c>
      <c r="AB29">
        <f t="shared" si="10"/>
        <v>194.53968253968253</v>
      </c>
      <c r="AC29">
        <f t="shared" si="11"/>
        <v>8.5444106217043974</v>
      </c>
      <c r="AD29">
        <f t="shared" si="12"/>
        <v>5.3350857251113002</v>
      </c>
    </row>
    <row r="30" spans="1:30">
      <c r="C30" s="4"/>
      <c r="D30" s="5"/>
      <c r="E30" s="5"/>
      <c r="F30" s="5"/>
      <c r="G30" s="5"/>
      <c r="H30" s="5"/>
      <c r="I30" s="5"/>
      <c r="J30" s="4">
        <v>33214300.000000004</v>
      </c>
      <c r="K30">
        <v>0.51</v>
      </c>
    </row>
    <row r="31" spans="1:30">
      <c r="B31" s="6"/>
      <c r="C31" s="16">
        <f>AVERAGE(C2:C29)</f>
        <v>453840.29142857151</v>
      </c>
      <c r="D31" s="5"/>
      <c r="E31" s="5"/>
      <c r="F31" s="5"/>
      <c r="G31" s="5"/>
      <c r="H31" s="5"/>
      <c r="I31" s="5"/>
      <c r="J31" s="5"/>
      <c r="O31">
        <f>AVERAGE(O2:O29)</f>
        <v>0.89958665028239104</v>
      </c>
      <c r="P31">
        <f t="shared" ref="P31:AD31" si="13">AVERAGE(P2:P29)</f>
        <v>9.7585190443783336</v>
      </c>
      <c r="Q31">
        <f t="shared" si="13"/>
        <v>20.132223003740176</v>
      </c>
      <c r="R31">
        <f t="shared" si="13"/>
        <v>0.54664838408155203</v>
      </c>
      <c r="S31">
        <f t="shared" si="13"/>
        <v>9.5524491452669231</v>
      </c>
      <c r="T31">
        <f t="shared" si="13"/>
        <v>0.84071745555855626</v>
      </c>
      <c r="U31">
        <f t="shared" si="13"/>
        <v>0.30181894782617069</v>
      </c>
      <c r="V31">
        <f t="shared" si="13"/>
        <v>0.87859619435132352</v>
      </c>
      <c r="Z31">
        <f t="shared" si="13"/>
        <v>13.950478718254274</v>
      </c>
      <c r="AA31">
        <f t="shared" si="13"/>
        <v>38.540015670205982</v>
      </c>
      <c r="AB31">
        <f t="shared" si="13"/>
        <v>183.77965318531901</v>
      </c>
      <c r="AC31">
        <f t="shared" si="13"/>
        <v>18.834665599581825</v>
      </c>
      <c r="AD31">
        <f t="shared" si="13"/>
        <v>11.218156507396332</v>
      </c>
    </row>
    <row r="32" spans="1:30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4"/>
    </row>
    <row r="48" spans="3:3">
      <c r="C48" s="13"/>
    </row>
    <row r="49" spans="3:3">
      <c r="C49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6843-9C07-40D4-A7B7-A51B4070396C}">
  <dimension ref="A1:AD46"/>
  <sheetViews>
    <sheetView topLeftCell="A15" workbookViewId="0">
      <selection activeCell="C2" sqref="C2:C29"/>
    </sheetView>
  </sheetViews>
  <sheetFormatPr defaultColWidth="8.85546875" defaultRowHeight="15"/>
  <cols>
    <col min="2" max="2" width="12.85546875" customWidth="1"/>
    <col min="3" max="3" width="16.5703125" customWidth="1"/>
    <col min="6" max="6" width="21.28515625" customWidth="1"/>
    <col min="7" max="7" width="26.28515625" customWidth="1"/>
    <col min="8" max="8" width="16.42578125" customWidth="1"/>
    <col min="9" max="9" width="14.28515625" customWidth="1"/>
    <col min="10" max="10" width="21.28515625" customWidth="1"/>
    <col min="12" max="12" width="13.5703125" customWidth="1"/>
    <col min="13" max="13" width="11.140625" customWidth="1"/>
  </cols>
  <sheetData>
    <row r="1" spans="1:30" ht="57.75">
      <c r="A1" t="s">
        <v>1</v>
      </c>
      <c r="B1" t="s">
        <v>2</v>
      </c>
      <c r="C1" s="1" t="s">
        <v>16</v>
      </c>
      <c r="D1" s="6" t="s">
        <v>22</v>
      </c>
      <c r="E1" s="1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3">
        <v>211995.51</v>
      </c>
      <c r="D2" s="4">
        <v>821896</v>
      </c>
      <c r="E2" s="4">
        <v>262487</v>
      </c>
      <c r="F2" s="4">
        <v>13947535</v>
      </c>
      <c r="G2" s="4">
        <v>1783838</v>
      </c>
      <c r="H2" s="4">
        <v>13988564</v>
      </c>
      <c r="I2" s="4">
        <v>1661495</v>
      </c>
      <c r="J2" s="4">
        <v>28847926</v>
      </c>
      <c r="K2" s="14">
        <v>1.24</v>
      </c>
      <c r="L2" s="4">
        <v>138222</v>
      </c>
      <c r="M2" s="4">
        <v>13027861</v>
      </c>
      <c r="O2">
        <f>(E2/J2)*100</f>
        <v>0.90989903398947991</v>
      </c>
      <c r="P2">
        <f>(E2/F2)*100</f>
        <v>1.8819597871595231</v>
      </c>
      <c r="Q2">
        <f>(E2/D2)*100</f>
        <v>31.936765722183829</v>
      </c>
      <c r="R2">
        <f>I2/G2</f>
        <v>0.93141585726955023</v>
      </c>
      <c r="S2">
        <f>H2/F2</f>
        <v>1.0029416667533009</v>
      </c>
      <c r="T2">
        <f>H2/J2</f>
        <v>0.48490709522757375</v>
      </c>
      <c r="U2">
        <f>L2/G2</f>
        <v>7.7485735812332729E-2</v>
      </c>
      <c r="V2">
        <f>M2/(M2+F2)</f>
        <v>0.48295346618822577</v>
      </c>
      <c r="X2" s="3">
        <v>147.91999999999999</v>
      </c>
      <c r="Z2">
        <f>((K2-K3)/K3)*100</f>
        <v>36.263736263736256</v>
      </c>
      <c r="AA2">
        <f>X2*C2/D2</f>
        <v>38.153702949278248</v>
      </c>
      <c r="AB2">
        <f>X2/K2</f>
        <v>119.29032258064515</v>
      </c>
      <c r="AC2">
        <f>X2*C2/F2</f>
        <v>2.2483095284722352</v>
      </c>
      <c r="AD2">
        <f>0.5*(J2+J3)/F2</f>
        <v>2.0401828351748175</v>
      </c>
    </row>
    <row r="3" spans="1:30" ht="18">
      <c r="A3">
        <v>3</v>
      </c>
      <c r="B3">
        <v>2024</v>
      </c>
      <c r="C3" s="13">
        <v>211981.74</v>
      </c>
      <c r="D3" s="4">
        <v>824804</v>
      </c>
      <c r="E3" s="4">
        <v>193210</v>
      </c>
      <c r="F3" s="10">
        <v>14010613</v>
      </c>
      <c r="G3" s="10">
        <v>1346930</v>
      </c>
      <c r="H3" s="10">
        <v>13104434</v>
      </c>
      <c r="I3" s="10">
        <v>1343213</v>
      </c>
      <c r="J3" s="10">
        <v>28063117</v>
      </c>
      <c r="K3" s="3">
        <v>0.91</v>
      </c>
      <c r="L3" s="10">
        <v>88931</v>
      </c>
      <c r="M3" s="4">
        <v>12234321</v>
      </c>
      <c r="O3" s="4">
        <f t="shared" ref="O3:O29" si="0">(E3/J3)*100</f>
        <v>0.68848374897200482</v>
      </c>
      <c r="P3">
        <f t="shared" ref="P3:P29" si="1">(E3/F3)*100</f>
        <v>1.3790260283400877</v>
      </c>
      <c r="Q3">
        <f t="shared" ref="Q3:Q29" si="2">(E3/D3)*100</f>
        <v>23.424959141808234</v>
      </c>
      <c r="R3">
        <f t="shared" ref="R3:R29" si="3">I3/G3</f>
        <v>0.99724039111163909</v>
      </c>
      <c r="S3">
        <f t="shared" ref="S3:S29" si="4">H3/F3</f>
        <v>0.93532195914625582</v>
      </c>
      <c r="T3">
        <f t="shared" ref="T3:T29" si="5">H3/J3</f>
        <v>0.46696288227711841</v>
      </c>
      <c r="U3">
        <f t="shared" ref="U3:U29" si="6">L3/G3</f>
        <v>6.6024960465651525E-2</v>
      </c>
      <c r="V3">
        <f t="shared" ref="V3:V29" si="7">M3/(M3+F3)</f>
        <v>0.46615933574075669</v>
      </c>
      <c r="X3" s="3">
        <v>176.35</v>
      </c>
      <c r="Z3">
        <f t="shared" ref="Z3:Z29" si="8">((K3-K4)/K4)*100</f>
        <v>3.4090909090909123</v>
      </c>
      <c r="AA3">
        <f t="shared" ref="AA3:AA29" si="9">X3*C3/D3</f>
        <v>45.323470605137707</v>
      </c>
      <c r="AB3">
        <f t="shared" ref="AB3:AB29" si="10">X3/K3</f>
        <v>193.79120879120879</v>
      </c>
      <c r="AC3">
        <f t="shared" ref="AC3:AC29" si="11">X3*C3/F3</f>
        <v>2.6681901676250712</v>
      </c>
      <c r="AD3">
        <f t="shared" ref="AD3:AD29" si="12">0.5*(J3+J4)/F3</f>
        <v>1.9922467703590128</v>
      </c>
    </row>
    <row r="4" spans="1:30" ht="18">
      <c r="A4">
        <v>2</v>
      </c>
      <c r="B4">
        <v>2024</v>
      </c>
      <c r="C4" s="13">
        <v>211927.35</v>
      </c>
      <c r="D4" s="4">
        <v>810663</v>
      </c>
      <c r="E4" s="4">
        <v>185872</v>
      </c>
      <c r="F4" s="10">
        <v>14172632</v>
      </c>
      <c r="G4" s="10">
        <v>1403074</v>
      </c>
      <c r="H4" s="10">
        <v>12631240</v>
      </c>
      <c r="I4" s="10">
        <v>1480890</v>
      </c>
      <c r="J4" s="10">
        <v>27762080</v>
      </c>
      <c r="K4" s="3">
        <v>0.88</v>
      </c>
      <c r="L4" s="10">
        <v>76973</v>
      </c>
      <c r="M4" s="4">
        <v>11724340</v>
      </c>
      <c r="O4">
        <f t="shared" si="0"/>
        <v>0.66951755776224253</v>
      </c>
      <c r="P4">
        <f t="shared" si="1"/>
        <v>1.3114854036991859</v>
      </c>
      <c r="Q4">
        <f t="shared" si="2"/>
        <v>22.928393179409941</v>
      </c>
      <c r="R4">
        <f t="shared" si="3"/>
        <v>1.0554610804561984</v>
      </c>
      <c r="S4">
        <f t="shared" si="4"/>
        <v>0.89124165504332575</v>
      </c>
      <c r="T4">
        <f t="shared" si="5"/>
        <v>0.45498175929181101</v>
      </c>
      <c r="U4">
        <f t="shared" si="6"/>
        <v>5.486025683606139E-2</v>
      </c>
      <c r="V4">
        <f t="shared" si="7"/>
        <v>0.45273014930085265</v>
      </c>
      <c r="X4" s="3">
        <v>150.71</v>
      </c>
      <c r="Z4">
        <f t="shared" si="8"/>
        <v>-12.871287128712872</v>
      </c>
      <c r="AA4">
        <f t="shared" si="9"/>
        <v>39.399319962179106</v>
      </c>
      <c r="AB4">
        <f t="shared" si="10"/>
        <v>171.26136363636365</v>
      </c>
      <c r="AC4">
        <f t="shared" si="11"/>
        <v>2.2536089922111859</v>
      </c>
      <c r="AD4">
        <f t="shared" si="12"/>
        <v>1.9489040567764688</v>
      </c>
    </row>
    <row r="5" spans="1:30" ht="18">
      <c r="A5">
        <v>1</v>
      </c>
      <c r="B5">
        <v>2024</v>
      </c>
      <c r="C5" s="13">
        <v>211658.81</v>
      </c>
      <c r="D5" s="4">
        <v>799539</v>
      </c>
      <c r="E5" s="4">
        <v>213112</v>
      </c>
      <c r="F5" s="10">
        <v>14297046</v>
      </c>
      <c r="G5" s="10">
        <v>1030015</v>
      </c>
      <c r="H5" s="10">
        <v>12191142</v>
      </c>
      <c r="I5" s="10">
        <v>1026672</v>
      </c>
      <c r="J5" s="10">
        <v>27480120</v>
      </c>
      <c r="K5" s="3">
        <v>1.01</v>
      </c>
      <c r="L5" s="10">
        <v>50816</v>
      </c>
      <c r="M5" s="4">
        <v>11390233</v>
      </c>
      <c r="O5">
        <f t="shared" si="0"/>
        <v>0.77551335292567858</v>
      </c>
      <c r="P5">
        <f t="shared" si="1"/>
        <v>1.4906016249790341</v>
      </c>
      <c r="Q5">
        <f t="shared" si="2"/>
        <v>26.654359574704923</v>
      </c>
      <c r="R5">
        <f t="shared" si="3"/>
        <v>0.99675441619782235</v>
      </c>
      <c r="S5">
        <f t="shared" si="4"/>
        <v>0.8527035584833399</v>
      </c>
      <c r="T5">
        <f t="shared" si="5"/>
        <v>0.44363496229274108</v>
      </c>
      <c r="U5">
        <f t="shared" si="6"/>
        <v>4.933520385625452E-2</v>
      </c>
      <c r="V5">
        <f t="shared" si="7"/>
        <v>0.44341921150932334</v>
      </c>
      <c r="X5">
        <v>141.1</v>
      </c>
      <c r="Z5">
        <f t="shared" si="8"/>
        <v>-21.09375</v>
      </c>
      <c r="AA5">
        <f t="shared" si="9"/>
        <v>37.352847191944356</v>
      </c>
      <c r="AB5">
        <f t="shared" si="10"/>
        <v>139.70297029702971</v>
      </c>
      <c r="AC5">
        <f t="shared" si="11"/>
        <v>2.0888971114032926</v>
      </c>
      <c r="AD5">
        <f t="shared" si="12"/>
        <v>1.9212493965536657</v>
      </c>
    </row>
    <row r="6" spans="1:30" ht="18">
      <c r="A6">
        <v>4</v>
      </c>
      <c r="B6">
        <v>2023</v>
      </c>
      <c r="C6" s="13">
        <v>211278.8</v>
      </c>
      <c r="D6" s="4">
        <v>797774</v>
      </c>
      <c r="E6" s="4">
        <v>216134</v>
      </c>
      <c r="F6" s="10">
        <v>14390921</v>
      </c>
      <c r="G6" s="10">
        <v>1087587</v>
      </c>
      <c r="H6" s="10">
        <v>12042313</v>
      </c>
      <c r="I6" s="10">
        <v>929721</v>
      </c>
      <c r="J6" s="10">
        <v>27456262</v>
      </c>
      <c r="K6" s="14">
        <v>1.28</v>
      </c>
      <c r="L6" s="10">
        <v>99062</v>
      </c>
      <c r="M6" s="4">
        <v>11253263</v>
      </c>
      <c r="O6">
        <f t="shared" si="0"/>
        <v>0.78719382849712027</v>
      </c>
      <c r="P6">
        <f t="shared" si="1"/>
        <v>1.5018774684399976</v>
      </c>
      <c r="Q6">
        <f t="shared" si="2"/>
        <v>27.092133862472327</v>
      </c>
      <c r="R6">
        <f t="shared" si="3"/>
        <v>0.85484747427102381</v>
      </c>
      <c r="S6">
        <f t="shared" si="4"/>
        <v>0.83679932646423394</v>
      </c>
      <c r="T6">
        <f t="shared" si="5"/>
        <v>0.43859987204376183</v>
      </c>
      <c r="U6">
        <f t="shared" si="6"/>
        <v>9.1084207516272261E-2</v>
      </c>
      <c r="V6">
        <f t="shared" si="7"/>
        <v>0.43882320451296092</v>
      </c>
      <c r="X6" s="3">
        <v>152.21</v>
      </c>
      <c r="Z6">
        <f t="shared" si="8"/>
        <v>33.333333333333343</v>
      </c>
      <c r="AA6">
        <f t="shared" si="9"/>
        <v>40.31059692093249</v>
      </c>
      <c r="AB6">
        <f t="shared" si="10"/>
        <v>118.9140625</v>
      </c>
      <c r="AC6">
        <f t="shared" si="11"/>
        <v>2.2346551793314688</v>
      </c>
      <c r="AD6">
        <f t="shared" si="12"/>
        <v>1.9137788331962908</v>
      </c>
    </row>
    <row r="7" spans="1:30" ht="18">
      <c r="A7">
        <v>3</v>
      </c>
      <c r="B7">
        <v>2023</v>
      </c>
      <c r="C7" s="13">
        <v>211276.09</v>
      </c>
      <c r="D7" s="4">
        <v>748034</v>
      </c>
      <c r="E7" s="4">
        <v>188350</v>
      </c>
      <c r="F7" s="10">
        <v>14537121</v>
      </c>
      <c r="G7" s="10">
        <v>1122569</v>
      </c>
      <c r="H7" s="10">
        <v>12059117</v>
      </c>
      <c r="I7" s="10">
        <v>1040455</v>
      </c>
      <c r="J7" s="10">
        <v>27625818</v>
      </c>
      <c r="K7" s="3">
        <v>0.96</v>
      </c>
      <c r="L7" s="10">
        <v>216121</v>
      </c>
      <c r="M7" s="4">
        <v>11194520</v>
      </c>
      <c r="O7">
        <f t="shared" si="0"/>
        <v>0.68178976636999489</v>
      </c>
      <c r="P7">
        <f t="shared" si="1"/>
        <v>1.2956485675533691</v>
      </c>
      <c r="Q7">
        <f t="shared" si="2"/>
        <v>25.179336768114819</v>
      </c>
      <c r="R7">
        <f t="shared" si="3"/>
        <v>0.92685171245598263</v>
      </c>
      <c r="S7">
        <f t="shared" si="4"/>
        <v>0.82953956288869024</v>
      </c>
      <c r="T7">
        <f t="shared" si="5"/>
        <v>0.43651619655208035</v>
      </c>
      <c r="U7">
        <f t="shared" si="6"/>
        <v>0.19252357761527353</v>
      </c>
      <c r="V7">
        <f t="shared" si="7"/>
        <v>0.4350488179125459</v>
      </c>
      <c r="X7" s="3">
        <v>114.14</v>
      </c>
      <c r="Z7">
        <f t="shared" si="8"/>
        <v>-36.000000000000007</v>
      </c>
      <c r="AA7">
        <f t="shared" si="9"/>
        <v>32.237910192050094</v>
      </c>
      <c r="AB7">
        <f t="shared" si="10"/>
        <v>118.89583333333334</v>
      </c>
      <c r="AC7">
        <f t="shared" si="11"/>
        <v>1.658860300646875</v>
      </c>
      <c r="AD7">
        <f t="shared" si="12"/>
        <v>1.3754880006845922</v>
      </c>
    </row>
    <row r="8" spans="1:30" ht="18">
      <c r="A8">
        <v>2</v>
      </c>
      <c r="B8">
        <v>2023</v>
      </c>
      <c r="C8" s="13">
        <v>135058.9</v>
      </c>
      <c r="D8" s="4">
        <v>511386</v>
      </c>
      <c r="E8" s="4">
        <v>202410</v>
      </c>
      <c r="F8" s="10">
        <v>3255778</v>
      </c>
      <c r="G8" s="10">
        <v>556849</v>
      </c>
      <c r="H8" s="10">
        <v>8330046</v>
      </c>
      <c r="I8" s="10">
        <v>811152</v>
      </c>
      <c r="J8" s="10">
        <v>12365453</v>
      </c>
      <c r="K8" s="3">
        <v>1.5</v>
      </c>
      <c r="L8" s="10">
        <v>50644</v>
      </c>
      <c r="M8" s="4">
        <v>7721081</v>
      </c>
      <c r="O8">
        <f t="shared" si="0"/>
        <v>1.6368991900256302</v>
      </c>
      <c r="P8">
        <f t="shared" si="1"/>
        <v>6.2169472242886341</v>
      </c>
      <c r="Q8">
        <f t="shared" si="2"/>
        <v>39.580669005408829</v>
      </c>
      <c r="R8">
        <f t="shared" si="3"/>
        <v>1.4566821526122882</v>
      </c>
      <c r="S8">
        <f t="shared" si="4"/>
        <v>2.5585423821894491</v>
      </c>
      <c r="T8">
        <f t="shared" si="5"/>
        <v>0.67365473792185371</v>
      </c>
      <c r="U8">
        <f t="shared" si="6"/>
        <v>9.0947456132632012E-2</v>
      </c>
      <c r="V8">
        <f t="shared" si="7"/>
        <v>0.70339620833245653</v>
      </c>
      <c r="X8" s="3">
        <v>138.13</v>
      </c>
      <c r="Z8">
        <f t="shared" si="8"/>
        <v>2.7397260273972628</v>
      </c>
      <c r="AA8">
        <f t="shared" si="9"/>
        <v>36.480634700597975</v>
      </c>
      <c r="AB8">
        <f t="shared" si="10"/>
        <v>92.086666666666659</v>
      </c>
      <c r="AC8">
        <f t="shared" si="11"/>
        <v>5.7300239319142756</v>
      </c>
      <c r="AD8">
        <f t="shared" si="12"/>
        <v>3.7622531388810909</v>
      </c>
    </row>
    <row r="9" spans="1:30" ht="18">
      <c r="A9">
        <v>1</v>
      </c>
      <c r="B9">
        <v>2023</v>
      </c>
      <c r="C9" s="13">
        <v>135007.28</v>
      </c>
      <c r="D9" s="4">
        <v>503050</v>
      </c>
      <c r="E9" s="4">
        <v>196304</v>
      </c>
      <c r="F9" s="10">
        <v>3253333</v>
      </c>
      <c r="G9" s="10">
        <v>340940</v>
      </c>
      <c r="H9" s="10">
        <v>8099968</v>
      </c>
      <c r="I9" s="10">
        <v>754611</v>
      </c>
      <c r="J9" s="10">
        <v>12132669</v>
      </c>
      <c r="K9" s="3">
        <v>1.46</v>
      </c>
      <c r="L9" s="10">
        <v>47951</v>
      </c>
      <c r="M9" s="4">
        <v>7566053</v>
      </c>
      <c r="O9">
        <f t="shared" si="0"/>
        <v>1.6179786986688582</v>
      </c>
      <c r="P9">
        <f t="shared" si="1"/>
        <v>6.0339350444605584</v>
      </c>
      <c r="Q9">
        <f t="shared" si="2"/>
        <v>39.02276115694265</v>
      </c>
      <c r="R9">
        <f t="shared" si="3"/>
        <v>2.213324925206781</v>
      </c>
      <c r="S9">
        <f t="shared" si="4"/>
        <v>2.4897445173918564</v>
      </c>
      <c r="T9">
        <f t="shared" si="5"/>
        <v>0.66761633404818022</v>
      </c>
      <c r="U9">
        <f t="shared" si="6"/>
        <v>0.14064351498797442</v>
      </c>
      <c r="V9">
        <f t="shared" si="7"/>
        <v>0.69930521011081404</v>
      </c>
      <c r="X9" s="3">
        <v>149.52000000000001</v>
      </c>
      <c r="Z9">
        <f t="shared" si="8"/>
        <v>1.3888888888888902</v>
      </c>
      <c r="AA9">
        <f t="shared" si="9"/>
        <v>40.127797446774679</v>
      </c>
      <c r="AB9">
        <f t="shared" si="10"/>
        <v>102.41095890410959</v>
      </c>
      <c r="AC9">
        <f t="shared" si="11"/>
        <v>6.2048024304920526</v>
      </c>
      <c r="AD9">
        <f t="shared" si="12"/>
        <v>3.7346510486322795</v>
      </c>
    </row>
    <row r="10" spans="1:30" ht="18">
      <c r="A10">
        <v>4</v>
      </c>
      <c r="B10">
        <v>2022</v>
      </c>
      <c r="C10" s="13">
        <v>133921.01999999999</v>
      </c>
      <c r="D10" s="4">
        <v>506718</v>
      </c>
      <c r="E10" s="4">
        <v>204260</v>
      </c>
      <c r="F10" s="10">
        <v>3259597</v>
      </c>
      <c r="G10" s="10">
        <v>1184032</v>
      </c>
      <c r="H10" s="10">
        <v>8089184</v>
      </c>
      <c r="I10" s="10">
        <v>792039</v>
      </c>
      <c r="J10" s="10">
        <v>12167458</v>
      </c>
      <c r="K10" s="14">
        <v>1.44</v>
      </c>
      <c r="L10" s="10">
        <v>92868</v>
      </c>
      <c r="M10" s="4">
        <v>7560497</v>
      </c>
      <c r="O10">
        <f t="shared" si="0"/>
        <v>1.6787401279708549</v>
      </c>
      <c r="P10">
        <f t="shared" si="1"/>
        <v>6.2664188241675269</v>
      </c>
      <c r="Q10">
        <f t="shared" si="2"/>
        <v>40.310389605263673</v>
      </c>
      <c r="R10">
        <f t="shared" si="3"/>
        <v>0.66893377881678873</v>
      </c>
      <c r="S10">
        <f t="shared" si="4"/>
        <v>2.4816515661291869</v>
      </c>
      <c r="T10">
        <f t="shared" si="5"/>
        <v>0.66482119765689762</v>
      </c>
      <c r="U10">
        <f t="shared" si="6"/>
        <v>7.8433690981324827E-2</v>
      </c>
      <c r="V10">
        <f t="shared" si="7"/>
        <v>0.69874596283544299</v>
      </c>
      <c r="X10" s="3">
        <v>133.68</v>
      </c>
      <c r="Z10">
        <f t="shared" si="8"/>
        <v>-12.727272727272727</v>
      </c>
      <c r="AA10">
        <f t="shared" si="9"/>
        <v>35.33042432595645</v>
      </c>
      <c r="AB10">
        <f t="shared" si="10"/>
        <v>92.833333333333343</v>
      </c>
      <c r="AC10">
        <f t="shared" si="11"/>
        <v>5.4922623728025277</v>
      </c>
      <c r="AD10">
        <f t="shared" si="12"/>
        <v>3.6826796380043301</v>
      </c>
    </row>
    <row r="11" spans="1:30" ht="18">
      <c r="A11">
        <v>3</v>
      </c>
      <c r="B11">
        <v>2022</v>
      </c>
      <c r="C11" s="13">
        <v>133918.04</v>
      </c>
      <c r="D11" s="4">
        <v>498902</v>
      </c>
      <c r="E11" s="4">
        <v>220719</v>
      </c>
      <c r="F11" s="10">
        <v>3250571</v>
      </c>
      <c r="G11" s="10">
        <v>857324</v>
      </c>
      <c r="H11" s="10">
        <v>7771347</v>
      </c>
      <c r="I11" s="10">
        <v>593216</v>
      </c>
      <c r="J11" s="10">
        <v>11840645</v>
      </c>
      <c r="K11" s="3">
        <v>1.65</v>
      </c>
      <c r="L11" s="10">
        <v>86991</v>
      </c>
      <c r="M11" s="4">
        <v>7227366</v>
      </c>
      <c r="O11">
        <f t="shared" si="0"/>
        <v>1.8640791950100692</v>
      </c>
      <c r="P11">
        <f t="shared" si="1"/>
        <v>6.7901608671215001</v>
      </c>
      <c r="Q11">
        <f t="shared" si="2"/>
        <v>44.240953133080247</v>
      </c>
      <c r="R11">
        <f t="shared" si="3"/>
        <v>0.69193910353611932</v>
      </c>
      <c r="S11">
        <f t="shared" si="4"/>
        <v>2.3907636535242576</v>
      </c>
      <c r="T11">
        <f t="shared" si="5"/>
        <v>0.65632801253647921</v>
      </c>
      <c r="U11">
        <f t="shared" si="6"/>
        <v>0.10146805641741045</v>
      </c>
      <c r="V11">
        <f t="shared" si="7"/>
        <v>0.6897699423082998</v>
      </c>
      <c r="X11">
        <v>155.38</v>
      </c>
      <c r="Z11">
        <f t="shared" si="8"/>
        <v>-4.6242774566474028</v>
      </c>
      <c r="AA11">
        <f t="shared" si="9"/>
        <v>41.707960792299886</v>
      </c>
      <c r="AB11">
        <f t="shared" si="10"/>
        <v>94.169696969696972</v>
      </c>
      <c r="AC11">
        <f t="shared" si="11"/>
        <v>6.401393802873403</v>
      </c>
      <c r="AD11">
        <f t="shared" si="12"/>
        <v>3.5192912260645897</v>
      </c>
    </row>
    <row r="12" spans="1:30" ht="18">
      <c r="A12">
        <v>2</v>
      </c>
      <c r="B12">
        <v>2022</v>
      </c>
      <c r="C12" s="13">
        <v>133900.18</v>
      </c>
      <c r="D12" s="4">
        <v>474988</v>
      </c>
      <c r="E12" s="4">
        <v>232130</v>
      </c>
      <c r="F12" s="10">
        <v>3202120</v>
      </c>
      <c r="G12" s="10">
        <v>836295</v>
      </c>
      <c r="H12" s="10">
        <v>7145527</v>
      </c>
      <c r="I12" s="10">
        <v>582859</v>
      </c>
      <c r="J12" s="10">
        <v>11038767</v>
      </c>
      <c r="K12" s="3">
        <v>1.73</v>
      </c>
      <c r="L12" s="10">
        <v>58729</v>
      </c>
      <c r="M12" s="4">
        <v>6626032</v>
      </c>
      <c r="O12">
        <f t="shared" si="0"/>
        <v>2.1028616692425883</v>
      </c>
      <c r="P12">
        <f t="shared" si="1"/>
        <v>7.2492598653392122</v>
      </c>
      <c r="Q12">
        <f t="shared" si="2"/>
        <v>48.870708312631059</v>
      </c>
      <c r="R12">
        <f t="shared" si="3"/>
        <v>0.69695382610203338</v>
      </c>
      <c r="S12">
        <f t="shared" si="4"/>
        <v>2.2314988195320602</v>
      </c>
      <c r="T12">
        <f t="shared" si="5"/>
        <v>0.64731205939938763</v>
      </c>
      <c r="U12">
        <f t="shared" si="6"/>
        <v>7.0225219569649472E-2</v>
      </c>
      <c r="V12">
        <f t="shared" si="7"/>
        <v>0.67418900318188002</v>
      </c>
      <c r="X12" s="3">
        <v>151.87</v>
      </c>
      <c r="Z12">
        <f t="shared" si="8"/>
        <v>14.569536423841059</v>
      </c>
      <c r="AA12">
        <f t="shared" si="9"/>
        <v>42.812492813713185</v>
      </c>
      <c r="AB12">
        <f t="shared" si="10"/>
        <v>87.786127167630056</v>
      </c>
      <c r="AC12">
        <f t="shared" si="11"/>
        <v>6.350611575019049</v>
      </c>
      <c r="AD12">
        <f t="shared" si="12"/>
        <v>3.3775306671829912</v>
      </c>
    </row>
    <row r="13" spans="1:30" ht="18">
      <c r="A13">
        <v>1</v>
      </c>
      <c r="B13">
        <v>2022</v>
      </c>
      <c r="C13" s="13">
        <v>134251.07999999999</v>
      </c>
      <c r="D13" s="4">
        <v>443562</v>
      </c>
      <c r="E13" s="4">
        <v>203579</v>
      </c>
      <c r="F13" s="10">
        <v>3210215</v>
      </c>
      <c r="G13" s="10">
        <v>421362</v>
      </c>
      <c r="H13" s="10">
        <v>6713586</v>
      </c>
      <c r="I13" s="10">
        <v>466773</v>
      </c>
      <c r="J13" s="10">
        <v>10591750</v>
      </c>
      <c r="K13" s="3">
        <v>1.51</v>
      </c>
      <c r="L13" s="10">
        <v>65978</v>
      </c>
      <c r="M13" s="4">
        <v>6255508</v>
      </c>
      <c r="O13">
        <f t="shared" si="0"/>
        <v>1.9220525408926759</v>
      </c>
      <c r="P13">
        <f t="shared" si="1"/>
        <v>6.3416001731971221</v>
      </c>
      <c r="Q13">
        <f t="shared" si="2"/>
        <v>45.896402306780111</v>
      </c>
      <c r="R13">
        <f t="shared" si="3"/>
        <v>1.1077719395674028</v>
      </c>
      <c r="S13">
        <f t="shared" si="4"/>
        <v>2.0913197402666177</v>
      </c>
      <c r="T13">
        <f t="shared" si="5"/>
        <v>0.63385049684896266</v>
      </c>
      <c r="U13">
        <f t="shared" si="6"/>
        <v>0.15658270086054271</v>
      </c>
      <c r="V13">
        <f t="shared" si="7"/>
        <v>0.66085897506191549</v>
      </c>
      <c r="X13" s="3">
        <v>181.82</v>
      </c>
      <c r="Z13">
        <f t="shared" si="8"/>
        <v>-21.354166666666664</v>
      </c>
      <c r="AA13">
        <f t="shared" si="9"/>
        <v>55.030709045409658</v>
      </c>
      <c r="AB13">
        <f t="shared" si="10"/>
        <v>120.41059602649005</v>
      </c>
      <c r="AC13">
        <f t="shared" si="11"/>
        <v>7.6037060961960483</v>
      </c>
      <c r="AD13">
        <f t="shared" si="12"/>
        <v>3.2811240057130129</v>
      </c>
    </row>
    <row r="14" spans="1:30" ht="18">
      <c r="A14">
        <v>4</v>
      </c>
      <c r="B14">
        <v>2021</v>
      </c>
      <c r="C14" s="13">
        <v>133922.31</v>
      </c>
      <c r="D14" s="4">
        <v>427383</v>
      </c>
      <c r="E14" s="4">
        <v>268427</v>
      </c>
      <c r="F14" s="10">
        <v>3116496</v>
      </c>
      <c r="G14" s="10">
        <v>740867</v>
      </c>
      <c r="H14" s="10">
        <v>6688501</v>
      </c>
      <c r="I14" s="10">
        <v>617815</v>
      </c>
      <c r="J14" s="10">
        <v>10474477</v>
      </c>
      <c r="K14" s="3">
        <v>1.92</v>
      </c>
      <c r="L14" s="10">
        <v>71126</v>
      </c>
      <c r="M14" s="4">
        <v>6191103</v>
      </c>
      <c r="O14">
        <f t="shared" si="0"/>
        <v>2.5626768763729206</v>
      </c>
      <c r="P14">
        <f t="shared" si="1"/>
        <v>8.6131026640175374</v>
      </c>
      <c r="Q14">
        <f t="shared" si="2"/>
        <v>62.807130840487332</v>
      </c>
      <c r="R14">
        <f t="shared" si="3"/>
        <v>0.83390811036258872</v>
      </c>
      <c r="S14">
        <f t="shared" si="4"/>
        <v>2.1461606239828321</v>
      </c>
      <c r="T14">
        <f t="shared" si="5"/>
        <v>0.63855226375503049</v>
      </c>
      <c r="U14">
        <f t="shared" si="6"/>
        <v>9.6003736163170983E-2</v>
      </c>
      <c r="V14">
        <f t="shared" si="7"/>
        <v>0.66516649460295829</v>
      </c>
      <c r="X14">
        <v>198.97</v>
      </c>
      <c r="Z14">
        <f t="shared" si="8"/>
        <v>37.142857142857146</v>
      </c>
      <c r="AA14">
        <f t="shared" si="9"/>
        <v>62.348109355542924</v>
      </c>
      <c r="AB14">
        <f t="shared" si="10"/>
        <v>103.63020833333334</v>
      </c>
      <c r="AC14">
        <f t="shared" si="11"/>
        <v>8.5501544108190739</v>
      </c>
      <c r="AD14">
        <f t="shared" si="12"/>
        <v>3.2380654427279869</v>
      </c>
    </row>
    <row r="15" spans="1:30" ht="18">
      <c r="A15">
        <v>3</v>
      </c>
      <c r="B15">
        <v>2021</v>
      </c>
      <c r="C15" s="13">
        <v>133819.16</v>
      </c>
      <c r="D15" s="4">
        <v>412492</v>
      </c>
      <c r="E15" s="4">
        <v>188276</v>
      </c>
      <c r="F15" s="10">
        <v>2991762</v>
      </c>
      <c r="G15" s="10">
        <v>401870</v>
      </c>
      <c r="H15" s="10">
        <v>6325484</v>
      </c>
      <c r="I15" s="10">
        <v>81282</v>
      </c>
      <c r="J15" s="10">
        <v>9708359</v>
      </c>
      <c r="K15" s="3">
        <v>1.4</v>
      </c>
      <c r="L15" s="10">
        <v>65565</v>
      </c>
      <c r="M15" s="4">
        <v>5817946</v>
      </c>
      <c r="O15">
        <f t="shared" si="0"/>
        <v>1.9393184780249677</v>
      </c>
      <c r="P15">
        <f t="shared" si="1"/>
        <v>6.2931476501138794</v>
      </c>
      <c r="Q15">
        <f t="shared" si="2"/>
        <v>45.643551874945452</v>
      </c>
      <c r="R15">
        <f t="shared" si="3"/>
        <v>0.20225943713141065</v>
      </c>
      <c r="S15">
        <f t="shared" si="4"/>
        <v>2.1143005359383533</v>
      </c>
      <c r="T15">
        <f t="shared" si="5"/>
        <v>0.65155027744647676</v>
      </c>
      <c r="U15">
        <f t="shared" si="6"/>
        <v>0.16314977480279694</v>
      </c>
      <c r="V15">
        <f t="shared" si="7"/>
        <v>0.66040168414208511</v>
      </c>
      <c r="X15" s="3">
        <v>146.56</v>
      </c>
      <c r="Z15">
        <f t="shared" si="8"/>
        <v>11.999999999999993</v>
      </c>
      <c r="AA15">
        <f t="shared" si="9"/>
        <v>47.546464148638037</v>
      </c>
      <c r="AB15">
        <f t="shared" si="10"/>
        <v>104.6857142857143</v>
      </c>
      <c r="AC15">
        <f t="shared" si="11"/>
        <v>6.5555134698548887</v>
      </c>
      <c r="AD15">
        <f t="shared" si="12"/>
        <v>3.2040401275235131</v>
      </c>
    </row>
    <row r="16" spans="1:30" ht="18">
      <c r="A16">
        <v>2</v>
      </c>
      <c r="B16">
        <v>2021</v>
      </c>
      <c r="C16" s="13">
        <v>133791.10999999999</v>
      </c>
      <c r="D16" s="4">
        <v>378630</v>
      </c>
      <c r="E16" s="4">
        <v>167948</v>
      </c>
      <c r="F16" s="10">
        <v>2968088</v>
      </c>
      <c r="G16" s="10">
        <v>473795</v>
      </c>
      <c r="H16" s="10">
        <v>6102137</v>
      </c>
      <c r="I16" s="10">
        <v>59749</v>
      </c>
      <c r="J16" s="10">
        <v>9463092</v>
      </c>
      <c r="K16" s="3">
        <v>1.25</v>
      </c>
      <c r="L16" s="10">
        <v>56006</v>
      </c>
      <c r="M16" s="4">
        <v>5609293</v>
      </c>
      <c r="O16">
        <f t="shared" si="0"/>
        <v>1.77476875422959</v>
      </c>
      <c r="P16">
        <f t="shared" si="1"/>
        <v>5.6584575659481793</v>
      </c>
      <c r="Q16">
        <f t="shared" si="2"/>
        <v>44.356759897525286</v>
      </c>
      <c r="R16">
        <f t="shared" si="3"/>
        <v>0.12610728268554966</v>
      </c>
      <c r="S16">
        <f t="shared" si="4"/>
        <v>2.0559151211150075</v>
      </c>
      <c r="T16">
        <f t="shared" si="5"/>
        <v>0.64483543011100386</v>
      </c>
      <c r="U16">
        <f t="shared" si="6"/>
        <v>0.11820724152850917</v>
      </c>
      <c r="V16">
        <f t="shared" si="7"/>
        <v>0.65396337180311803</v>
      </c>
      <c r="X16" s="3">
        <v>141.96</v>
      </c>
      <c r="Z16">
        <f t="shared" si="8"/>
        <v>-18.300653594771244</v>
      </c>
      <c r="AA16">
        <f t="shared" si="9"/>
        <v>50.162390660011091</v>
      </c>
      <c r="AB16">
        <f t="shared" si="10"/>
        <v>113.56800000000001</v>
      </c>
      <c r="AC16">
        <f t="shared" si="11"/>
        <v>6.3990643052362328</v>
      </c>
      <c r="AD16">
        <f t="shared" si="12"/>
        <v>3.1669721382923957</v>
      </c>
    </row>
    <row r="17" spans="1:30" ht="18">
      <c r="A17">
        <v>1</v>
      </c>
      <c r="B17">
        <v>2021</v>
      </c>
      <c r="C17" s="13">
        <v>133692.66</v>
      </c>
      <c r="D17" s="4">
        <v>358857</v>
      </c>
      <c r="E17" s="4">
        <v>202998</v>
      </c>
      <c r="F17" s="10">
        <v>2921969</v>
      </c>
      <c r="G17" s="10">
        <v>544133</v>
      </c>
      <c r="H17" s="10">
        <v>6021963</v>
      </c>
      <c r="I17" s="10">
        <v>62795</v>
      </c>
      <c r="J17" s="10">
        <v>9336612</v>
      </c>
      <c r="K17" s="3">
        <v>1.53</v>
      </c>
      <c r="L17" s="10">
        <v>60330</v>
      </c>
      <c r="M17" s="4">
        <v>5543369</v>
      </c>
      <c r="O17">
        <f t="shared" si="0"/>
        <v>2.1742148008292514</v>
      </c>
      <c r="P17">
        <f t="shared" si="1"/>
        <v>6.9473016311945814</v>
      </c>
      <c r="Q17">
        <f t="shared" si="2"/>
        <v>56.567936531821871</v>
      </c>
      <c r="R17">
        <f t="shared" si="3"/>
        <v>0.11540377076927884</v>
      </c>
      <c r="S17">
        <f t="shared" si="4"/>
        <v>2.0609263821758548</v>
      </c>
      <c r="T17">
        <f t="shared" si="5"/>
        <v>0.64498374785200452</v>
      </c>
      <c r="U17">
        <f t="shared" si="6"/>
        <v>0.11087362832248733</v>
      </c>
      <c r="V17">
        <f t="shared" si="7"/>
        <v>0.65483138416918496</v>
      </c>
      <c r="X17">
        <v>114.14</v>
      </c>
      <c r="Z17">
        <f t="shared" si="8"/>
        <v>27.500000000000007</v>
      </c>
      <c r="AA17">
        <f t="shared" si="9"/>
        <v>42.523011150402532</v>
      </c>
      <c r="AB17">
        <f t="shared" si="10"/>
        <v>74.601307189542482</v>
      </c>
      <c r="AC17">
        <f t="shared" si="11"/>
        <v>5.2223963404129208</v>
      </c>
      <c r="AD17">
        <f t="shared" si="12"/>
        <v>3.2054515294310102</v>
      </c>
    </row>
    <row r="18" spans="1:30" ht="18">
      <c r="A18">
        <v>4</v>
      </c>
      <c r="B18">
        <v>2020</v>
      </c>
      <c r="C18" s="13">
        <v>131357.96</v>
      </c>
      <c r="D18" s="4">
        <v>353490</v>
      </c>
      <c r="E18" s="4">
        <v>156056</v>
      </c>
      <c r="F18" s="10">
        <v>2547779</v>
      </c>
      <c r="G18" s="10">
        <v>1126138</v>
      </c>
      <c r="H18" s="10">
        <v>6459724</v>
      </c>
      <c r="I18" s="10">
        <v>421819</v>
      </c>
      <c r="J18" s="10">
        <v>9395848</v>
      </c>
      <c r="K18" s="3">
        <v>1.2</v>
      </c>
      <c r="L18" s="10">
        <v>109124</v>
      </c>
      <c r="M18" s="4">
        <v>6009788</v>
      </c>
      <c r="O18">
        <f t="shared" si="0"/>
        <v>1.6609038375248302</v>
      </c>
      <c r="P18">
        <f t="shared" si="1"/>
        <v>6.1251780472325112</v>
      </c>
      <c r="Q18">
        <f t="shared" si="2"/>
        <v>44.147217743076183</v>
      </c>
      <c r="R18">
        <f t="shared" si="3"/>
        <v>0.37457132251997532</v>
      </c>
      <c r="S18">
        <f t="shared" si="4"/>
        <v>2.5354334108256644</v>
      </c>
      <c r="T18">
        <f t="shared" si="5"/>
        <v>0.68750835475414251</v>
      </c>
      <c r="U18">
        <f t="shared" si="6"/>
        <v>9.6901090274904136E-2</v>
      </c>
      <c r="V18">
        <f t="shared" si="7"/>
        <v>0.70227764503625856</v>
      </c>
      <c r="X18" s="3">
        <v>99</v>
      </c>
      <c r="Z18">
        <f t="shared" si="8"/>
        <v>36.36363636363636</v>
      </c>
      <c r="AA18">
        <f t="shared" si="9"/>
        <v>36.788701349401677</v>
      </c>
      <c r="AB18">
        <f t="shared" si="10"/>
        <v>82.5</v>
      </c>
      <c r="AC18">
        <f t="shared" si="11"/>
        <v>5.1042253036860732</v>
      </c>
      <c r="AD18">
        <f t="shared" si="12"/>
        <v>3.5632902225821002</v>
      </c>
    </row>
    <row r="19" spans="1:30" ht="18">
      <c r="A19">
        <v>3</v>
      </c>
      <c r="B19">
        <v>2020</v>
      </c>
      <c r="C19" s="13">
        <v>129094.9</v>
      </c>
      <c r="D19" s="4">
        <v>343024</v>
      </c>
      <c r="E19" s="4">
        <v>114633</v>
      </c>
      <c r="F19" s="10">
        <v>2389284</v>
      </c>
      <c r="G19" s="10">
        <v>294365</v>
      </c>
      <c r="H19" s="10">
        <v>5993282</v>
      </c>
      <c r="I19" s="10">
        <v>80574</v>
      </c>
      <c r="J19" s="10">
        <v>8761104</v>
      </c>
      <c r="K19" s="3">
        <v>0.88</v>
      </c>
      <c r="L19" s="10">
        <v>74803</v>
      </c>
      <c r="M19" s="4">
        <v>5547315</v>
      </c>
      <c r="O19">
        <f t="shared" si="0"/>
        <v>1.30843099225851</v>
      </c>
      <c r="P19">
        <f t="shared" si="1"/>
        <v>4.7977971643387729</v>
      </c>
      <c r="Q19">
        <f t="shared" si="2"/>
        <v>33.418361397453239</v>
      </c>
      <c r="R19">
        <f t="shared" si="3"/>
        <v>0.27372140030234571</v>
      </c>
      <c r="S19">
        <f t="shared" si="4"/>
        <v>2.5084008430977649</v>
      </c>
      <c r="T19">
        <f t="shared" si="5"/>
        <v>0.68407839925196645</v>
      </c>
      <c r="U19">
        <f t="shared" si="6"/>
        <v>0.25411648803356379</v>
      </c>
      <c r="V19">
        <f t="shared" si="7"/>
        <v>0.69895367020558807</v>
      </c>
      <c r="X19" s="3">
        <v>90.68</v>
      </c>
      <c r="Z19">
        <f t="shared" si="8"/>
        <v>9.9999999999999947</v>
      </c>
      <c r="AA19">
        <f t="shared" si="9"/>
        <v>34.126841072344789</v>
      </c>
      <c r="AB19">
        <f t="shared" si="10"/>
        <v>103.04545454545455</v>
      </c>
      <c r="AC19">
        <f t="shared" si="11"/>
        <v>4.899511959231301</v>
      </c>
      <c r="AD19">
        <f t="shared" si="12"/>
        <v>3.6184476186171253</v>
      </c>
    </row>
    <row r="20" spans="1:30" ht="18">
      <c r="A20">
        <v>2</v>
      </c>
      <c r="B20">
        <v>2020</v>
      </c>
      <c r="C20" s="13">
        <v>129069.56</v>
      </c>
      <c r="D20" s="4">
        <v>327246</v>
      </c>
      <c r="E20" s="4">
        <v>102911</v>
      </c>
      <c r="F20" s="10">
        <v>2375690</v>
      </c>
      <c r="G20" s="10">
        <v>385357</v>
      </c>
      <c r="H20" s="10">
        <v>5784376</v>
      </c>
      <c r="I20" s="10">
        <v>61751</v>
      </c>
      <c r="J20" s="10">
        <v>8529894</v>
      </c>
      <c r="K20" s="3">
        <v>0.8</v>
      </c>
      <c r="L20" s="10">
        <v>56397</v>
      </c>
      <c r="M20" s="4">
        <v>5352773</v>
      </c>
      <c r="O20">
        <f t="shared" si="0"/>
        <v>1.2064745470459539</v>
      </c>
      <c r="P20">
        <f t="shared" si="1"/>
        <v>4.3318362244232205</v>
      </c>
      <c r="Q20">
        <f t="shared" si="2"/>
        <v>31.447595998117624</v>
      </c>
      <c r="R20">
        <f t="shared" si="3"/>
        <v>0.16024361825528016</v>
      </c>
      <c r="S20">
        <f t="shared" si="4"/>
        <v>2.434819357744487</v>
      </c>
      <c r="T20">
        <f t="shared" si="5"/>
        <v>0.67812988062923174</v>
      </c>
      <c r="U20">
        <f t="shared" si="6"/>
        <v>0.14635000791473879</v>
      </c>
      <c r="V20">
        <f t="shared" si="7"/>
        <v>0.69260511436750105</v>
      </c>
      <c r="X20" s="3">
        <v>77.650000000000006</v>
      </c>
      <c r="Z20">
        <f t="shared" si="8"/>
        <v>-3.6144578313252915</v>
      </c>
      <c r="AA20">
        <f t="shared" si="9"/>
        <v>30.626046869938826</v>
      </c>
      <c r="AB20">
        <f t="shared" si="10"/>
        <v>97.0625</v>
      </c>
      <c r="AC20">
        <f t="shared" si="11"/>
        <v>4.2186696639713093</v>
      </c>
      <c r="AD20">
        <f t="shared" si="12"/>
        <v>3.5946146172269953</v>
      </c>
    </row>
    <row r="21" spans="1:30" ht="18">
      <c r="A21">
        <v>1</v>
      </c>
      <c r="B21">
        <v>2020</v>
      </c>
      <c r="C21" s="13">
        <v>129038.91</v>
      </c>
      <c r="D21" s="4">
        <v>332452</v>
      </c>
      <c r="E21" s="4">
        <v>108179</v>
      </c>
      <c r="F21" s="10">
        <v>2398119</v>
      </c>
      <c r="G21" s="10">
        <v>405781</v>
      </c>
      <c r="H21" s="10">
        <v>5774856</v>
      </c>
      <c r="I21" s="10">
        <v>97930</v>
      </c>
      <c r="J21" s="10">
        <v>8549486</v>
      </c>
      <c r="K21" s="3">
        <v>0.83</v>
      </c>
      <c r="L21" s="10">
        <v>93297</v>
      </c>
      <c r="M21" s="4">
        <v>5395971</v>
      </c>
      <c r="O21">
        <f t="shared" si="0"/>
        <v>1.2653275296316058</v>
      </c>
      <c r="P21">
        <f t="shared" si="1"/>
        <v>4.5109938247434762</v>
      </c>
      <c r="Q21">
        <f t="shared" si="2"/>
        <v>32.53973505949731</v>
      </c>
      <c r="R21">
        <f t="shared" si="3"/>
        <v>0.24133707591040487</v>
      </c>
      <c r="S21">
        <f t="shared" si="4"/>
        <v>2.4080773306078638</v>
      </c>
      <c r="T21">
        <f t="shared" si="5"/>
        <v>0.67546236112907843</v>
      </c>
      <c r="U21">
        <f t="shared" si="6"/>
        <v>0.22991958716647651</v>
      </c>
      <c r="V21">
        <f t="shared" si="7"/>
        <v>0.69231571613876663</v>
      </c>
      <c r="X21" s="3">
        <v>79.73</v>
      </c>
      <c r="Z21">
        <f t="shared" si="8"/>
        <v>1.2195121951219523</v>
      </c>
      <c r="AA21">
        <f t="shared" si="9"/>
        <v>30.946639798527311</v>
      </c>
      <c r="AB21">
        <f t="shared" si="10"/>
        <v>96.060240963855435</v>
      </c>
      <c r="AC21">
        <f t="shared" si="11"/>
        <v>4.2901425218264819</v>
      </c>
      <c r="AD21">
        <f t="shared" si="12"/>
        <v>3.5615127939856195</v>
      </c>
    </row>
    <row r="22" spans="1:30" ht="18">
      <c r="A22">
        <v>4</v>
      </c>
      <c r="B22">
        <v>2019</v>
      </c>
      <c r="C22" s="13">
        <v>129534.41</v>
      </c>
      <c r="D22" s="4">
        <v>335801</v>
      </c>
      <c r="E22" s="4">
        <v>112282</v>
      </c>
      <c r="F22" s="10">
        <v>2539961</v>
      </c>
      <c r="G22" s="10">
        <v>314646</v>
      </c>
      <c r="H22" s="10">
        <v>5610683</v>
      </c>
      <c r="I22" s="10">
        <v>114319</v>
      </c>
      <c r="J22" s="10">
        <v>8532377</v>
      </c>
      <c r="K22" s="3">
        <v>0.82</v>
      </c>
      <c r="L22" s="10">
        <v>65746</v>
      </c>
      <c r="M22" s="4">
        <v>5321269</v>
      </c>
      <c r="O22">
        <f t="shared" si="0"/>
        <v>1.3159521666705538</v>
      </c>
      <c r="P22">
        <f t="shared" si="1"/>
        <v>4.4206190567492971</v>
      </c>
      <c r="Q22">
        <f t="shared" si="2"/>
        <v>33.437065404808202</v>
      </c>
      <c r="R22">
        <f t="shared" si="3"/>
        <v>0.36332576927721949</v>
      </c>
      <c r="S22">
        <f t="shared" si="4"/>
        <v>2.2089642321279737</v>
      </c>
      <c r="T22">
        <f t="shared" si="5"/>
        <v>0.65757560876646681</v>
      </c>
      <c r="U22">
        <f t="shared" si="6"/>
        <v>0.20895228288298595</v>
      </c>
      <c r="V22">
        <f t="shared" si="7"/>
        <v>0.67690030694942138</v>
      </c>
      <c r="X22">
        <v>87.12</v>
      </c>
      <c r="Z22">
        <f t="shared" si="8"/>
        <v>-1.2048192771084349</v>
      </c>
      <c r="AA22">
        <f t="shared" si="9"/>
        <v>33.606325767939943</v>
      </c>
      <c r="AB22">
        <f t="shared" si="10"/>
        <v>106.2439024390244</v>
      </c>
      <c r="AC22">
        <f t="shared" si="11"/>
        <v>4.4429964866389682</v>
      </c>
      <c r="AD22">
        <f t="shared" si="12"/>
        <v>3.3171389245740386</v>
      </c>
    </row>
    <row r="23" spans="1:30" ht="18">
      <c r="A23">
        <v>3</v>
      </c>
      <c r="B23">
        <v>2019</v>
      </c>
      <c r="C23" s="13">
        <v>129410.09</v>
      </c>
      <c r="D23" s="4">
        <v>337505</v>
      </c>
      <c r="E23" s="4">
        <v>108087</v>
      </c>
      <c r="F23" s="10">
        <v>2522714</v>
      </c>
      <c r="G23" s="10">
        <v>326801</v>
      </c>
      <c r="H23" s="10">
        <v>5410441</v>
      </c>
      <c r="I23" s="10">
        <v>66715</v>
      </c>
      <c r="J23" s="10">
        <v>8318430</v>
      </c>
      <c r="K23" s="3">
        <v>0.83</v>
      </c>
      <c r="L23" s="10">
        <v>62277</v>
      </c>
      <c r="M23" s="4">
        <v>5091049</v>
      </c>
      <c r="O23">
        <f t="shared" si="0"/>
        <v>1.2993677893544815</v>
      </c>
      <c r="P23">
        <f t="shared" si="1"/>
        <v>4.2845522718786198</v>
      </c>
      <c r="Q23">
        <f t="shared" si="2"/>
        <v>32.02530332883957</v>
      </c>
      <c r="R23">
        <f t="shared" si="3"/>
        <v>0.20414564214919784</v>
      </c>
      <c r="S23">
        <f t="shared" si="4"/>
        <v>2.1446905990928817</v>
      </c>
      <c r="T23">
        <f t="shared" si="5"/>
        <v>0.65041612419651307</v>
      </c>
      <c r="U23">
        <f t="shared" si="6"/>
        <v>0.19056551234543345</v>
      </c>
      <c r="V23">
        <f t="shared" si="7"/>
        <v>0.66866397075926842</v>
      </c>
      <c r="X23" s="3">
        <v>95.51</v>
      </c>
      <c r="Z23">
        <f t="shared" si="8"/>
        <v>2.4691358024691241</v>
      </c>
      <c r="AA23">
        <f t="shared" si="9"/>
        <v>36.621554335195036</v>
      </c>
      <c r="AB23">
        <f t="shared" si="10"/>
        <v>115.07228915662652</v>
      </c>
      <c r="AC23">
        <f t="shared" si="11"/>
        <v>4.8994684676503164</v>
      </c>
      <c r="AD23">
        <f t="shared" si="12"/>
        <v>3.3117406491580099</v>
      </c>
    </row>
    <row r="24" spans="1:30" ht="18">
      <c r="A24">
        <v>2</v>
      </c>
      <c r="B24">
        <v>2019</v>
      </c>
      <c r="C24" s="13">
        <v>128513.1</v>
      </c>
      <c r="D24" s="4">
        <v>323602</v>
      </c>
      <c r="E24" s="4">
        <v>104828</v>
      </c>
      <c r="F24" s="10">
        <v>2442209</v>
      </c>
      <c r="G24" s="10">
        <v>542137</v>
      </c>
      <c r="H24" s="10">
        <v>5561908</v>
      </c>
      <c r="I24" s="10">
        <v>55644</v>
      </c>
      <c r="J24" s="10">
        <v>8390719</v>
      </c>
      <c r="K24" s="3">
        <v>0.81</v>
      </c>
      <c r="L24" s="10">
        <v>47667</v>
      </c>
      <c r="M24" s="4">
        <v>5269014</v>
      </c>
      <c r="O24">
        <f t="shared" si="0"/>
        <v>1.2493327449054128</v>
      </c>
      <c r="P24">
        <f t="shared" si="1"/>
        <v>4.2923435299763453</v>
      </c>
      <c r="Q24">
        <f t="shared" si="2"/>
        <v>32.394113757022517</v>
      </c>
      <c r="R24">
        <f t="shared" si="3"/>
        <v>0.10263826302207744</v>
      </c>
      <c r="S24">
        <f t="shared" si="4"/>
        <v>2.2774086902472312</v>
      </c>
      <c r="T24">
        <f t="shared" si="5"/>
        <v>0.66286429089092369</v>
      </c>
      <c r="U24">
        <f t="shared" si="6"/>
        <v>8.7924270064577772E-2</v>
      </c>
      <c r="V24">
        <f t="shared" si="7"/>
        <v>0.68329161275714634</v>
      </c>
      <c r="X24" s="3">
        <v>86.08</v>
      </c>
      <c r="Z24">
        <f t="shared" si="8"/>
        <v>9.4594594594594685</v>
      </c>
      <c r="AA24">
        <f t="shared" si="9"/>
        <v>34.185226444830377</v>
      </c>
      <c r="AB24">
        <f t="shared" si="10"/>
        <v>106.27160493827159</v>
      </c>
      <c r="AC24">
        <f t="shared" si="11"/>
        <v>4.5296727872184563</v>
      </c>
      <c r="AD24">
        <f t="shared" si="12"/>
        <v>3.3828458170451423</v>
      </c>
    </row>
    <row r="25" spans="1:30" ht="18">
      <c r="A25">
        <v>1</v>
      </c>
      <c r="B25">
        <v>2019</v>
      </c>
      <c r="C25" s="13">
        <v>127392.05</v>
      </c>
      <c r="D25" s="4">
        <v>311546</v>
      </c>
      <c r="E25" s="4">
        <v>94770</v>
      </c>
      <c r="F25" s="10">
        <v>2384149</v>
      </c>
      <c r="G25" s="10">
        <v>478872</v>
      </c>
      <c r="H25" s="10">
        <v>5358702</v>
      </c>
      <c r="I25" s="10">
        <v>46828</v>
      </c>
      <c r="J25" s="10">
        <v>8132514</v>
      </c>
      <c r="K25" s="3">
        <v>0.74</v>
      </c>
      <c r="L25" s="10">
        <v>38988</v>
      </c>
      <c r="M25" s="4">
        <v>5104672</v>
      </c>
      <c r="O25">
        <f t="shared" si="0"/>
        <v>1.1653223099277787</v>
      </c>
      <c r="P25">
        <f t="shared" si="1"/>
        <v>3.9750032401498396</v>
      </c>
      <c r="Q25">
        <f t="shared" si="2"/>
        <v>30.419263928922213</v>
      </c>
      <c r="R25">
        <f t="shared" si="3"/>
        <v>9.7788135451644692E-2</v>
      </c>
      <c r="S25">
        <f t="shared" si="4"/>
        <v>2.2476372072383062</v>
      </c>
      <c r="T25">
        <f t="shared" si="5"/>
        <v>0.65892318168772901</v>
      </c>
      <c r="U25">
        <f t="shared" si="6"/>
        <v>8.1416328371673438E-2</v>
      </c>
      <c r="V25">
        <f t="shared" si="7"/>
        <v>0.68163893889305138</v>
      </c>
      <c r="X25" s="3">
        <v>82</v>
      </c>
      <c r="Z25">
        <f t="shared" si="8"/>
        <v>-2.6315789473684235</v>
      </c>
      <c r="AA25">
        <f t="shared" si="9"/>
        <v>33.530034409043928</v>
      </c>
      <c r="AB25">
        <f t="shared" si="10"/>
        <v>110.81081081081081</v>
      </c>
      <c r="AC25">
        <f t="shared" si="11"/>
        <v>4.3814996881486854</v>
      </c>
      <c r="AD25">
        <f t="shared" si="12"/>
        <v>3.3514037922965385</v>
      </c>
    </row>
    <row r="26" spans="1:30" ht="18">
      <c r="A26">
        <v>4</v>
      </c>
      <c r="B26">
        <v>2018</v>
      </c>
      <c r="C26" s="13">
        <v>127103.75</v>
      </c>
      <c r="D26" s="4">
        <v>307353</v>
      </c>
      <c r="E26" s="4">
        <v>101462</v>
      </c>
      <c r="F26" s="10">
        <v>2413724</v>
      </c>
      <c r="G26" s="10">
        <v>227658</v>
      </c>
      <c r="H26" s="10">
        <v>5062556</v>
      </c>
      <c r="I26" s="10">
        <v>72690</v>
      </c>
      <c r="J26" s="10">
        <v>7847978</v>
      </c>
      <c r="K26" s="3">
        <v>0.76</v>
      </c>
      <c r="L26" s="10">
        <v>57496</v>
      </c>
      <c r="M26" s="4">
        <v>4811515</v>
      </c>
      <c r="O26">
        <f t="shared" si="0"/>
        <v>1.2928425640336911</v>
      </c>
      <c r="P26">
        <f t="shared" si="1"/>
        <v>4.2035460558042264</v>
      </c>
      <c r="Q26">
        <f t="shared" si="2"/>
        <v>33.011553490611774</v>
      </c>
      <c r="R26">
        <f t="shared" si="3"/>
        <v>0.31929473157104077</v>
      </c>
      <c r="S26">
        <f t="shared" si="4"/>
        <v>2.0974046742709604</v>
      </c>
      <c r="T26">
        <f t="shared" si="5"/>
        <v>0.64507775123732503</v>
      </c>
      <c r="U26">
        <f t="shared" si="6"/>
        <v>0.25255427000149344</v>
      </c>
      <c r="V26">
        <f t="shared" si="7"/>
        <v>0.66593160447702837</v>
      </c>
      <c r="X26" s="3">
        <v>72.17</v>
      </c>
      <c r="Z26">
        <f t="shared" si="8"/>
        <v>-25.490196078431371</v>
      </c>
      <c r="AA26">
        <f t="shared" si="9"/>
        <v>29.845414352552282</v>
      </c>
      <c r="AB26">
        <f t="shared" si="10"/>
        <v>94.96052631578948</v>
      </c>
      <c r="AC26">
        <f t="shared" si="11"/>
        <v>3.8003838208096705</v>
      </c>
      <c r="AD26">
        <f t="shared" si="12"/>
        <v>3.2411883048766139</v>
      </c>
    </row>
    <row r="27" spans="1:30" ht="18">
      <c r="A27">
        <v>3</v>
      </c>
      <c r="B27">
        <v>2018</v>
      </c>
      <c r="C27" s="13">
        <v>126504.8</v>
      </c>
      <c r="D27" s="4">
        <v>306953</v>
      </c>
      <c r="E27" s="4">
        <v>130418</v>
      </c>
      <c r="F27" s="10">
        <v>2395719</v>
      </c>
      <c r="G27" s="10">
        <v>170757</v>
      </c>
      <c r="H27" s="10">
        <v>5028596</v>
      </c>
      <c r="I27" s="10">
        <v>66583</v>
      </c>
      <c r="J27" s="10">
        <v>7798690</v>
      </c>
      <c r="K27" s="3">
        <v>1.02</v>
      </c>
      <c r="L27" s="10">
        <v>45378</v>
      </c>
      <c r="M27" s="4">
        <v>4761455</v>
      </c>
      <c r="O27">
        <f t="shared" si="0"/>
        <v>1.6723065027587964</v>
      </c>
      <c r="P27">
        <f t="shared" si="1"/>
        <v>5.4437937003463261</v>
      </c>
      <c r="Q27">
        <f t="shared" si="2"/>
        <v>42.487937892771861</v>
      </c>
      <c r="R27">
        <f t="shared" si="3"/>
        <v>0.3899283777531814</v>
      </c>
      <c r="S27">
        <f t="shared" si="4"/>
        <v>2.0989924110465377</v>
      </c>
      <c r="T27">
        <f t="shared" si="5"/>
        <v>0.64480008821994461</v>
      </c>
      <c r="U27">
        <f t="shared" si="6"/>
        <v>0.26574606019079744</v>
      </c>
      <c r="V27">
        <f t="shared" si="7"/>
        <v>0.66527025890386349</v>
      </c>
      <c r="X27" s="3">
        <v>68.5</v>
      </c>
      <c r="Z27">
        <f t="shared" si="8"/>
        <v>36.000000000000007</v>
      </c>
      <c r="AA27">
        <f t="shared" si="9"/>
        <v>28.230963046459884</v>
      </c>
      <c r="AB27">
        <f t="shared" si="10"/>
        <v>67.156862745098039</v>
      </c>
      <c r="AC27">
        <f t="shared" si="11"/>
        <v>3.6171098530336825</v>
      </c>
      <c r="AD27">
        <f t="shared" si="12"/>
        <v>3.2392444606399997</v>
      </c>
    </row>
    <row r="28" spans="1:30" ht="18">
      <c r="A28">
        <v>2</v>
      </c>
      <c r="B28">
        <v>2018</v>
      </c>
      <c r="C28" s="13">
        <v>126146.06</v>
      </c>
      <c r="D28" s="4">
        <v>296813</v>
      </c>
      <c r="E28" s="4">
        <v>95153</v>
      </c>
      <c r="F28" s="10">
        <v>2341950</v>
      </c>
      <c r="G28" s="10">
        <v>400989</v>
      </c>
      <c r="H28" s="10">
        <v>5006147</v>
      </c>
      <c r="I28" s="10">
        <v>69106</v>
      </c>
      <c r="J28" s="10">
        <v>7721949</v>
      </c>
      <c r="K28" s="3">
        <v>0.75</v>
      </c>
      <c r="L28" s="10">
        <v>49194</v>
      </c>
      <c r="M28" s="4">
        <v>4767495</v>
      </c>
      <c r="O28">
        <f t="shared" si="0"/>
        <v>1.2322407205745596</v>
      </c>
      <c r="P28">
        <f t="shared" si="1"/>
        <v>4.0629817032814532</v>
      </c>
      <c r="Q28">
        <f t="shared" si="2"/>
        <v>32.05823195075687</v>
      </c>
      <c r="R28">
        <f t="shared" si="3"/>
        <v>0.17233889208930919</v>
      </c>
      <c r="S28">
        <f t="shared" si="4"/>
        <v>2.137597728388736</v>
      </c>
      <c r="T28">
        <f t="shared" si="5"/>
        <v>0.64830096650469982</v>
      </c>
      <c r="U28">
        <f t="shared" si="6"/>
        <v>0.12268166957198327</v>
      </c>
      <c r="V28">
        <f t="shared" si="7"/>
        <v>0.67058610060278967</v>
      </c>
      <c r="X28" s="3">
        <v>78.16</v>
      </c>
      <c r="Z28">
        <f t="shared" si="8"/>
        <v>7.1428571428571495</v>
      </c>
      <c r="AA28">
        <f t="shared" si="9"/>
        <v>33.218140881969454</v>
      </c>
      <c r="AB28">
        <f t="shared" si="10"/>
        <v>104.21333333333332</v>
      </c>
      <c r="AC28">
        <f t="shared" si="11"/>
        <v>4.2099857168598813</v>
      </c>
      <c r="AD28">
        <f t="shared" si="12"/>
        <v>3.2435733042977009</v>
      </c>
    </row>
    <row r="29" spans="1:30" ht="18">
      <c r="A29">
        <v>1</v>
      </c>
      <c r="B29">
        <v>2018</v>
      </c>
      <c r="C29" s="13">
        <v>126068.98</v>
      </c>
      <c r="D29" s="4">
        <v>285485</v>
      </c>
      <c r="E29" s="4">
        <v>88256</v>
      </c>
      <c r="F29" s="10">
        <v>2343754</v>
      </c>
      <c r="G29" s="10">
        <v>252704</v>
      </c>
      <c r="H29" s="10">
        <v>4753978</v>
      </c>
      <c r="I29" s="10">
        <v>54064</v>
      </c>
      <c r="J29" s="10">
        <v>7470624</v>
      </c>
      <c r="K29" s="3">
        <v>0.7</v>
      </c>
      <c r="L29" s="10">
        <v>35527</v>
      </c>
      <c r="M29" s="4">
        <v>4514363</v>
      </c>
      <c r="O29">
        <f t="shared" si="0"/>
        <v>1.1813738718479205</v>
      </c>
      <c r="P29">
        <f t="shared" si="1"/>
        <v>3.7655829067385058</v>
      </c>
      <c r="Q29">
        <f t="shared" si="2"/>
        <v>30.914408813072491</v>
      </c>
      <c r="R29">
        <f t="shared" si="3"/>
        <v>0.21394200329238952</v>
      </c>
      <c r="S29">
        <f t="shared" si="4"/>
        <v>2.0283604849314392</v>
      </c>
      <c r="T29">
        <f t="shared" si="5"/>
        <v>0.63635621334978176</v>
      </c>
      <c r="U29">
        <f t="shared" si="6"/>
        <v>0.1405874066101051</v>
      </c>
      <c r="V29">
        <f t="shared" si="7"/>
        <v>0.6582510913709988</v>
      </c>
      <c r="X29" s="3">
        <v>67.8</v>
      </c>
      <c r="Z29">
        <f t="shared" si="8"/>
        <v>-56.521739130434788</v>
      </c>
      <c r="AA29">
        <f t="shared" si="9"/>
        <v>29.940195961258905</v>
      </c>
      <c r="AB29">
        <f t="shared" si="10"/>
        <v>96.857142857142861</v>
      </c>
      <c r="AC29">
        <f t="shared" si="11"/>
        <v>3.6469172293679279</v>
      </c>
      <c r="AD29">
        <f t="shared" si="12"/>
        <v>3.1841569123722029</v>
      </c>
    </row>
    <row r="30" spans="1:30" ht="18">
      <c r="C30" s="10"/>
      <c r="I30" s="10"/>
      <c r="J30" s="10">
        <v>7455137</v>
      </c>
      <c r="K30">
        <v>1.61</v>
      </c>
    </row>
    <row r="31" spans="1:30" ht="18">
      <c r="B31" s="6"/>
      <c r="C31" s="16">
        <f>AVERAGE(C2:C29)</f>
        <v>148236.95035714286</v>
      </c>
      <c r="I31" s="10"/>
      <c r="J31" s="10"/>
      <c r="O31">
        <f>AVERAGE(O2:O29)</f>
        <v>1.4155665427256436</v>
      </c>
      <c r="P31">
        <f t="shared" ref="P31:AD31" si="13">AVERAGE(P2:P29)</f>
        <v>4.6244699327029481</v>
      </c>
      <c r="Q31">
        <f t="shared" si="13"/>
        <v>36.886214274233225</v>
      </c>
      <c r="R31">
        <f t="shared" si="13"/>
        <v>0.59961180321951868</v>
      </c>
      <c r="S31">
        <f t="shared" si="13"/>
        <v>1.9677556443087312</v>
      </c>
      <c r="T31">
        <f t="shared" si="13"/>
        <v>0.61352144806711306</v>
      </c>
      <c r="U31">
        <f t="shared" si="13"/>
        <v>0.13341299768918133</v>
      </c>
      <c r="V31">
        <f t="shared" si="13"/>
        <v>0.62987315900623231</v>
      </c>
      <c r="Z31">
        <f t="shared" si="13"/>
        <v>1.9488418254982036</v>
      </c>
      <c r="AA31">
        <f t="shared" si="13"/>
        <v>38.518354519654672</v>
      </c>
      <c r="AB31">
        <f t="shared" si="13"/>
        <v>108.15332279001801</v>
      </c>
      <c r="AC31">
        <f t="shared" si="13"/>
        <v>4.6322511969197624</v>
      </c>
      <c r="AD31">
        <f t="shared" si="13"/>
        <v>3.0704666526025042</v>
      </c>
    </row>
    <row r="32" spans="1:30" ht="18">
      <c r="C32" s="10"/>
      <c r="I32" s="10"/>
    </row>
    <row r="33" spans="3:9" ht="18">
      <c r="C33" s="10"/>
      <c r="I33" s="10"/>
    </row>
    <row r="34" spans="3:9" ht="18">
      <c r="C34" s="10"/>
    </row>
    <row r="35" spans="3:9" ht="18">
      <c r="C35" s="10"/>
    </row>
    <row r="36" spans="3:9" ht="18">
      <c r="C36" s="10"/>
    </row>
    <row r="37" spans="3:9" ht="18">
      <c r="C37" s="10"/>
    </row>
    <row r="38" spans="3:9" ht="18">
      <c r="C38" s="10"/>
    </row>
    <row r="39" spans="3:9" ht="18">
      <c r="C39" s="10"/>
    </row>
    <row r="40" spans="3:9" ht="18">
      <c r="C40" s="10"/>
    </row>
    <row r="41" spans="3:9" ht="18">
      <c r="C41" s="10"/>
    </row>
    <row r="42" spans="3:9" ht="18">
      <c r="C42" s="10"/>
    </row>
    <row r="43" spans="3:9" ht="18">
      <c r="C43" s="10"/>
    </row>
    <row r="44" spans="3:9" ht="18">
      <c r="C44" s="10"/>
    </row>
    <row r="45" spans="3:9" ht="18">
      <c r="C45" s="10"/>
    </row>
    <row r="46" spans="3:9" ht="18">
      <c r="C46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4F8A-5819-4C77-8C70-EF140960BC0B}">
  <dimension ref="A1:AD37"/>
  <sheetViews>
    <sheetView topLeftCell="A12" zoomScaleNormal="100" workbookViewId="0">
      <selection activeCell="C2" sqref="C2:C29"/>
    </sheetView>
  </sheetViews>
  <sheetFormatPr defaultColWidth="8.85546875" defaultRowHeight="15"/>
  <cols>
    <col min="2" max="2" width="11.7109375" customWidth="1"/>
    <col min="3" max="3" width="11.7109375" style="16" bestFit="1" customWidth="1"/>
    <col min="4" max="4" width="11.7109375" customWidth="1"/>
    <col min="6" max="6" width="13.85546875" customWidth="1"/>
    <col min="7" max="7" width="8.85546875" customWidth="1"/>
    <col min="8" max="9" width="9.85546875" bestFit="1" customWidth="1"/>
    <col min="10" max="10" width="13.42578125" style="5" bestFit="1" customWidth="1"/>
    <col min="13" max="13" width="17" customWidth="1"/>
    <col min="14" max="14" width="9.85546875" bestFit="1" customWidth="1"/>
    <col min="15" max="16" width="9" bestFit="1" customWidth="1"/>
    <col min="18" max="22" width="9" bestFit="1" customWidth="1"/>
    <col min="27" max="27" width="9" bestFit="1" customWidth="1"/>
    <col min="29" max="30" width="9" bestFit="1" customWidth="1"/>
  </cols>
  <sheetData>
    <row r="1" spans="1:30" ht="57.75">
      <c r="A1" t="s">
        <v>1</v>
      </c>
      <c r="B1" t="s">
        <v>2</v>
      </c>
      <c r="C1" s="11" t="s">
        <v>16</v>
      </c>
      <c r="D1" s="6" t="s">
        <v>22</v>
      </c>
      <c r="E1" s="1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15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s="17" customFormat="1">
      <c r="A2" s="17">
        <v>4</v>
      </c>
      <c r="B2" s="17">
        <v>2024</v>
      </c>
      <c r="C2" s="21">
        <v>679482.03399999999</v>
      </c>
      <c r="D2" s="18">
        <v>525397</v>
      </c>
      <c r="E2" s="18">
        <v>166038</v>
      </c>
      <c r="F2" s="18">
        <v>10652547</v>
      </c>
      <c r="G2" s="18">
        <v>288276</v>
      </c>
      <c r="H2" s="18">
        <v>9464107</v>
      </c>
      <c r="I2" s="18">
        <v>1032490</v>
      </c>
      <c r="J2" s="18">
        <v>20309896</v>
      </c>
      <c r="K2" s="17">
        <v>0.23</v>
      </c>
      <c r="L2" s="18">
        <v>688622</v>
      </c>
      <c r="M2" s="18">
        <v>8578375</v>
      </c>
      <c r="O2" s="17">
        <f>(E2/J2)*100</f>
        <v>0.81752265004212732</v>
      </c>
      <c r="P2" s="17">
        <f>(E2/F2)*100</f>
        <v>1.5586694900290043</v>
      </c>
      <c r="Q2" s="17">
        <f>(E2/D2)*100</f>
        <v>31.602388289236522</v>
      </c>
      <c r="R2" s="17">
        <f>I2/G2</f>
        <v>3.5816023533003096</v>
      </c>
      <c r="S2" s="17">
        <f>H2/F2</f>
        <v>0.8884360707350083</v>
      </c>
      <c r="T2" s="17">
        <f>H2/J2</f>
        <v>0.46598500553621741</v>
      </c>
      <c r="U2" s="17">
        <f>L2/G2</f>
        <v>2.3887593833687162</v>
      </c>
      <c r="V2" s="17">
        <f>M2/(M2+F2)</f>
        <v>0.4460719564043783</v>
      </c>
      <c r="X2" s="17">
        <v>23.16</v>
      </c>
      <c r="Z2" s="17">
        <f>((K2-K3)/K3)*100</f>
        <v>21.052631578947373</v>
      </c>
      <c r="AA2" s="17">
        <f>X2*C2/D2</f>
        <v>29.95221500587175</v>
      </c>
      <c r="AB2" s="17">
        <f>X2/K2</f>
        <v>100.69565217391305</v>
      </c>
      <c r="AC2" s="17">
        <f>X2*C2/F2</f>
        <v>1.4772808707100751</v>
      </c>
      <c r="AD2" s="17">
        <f>0.5*(J2+J3)/F2</f>
        <v>1.8980855939898693</v>
      </c>
    </row>
    <row r="3" spans="1:30" s="17" customFormat="1" ht="15.75">
      <c r="A3" s="17">
        <v>3</v>
      </c>
      <c r="B3" s="17">
        <v>2024</v>
      </c>
      <c r="C3" s="21">
        <v>674082.06499999994</v>
      </c>
      <c r="D3" s="18">
        <v>507632</v>
      </c>
      <c r="E3" s="19">
        <v>135983</v>
      </c>
      <c r="F3" s="19">
        <v>10523213</v>
      </c>
      <c r="G3" s="18">
        <v>315994</v>
      </c>
      <c r="H3" s="18">
        <v>9386245</v>
      </c>
      <c r="I3" s="18">
        <v>1112760</v>
      </c>
      <c r="J3" s="18">
        <v>20128996</v>
      </c>
      <c r="K3" s="17">
        <v>0.19</v>
      </c>
      <c r="L3" s="18">
        <v>788951</v>
      </c>
      <c r="M3" s="18">
        <v>8423632</v>
      </c>
      <c r="O3" s="18">
        <f t="shared" ref="O3:O29" si="0">(E3/J3)*100</f>
        <v>0.67555778738293759</v>
      </c>
      <c r="P3" s="17">
        <f t="shared" ref="P3:P29" si="1">(E3/F3)*100</f>
        <v>1.2922194010517509</v>
      </c>
      <c r="Q3" s="17">
        <f t="shared" ref="Q3:Q29" si="2">(E3/D3)*100</f>
        <v>26.787712358558956</v>
      </c>
      <c r="R3" s="17">
        <f t="shared" ref="R3:R29" si="3">I3/G3</f>
        <v>3.5214592682139534</v>
      </c>
      <c r="S3" s="17">
        <f t="shared" ref="S3:S29" si="4">H3/F3</f>
        <v>0.89195619246707258</v>
      </c>
      <c r="T3" s="17">
        <f t="shared" ref="T3:T29" si="5">H3/J3</f>
        <v>0.46630467808727272</v>
      </c>
      <c r="U3" s="17">
        <f t="shared" ref="U3:U29" si="6">L3/G3</f>
        <v>2.4967277859706196</v>
      </c>
      <c r="V3" s="17">
        <f t="shared" ref="V3:V29" si="7">M3/(M3+F3)</f>
        <v>0.44459285965552575</v>
      </c>
      <c r="X3" s="17">
        <v>22.72</v>
      </c>
      <c r="Z3" s="17">
        <f t="shared" ref="Z3:Z29" si="8">((K3-K4)/K4)*100</f>
        <v>11.764705882352935</v>
      </c>
      <c r="AA3" s="17">
        <f t="shared" ref="AA3:AA29" si="9">X3*C3/D3</f>
        <v>30.169777549090675</v>
      </c>
      <c r="AB3" s="17">
        <f t="shared" ref="AB3:AB29" si="10">X3/K3</f>
        <v>119.57894736842104</v>
      </c>
      <c r="AC3" s="17">
        <f t="shared" ref="AC3:AC29" si="11">X3*C3/F3</f>
        <v>1.4553677205621514</v>
      </c>
      <c r="AD3" s="17">
        <f t="shared" ref="AD3:AD29" si="12">0.5*(J3+J4)/F3</f>
        <v>1.8831307985498345</v>
      </c>
    </row>
    <row r="4" spans="1:30" s="17" customFormat="1" ht="15.75">
      <c r="A4" s="17">
        <v>2</v>
      </c>
      <c r="B4" s="17">
        <v>2024</v>
      </c>
      <c r="C4" s="21">
        <v>674112.16599999997</v>
      </c>
      <c r="D4" s="18">
        <v>500231</v>
      </c>
      <c r="E4" s="18">
        <v>119738</v>
      </c>
      <c r="F4" s="23">
        <v>10578772</v>
      </c>
      <c r="G4" s="18">
        <v>258459</v>
      </c>
      <c r="H4" s="18">
        <v>8707560</v>
      </c>
      <c r="I4" s="18">
        <v>435957</v>
      </c>
      <c r="J4" s="18">
        <v>19504177</v>
      </c>
      <c r="K4" s="17">
        <v>0.17</v>
      </c>
      <c r="L4" s="18">
        <v>126365</v>
      </c>
      <c r="M4" s="18">
        <v>7795865</v>
      </c>
      <c r="O4" s="17">
        <f t="shared" si="0"/>
        <v>0.61390952307292945</v>
      </c>
      <c r="P4" s="17">
        <f t="shared" si="1"/>
        <v>1.131870504440402</v>
      </c>
      <c r="Q4" s="17">
        <f t="shared" si="2"/>
        <v>23.936541317911125</v>
      </c>
      <c r="R4" s="17">
        <f t="shared" si="3"/>
        <v>1.6867549592004922</v>
      </c>
      <c r="S4" s="17">
        <f t="shared" si="4"/>
        <v>0.82311633146077823</v>
      </c>
      <c r="T4" s="17">
        <f t="shared" si="5"/>
        <v>0.44644590745869461</v>
      </c>
      <c r="U4" s="17">
        <f t="shared" si="6"/>
        <v>0.48891700424438694</v>
      </c>
      <c r="V4" s="17">
        <f t="shared" si="7"/>
        <v>0.42427314346400419</v>
      </c>
      <c r="X4" s="17">
        <v>18.850000000000001</v>
      </c>
      <c r="Z4" s="17">
        <f t="shared" si="8"/>
        <v>-666.66666666666674</v>
      </c>
      <c r="AA4" s="17">
        <f t="shared" si="9"/>
        <v>25.402292798926894</v>
      </c>
      <c r="AB4" s="17">
        <f t="shared" si="10"/>
        <v>110.88235294117646</v>
      </c>
      <c r="AC4" s="17">
        <f t="shared" si="11"/>
        <v>1.2011804705782485</v>
      </c>
      <c r="AD4" s="17">
        <f t="shared" si="12"/>
        <v>1.8419224840085409</v>
      </c>
    </row>
    <row r="5" spans="1:30" s="17" customFormat="1" ht="15.75">
      <c r="A5" s="17">
        <v>1</v>
      </c>
      <c r="B5" s="17">
        <v>2024</v>
      </c>
      <c r="C5" s="21">
        <v>674117.91700000002</v>
      </c>
      <c r="D5" s="18">
        <v>503754</v>
      </c>
      <c r="E5" s="18">
        <v>-12508</v>
      </c>
      <c r="F5" s="19">
        <v>10620039</v>
      </c>
      <c r="G5" s="18">
        <v>246447</v>
      </c>
      <c r="H5" s="18">
        <v>8628084</v>
      </c>
      <c r="I5" s="18">
        <v>449379</v>
      </c>
      <c r="J5" s="18">
        <v>19466379</v>
      </c>
      <c r="K5" s="17">
        <v>-0.03</v>
      </c>
      <c r="L5" s="18">
        <v>133405</v>
      </c>
      <c r="M5" s="18">
        <v>7716254</v>
      </c>
      <c r="O5" s="17">
        <f t="shared" si="0"/>
        <v>-6.4254374169947073E-2</v>
      </c>
      <c r="P5" s="17">
        <f t="shared" si="1"/>
        <v>-0.11777734526210309</v>
      </c>
      <c r="Q5" s="17">
        <f t="shared" si="2"/>
        <v>-2.4829579516986464</v>
      </c>
      <c r="R5" s="17">
        <f t="shared" si="3"/>
        <v>1.8234305956250227</v>
      </c>
      <c r="S5" s="17">
        <f t="shared" si="4"/>
        <v>0.81243430461978527</v>
      </c>
      <c r="T5" s="17">
        <f t="shared" si="5"/>
        <v>0.4432300429371071</v>
      </c>
      <c r="U5" s="17">
        <f t="shared" si="6"/>
        <v>0.54131314237949746</v>
      </c>
      <c r="V5" s="17">
        <f t="shared" si="7"/>
        <v>0.42081864638615885</v>
      </c>
      <c r="X5" s="17">
        <v>18.760000000000002</v>
      </c>
      <c r="Z5" s="17">
        <f t="shared" si="8"/>
        <v>-113.63636363636364</v>
      </c>
      <c r="AA5" s="17">
        <f t="shared" si="9"/>
        <v>25.104420258538891</v>
      </c>
      <c r="AB5" s="17">
        <f t="shared" si="10"/>
        <v>-625.33333333333337</v>
      </c>
      <c r="AC5" s="17">
        <f t="shared" si="11"/>
        <v>1.1908103278076474</v>
      </c>
      <c r="AD5" s="17">
        <f t="shared" si="12"/>
        <v>1.7768485125148787</v>
      </c>
    </row>
    <row r="6" spans="1:30" s="17" customFormat="1" ht="15.75">
      <c r="A6" s="17">
        <v>4</v>
      </c>
      <c r="B6" s="17">
        <v>2023</v>
      </c>
      <c r="C6" s="21">
        <v>619871.23699999996</v>
      </c>
      <c r="D6" s="18">
        <v>451603</v>
      </c>
      <c r="E6" s="18">
        <v>139645</v>
      </c>
      <c r="F6" s="19">
        <v>9525465</v>
      </c>
      <c r="G6" s="19">
        <v>221545</v>
      </c>
      <c r="H6" s="18">
        <v>8548287</v>
      </c>
      <c r="I6" s="18">
        <v>1421431</v>
      </c>
      <c r="J6" s="18">
        <v>18274022</v>
      </c>
      <c r="K6" s="17">
        <v>0.22</v>
      </c>
      <c r="L6" s="19">
        <v>780518</v>
      </c>
      <c r="M6" s="18">
        <v>7726781</v>
      </c>
      <c r="O6" s="17">
        <f t="shared" si="0"/>
        <v>0.76417222218513259</v>
      </c>
      <c r="P6" s="17">
        <f t="shared" si="1"/>
        <v>1.4660176694786029</v>
      </c>
      <c r="Q6" s="17">
        <f t="shared" si="2"/>
        <v>30.922070933984052</v>
      </c>
      <c r="R6" s="17">
        <f t="shared" si="3"/>
        <v>6.4159922363402471</v>
      </c>
      <c r="S6" s="17">
        <f t="shared" si="4"/>
        <v>0.89741414198676916</v>
      </c>
      <c r="T6" s="17">
        <f t="shared" si="5"/>
        <v>0.46778355635119623</v>
      </c>
      <c r="U6" s="17">
        <f t="shared" si="6"/>
        <v>3.5230675483536076</v>
      </c>
      <c r="V6" s="17">
        <f t="shared" si="7"/>
        <v>0.4478710192284529</v>
      </c>
      <c r="X6" s="17">
        <v>20.13</v>
      </c>
      <c r="Z6" s="17">
        <f t="shared" si="8"/>
        <v>22.222222222222225</v>
      </c>
      <c r="AA6" s="17">
        <f t="shared" si="9"/>
        <v>27.630480755907289</v>
      </c>
      <c r="AB6" s="17">
        <f t="shared" si="10"/>
        <v>91.5</v>
      </c>
      <c r="AC6" s="17">
        <f t="shared" si="11"/>
        <v>1.3099631357429793</v>
      </c>
      <c r="AD6" s="17">
        <f t="shared" si="12"/>
        <v>1.901502078901135</v>
      </c>
    </row>
    <row r="7" spans="1:30" s="17" customFormat="1" ht="15.75">
      <c r="A7" s="17">
        <v>3</v>
      </c>
      <c r="B7" s="17">
        <v>2023</v>
      </c>
      <c r="C7" s="21">
        <v>619874.59</v>
      </c>
      <c r="D7" s="18">
        <v>446065</v>
      </c>
      <c r="E7" s="18">
        <v>118239</v>
      </c>
      <c r="F7" s="19">
        <v>9590117</v>
      </c>
      <c r="G7" s="18">
        <v>267001</v>
      </c>
      <c r="H7" s="18">
        <v>8136080</v>
      </c>
      <c r="I7" s="18">
        <v>1039896</v>
      </c>
      <c r="J7" s="18">
        <v>17951361</v>
      </c>
      <c r="K7" s="17">
        <v>0.18</v>
      </c>
      <c r="L7" s="18">
        <v>421083</v>
      </c>
      <c r="M7" s="18">
        <v>7238834</v>
      </c>
      <c r="O7" s="17">
        <f t="shared" si="0"/>
        <v>0.65866315094437689</v>
      </c>
      <c r="P7" s="17">
        <f t="shared" si="1"/>
        <v>1.2329255211380632</v>
      </c>
      <c r="Q7" s="17">
        <f t="shared" si="2"/>
        <v>26.507123401298017</v>
      </c>
      <c r="R7" s="17">
        <f t="shared" si="3"/>
        <v>3.8947269860412508</v>
      </c>
      <c r="S7" s="17">
        <f t="shared" si="4"/>
        <v>0.84838172464423534</v>
      </c>
      <c r="T7" s="17">
        <f t="shared" si="5"/>
        <v>0.45322914513278406</v>
      </c>
      <c r="U7" s="17">
        <f t="shared" si="6"/>
        <v>1.5770839809588728</v>
      </c>
      <c r="V7" s="17">
        <f t="shared" si="7"/>
        <v>0.43014172422273972</v>
      </c>
      <c r="X7" s="17">
        <v>16.350000000000001</v>
      </c>
      <c r="Z7" s="17">
        <f t="shared" si="8"/>
        <v>12.499999999999993</v>
      </c>
      <c r="AA7" s="17">
        <f t="shared" si="9"/>
        <v>22.720790796184414</v>
      </c>
      <c r="AB7" s="17">
        <f t="shared" si="10"/>
        <v>90.833333333333343</v>
      </c>
      <c r="AC7" s="17">
        <f t="shared" si="11"/>
        <v>1.0568118769041088</v>
      </c>
      <c r="AD7" s="17">
        <f t="shared" si="12"/>
        <v>1.870627803602396</v>
      </c>
    </row>
    <row r="8" spans="1:30" s="17" customFormat="1" ht="15.75">
      <c r="A8" s="17">
        <v>2</v>
      </c>
      <c r="B8" s="17">
        <v>2023</v>
      </c>
      <c r="C8" s="24">
        <v>619888.89</v>
      </c>
      <c r="D8" s="18">
        <v>442840</v>
      </c>
      <c r="E8" s="18">
        <v>106626</v>
      </c>
      <c r="F8" s="19">
        <v>9623098</v>
      </c>
      <c r="G8" s="18">
        <v>212853</v>
      </c>
      <c r="H8" s="18">
        <v>8079377</v>
      </c>
      <c r="I8" s="18">
        <v>1145911</v>
      </c>
      <c r="J8" s="18">
        <v>17927718</v>
      </c>
      <c r="K8" s="17">
        <v>0.16</v>
      </c>
      <c r="L8" s="18">
        <v>533380</v>
      </c>
      <c r="M8" s="18">
        <v>7245818</v>
      </c>
      <c r="O8" s="17">
        <f t="shared" si="0"/>
        <v>0.59475500451312324</v>
      </c>
      <c r="P8" s="17">
        <f t="shared" si="1"/>
        <v>1.1080215539735749</v>
      </c>
      <c r="Q8" s="17">
        <f t="shared" si="2"/>
        <v>24.077770752416221</v>
      </c>
      <c r="R8" s="17">
        <f t="shared" si="3"/>
        <v>5.3835792777174856</v>
      </c>
      <c r="S8" s="17">
        <f t="shared" si="4"/>
        <v>0.83958170227508855</v>
      </c>
      <c r="T8" s="17">
        <f t="shared" si="5"/>
        <v>0.45066399415698083</v>
      </c>
      <c r="U8" s="17">
        <f t="shared" si="6"/>
        <v>2.5058608523253136</v>
      </c>
      <c r="V8" s="17">
        <f t="shared" si="7"/>
        <v>0.42953666969472132</v>
      </c>
      <c r="X8" s="17">
        <v>18.100000000000001</v>
      </c>
      <c r="Z8" s="17">
        <f t="shared" si="8"/>
        <v>-65.217391304347842</v>
      </c>
      <c r="AA8" s="17">
        <f t="shared" si="9"/>
        <v>25.336439592177765</v>
      </c>
      <c r="AB8" s="17">
        <f t="shared" si="10"/>
        <v>113.125</v>
      </c>
      <c r="AC8" s="17">
        <f t="shared" si="11"/>
        <v>1.1659435359590022</v>
      </c>
      <c r="AD8" s="17">
        <f t="shared" si="12"/>
        <v>1.8647293730148025</v>
      </c>
    </row>
    <row r="9" spans="1:30" s="17" customFormat="1" ht="15.75">
      <c r="A9" s="17">
        <v>1</v>
      </c>
      <c r="B9" s="17">
        <v>2023</v>
      </c>
      <c r="C9" s="21">
        <v>619891.80900000001</v>
      </c>
      <c r="D9" s="18">
        <v>442892</v>
      </c>
      <c r="E9" s="18">
        <v>287641</v>
      </c>
      <c r="F9" s="19">
        <v>9653102</v>
      </c>
      <c r="G9" s="18">
        <v>208375</v>
      </c>
      <c r="H9" s="18">
        <v>8082389</v>
      </c>
      <c r="I9" s="18">
        <v>1083823</v>
      </c>
      <c r="J9" s="18">
        <v>17961229</v>
      </c>
      <c r="K9" s="17">
        <v>0.46</v>
      </c>
      <c r="L9" s="18">
        <v>326210</v>
      </c>
      <c r="M9" s="18">
        <v>7264748</v>
      </c>
      <c r="O9" s="17">
        <f t="shared" si="0"/>
        <v>1.6014550006572492</v>
      </c>
      <c r="P9" s="17">
        <f t="shared" si="1"/>
        <v>2.9797778993736936</v>
      </c>
      <c r="Q9" s="17">
        <f t="shared" si="2"/>
        <v>64.946081663249728</v>
      </c>
      <c r="R9" s="17">
        <f t="shared" si="3"/>
        <v>5.2013101379724054</v>
      </c>
      <c r="S9" s="17">
        <f t="shared" si="4"/>
        <v>0.83728411861803598</v>
      </c>
      <c r="T9" s="17">
        <f t="shared" si="5"/>
        <v>0.4499908664379258</v>
      </c>
      <c r="U9" s="17">
        <f t="shared" si="6"/>
        <v>1.565494901019796</v>
      </c>
      <c r="V9" s="17">
        <f t="shared" si="7"/>
        <v>0.42941319375688991</v>
      </c>
      <c r="X9" s="17">
        <v>17.71</v>
      </c>
      <c r="Z9" s="17">
        <f t="shared" si="8"/>
        <v>-611.1111111111112</v>
      </c>
      <c r="AA9" s="17">
        <f t="shared" si="9"/>
        <v>24.787722373377711</v>
      </c>
      <c r="AB9" s="17">
        <f t="shared" si="10"/>
        <v>38.5</v>
      </c>
      <c r="AC9" s="17">
        <f t="shared" si="11"/>
        <v>1.1372804241983563</v>
      </c>
      <c r="AD9" s="17">
        <f t="shared" si="12"/>
        <v>1.8536710271993397</v>
      </c>
    </row>
    <row r="10" spans="1:30" s="17" customFormat="1" ht="15.75">
      <c r="A10" s="17">
        <v>4</v>
      </c>
      <c r="B10" s="17">
        <v>2022</v>
      </c>
      <c r="C10" s="24">
        <v>618483.56499999994</v>
      </c>
      <c r="D10" s="18">
        <v>439834</v>
      </c>
      <c r="E10" s="18">
        <v>-49779</v>
      </c>
      <c r="F10" s="19">
        <v>9515508</v>
      </c>
      <c r="G10" s="18">
        <v>213141</v>
      </c>
      <c r="H10" s="18">
        <v>8086280</v>
      </c>
      <c r="I10" s="18">
        <v>1051787</v>
      </c>
      <c r="J10" s="18">
        <v>17826122</v>
      </c>
      <c r="K10" s="17">
        <v>-0.09</v>
      </c>
      <c r="L10" s="18">
        <v>146970</v>
      </c>
      <c r="M10" s="18">
        <v>7271565</v>
      </c>
      <c r="O10" s="17">
        <f t="shared" si="0"/>
        <v>-0.27924749982076863</v>
      </c>
      <c r="P10" s="17">
        <f t="shared" si="1"/>
        <v>-0.5231354962866932</v>
      </c>
      <c r="Q10" s="17">
        <f t="shared" si="2"/>
        <v>-11.317678942510129</v>
      </c>
      <c r="R10" s="17">
        <f t="shared" si="3"/>
        <v>4.9347005034226168</v>
      </c>
      <c r="S10" s="17">
        <f t="shared" si="4"/>
        <v>0.84980013678723199</v>
      </c>
      <c r="T10" s="17">
        <f t="shared" si="5"/>
        <v>0.45361969361591936</v>
      </c>
      <c r="U10" s="17">
        <f t="shared" si="6"/>
        <v>0.68954354159922304</v>
      </c>
      <c r="V10" s="17">
        <f t="shared" si="7"/>
        <v>0.4331645546546441</v>
      </c>
      <c r="X10" s="17">
        <v>18.989999999999998</v>
      </c>
      <c r="Z10" s="17">
        <f t="shared" si="8"/>
        <v>-212.49999999999994</v>
      </c>
      <c r="AA10" s="17">
        <f t="shared" si="9"/>
        <v>26.703262820404969</v>
      </c>
      <c r="AB10" s="17">
        <f t="shared" si="10"/>
        <v>-211</v>
      </c>
      <c r="AC10" s="17">
        <f t="shared" si="11"/>
        <v>1.2343011954117424</v>
      </c>
      <c r="AD10" s="17">
        <f t="shared" si="12"/>
        <v>1.878075821070194</v>
      </c>
    </row>
    <row r="11" spans="1:30" s="17" customFormat="1" ht="15.75">
      <c r="A11" s="17">
        <v>3</v>
      </c>
      <c r="B11" s="17">
        <v>2022</v>
      </c>
      <c r="C11" s="24">
        <v>618462.62</v>
      </c>
      <c r="D11" s="18">
        <v>433403</v>
      </c>
      <c r="E11" s="18">
        <v>57954</v>
      </c>
      <c r="F11" s="19">
        <v>9703064</v>
      </c>
      <c r="G11" s="18">
        <v>5326</v>
      </c>
      <c r="H11" s="18">
        <v>8062451</v>
      </c>
      <c r="I11" s="18">
        <v>1392512</v>
      </c>
      <c r="J11" s="18">
        <v>17915569</v>
      </c>
      <c r="K11" s="17">
        <v>0.08</v>
      </c>
      <c r="L11" s="18">
        <v>120331</v>
      </c>
      <c r="M11" s="18">
        <v>7325044</v>
      </c>
      <c r="O11" s="17">
        <f t="shared" si="0"/>
        <v>0.32348400433165142</v>
      </c>
      <c r="P11" s="17">
        <f t="shared" si="1"/>
        <v>0.59727525243572543</v>
      </c>
      <c r="Q11" s="17">
        <f t="shared" si="2"/>
        <v>13.371850217926504</v>
      </c>
      <c r="R11" s="17">
        <f t="shared" si="3"/>
        <v>261.45550131430718</v>
      </c>
      <c r="S11" s="17">
        <f t="shared" si="4"/>
        <v>0.83091804815468595</v>
      </c>
      <c r="T11" s="17">
        <f t="shared" si="5"/>
        <v>0.45002483594018139</v>
      </c>
      <c r="U11" s="17">
        <f t="shared" si="6"/>
        <v>22.59312805107022</v>
      </c>
      <c r="V11" s="17">
        <f t="shared" si="7"/>
        <v>0.4301736869416144</v>
      </c>
      <c r="X11" s="17">
        <v>16.329999999999998</v>
      </c>
      <c r="Z11" s="17">
        <f t="shared" si="8"/>
        <v>-138.0952380952381</v>
      </c>
      <c r="AA11" s="17">
        <f t="shared" si="9"/>
        <v>23.302779594511343</v>
      </c>
      <c r="AB11" s="17">
        <f t="shared" si="10"/>
        <v>204.12499999999997</v>
      </c>
      <c r="AC11" s="17">
        <f t="shared" si="11"/>
        <v>1.0408562269196617</v>
      </c>
      <c r="AD11" s="17">
        <f t="shared" si="12"/>
        <v>1.8609141401107938</v>
      </c>
    </row>
    <row r="12" spans="1:30" s="17" customFormat="1" ht="15.75">
      <c r="A12" s="17">
        <v>2</v>
      </c>
      <c r="B12" s="17">
        <v>2022</v>
      </c>
      <c r="C12" s="24">
        <v>618483.64800000004</v>
      </c>
      <c r="D12" s="18">
        <v>427198</v>
      </c>
      <c r="E12" s="18">
        <v>-119501</v>
      </c>
      <c r="F12" s="19">
        <v>9781053</v>
      </c>
      <c r="G12" s="18">
        <v>5326</v>
      </c>
      <c r="H12" s="18">
        <v>8212562</v>
      </c>
      <c r="I12" s="18">
        <v>1630644</v>
      </c>
      <c r="J12" s="18">
        <v>18197569</v>
      </c>
      <c r="K12" s="17">
        <v>-0.21</v>
      </c>
      <c r="L12" s="18">
        <v>293863</v>
      </c>
      <c r="M12" s="19">
        <v>7524539</v>
      </c>
      <c r="O12" s="17">
        <f t="shared" si="0"/>
        <v>-0.65668661566827957</v>
      </c>
      <c r="P12" s="17">
        <f t="shared" si="1"/>
        <v>-1.2217600702092097</v>
      </c>
      <c r="Q12" s="17">
        <f t="shared" si="2"/>
        <v>-27.973211485072497</v>
      </c>
      <c r="R12" s="17">
        <f t="shared" si="3"/>
        <v>306.16672925272252</v>
      </c>
      <c r="S12" s="17">
        <f t="shared" si="4"/>
        <v>0.83963986290637627</v>
      </c>
      <c r="T12" s="17">
        <f t="shared" si="5"/>
        <v>0.45129995110885418</v>
      </c>
      <c r="U12" s="17">
        <f t="shared" si="6"/>
        <v>55.175178370259104</v>
      </c>
      <c r="V12" s="17">
        <f t="shared" si="7"/>
        <v>0.43480390615935011</v>
      </c>
      <c r="X12" s="17">
        <v>17.36</v>
      </c>
      <c r="Z12" s="17">
        <f t="shared" si="8"/>
        <v>-156.75675675675674</v>
      </c>
      <c r="AA12" s="17">
        <f t="shared" si="9"/>
        <v>25.133254671791537</v>
      </c>
      <c r="AB12" s="17">
        <f t="shared" si="10"/>
        <v>-82.666666666666671</v>
      </c>
      <c r="AC12" s="17">
        <f t="shared" si="11"/>
        <v>1.0977219047151672</v>
      </c>
      <c r="AD12" s="17">
        <f t="shared" si="12"/>
        <v>1.8781796806540154</v>
      </c>
    </row>
    <row r="13" spans="1:30" s="17" customFormat="1" ht="15.75">
      <c r="A13" s="17">
        <v>1</v>
      </c>
      <c r="B13" s="17">
        <v>2022</v>
      </c>
      <c r="C13" s="24">
        <v>618002.53200000001</v>
      </c>
      <c r="D13" s="18">
        <v>427249</v>
      </c>
      <c r="E13" s="18">
        <v>237302</v>
      </c>
      <c r="F13" s="19">
        <v>10011030</v>
      </c>
      <c r="G13" s="18">
        <v>5366</v>
      </c>
      <c r="H13" s="18">
        <v>8314939</v>
      </c>
      <c r="I13" s="18">
        <v>1958878</v>
      </c>
      <c r="J13" s="18">
        <v>18543581</v>
      </c>
      <c r="K13" s="17">
        <v>0.37</v>
      </c>
      <c r="L13" s="18">
        <v>367331</v>
      </c>
      <c r="M13" s="18">
        <v>7612063</v>
      </c>
      <c r="O13" s="17">
        <f t="shared" si="0"/>
        <v>1.2796988887960745</v>
      </c>
      <c r="P13" s="17">
        <f t="shared" si="1"/>
        <v>2.3704054427965953</v>
      </c>
      <c r="Q13" s="17">
        <f t="shared" si="2"/>
        <v>55.541850302750852</v>
      </c>
      <c r="R13" s="17">
        <f t="shared" si="3"/>
        <v>365.05367126351098</v>
      </c>
      <c r="S13" s="17">
        <f t="shared" si="4"/>
        <v>0.83057777271669353</v>
      </c>
      <c r="T13" s="17">
        <f t="shared" si="5"/>
        <v>0.4483998532969441</v>
      </c>
      <c r="U13" s="17">
        <f t="shared" si="6"/>
        <v>68.455273947074176</v>
      </c>
      <c r="V13" s="17">
        <f t="shared" si="7"/>
        <v>0.43193683424356893</v>
      </c>
      <c r="X13" s="17">
        <v>21.5</v>
      </c>
      <c r="Z13" s="17">
        <f t="shared" si="8"/>
        <v>164.28571428571425</v>
      </c>
      <c r="AA13" s="17">
        <f t="shared" si="9"/>
        <v>31.099088442570963</v>
      </c>
      <c r="AB13" s="17">
        <f t="shared" si="10"/>
        <v>58.108108108108112</v>
      </c>
      <c r="AC13" s="17">
        <f t="shared" si="11"/>
        <v>1.3272414964294383</v>
      </c>
      <c r="AD13" s="17">
        <f t="shared" si="12"/>
        <v>1.848100545098756</v>
      </c>
    </row>
    <row r="14" spans="1:30" s="17" customFormat="1" ht="15.75">
      <c r="A14" s="17">
        <v>4</v>
      </c>
      <c r="B14" s="17">
        <v>2021</v>
      </c>
      <c r="C14" s="24">
        <v>616658.59299999999</v>
      </c>
      <c r="D14" s="18">
        <v>424654</v>
      </c>
      <c r="E14" s="18">
        <v>81681</v>
      </c>
      <c r="F14" s="19">
        <v>9899389</v>
      </c>
      <c r="G14" s="18">
        <v>225674</v>
      </c>
      <c r="H14" s="18">
        <v>8335537</v>
      </c>
      <c r="I14" s="18">
        <v>1801079</v>
      </c>
      <c r="J14" s="18">
        <v>18459199</v>
      </c>
      <c r="K14" s="17">
        <v>0.14000000000000001</v>
      </c>
      <c r="L14" s="18">
        <v>325631</v>
      </c>
      <c r="M14" s="18">
        <v>7599481</v>
      </c>
      <c r="O14" s="17">
        <f t="shared" si="0"/>
        <v>0.44249482331275586</v>
      </c>
      <c r="P14" s="17">
        <f t="shared" si="1"/>
        <v>0.82511152961056489</v>
      </c>
      <c r="Q14" s="17">
        <f t="shared" si="2"/>
        <v>19.234718147009094</v>
      </c>
      <c r="R14" s="17">
        <f t="shared" si="3"/>
        <v>7.9808883610872323</v>
      </c>
      <c r="S14" s="17">
        <f t="shared" si="4"/>
        <v>0.84202540176974561</v>
      </c>
      <c r="T14" s="17">
        <f t="shared" si="5"/>
        <v>0.45156547692020654</v>
      </c>
      <c r="U14" s="17">
        <f t="shared" si="6"/>
        <v>1.4429265223286687</v>
      </c>
      <c r="V14" s="17">
        <f t="shared" si="7"/>
        <v>0.43428409948756691</v>
      </c>
      <c r="X14" s="17">
        <v>21.28</v>
      </c>
      <c r="Z14" s="17">
        <f t="shared" si="8"/>
        <v>-84.615384615384613</v>
      </c>
      <c r="AA14" s="17">
        <f t="shared" si="9"/>
        <v>30.901616042801908</v>
      </c>
      <c r="AB14" s="17">
        <f t="shared" si="10"/>
        <v>152</v>
      </c>
      <c r="AC14" s="17">
        <f t="shared" si="11"/>
        <v>1.3255863426560974</v>
      </c>
      <c r="AD14" s="17">
        <f t="shared" si="12"/>
        <v>1.8713134719728661</v>
      </c>
    </row>
    <row r="15" spans="1:30" s="17" customFormat="1" ht="15.75">
      <c r="A15" s="17">
        <v>3</v>
      </c>
      <c r="B15" s="17">
        <v>2021</v>
      </c>
      <c r="C15" s="24">
        <v>616413.92000000004</v>
      </c>
      <c r="D15" s="18">
        <v>368607</v>
      </c>
      <c r="E15" s="18">
        <v>507739</v>
      </c>
      <c r="F15" s="19">
        <v>9914310</v>
      </c>
      <c r="G15" s="18">
        <v>5366</v>
      </c>
      <c r="H15" s="18">
        <v>8419313</v>
      </c>
      <c r="I15" s="18">
        <v>1967678</v>
      </c>
      <c r="J15" s="18">
        <v>18590521</v>
      </c>
      <c r="K15" s="17">
        <v>0.91</v>
      </c>
      <c r="L15" s="18">
        <v>483471</v>
      </c>
      <c r="M15" s="18">
        <v>7641696</v>
      </c>
      <c r="O15" s="17">
        <f t="shared" si="0"/>
        <v>2.7311714394663822</v>
      </c>
      <c r="P15" s="17">
        <f t="shared" si="1"/>
        <v>5.1212741986078711</v>
      </c>
      <c r="Q15" s="17">
        <f t="shared" si="2"/>
        <v>137.74534938294715</v>
      </c>
      <c r="R15" s="17">
        <f t="shared" si="3"/>
        <v>366.69362653745804</v>
      </c>
      <c r="S15" s="17">
        <f t="shared" si="4"/>
        <v>0.84920816476386152</v>
      </c>
      <c r="T15" s="17">
        <f t="shared" si="5"/>
        <v>0.45288203595800247</v>
      </c>
      <c r="U15" s="17">
        <f t="shared" si="6"/>
        <v>90.098956392098401</v>
      </c>
      <c r="V15" s="17">
        <f t="shared" si="7"/>
        <v>0.43527531261951036</v>
      </c>
      <c r="X15" s="17">
        <v>17.79</v>
      </c>
      <c r="Z15" s="17">
        <f t="shared" si="8"/>
        <v>264</v>
      </c>
      <c r="AA15" s="17">
        <f t="shared" si="9"/>
        <v>29.749851838950427</v>
      </c>
      <c r="AB15" s="17">
        <f t="shared" si="10"/>
        <v>19.549450549450547</v>
      </c>
      <c r="AC15" s="17">
        <f t="shared" si="11"/>
        <v>1.1060783490530355</v>
      </c>
      <c r="AD15" s="17">
        <f t="shared" si="12"/>
        <v>1.5205013258613056</v>
      </c>
    </row>
    <row r="16" spans="1:30" s="17" customFormat="1" ht="15.75">
      <c r="A16" s="17">
        <v>2</v>
      </c>
      <c r="B16" s="17">
        <v>2021</v>
      </c>
      <c r="C16" s="24">
        <v>433516.71399999998</v>
      </c>
      <c r="D16" s="18">
        <v>289016</v>
      </c>
      <c r="E16" s="18">
        <v>116697</v>
      </c>
      <c r="F16" s="19">
        <v>5707269</v>
      </c>
      <c r="G16" s="18">
        <v>5366</v>
      </c>
      <c r="H16" s="18">
        <v>5770923</v>
      </c>
      <c r="I16" s="18">
        <v>1222319</v>
      </c>
      <c r="J16" s="18">
        <v>11558922</v>
      </c>
      <c r="K16" s="17">
        <v>0.25</v>
      </c>
      <c r="L16" s="18">
        <v>230062</v>
      </c>
      <c r="M16" s="18">
        <v>5309997</v>
      </c>
      <c r="O16" s="17">
        <f t="shared" si="0"/>
        <v>1.0095837656833397</v>
      </c>
      <c r="P16" s="17">
        <f t="shared" si="1"/>
        <v>2.0447082483758869</v>
      </c>
      <c r="Q16" s="17">
        <f t="shared" si="2"/>
        <v>40.377349350900985</v>
      </c>
      <c r="R16" s="17">
        <f t="shared" si="3"/>
        <v>227.78960119269473</v>
      </c>
      <c r="S16" s="17">
        <f t="shared" si="4"/>
        <v>1.0111531452258515</v>
      </c>
      <c r="T16" s="17">
        <f t="shared" si="5"/>
        <v>0.49926134980407344</v>
      </c>
      <c r="U16" s="17">
        <f t="shared" si="6"/>
        <v>42.874021617592248</v>
      </c>
      <c r="V16" s="17">
        <f t="shared" si="7"/>
        <v>0.48197048160587208</v>
      </c>
      <c r="X16" s="17">
        <v>17.73</v>
      </c>
      <c r="Z16" s="17">
        <f t="shared" si="8"/>
        <v>-16.666666666666664</v>
      </c>
      <c r="AA16" s="17">
        <f t="shared" si="9"/>
        <v>26.594553032427267</v>
      </c>
      <c r="AB16" s="17">
        <f t="shared" si="10"/>
        <v>70.92</v>
      </c>
      <c r="AC16" s="17">
        <f t="shared" si="11"/>
        <v>1.346747689520154</v>
      </c>
      <c r="AD16" s="17">
        <f t="shared" si="12"/>
        <v>2.0376317464622749</v>
      </c>
    </row>
    <row r="17" spans="1:30" s="17" customFormat="1" ht="15.75">
      <c r="A17" s="17">
        <v>1</v>
      </c>
      <c r="B17" s="17">
        <v>2021</v>
      </c>
      <c r="C17" s="24">
        <v>433516.71399999998</v>
      </c>
      <c r="D17" s="18">
        <v>282308</v>
      </c>
      <c r="E17" s="18">
        <v>137942</v>
      </c>
      <c r="F17" s="19">
        <v>5707269</v>
      </c>
      <c r="G17" s="18">
        <v>5366</v>
      </c>
      <c r="H17" s="18">
        <v>5953384</v>
      </c>
      <c r="I17" s="18">
        <v>1222496</v>
      </c>
      <c r="J17" s="18">
        <v>11699703</v>
      </c>
      <c r="K17" s="17">
        <v>0.3</v>
      </c>
      <c r="L17" s="18">
        <v>253852</v>
      </c>
      <c r="M17" s="18">
        <v>5437314</v>
      </c>
      <c r="O17" s="17">
        <f t="shared" si="0"/>
        <v>1.1790213819957651</v>
      </c>
      <c r="P17" s="17">
        <f t="shared" si="1"/>
        <v>2.4169528368121425</v>
      </c>
      <c r="Q17" s="17">
        <f t="shared" si="2"/>
        <v>48.862235572495287</v>
      </c>
      <c r="R17" s="17">
        <f t="shared" si="3"/>
        <v>227.82258665672754</v>
      </c>
      <c r="S17" s="17">
        <f t="shared" si="4"/>
        <v>1.0431230769042077</v>
      </c>
      <c r="T17" s="17">
        <f t="shared" si="5"/>
        <v>0.50884915625635962</v>
      </c>
      <c r="U17" s="17">
        <f t="shared" si="6"/>
        <v>47.307491613865075</v>
      </c>
      <c r="V17" s="17">
        <f t="shared" si="7"/>
        <v>0.48788851049877774</v>
      </c>
      <c r="X17" s="17">
        <v>15.82</v>
      </c>
      <c r="Z17" s="17">
        <f t="shared" si="8"/>
        <v>-33.333333333333336</v>
      </c>
      <c r="AA17" s="17">
        <f t="shared" si="9"/>
        <v>24.293446928461112</v>
      </c>
      <c r="AB17" s="17">
        <f t="shared" si="10"/>
        <v>52.733333333333334</v>
      </c>
      <c r="AC17" s="17">
        <f t="shared" si="11"/>
        <v>1.2016665791431944</v>
      </c>
      <c r="AD17" s="17">
        <f t="shared" si="12"/>
        <v>2.0425006250800513</v>
      </c>
    </row>
    <row r="18" spans="1:30" s="17" customFormat="1" ht="15.75">
      <c r="A18" s="17">
        <v>4</v>
      </c>
      <c r="B18" s="17">
        <v>2020</v>
      </c>
      <c r="C18" s="24">
        <v>432518.74300000002</v>
      </c>
      <c r="D18" s="18">
        <v>269441</v>
      </c>
      <c r="E18" s="18">
        <v>201234</v>
      </c>
      <c r="F18" s="19">
        <v>5608044</v>
      </c>
      <c r="G18" s="18">
        <v>151823</v>
      </c>
      <c r="H18" s="18">
        <v>5928460</v>
      </c>
      <c r="I18" s="18">
        <v>1219390</v>
      </c>
      <c r="J18" s="18">
        <v>11614498</v>
      </c>
      <c r="K18" s="17">
        <v>0.45</v>
      </c>
      <c r="L18" s="18">
        <v>292953</v>
      </c>
      <c r="M18" s="18">
        <v>5452099</v>
      </c>
      <c r="O18" s="17">
        <f t="shared" si="0"/>
        <v>1.732610397797649</v>
      </c>
      <c r="P18" s="17">
        <f t="shared" si="1"/>
        <v>3.588309934800797</v>
      </c>
      <c r="Q18" s="17">
        <f t="shared" si="2"/>
        <v>74.685738250674547</v>
      </c>
      <c r="R18" s="17">
        <f t="shared" si="3"/>
        <v>8.0316552827964145</v>
      </c>
      <c r="S18" s="17">
        <f t="shared" si="4"/>
        <v>1.0571350724067072</v>
      </c>
      <c r="T18" s="17">
        <f t="shared" si="5"/>
        <v>0.5104361807113833</v>
      </c>
      <c r="U18" s="17">
        <f t="shared" si="6"/>
        <v>1.9295693010940371</v>
      </c>
      <c r="V18" s="17">
        <f t="shared" si="7"/>
        <v>0.49295013635899643</v>
      </c>
      <c r="X18" s="17">
        <v>12.56</v>
      </c>
      <c r="Z18" s="17">
        <f t="shared" si="8"/>
        <v>-550</v>
      </c>
      <c r="AA18" s="17">
        <f t="shared" si="9"/>
        <v>20.161873701775157</v>
      </c>
      <c r="AB18" s="17">
        <f t="shared" si="10"/>
        <v>27.911111111111111</v>
      </c>
      <c r="AC18" s="17">
        <f t="shared" si="11"/>
        <v>0.96868630347408113</v>
      </c>
      <c r="AD18" s="17">
        <f t="shared" si="12"/>
        <v>2.0629911248913166</v>
      </c>
    </row>
    <row r="19" spans="1:30" s="17" customFormat="1" ht="15.75">
      <c r="A19" s="17">
        <v>3</v>
      </c>
      <c r="B19" s="17">
        <v>2020</v>
      </c>
      <c r="C19" s="24">
        <v>432501.81699999998</v>
      </c>
      <c r="D19" s="18">
        <v>259792</v>
      </c>
      <c r="E19" s="18">
        <v>-38394</v>
      </c>
      <c r="F19" s="19">
        <v>5474958</v>
      </c>
      <c r="G19" s="18">
        <v>5366</v>
      </c>
      <c r="H19" s="18">
        <v>5968822</v>
      </c>
      <c r="I19" s="17">
        <v>1121632</v>
      </c>
      <c r="J19" s="18">
        <v>11524192</v>
      </c>
      <c r="K19" s="17">
        <v>-0.1</v>
      </c>
      <c r="L19" s="18">
        <v>324977</v>
      </c>
      <c r="M19" s="17">
        <v>5446271</v>
      </c>
      <c r="O19" s="17">
        <f t="shared" si="0"/>
        <v>-0.33316001677167478</v>
      </c>
      <c r="P19" s="17">
        <f t="shared" si="1"/>
        <v>-0.70126565354473958</v>
      </c>
      <c r="Q19" s="17">
        <f t="shared" si="2"/>
        <v>-14.778746073782104</v>
      </c>
      <c r="R19" s="17">
        <f t="shared" si="3"/>
        <v>209.02571748043235</v>
      </c>
      <c r="S19" s="17">
        <f t="shared" si="4"/>
        <v>1.0902041622967702</v>
      </c>
      <c r="T19" s="17">
        <f t="shared" si="5"/>
        <v>0.51793843767962211</v>
      </c>
      <c r="U19" s="17">
        <f t="shared" si="6"/>
        <v>60.562243756988444</v>
      </c>
      <c r="V19" s="17">
        <f t="shared" si="7"/>
        <v>0.4986866404870734</v>
      </c>
      <c r="X19" s="17">
        <v>9.32</v>
      </c>
      <c r="Z19" s="17">
        <f t="shared" si="8"/>
        <v>-105.84795321637428</v>
      </c>
      <c r="AA19" s="17">
        <f t="shared" si="9"/>
        <v>15.515939422461045</v>
      </c>
      <c r="AB19" s="17">
        <f t="shared" si="10"/>
        <v>-93.2</v>
      </c>
      <c r="AC19" s="17">
        <f t="shared" si="11"/>
        <v>0.73624618388670748</v>
      </c>
      <c r="AD19" s="17">
        <f t="shared" si="12"/>
        <v>2.1081588205790802</v>
      </c>
    </row>
    <row r="20" spans="1:30" s="17" customFormat="1" ht="15.75">
      <c r="A20" s="17">
        <v>2</v>
      </c>
      <c r="B20" s="17">
        <v>2020</v>
      </c>
      <c r="C20" s="24">
        <v>432503.63400000002</v>
      </c>
      <c r="D20" s="18">
        <v>238916</v>
      </c>
      <c r="E20" s="18">
        <v>747893</v>
      </c>
      <c r="F20" s="19">
        <v>5556511</v>
      </c>
      <c r="G20" s="18">
        <v>5366</v>
      </c>
      <c r="H20" s="18">
        <v>5923653</v>
      </c>
      <c r="I20" s="17">
        <v>1085388</v>
      </c>
      <c r="J20" s="18">
        <v>11559970</v>
      </c>
      <c r="K20" s="17">
        <v>1.71</v>
      </c>
      <c r="L20" s="18">
        <v>201687</v>
      </c>
      <c r="M20" s="17">
        <v>5440742</v>
      </c>
      <c r="O20" s="17">
        <f t="shared" si="0"/>
        <v>6.4696794195832688</v>
      </c>
      <c r="P20" s="17">
        <f t="shared" si="1"/>
        <v>13.459759190614399</v>
      </c>
      <c r="Q20" s="17">
        <f t="shared" si="2"/>
        <v>313.03596243031024</v>
      </c>
      <c r="R20" s="17">
        <f t="shared" si="3"/>
        <v>202.2713380544167</v>
      </c>
      <c r="S20" s="17">
        <f t="shared" si="4"/>
        <v>1.0660741965596756</v>
      </c>
      <c r="T20" s="17">
        <f t="shared" si="5"/>
        <v>0.51242805993441154</v>
      </c>
      <c r="U20" s="17">
        <f t="shared" si="6"/>
        <v>37.58609765188222</v>
      </c>
      <c r="V20" s="17">
        <f t="shared" si="7"/>
        <v>0.49473645827735346</v>
      </c>
      <c r="X20" s="17">
        <v>10.54</v>
      </c>
      <c r="Z20" s="17">
        <f t="shared" si="8"/>
        <v>800</v>
      </c>
      <c r="AA20" s="17">
        <f t="shared" si="9"/>
        <v>19.080297269165733</v>
      </c>
      <c r="AB20" s="17">
        <f t="shared" si="10"/>
        <v>6.1637426900584789</v>
      </c>
      <c r="AC20" s="17">
        <f t="shared" si="11"/>
        <v>0.82040480120708847</v>
      </c>
      <c r="AD20" s="17">
        <f t="shared" si="12"/>
        <v>2.0575055102023554</v>
      </c>
    </row>
    <row r="21" spans="1:30" s="17" customFormat="1" ht="15.75">
      <c r="A21" s="17">
        <v>1</v>
      </c>
      <c r="B21" s="17">
        <v>2020</v>
      </c>
      <c r="C21" s="24">
        <v>432525.40899999999</v>
      </c>
      <c r="D21" s="18">
        <v>289744</v>
      </c>
      <c r="E21" s="18">
        <v>90100</v>
      </c>
      <c r="F21" s="19">
        <v>4809591</v>
      </c>
      <c r="G21" s="18">
        <v>126473</v>
      </c>
      <c r="H21" s="18">
        <v>6414722</v>
      </c>
      <c r="I21" s="17">
        <v>676535</v>
      </c>
      <c r="J21" s="18">
        <v>11305134</v>
      </c>
      <c r="K21" s="17">
        <v>0.19</v>
      </c>
      <c r="L21" s="18">
        <v>451796</v>
      </c>
      <c r="M21" s="17">
        <v>5800081</v>
      </c>
      <c r="O21" s="17">
        <f t="shared" si="0"/>
        <v>0.79698303443373597</v>
      </c>
      <c r="P21" s="17">
        <f t="shared" si="1"/>
        <v>1.8733401655151134</v>
      </c>
      <c r="Q21" s="17">
        <f t="shared" si="2"/>
        <v>31.096416146667405</v>
      </c>
      <c r="R21" s="17">
        <f t="shared" si="3"/>
        <v>5.349244502779249</v>
      </c>
      <c r="S21" s="17">
        <f t="shared" si="4"/>
        <v>1.3337354465275737</v>
      </c>
      <c r="T21" s="17">
        <f t="shared" si="5"/>
        <v>0.56741671527290172</v>
      </c>
      <c r="U21" s="17">
        <f t="shared" si="6"/>
        <v>3.5722723427134646</v>
      </c>
      <c r="V21" s="17">
        <f t="shared" si="7"/>
        <v>0.54667863436306041</v>
      </c>
      <c r="X21" s="17">
        <v>7.71</v>
      </c>
      <c r="Z21" s="17">
        <f t="shared" si="8"/>
        <v>-13.636363636363635</v>
      </c>
      <c r="AA21" s="17">
        <f t="shared" si="9"/>
        <v>11.509370007282289</v>
      </c>
      <c r="AB21" s="17">
        <f t="shared" si="10"/>
        <v>40.578947368421055</v>
      </c>
      <c r="AC21" s="17">
        <f t="shared" si="11"/>
        <v>0.69335852121105512</v>
      </c>
      <c r="AD21" s="17">
        <f t="shared" si="12"/>
        <v>2.318596425350929</v>
      </c>
    </row>
    <row r="22" spans="1:30" s="17" customFormat="1" ht="15.75">
      <c r="A22" s="17">
        <v>4</v>
      </c>
      <c r="B22" s="17">
        <v>2019</v>
      </c>
      <c r="C22" s="24">
        <v>431814.951</v>
      </c>
      <c r="D22" s="18">
        <v>296130</v>
      </c>
      <c r="E22" s="18">
        <v>109419</v>
      </c>
      <c r="F22" s="19">
        <v>4864892</v>
      </c>
      <c r="G22" s="18">
        <v>296356</v>
      </c>
      <c r="H22" s="18">
        <v>6051017</v>
      </c>
      <c r="I22" s="17">
        <v>351989</v>
      </c>
      <c r="J22" s="18">
        <v>10997867</v>
      </c>
      <c r="K22" s="17">
        <v>0.22</v>
      </c>
      <c r="L22" s="18">
        <v>123947</v>
      </c>
      <c r="M22" s="17">
        <v>5408478</v>
      </c>
      <c r="O22" s="17">
        <f t="shared" si="0"/>
        <v>0.99491110412591821</v>
      </c>
      <c r="P22" s="17">
        <f t="shared" si="1"/>
        <v>2.24915578804216</v>
      </c>
      <c r="Q22" s="17">
        <f t="shared" si="2"/>
        <v>36.949650491338268</v>
      </c>
      <c r="R22" s="17">
        <f t="shared" si="3"/>
        <v>1.187723548704936</v>
      </c>
      <c r="S22" s="17">
        <f t="shared" si="4"/>
        <v>1.243813223397354</v>
      </c>
      <c r="T22" s="17">
        <f t="shared" si="5"/>
        <v>0.55019914316112384</v>
      </c>
      <c r="U22" s="17">
        <f t="shared" si="6"/>
        <v>0.41823685027466967</v>
      </c>
      <c r="V22" s="17">
        <f t="shared" si="7"/>
        <v>0.52645607040338271</v>
      </c>
      <c r="X22" s="17">
        <v>16.510000000000002</v>
      </c>
      <c r="Z22" s="17">
        <f t="shared" si="8"/>
        <v>57.142857142857132</v>
      </c>
      <c r="AA22" s="17">
        <f t="shared" si="9"/>
        <v>24.074780809137881</v>
      </c>
      <c r="AB22" s="17">
        <f t="shared" si="10"/>
        <v>75.045454545454547</v>
      </c>
      <c r="AC22" s="17">
        <f t="shared" si="11"/>
        <v>1.4654518211318979</v>
      </c>
      <c r="AD22" s="17">
        <f t="shared" si="12"/>
        <v>2.2696288016260175</v>
      </c>
    </row>
    <row r="23" spans="1:30" s="17" customFormat="1" ht="15.75">
      <c r="A23" s="17">
        <v>3</v>
      </c>
      <c r="B23" s="17">
        <v>2019</v>
      </c>
      <c r="C23" s="24">
        <v>422230.01500000001</v>
      </c>
      <c r="D23" s="18">
        <v>282871</v>
      </c>
      <c r="E23" s="18">
        <v>83990</v>
      </c>
      <c r="F23" s="19">
        <v>4901881</v>
      </c>
      <c r="G23" s="18">
        <v>126203</v>
      </c>
      <c r="H23" s="18">
        <v>6086967</v>
      </c>
      <c r="I23" s="17">
        <v>332746</v>
      </c>
      <c r="J23" s="18">
        <v>11085131</v>
      </c>
      <c r="K23" s="17">
        <v>0.14000000000000001</v>
      </c>
      <c r="L23" s="18">
        <v>141310</v>
      </c>
      <c r="M23" s="17">
        <v>5404249</v>
      </c>
      <c r="O23" s="17">
        <f t="shared" si="0"/>
        <v>0.75768161873774875</v>
      </c>
      <c r="P23" s="17">
        <f t="shared" si="1"/>
        <v>1.7134238876871959</v>
      </c>
      <c r="Q23" s="17">
        <f t="shared" si="2"/>
        <v>29.691979736346251</v>
      </c>
      <c r="R23" s="17">
        <f t="shared" si="3"/>
        <v>2.6365934248789649</v>
      </c>
      <c r="S23" s="17">
        <f t="shared" si="4"/>
        <v>1.2417614789098308</v>
      </c>
      <c r="T23" s="17">
        <f t="shared" si="5"/>
        <v>0.54911096675357285</v>
      </c>
      <c r="U23" s="17">
        <f t="shared" si="6"/>
        <v>1.1197039690023216</v>
      </c>
      <c r="V23" s="17">
        <f t="shared" si="7"/>
        <v>0.52437229105396499</v>
      </c>
      <c r="X23" s="17">
        <v>16.2</v>
      </c>
      <c r="Z23" s="17">
        <f t="shared" si="8"/>
        <v>-30</v>
      </c>
      <c r="AA23" s="17">
        <f t="shared" si="9"/>
        <v>24.181079866794402</v>
      </c>
      <c r="AB23" s="17">
        <f t="shared" si="10"/>
        <v>115.71428571428569</v>
      </c>
      <c r="AC23" s="17">
        <f t="shared" si="11"/>
        <v>1.3954084652401801</v>
      </c>
      <c r="AD23" s="17">
        <f t="shared" si="12"/>
        <v>2.2568922011774664</v>
      </c>
    </row>
    <row r="24" spans="1:30" s="17" customFormat="1" ht="15.75">
      <c r="A24" s="17">
        <v>2</v>
      </c>
      <c r="B24" s="17">
        <v>2019</v>
      </c>
      <c r="C24" s="24">
        <v>422094.23</v>
      </c>
      <c r="D24" s="18">
        <v>284873</v>
      </c>
      <c r="E24" s="18">
        <v>101027</v>
      </c>
      <c r="F24" s="19">
        <v>5293902</v>
      </c>
      <c r="G24" s="18">
        <v>130460</v>
      </c>
      <c r="H24" s="18">
        <v>5649752</v>
      </c>
      <c r="I24" s="17">
        <v>296360</v>
      </c>
      <c r="J24" s="18">
        <v>11040903</v>
      </c>
      <c r="K24" s="17">
        <v>0.2</v>
      </c>
      <c r="L24" s="18">
        <v>113991</v>
      </c>
      <c r="M24" s="17">
        <v>4998735</v>
      </c>
      <c r="O24" s="17">
        <f t="shared" si="0"/>
        <v>0.91502479462051245</v>
      </c>
      <c r="P24" s="17">
        <f t="shared" si="1"/>
        <v>1.9083655118662946</v>
      </c>
      <c r="Q24" s="17">
        <f t="shared" si="2"/>
        <v>35.463873375153135</v>
      </c>
      <c r="R24" s="17">
        <f t="shared" si="3"/>
        <v>2.2716541468649396</v>
      </c>
      <c r="S24" s="17">
        <f t="shared" si="4"/>
        <v>1.0672188491589001</v>
      </c>
      <c r="T24" s="17">
        <f t="shared" si="5"/>
        <v>0.51171104392457756</v>
      </c>
      <c r="U24" s="17">
        <f t="shared" si="6"/>
        <v>0.87376207266595129</v>
      </c>
      <c r="V24" s="17">
        <f t="shared" si="7"/>
        <v>0.48566125473967459</v>
      </c>
      <c r="X24" s="17">
        <v>14.12</v>
      </c>
      <c r="Z24" s="17">
        <f t="shared" si="8"/>
        <v>-16.666666666666661</v>
      </c>
      <c r="AA24" s="17">
        <f t="shared" si="9"/>
        <v>20.921500203950533</v>
      </c>
      <c r="AB24" s="17">
        <f t="shared" si="10"/>
        <v>70.599999999999994</v>
      </c>
      <c r="AC24" s="17">
        <f t="shared" si="11"/>
        <v>1.1258180690915698</v>
      </c>
      <c r="AD24" s="17">
        <f t="shared" si="12"/>
        <v>2.0883559045860691</v>
      </c>
    </row>
    <row r="25" spans="1:30" s="17" customFormat="1" ht="15.75">
      <c r="A25" s="17">
        <v>1</v>
      </c>
      <c r="B25" s="17">
        <v>2019</v>
      </c>
      <c r="C25" s="24">
        <v>422037.13199999998</v>
      </c>
      <c r="D25" s="18">
        <v>295010</v>
      </c>
      <c r="E25" s="18">
        <v>116169</v>
      </c>
      <c r="F25" s="19">
        <v>5319877</v>
      </c>
      <c r="G25" s="18">
        <v>130444</v>
      </c>
      <c r="H25" s="18">
        <v>5649658</v>
      </c>
      <c r="I25" s="17">
        <v>327323</v>
      </c>
      <c r="J25" s="18">
        <v>11070200</v>
      </c>
      <c r="K25" s="17">
        <v>0.24</v>
      </c>
      <c r="L25" s="18">
        <v>143673</v>
      </c>
      <c r="M25" s="17">
        <v>4965887</v>
      </c>
      <c r="O25" s="17">
        <f t="shared" si="0"/>
        <v>1.0493848349623314</v>
      </c>
      <c r="P25" s="17">
        <f t="shared" si="1"/>
        <v>2.1836783068480718</v>
      </c>
      <c r="Q25" s="17">
        <f t="shared" si="2"/>
        <v>39.377987186875018</v>
      </c>
      <c r="R25" s="17">
        <f t="shared" si="3"/>
        <v>2.5092990095366594</v>
      </c>
      <c r="S25" s="17">
        <f t="shared" si="4"/>
        <v>1.0619903430098101</v>
      </c>
      <c r="T25" s="17">
        <f t="shared" si="5"/>
        <v>0.51034832252353168</v>
      </c>
      <c r="U25" s="17">
        <f t="shared" si="6"/>
        <v>1.1014151666615559</v>
      </c>
      <c r="V25" s="17">
        <f t="shared" si="7"/>
        <v>0.48279223594863735</v>
      </c>
      <c r="X25" s="17">
        <v>13.92</v>
      </c>
      <c r="Z25" s="17">
        <f t="shared" si="8"/>
        <v>60</v>
      </c>
      <c r="AA25" s="17">
        <f t="shared" si="9"/>
        <v>19.913755050472865</v>
      </c>
      <c r="AB25" s="17">
        <f t="shared" si="10"/>
        <v>58</v>
      </c>
      <c r="AC25" s="17">
        <f t="shared" si="11"/>
        <v>1.1043031403620798</v>
      </c>
      <c r="AD25" s="17">
        <f t="shared" si="12"/>
        <v>2.0742302876551468</v>
      </c>
    </row>
    <row r="26" spans="1:30" s="17" customFormat="1" ht="15.75">
      <c r="A26" s="17">
        <v>4</v>
      </c>
      <c r="B26" s="17">
        <v>2018</v>
      </c>
      <c r="C26" s="24">
        <v>421388.87900000002</v>
      </c>
      <c r="D26" s="18">
        <v>284201</v>
      </c>
      <c r="E26" s="18">
        <v>88161</v>
      </c>
      <c r="F26" s="19">
        <v>5333804</v>
      </c>
      <c r="G26" s="18">
        <v>305165</v>
      </c>
      <c r="H26" s="18">
        <v>5564365</v>
      </c>
      <c r="I26" s="17">
        <v>328109</v>
      </c>
      <c r="J26" s="18">
        <v>10999100</v>
      </c>
      <c r="K26" s="17">
        <v>0.15</v>
      </c>
      <c r="L26" s="18">
        <v>143581</v>
      </c>
      <c r="M26" s="17">
        <v>4873872</v>
      </c>
      <c r="O26" s="17">
        <f t="shared" si="0"/>
        <v>0.80152921602676586</v>
      </c>
      <c r="P26" s="17">
        <f t="shared" si="1"/>
        <v>1.6528728839679898</v>
      </c>
      <c r="Q26" s="17">
        <f t="shared" si="2"/>
        <v>31.020650877372002</v>
      </c>
      <c r="R26" s="17">
        <f t="shared" si="3"/>
        <v>1.0751855553552996</v>
      </c>
      <c r="S26" s="17">
        <f t="shared" si="4"/>
        <v>1.0432263727726028</v>
      </c>
      <c r="T26" s="17">
        <f t="shared" si="5"/>
        <v>0.50589275486176144</v>
      </c>
      <c r="U26" s="17">
        <f t="shared" si="6"/>
        <v>0.47050284272442777</v>
      </c>
      <c r="V26" s="17">
        <f t="shared" si="7"/>
        <v>0.47747126770089487</v>
      </c>
      <c r="X26" s="17">
        <v>11.03</v>
      </c>
      <c r="Z26" s="17">
        <f t="shared" si="8"/>
        <v>-21.052631578947373</v>
      </c>
      <c r="AA26" s="17">
        <f t="shared" si="9"/>
        <v>16.35433842727506</v>
      </c>
      <c r="AB26" s="17">
        <f t="shared" si="10"/>
        <v>73.533333333333331</v>
      </c>
      <c r="AC26" s="17">
        <f t="shared" si="11"/>
        <v>0.87140797362820221</v>
      </c>
      <c r="AD26" s="17">
        <f t="shared" si="12"/>
        <v>2.0725003205967072</v>
      </c>
    </row>
    <row r="27" spans="1:30" s="17" customFormat="1" ht="15.75">
      <c r="A27" s="17">
        <v>3</v>
      </c>
      <c r="B27" s="17">
        <v>2018</v>
      </c>
      <c r="C27" s="24">
        <v>421391.30499999999</v>
      </c>
      <c r="D27" s="18">
        <v>283080</v>
      </c>
      <c r="E27" s="18">
        <v>100158</v>
      </c>
      <c r="F27" s="19">
        <v>5378250</v>
      </c>
      <c r="G27" s="18">
        <v>130263</v>
      </c>
      <c r="H27" s="18">
        <v>5633350</v>
      </c>
      <c r="I27" s="17">
        <v>341852</v>
      </c>
      <c r="J27" s="18">
        <v>11109521</v>
      </c>
      <c r="K27" s="17">
        <v>0.19</v>
      </c>
      <c r="L27" s="18">
        <v>146386</v>
      </c>
      <c r="M27" s="17">
        <v>4887474</v>
      </c>
      <c r="O27" s="17">
        <f t="shared" si="0"/>
        <v>0.90155102096661044</v>
      </c>
      <c r="P27" s="17">
        <f t="shared" si="1"/>
        <v>1.86227862222842</v>
      </c>
      <c r="Q27" s="17">
        <f t="shared" si="2"/>
        <v>35.381517592200083</v>
      </c>
      <c r="R27" s="17">
        <f t="shared" si="3"/>
        <v>2.62432156483422</v>
      </c>
      <c r="S27" s="17">
        <f t="shared" si="4"/>
        <v>1.0474317854320643</v>
      </c>
      <c r="T27" s="17">
        <f t="shared" si="5"/>
        <v>0.50707406736978133</v>
      </c>
      <c r="U27" s="17">
        <f t="shared" si="6"/>
        <v>1.1237726752800103</v>
      </c>
      <c r="V27" s="17">
        <f t="shared" si="7"/>
        <v>0.47609637664133575</v>
      </c>
      <c r="X27" s="17">
        <v>12.16</v>
      </c>
      <c r="Z27" s="17">
        <f t="shared" si="8"/>
        <v>-47.222222222222221</v>
      </c>
      <c r="AA27" s="17">
        <f t="shared" si="9"/>
        <v>18.101308000565211</v>
      </c>
      <c r="AB27" s="17">
        <f t="shared" si="10"/>
        <v>64</v>
      </c>
      <c r="AC27" s="17">
        <f t="shared" si="11"/>
        <v>0.95274824874262065</v>
      </c>
      <c r="AD27" s="17">
        <f t="shared" si="12"/>
        <v>2.082582996327802</v>
      </c>
    </row>
    <row r="28" spans="1:30" s="17" customFormat="1" ht="15.75">
      <c r="A28" s="17">
        <v>2</v>
      </c>
      <c r="B28" s="17">
        <v>2018</v>
      </c>
      <c r="C28" s="24">
        <v>421387.54</v>
      </c>
      <c r="D28" s="18">
        <v>293403</v>
      </c>
      <c r="E28" s="18">
        <v>165386</v>
      </c>
      <c r="F28" s="19">
        <v>5411210</v>
      </c>
      <c r="G28" s="18">
        <v>130262</v>
      </c>
      <c r="H28" s="18">
        <v>5786654</v>
      </c>
      <c r="I28" s="17">
        <v>499159</v>
      </c>
      <c r="J28" s="18">
        <v>11291783</v>
      </c>
      <c r="K28" s="17">
        <v>0.36</v>
      </c>
      <c r="L28" s="18">
        <v>305577</v>
      </c>
      <c r="M28" s="17">
        <v>5068716</v>
      </c>
      <c r="O28" s="17">
        <f t="shared" si="0"/>
        <v>1.4646579729702565</v>
      </c>
      <c r="P28" s="17">
        <f t="shared" si="1"/>
        <v>3.0563589289641322</v>
      </c>
      <c r="Q28" s="17">
        <f t="shared" si="2"/>
        <v>56.368203460768974</v>
      </c>
      <c r="R28" s="17">
        <f t="shared" si="3"/>
        <v>3.8319617386497979</v>
      </c>
      <c r="S28" s="17">
        <f t="shared" si="4"/>
        <v>1.0693826334590599</v>
      </c>
      <c r="T28" s="17">
        <f t="shared" si="5"/>
        <v>0.51246592322930751</v>
      </c>
      <c r="U28" s="17">
        <f t="shared" si="6"/>
        <v>2.3458644884924231</v>
      </c>
      <c r="V28" s="17">
        <f t="shared" si="7"/>
        <v>0.48365952202334256</v>
      </c>
      <c r="X28" s="17">
        <v>12.14</v>
      </c>
      <c r="Z28" s="17">
        <f t="shared" si="8"/>
        <v>20</v>
      </c>
      <c r="AA28" s="17">
        <f t="shared" si="9"/>
        <v>17.435557017481077</v>
      </c>
      <c r="AB28" s="17">
        <f t="shared" si="10"/>
        <v>33.722222222222229</v>
      </c>
      <c r="AC28" s="17">
        <f t="shared" si="11"/>
        <v>0.94537908076012578</v>
      </c>
      <c r="AD28" s="17">
        <f t="shared" si="12"/>
        <v>2.0941975085054914</v>
      </c>
    </row>
    <row r="29" spans="1:30" s="17" customFormat="1" ht="15.75">
      <c r="A29" s="17">
        <v>1</v>
      </c>
      <c r="B29" s="17">
        <v>2018</v>
      </c>
      <c r="C29" s="24">
        <v>424899.76199999999</v>
      </c>
      <c r="D29" s="18">
        <v>304078</v>
      </c>
      <c r="E29" s="18">
        <v>144090</v>
      </c>
      <c r="F29" s="19">
        <v>5424566</v>
      </c>
      <c r="G29" s="18">
        <v>132209</v>
      </c>
      <c r="H29" s="18">
        <v>5853954</v>
      </c>
      <c r="I29" s="17">
        <v>414473</v>
      </c>
      <c r="J29" s="18">
        <v>11372502</v>
      </c>
      <c r="K29" s="17">
        <v>0.3</v>
      </c>
      <c r="L29" s="18">
        <v>218313</v>
      </c>
      <c r="M29" s="17">
        <v>5097322</v>
      </c>
      <c r="O29" s="17">
        <f t="shared" si="0"/>
        <v>1.2670035142662537</v>
      </c>
      <c r="P29" s="17">
        <f t="shared" si="1"/>
        <v>2.6562493663087516</v>
      </c>
      <c r="Q29" s="17">
        <f t="shared" si="2"/>
        <v>47.385868099632333</v>
      </c>
      <c r="R29" s="17">
        <f t="shared" si="3"/>
        <v>3.1349832462237819</v>
      </c>
      <c r="S29" s="17">
        <f t="shared" si="4"/>
        <v>1.0791561942466918</v>
      </c>
      <c r="T29" s="17">
        <f t="shared" si="5"/>
        <v>0.51474635924443013</v>
      </c>
      <c r="U29" s="17">
        <f t="shared" si="6"/>
        <v>1.6512718498740631</v>
      </c>
      <c r="V29" s="17">
        <f t="shared" si="7"/>
        <v>0.48444936878248468</v>
      </c>
      <c r="X29" s="17">
        <v>10.09</v>
      </c>
      <c r="Z29" s="17">
        <f t="shared" si="8"/>
        <v>76.470588235294102</v>
      </c>
      <c r="AA29" s="17">
        <f t="shared" si="9"/>
        <v>14.099141005202613</v>
      </c>
      <c r="AB29" s="17">
        <f t="shared" si="10"/>
        <v>33.633333333333333</v>
      </c>
      <c r="AC29" s="17">
        <f t="shared" si="11"/>
        <v>0.79033762306145783</v>
      </c>
      <c r="AD29" s="17">
        <f t="shared" si="12"/>
        <v>2.1325418475874383</v>
      </c>
    </row>
    <row r="30" spans="1:30" s="17" customFormat="1">
      <c r="C30" s="21"/>
      <c r="E30" s="18"/>
      <c r="G30" s="18"/>
      <c r="J30" s="18">
        <v>11763726</v>
      </c>
      <c r="K30" s="17">
        <v>0.17</v>
      </c>
      <c r="L30" s="18"/>
    </row>
    <row r="31" spans="1:30" s="17" customFormat="1" ht="18.75">
      <c r="B31" s="20"/>
      <c r="C31" s="21">
        <f>AVERAGE(C2:C29)</f>
        <v>531148.30110714282</v>
      </c>
      <c r="E31" s="18"/>
      <c r="G31" s="18"/>
      <c r="J31" s="18"/>
      <c r="K31" s="22"/>
      <c r="L31" s="18"/>
      <c r="O31" s="17">
        <f>AVERAGE(O2:O29)</f>
        <v>1.0181842165872939</v>
      </c>
      <c r="P31" s="17">
        <f t="shared" ref="P31:AD31" si="13">AVERAGE(P2:P29)</f>
        <v>2.0637529846308733</v>
      </c>
      <c r="Q31" s="17">
        <f t="shared" si="13"/>
        <v>43.493510531605686</v>
      </c>
      <c r="R31" s="17">
        <f t="shared" si="13"/>
        <v>80.119851373279104</v>
      </c>
      <c r="S31" s="17">
        <f t="shared" si="13"/>
        <v>0.97629214122187358</v>
      </c>
      <c r="T31" s="17">
        <f t="shared" si="13"/>
        <v>0.48676084013089727</v>
      </c>
      <c r="U31" s="17">
        <f t="shared" si="13"/>
        <v>16.302802057934336</v>
      </c>
      <c r="V31" s="17">
        <f t="shared" si="13"/>
        <v>0.46486524485014197</v>
      </c>
      <c r="Z31" s="17">
        <f t="shared" si="13"/>
        <v>-49.056643934251966</v>
      </c>
      <c r="AA31" s="17">
        <f t="shared" si="13"/>
        <v>23.222533331555667</v>
      </c>
      <c r="AB31" s="17">
        <f t="shared" si="13"/>
        <v>28.901914575926984</v>
      </c>
      <c r="AC31" s="17">
        <f t="shared" si="13"/>
        <v>1.1265852992181473</v>
      </c>
      <c r="AD31" s="17">
        <f t="shared" si="13"/>
        <v>1.9802113134706025</v>
      </c>
    </row>
    <row r="32" spans="1:30" s="17" customFormat="1" ht="18.75">
      <c r="C32" s="21"/>
      <c r="G32" s="18"/>
      <c r="J32" s="18"/>
      <c r="K32" s="22"/>
      <c r="L32" s="18"/>
    </row>
    <row r="33" spans="7:12" ht="18">
      <c r="G33" s="5"/>
      <c r="K33" s="8"/>
      <c r="L33" s="5"/>
    </row>
    <row r="34" spans="7:12">
      <c r="L34" s="5"/>
    </row>
    <row r="35" spans="7:12">
      <c r="L35" s="5"/>
    </row>
    <row r="36" spans="7:12">
      <c r="L36" s="5"/>
    </row>
    <row r="37" spans="7:12">
      <c r="L37" s="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D6C3-8E6E-F74C-91A1-66798E666D55}">
  <dimension ref="A1:AD50"/>
  <sheetViews>
    <sheetView topLeftCell="A18" workbookViewId="0">
      <selection activeCell="C2" sqref="C2:C29"/>
    </sheetView>
  </sheetViews>
  <sheetFormatPr defaultColWidth="11.42578125" defaultRowHeight="15"/>
  <cols>
    <col min="2" max="2" width="11.7109375" customWidth="1"/>
    <col min="8" max="8" width="15.7109375" customWidth="1"/>
    <col min="9" max="9" width="16.28515625" bestFit="1" customWidth="1"/>
    <col min="10" max="10" width="14.85546875" customWidth="1"/>
    <col min="12" max="12" width="13.42578125" customWidth="1"/>
  </cols>
  <sheetData>
    <row r="1" spans="1:30" ht="43.5">
      <c r="A1" t="s">
        <v>1</v>
      </c>
      <c r="B1" t="s">
        <v>2</v>
      </c>
      <c r="C1" s="6" t="s">
        <v>16</v>
      </c>
      <c r="D1" s="6" t="s">
        <v>22</v>
      </c>
      <c r="E1" s="1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2" t="s">
        <v>29</v>
      </c>
      <c r="L1" s="2" t="s">
        <v>30</v>
      </c>
      <c r="M1" t="s">
        <v>31</v>
      </c>
      <c r="N1" s="2"/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71097</v>
      </c>
      <c r="D2" s="5">
        <v>245879</v>
      </c>
      <c r="E2" s="5">
        <v>19138</v>
      </c>
      <c r="F2" s="5">
        <v>3951300</v>
      </c>
      <c r="G2" s="4">
        <v>642144</v>
      </c>
      <c r="H2" s="5">
        <v>5915143</v>
      </c>
      <c r="I2" s="4">
        <v>1400893</v>
      </c>
      <c r="J2" s="5">
        <v>10470099</v>
      </c>
      <c r="K2">
        <v>0.16</v>
      </c>
      <c r="L2" s="5">
        <v>184294</v>
      </c>
      <c r="M2" s="5">
        <v>5114755</v>
      </c>
      <c r="O2">
        <f>(E2/J2)*100</f>
        <v>0.18278719236561181</v>
      </c>
      <c r="P2">
        <f>(E2/F2)*100</f>
        <v>0.48434692379723132</v>
      </c>
      <c r="Q2">
        <f>(E2/D2)*100</f>
        <v>7.7835032678675278</v>
      </c>
      <c r="R2">
        <f>I2/G2</f>
        <v>2.1815869960631882</v>
      </c>
      <c r="S2">
        <f>H2/F2</f>
        <v>1.4970118695113002</v>
      </c>
      <c r="T2">
        <f>H2/J2</f>
        <v>0.56495578504081001</v>
      </c>
      <c r="U2">
        <f>L2/G2</f>
        <v>0.28699793192804107</v>
      </c>
      <c r="V2">
        <f>M2/(M2+F2)</f>
        <v>0.5641654501323895</v>
      </c>
      <c r="X2" s="3">
        <v>67.39</v>
      </c>
      <c r="Z2">
        <f>((K2-K3)/K3)*100</f>
        <v>-176.19047619047618</v>
      </c>
      <c r="AA2">
        <f>X2*C2/D2</f>
        <v>19.486116463789099</v>
      </c>
      <c r="AB2">
        <f>X2/K2</f>
        <v>421.1875</v>
      </c>
      <c r="AC2">
        <f>X2*C2/F2</f>
        <v>1.2125697441348418</v>
      </c>
      <c r="AD2">
        <f>0.5*(J2+J3)/F2</f>
        <v>2.6176411560752157</v>
      </c>
    </row>
    <row r="3" spans="1:30">
      <c r="A3">
        <v>3</v>
      </c>
      <c r="B3">
        <v>2024</v>
      </c>
      <c r="C3" s="29">
        <v>66295</v>
      </c>
      <c r="D3" s="25">
        <v>229691</v>
      </c>
      <c r="E3" s="5">
        <v>-9264</v>
      </c>
      <c r="F3" s="5">
        <v>3556285</v>
      </c>
      <c r="G3" s="4">
        <v>1053900</v>
      </c>
      <c r="H3" s="25">
        <v>6135743</v>
      </c>
      <c r="I3" s="4">
        <v>1378176</v>
      </c>
      <c r="J3" s="25">
        <v>10216072</v>
      </c>
      <c r="K3" s="26">
        <v>-0.21</v>
      </c>
      <c r="L3" s="25">
        <v>188216</v>
      </c>
      <c r="M3" s="5">
        <v>5346553</v>
      </c>
      <c r="O3" s="3">
        <f>(E3/J3)*100</f>
        <v>-9.0680645163816381E-2</v>
      </c>
      <c r="P3">
        <f t="shared" ref="P3:P29" si="0">(E3/F3)*100</f>
        <v>-0.26049655750312473</v>
      </c>
      <c r="Q3">
        <f t="shared" ref="Q3:Q29" si="1">(E3/D3)*100</f>
        <v>-4.0332446634826793</v>
      </c>
      <c r="R3">
        <f t="shared" ref="R3:R29" si="2">I3/G3</f>
        <v>1.3076914318246513</v>
      </c>
      <c r="S3">
        <f t="shared" ref="S3:S29" si="3">H3/F3</f>
        <v>1.7253237577978142</v>
      </c>
      <c r="T3">
        <f t="shared" ref="T3:T29" si="4">H3/J3</f>
        <v>0.60059707879897484</v>
      </c>
      <c r="U3">
        <f t="shared" ref="U3:U29" si="5">L3/G3</f>
        <v>0.17858999905114337</v>
      </c>
      <c r="V3">
        <f t="shared" ref="V3:V29" si="6">M3/(M3+F3)</f>
        <v>0.60054479257063875</v>
      </c>
      <c r="X3" s="3">
        <v>68.36</v>
      </c>
      <c r="Z3">
        <f t="shared" ref="Z3:Z29" si="7">((K3-K4)/K4)*100</f>
        <v>424.99999999999989</v>
      </c>
      <c r="AA3">
        <f t="shared" ref="AA3:AA29" si="8">X3*C3/D3</f>
        <v>19.730534500698766</v>
      </c>
      <c r="AB3">
        <f t="shared" ref="AB3:AB29" si="9">X3/K3</f>
        <v>-325.52380952380952</v>
      </c>
      <c r="AC3">
        <f t="shared" ref="AC3:AC29" si="10">X3*C3/F3</f>
        <v>1.2743428043590432</v>
      </c>
      <c r="AD3">
        <f t="shared" ref="AD3:AD29" si="11">0.5*(J3+J4)/F3</f>
        <v>2.7788442152414667</v>
      </c>
    </row>
    <row r="4" spans="1:30" ht="15.75">
      <c r="A4">
        <v>2</v>
      </c>
      <c r="B4">
        <v>2024</v>
      </c>
      <c r="C4" s="30">
        <v>65874</v>
      </c>
      <c r="D4" s="25">
        <v>222820</v>
      </c>
      <c r="E4" s="5">
        <v>1959</v>
      </c>
      <c r="F4" s="5">
        <v>3691296</v>
      </c>
      <c r="G4" s="4">
        <v>860767</v>
      </c>
      <c r="H4" s="25">
        <v>5358337</v>
      </c>
      <c r="I4" s="4">
        <v>669944</v>
      </c>
      <c r="J4" s="25">
        <v>9548652</v>
      </c>
      <c r="K4" s="26">
        <v>-0.04</v>
      </c>
      <c r="L4" s="25">
        <v>199501</v>
      </c>
      <c r="M4" s="5">
        <v>4551214</v>
      </c>
      <c r="O4">
        <f t="shared" ref="O3:O29" si="12">(E4/J4)*100</f>
        <v>2.0515984874095318E-2</v>
      </c>
      <c r="P4">
        <f t="shared" si="0"/>
        <v>5.3070791396842738E-2</v>
      </c>
      <c r="Q4">
        <f t="shared" si="1"/>
        <v>0.87918499237052328</v>
      </c>
      <c r="R4">
        <f t="shared" si="2"/>
        <v>0.77831050679219815</v>
      </c>
      <c r="S4">
        <f t="shared" si="3"/>
        <v>1.4516140130729154</v>
      </c>
      <c r="T4">
        <f t="shared" si="4"/>
        <v>0.56116161736756143</v>
      </c>
      <c r="U4">
        <f t="shared" si="5"/>
        <v>0.23177119940704047</v>
      </c>
      <c r="V4">
        <f t="shared" si="6"/>
        <v>0.55216360065077263</v>
      </c>
      <c r="X4">
        <v>55.01</v>
      </c>
      <c r="Z4">
        <f t="shared" si="7"/>
        <v>-120</v>
      </c>
      <c r="AA4">
        <f t="shared" si="8"/>
        <v>16.263031774526521</v>
      </c>
      <c r="AB4">
        <f t="shared" si="9"/>
        <v>-1375.25</v>
      </c>
      <c r="AC4">
        <f t="shared" si="10"/>
        <v>0.98169551832202018</v>
      </c>
      <c r="AD4">
        <f t="shared" si="11"/>
        <v>2.6160112870926633</v>
      </c>
    </row>
    <row r="5" spans="1:30" ht="15.75">
      <c r="A5">
        <v>1</v>
      </c>
      <c r="B5">
        <v>2024</v>
      </c>
      <c r="C5" s="30">
        <v>65866</v>
      </c>
      <c r="D5" s="25">
        <v>187882</v>
      </c>
      <c r="E5" s="5">
        <v>18389</v>
      </c>
      <c r="F5" s="5">
        <v>3735611</v>
      </c>
      <c r="G5" s="4">
        <v>958390</v>
      </c>
      <c r="H5" s="25">
        <v>5521908</v>
      </c>
      <c r="I5" s="4">
        <v>669612</v>
      </c>
      <c r="J5" s="25">
        <v>9764292</v>
      </c>
      <c r="K5" s="26">
        <v>0.2</v>
      </c>
      <c r="L5" s="25">
        <v>196035</v>
      </c>
      <c r="M5" s="5">
        <v>4714956</v>
      </c>
      <c r="O5">
        <f t="shared" si="12"/>
        <v>0.18832906676695044</v>
      </c>
      <c r="P5">
        <f t="shared" si="0"/>
        <v>0.49226217612058643</v>
      </c>
      <c r="Q5">
        <f t="shared" si="1"/>
        <v>9.7875262132615148</v>
      </c>
      <c r="R5">
        <f t="shared" si="2"/>
        <v>0.69868425171381165</v>
      </c>
      <c r="S5">
        <f t="shared" si="3"/>
        <v>1.4781806778061206</v>
      </c>
      <c r="T5">
        <f t="shared" si="4"/>
        <v>0.5655205723057033</v>
      </c>
      <c r="U5">
        <f t="shared" si="5"/>
        <v>0.20454616596583855</v>
      </c>
      <c r="V5">
        <f t="shared" si="6"/>
        <v>0.55794552010533727</v>
      </c>
      <c r="X5" s="3">
        <v>52.78</v>
      </c>
      <c r="Z5">
        <f t="shared" si="7"/>
        <v>-108.81057268722468</v>
      </c>
      <c r="AA5">
        <f t="shared" si="8"/>
        <v>18.50314282368721</v>
      </c>
      <c r="AB5">
        <f t="shared" si="9"/>
        <v>263.89999999999998</v>
      </c>
      <c r="AC5">
        <f t="shared" si="10"/>
        <v>0.93061281809053453</v>
      </c>
      <c r="AD5">
        <f t="shared" si="11"/>
        <v>2.58263949324488</v>
      </c>
    </row>
    <row r="6" spans="1:30" ht="15.75">
      <c r="A6">
        <v>4</v>
      </c>
      <c r="B6">
        <v>2023</v>
      </c>
      <c r="C6" s="30">
        <v>65786</v>
      </c>
      <c r="D6" s="25">
        <v>211724</v>
      </c>
      <c r="E6" s="5">
        <v>-160058</v>
      </c>
      <c r="F6" s="27">
        <v>3786315</v>
      </c>
      <c r="G6" s="4">
        <v>880179</v>
      </c>
      <c r="H6" s="25">
        <v>5270704</v>
      </c>
      <c r="I6" s="4">
        <v>655201</v>
      </c>
      <c r="J6" s="25">
        <v>9531181</v>
      </c>
      <c r="K6" s="26">
        <v>-2.27</v>
      </c>
      <c r="L6" s="25">
        <v>221823</v>
      </c>
      <c r="M6" s="5">
        <v>4423970</v>
      </c>
      <c r="O6">
        <f t="shared" si="12"/>
        <v>-1.6793092062777948</v>
      </c>
      <c r="P6">
        <f t="shared" si="0"/>
        <v>-4.2272763887843459</v>
      </c>
      <c r="Q6">
        <f t="shared" si="1"/>
        <v>-75.597475959267726</v>
      </c>
      <c r="R6">
        <f t="shared" si="2"/>
        <v>0.74439517416343726</v>
      </c>
      <c r="S6">
        <f t="shared" si="3"/>
        <v>1.3920405460190184</v>
      </c>
      <c r="T6">
        <f t="shared" si="4"/>
        <v>0.55299589840965147</v>
      </c>
      <c r="U6">
        <f t="shared" si="5"/>
        <v>0.2520203276833462</v>
      </c>
      <c r="V6">
        <f t="shared" si="6"/>
        <v>0.53883269581993809</v>
      </c>
      <c r="X6" s="3">
        <v>42.58</v>
      </c>
      <c r="Z6">
        <f t="shared" si="7"/>
        <v>497.36842105263162</v>
      </c>
      <c r="AA6">
        <f t="shared" si="8"/>
        <v>13.230280365003495</v>
      </c>
      <c r="AB6">
        <f t="shared" si="9"/>
        <v>-18.757709251101321</v>
      </c>
      <c r="AC6">
        <f t="shared" si="10"/>
        <v>0.73981374502649666</v>
      </c>
      <c r="AD6">
        <f t="shared" si="11"/>
        <v>2.5383206362914867</v>
      </c>
    </row>
    <row r="7" spans="1:30">
      <c r="A7">
        <v>3</v>
      </c>
      <c r="B7">
        <v>2023</v>
      </c>
      <c r="C7">
        <v>65458</v>
      </c>
      <c r="D7" s="25">
        <v>210186</v>
      </c>
      <c r="E7" s="5">
        <v>-21694</v>
      </c>
      <c r="F7" s="5">
        <v>4039713</v>
      </c>
      <c r="G7" s="5">
        <v>716422</v>
      </c>
      <c r="H7" s="25">
        <v>5168616</v>
      </c>
      <c r="I7">
        <v>628765</v>
      </c>
      <c r="J7" s="25">
        <v>9690582</v>
      </c>
      <c r="K7" s="26">
        <v>-0.38</v>
      </c>
      <c r="L7" s="25">
        <v>189750</v>
      </c>
      <c r="M7" s="5">
        <v>4343142</v>
      </c>
      <c r="O7">
        <f t="shared" si="12"/>
        <v>-0.22386684308537919</v>
      </c>
      <c r="P7">
        <f t="shared" si="0"/>
        <v>-0.53701834759053424</v>
      </c>
      <c r="Q7">
        <f t="shared" si="1"/>
        <v>-10.321334437117601</v>
      </c>
      <c r="R7">
        <f t="shared" si="2"/>
        <v>0.87764613593664065</v>
      </c>
      <c r="S7">
        <f t="shared" si="3"/>
        <v>1.2794512877523725</v>
      </c>
      <c r="T7">
        <f t="shared" si="4"/>
        <v>0.53336486910693293</v>
      </c>
      <c r="U7">
        <f t="shared" si="5"/>
        <v>0.26485786310303144</v>
      </c>
      <c r="V7">
        <f t="shared" si="6"/>
        <v>0.51809818969790122</v>
      </c>
      <c r="X7" s="3">
        <v>34.39</v>
      </c>
      <c r="Z7">
        <f t="shared" si="7"/>
        <v>-93.250444049733574</v>
      </c>
      <c r="AA7">
        <f t="shared" si="8"/>
        <v>10.710040725833309</v>
      </c>
      <c r="AB7">
        <f t="shared" si="9"/>
        <v>-90.5</v>
      </c>
      <c r="AC7">
        <f t="shared" si="10"/>
        <v>0.55724271006380899</v>
      </c>
      <c r="AD7">
        <f t="shared" si="11"/>
        <v>2.4422366143337411</v>
      </c>
    </row>
    <row r="8" spans="1:30" ht="17.25" customHeight="1">
      <c r="A8">
        <v>2</v>
      </c>
      <c r="B8">
        <v>2023</v>
      </c>
      <c r="C8">
        <v>65447</v>
      </c>
      <c r="D8" s="25">
        <v>246036</v>
      </c>
      <c r="E8" s="5">
        <v>-379228</v>
      </c>
      <c r="F8" s="5">
        <v>4092924</v>
      </c>
      <c r="G8" s="5">
        <v>703735</v>
      </c>
      <c r="H8" s="25">
        <v>5460520</v>
      </c>
      <c r="I8">
        <v>647093</v>
      </c>
      <c r="J8" s="25">
        <v>10041288</v>
      </c>
      <c r="K8" s="26">
        <v>-5.63</v>
      </c>
      <c r="L8" s="25">
        <v>191979</v>
      </c>
      <c r="M8" s="5">
        <v>4800094</v>
      </c>
      <c r="O8">
        <f t="shared" si="12"/>
        <v>-3.7766868154762614</v>
      </c>
      <c r="P8">
        <f t="shared" si="0"/>
        <v>-9.2654542327196889</v>
      </c>
      <c r="Q8">
        <f t="shared" si="1"/>
        <v>-154.13516721130242</v>
      </c>
      <c r="R8">
        <f t="shared" si="2"/>
        <v>0.91951231642592735</v>
      </c>
      <c r="S8">
        <f t="shared" si="3"/>
        <v>1.3341366709960898</v>
      </c>
      <c r="T8">
        <f t="shared" si="4"/>
        <v>0.54380673076999686</v>
      </c>
      <c r="U8">
        <f t="shared" si="5"/>
        <v>0.27280013073102799</v>
      </c>
      <c r="V8">
        <f t="shared" si="6"/>
        <v>0.53975984305890301</v>
      </c>
      <c r="X8" s="3">
        <v>27.09</v>
      </c>
      <c r="Z8">
        <f t="shared" si="7"/>
        <v>793.65079365079373</v>
      </c>
      <c r="AA8">
        <f t="shared" si="8"/>
        <v>7.2060967907135538</v>
      </c>
      <c r="AB8">
        <f t="shared" si="9"/>
        <v>-4.8117229129662524</v>
      </c>
      <c r="AC8">
        <f t="shared" si="10"/>
        <v>0.43317668004585475</v>
      </c>
      <c r="AD8">
        <f t="shared" si="11"/>
        <v>2.734402959839958</v>
      </c>
    </row>
    <row r="9" spans="1:30">
      <c r="A9">
        <v>1</v>
      </c>
      <c r="B9">
        <v>2023</v>
      </c>
      <c r="C9">
        <v>65433.000000000007</v>
      </c>
      <c r="D9" s="25">
        <v>245764</v>
      </c>
      <c r="E9" s="5">
        <v>-38357</v>
      </c>
      <c r="F9" s="5">
        <v>4460486</v>
      </c>
      <c r="G9">
        <v>937143</v>
      </c>
      <c r="H9" s="25">
        <v>7361827</v>
      </c>
      <c r="I9">
        <v>697185</v>
      </c>
      <c r="J9" s="25">
        <v>12342119</v>
      </c>
      <c r="K9" s="26">
        <v>-0.63</v>
      </c>
      <c r="L9" s="25">
        <v>158937</v>
      </c>
      <c r="M9" s="5">
        <v>6574742</v>
      </c>
      <c r="O9">
        <f t="shared" si="12"/>
        <v>-0.31078131721141239</v>
      </c>
      <c r="P9">
        <f t="shared" si="0"/>
        <v>-0.85992871628786638</v>
      </c>
      <c r="Q9">
        <f t="shared" si="1"/>
        <v>-15.607249230969547</v>
      </c>
      <c r="R9">
        <f t="shared" si="2"/>
        <v>0.74394729512998548</v>
      </c>
      <c r="S9">
        <f t="shared" si="3"/>
        <v>1.6504540088232538</v>
      </c>
      <c r="T9">
        <f t="shared" si="4"/>
        <v>0.59647998856598283</v>
      </c>
      <c r="U9">
        <f t="shared" si="5"/>
        <v>0.1695973826833258</v>
      </c>
      <c r="V9">
        <f t="shared" si="6"/>
        <v>0.5957957551941836</v>
      </c>
      <c r="X9" s="3">
        <v>20.5</v>
      </c>
      <c r="Z9">
        <f t="shared" si="7"/>
        <v>-32.258064516129039</v>
      </c>
      <c r="AA9">
        <f t="shared" si="8"/>
        <v>5.4579861167624237</v>
      </c>
      <c r="AB9">
        <f t="shared" si="9"/>
        <v>-32.539682539682538</v>
      </c>
      <c r="AC9">
        <f t="shared" si="10"/>
        <v>0.3007242932720785</v>
      </c>
      <c r="AD9">
        <f t="shared" si="11"/>
        <v>2.7685226452902216</v>
      </c>
    </row>
    <row r="10" spans="1:30">
      <c r="A10">
        <v>4</v>
      </c>
      <c r="B10">
        <v>2022</v>
      </c>
      <c r="C10">
        <v>65440</v>
      </c>
      <c r="D10" s="25">
        <v>317589</v>
      </c>
      <c r="E10" s="5">
        <v>-64050</v>
      </c>
      <c r="F10" s="5">
        <v>4585033</v>
      </c>
      <c r="G10">
        <v>906128</v>
      </c>
      <c r="H10" s="25">
        <v>7260936</v>
      </c>
      <c r="I10">
        <v>715030</v>
      </c>
      <c r="J10" s="25">
        <v>12355794</v>
      </c>
      <c r="K10" s="26">
        <v>-0.93</v>
      </c>
      <c r="L10" s="25">
        <v>203273</v>
      </c>
      <c r="M10" s="5">
        <v>6511342</v>
      </c>
      <c r="O10">
        <f t="shared" si="12"/>
        <v>-0.51838028377617817</v>
      </c>
      <c r="P10">
        <f t="shared" si="0"/>
        <v>-1.3969365105987241</v>
      </c>
      <c r="Q10">
        <f t="shared" si="1"/>
        <v>-20.167575073443981</v>
      </c>
      <c r="R10">
        <f t="shared" si="2"/>
        <v>0.7891048505288436</v>
      </c>
      <c r="S10">
        <f t="shared" si="3"/>
        <v>1.5836169554286741</v>
      </c>
      <c r="T10">
        <f t="shared" si="4"/>
        <v>0.58765434256997162</v>
      </c>
      <c r="U10">
        <f t="shared" si="5"/>
        <v>0.22433144103261349</v>
      </c>
      <c r="V10">
        <f t="shared" si="6"/>
        <v>0.58679902220319702</v>
      </c>
      <c r="X10" s="3">
        <v>28.62</v>
      </c>
      <c r="Z10">
        <f t="shared" si="7"/>
        <v>-945.4545454545455</v>
      </c>
      <c r="AA10">
        <f t="shared" si="8"/>
        <v>5.8972218811104922</v>
      </c>
      <c r="AB10">
        <f t="shared" si="9"/>
        <v>-30.774193548387096</v>
      </c>
      <c r="AC10">
        <f t="shared" si="10"/>
        <v>0.40847967724550727</v>
      </c>
      <c r="AD10">
        <f t="shared" si="11"/>
        <v>2.7340963521963748</v>
      </c>
    </row>
    <row r="11" spans="1:30">
      <c r="A11">
        <v>3</v>
      </c>
      <c r="B11">
        <v>2022</v>
      </c>
      <c r="C11">
        <v>65376.000000000007</v>
      </c>
      <c r="D11" s="25">
        <v>212456</v>
      </c>
      <c r="E11" s="5">
        <v>12211</v>
      </c>
      <c r="F11" s="5">
        <v>4687654</v>
      </c>
      <c r="G11">
        <v>941337</v>
      </c>
      <c r="H11" s="25">
        <v>7492143</v>
      </c>
      <c r="I11">
        <v>722789</v>
      </c>
      <c r="J11" s="25">
        <v>12716050</v>
      </c>
      <c r="K11" s="26">
        <v>0.11</v>
      </c>
      <c r="L11" s="25">
        <v>201267</v>
      </c>
      <c r="M11" s="5">
        <v>6630132</v>
      </c>
      <c r="O11">
        <f t="shared" si="12"/>
        <v>9.6028247765619051E-2</v>
      </c>
      <c r="P11">
        <f t="shared" si="0"/>
        <v>0.2604927752773562</v>
      </c>
      <c r="Q11">
        <f t="shared" si="1"/>
        <v>5.7475430206725155</v>
      </c>
      <c r="R11">
        <f t="shared" si="2"/>
        <v>0.76783234909495746</v>
      </c>
      <c r="S11">
        <f t="shared" si="3"/>
        <v>1.5982713314591905</v>
      </c>
      <c r="T11">
        <f t="shared" si="4"/>
        <v>0.58918791605883902</v>
      </c>
      <c r="U11">
        <f t="shared" si="5"/>
        <v>0.21380971957970418</v>
      </c>
      <c r="V11">
        <f t="shared" si="6"/>
        <v>0.58581528224689883</v>
      </c>
      <c r="X11" s="3">
        <v>33.28</v>
      </c>
      <c r="Z11">
        <f t="shared" si="7"/>
        <v>-115.71428571428571</v>
      </c>
      <c r="AA11">
        <f t="shared" si="8"/>
        <v>10.240771171442558</v>
      </c>
      <c r="AB11">
        <f t="shared" si="9"/>
        <v>302.54545454545456</v>
      </c>
      <c r="AC11">
        <f t="shared" si="10"/>
        <v>0.46413691795512219</v>
      </c>
      <c r="AD11">
        <f t="shared" si="11"/>
        <v>2.4981507807530163</v>
      </c>
    </row>
    <row r="12" spans="1:30">
      <c r="A12">
        <v>2</v>
      </c>
      <c r="B12">
        <v>2022</v>
      </c>
      <c r="C12">
        <v>65361.999999999993</v>
      </c>
      <c r="D12" s="25">
        <v>201445</v>
      </c>
      <c r="E12" s="5">
        <v>-37949</v>
      </c>
      <c r="F12" s="5">
        <v>4683798</v>
      </c>
      <c r="G12">
        <v>408257</v>
      </c>
      <c r="H12" s="25">
        <v>5443202</v>
      </c>
      <c r="I12">
        <v>621521</v>
      </c>
      <c r="J12" s="25">
        <v>10704883</v>
      </c>
      <c r="K12" s="26">
        <v>-0.7</v>
      </c>
      <c r="L12" s="25">
        <v>189360</v>
      </c>
      <c r="M12" s="5">
        <v>4837780</v>
      </c>
      <c r="O12">
        <f t="shared" si="12"/>
        <v>-0.35450177269569411</v>
      </c>
      <c r="P12">
        <f t="shared" si="0"/>
        <v>-0.81021854486465905</v>
      </c>
      <c r="Q12">
        <f t="shared" si="1"/>
        <v>-18.838392613368413</v>
      </c>
      <c r="R12">
        <f t="shared" si="2"/>
        <v>1.522376836159576</v>
      </c>
      <c r="S12">
        <f t="shared" si="3"/>
        <v>1.1621342337991518</v>
      </c>
      <c r="T12">
        <f t="shared" si="4"/>
        <v>0.50847842054882808</v>
      </c>
      <c r="U12">
        <f t="shared" si="5"/>
        <v>0.46382548247794891</v>
      </c>
      <c r="V12">
        <f t="shared" si="6"/>
        <v>0.50808594961885523</v>
      </c>
      <c r="X12" s="3">
        <v>37.46</v>
      </c>
      <c r="Z12">
        <f t="shared" si="7"/>
        <v>-736.36363636363637</v>
      </c>
      <c r="AA12">
        <f t="shared" si="8"/>
        <v>12.154486435503484</v>
      </c>
      <c r="AB12">
        <f t="shared" si="9"/>
        <v>-53.51428571428572</v>
      </c>
      <c r="AC12">
        <f t="shared" si="10"/>
        <v>0.52275109216921811</v>
      </c>
      <c r="AD12">
        <f t="shared" si="11"/>
        <v>2.3186149359985206</v>
      </c>
    </row>
    <row r="13" spans="1:30">
      <c r="A13">
        <v>1</v>
      </c>
      <c r="B13">
        <v>2022</v>
      </c>
      <c r="C13">
        <v>65184</v>
      </c>
      <c r="D13" s="25">
        <v>187964</v>
      </c>
      <c r="E13" s="5">
        <v>13485</v>
      </c>
      <c r="F13" s="5">
        <v>4726004</v>
      </c>
      <c r="G13">
        <v>787262</v>
      </c>
      <c r="H13" s="25">
        <v>5723829</v>
      </c>
      <c r="I13">
        <v>712960</v>
      </c>
      <c r="J13" s="25">
        <v>11014965</v>
      </c>
      <c r="K13" s="26">
        <v>0.11</v>
      </c>
      <c r="L13" s="25">
        <v>223674</v>
      </c>
      <c r="M13" s="5">
        <v>5034091</v>
      </c>
      <c r="O13">
        <f t="shared" si="12"/>
        <v>0.12242435631888073</v>
      </c>
      <c r="P13">
        <f t="shared" si="0"/>
        <v>0.28533619522962739</v>
      </c>
      <c r="Q13">
        <f t="shared" si="1"/>
        <v>7.1742461322380882</v>
      </c>
      <c r="R13">
        <f t="shared" si="2"/>
        <v>0.90561973015336694</v>
      </c>
      <c r="S13">
        <f t="shared" si="3"/>
        <v>1.211135030778645</v>
      </c>
      <c r="T13">
        <f t="shared" si="4"/>
        <v>0.51964114275442541</v>
      </c>
      <c r="U13">
        <f t="shared" si="5"/>
        <v>0.28411634246286499</v>
      </c>
      <c r="V13">
        <f t="shared" si="6"/>
        <v>0.51578299186637011</v>
      </c>
      <c r="X13" s="3">
        <v>64.86</v>
      </c>
      <c r="Z13">
        <f t="shared" si="7"/>
        <v>-116.4179104477612</v>
      </c>
      <c r="AA13">
        <f t="shared" si="8"/>
        <v>22.492787129450321</v>
      </c>
      <c r="AB13">
        <f t="shared" si="9"/>
        <v>589.63636363636363</v>
      </c>
      <c r="AC13">
        <f t="shared" si="10"/>
        <v>0.89458964486699555</v>
      </c>
      <c r="AD13">
        <f t="shared" si="11"/>
        <v>2.3361802063646158</v>
      </c>
    </row>
    <row r="14" spans="1:30">
      <c r="A14">
        <v>4</v>
      </c>
      <c r="B14">
        <v>2021</v>
      </c>
      <c r="C14">
        <v>63234.951456310679</v>
      </c>
      <c r="D14" s="25">
        <v>211900</v>
      </c>
      <c r="E14" s="5">
        <v>-48181</v>
      </c>
      <c r="F14" s="5">
        <v>4764876</v>
      </c>
      <c r="G14">
        <v>846250</v>
      </c>
      <c r="H14" s="25">
        <v>5748049</v>
      </c>
      <c r="I14">
        <v>837928</v>
      </c>
      <c r="J14" s="25">
        <v>11066629</v>
      </c>
      <c r="K14" s="26">
        <v>-0.67</v>
      </c>
      <c r="L14" s="25">
        <v>251417</v>
      </c>
      <c r="M14" s="5">
        <v>4971314</v>
      </c>
      <c r="O14">
        <f t="shared" si="12"/>
        <v>-0.43537196376602127</v>
      </c>
      <c r="P14">
        <f t="shared" si="0"/>
        <v>-1.0111700703229214</v>
      </c>
      <c r="Q14">
        <f t="shared" si="1"/>
        <v>-22.737612081170365</v>
      </c>
      <c r="R14">
        <f t="shared" si="2"/>
        <v>0.99016602658788777</v>
      </c>
      <c r="S14">
        <f t="shared" si="3"/>
        <v>1.2063375836013361</v>
      </c>
      <c r="T14">
        <f t="shared" si="4"/>
        <v>0.51940378592252434</v>
      </c>
      <c r="U14">
        <f t="shared" si="5"/>
        <v>0.29709542097488922</v>
      </c>
      <c r="V14">
        <f t="shared" si="6"/>
        <v>0.51060158028962044</v>
      </c>
      <c r="X14" s="3">
        <v>58.34</v>
      </c>
      <c r="Z14">
        <f t="shared" si="7"/>
        <v>-111.33671742808799</v>
      </c>
      <c r="AA14">
        <f t="shared" si="8"/>
        <v>17.409754921949812</v>
      </c>
      <c r="AB14">
        <f t="shared" si="9"/>
        <v>-87.074626865671647</v>
      </c>
      <c r="AC14">
        <f t="shared" si="10"/>
        <v>0.77423359347885767</v>
      </c>
      <c r="AD14">
        <f t="shared" si="11"/>
        <v>2.3004258662764783</v>
      </c>
    </row>
    <row r="15" spans="1:30">
      <c r="A15">
        <v>3</v>
      </c>
      <c r="B15">
        <v>2021</v>
      </c>
      <c r="C15">
        <v>65947.572815533975</v>
      </c>
      <c r="D15" s="25">
        <v>205201</v>
      </c>
      <c r="E15" s="5">
        <v>415534</v>
      </c>
      <c r="F15" s="5">
        <v>5068206</v>
      </c>
      <c r="G15">
        <v>520150</v>
      </c>
      <c r="H15" s="25">
        <v>5212404</v>
      </c>
      <c r="I15">
        <v>715276</v>
      </c>
      <c r="J15" s="25">
        <v>10855859</v>
      </c>
      <c r="K15" s="26">
        <v>5.91</v>
      </c>
      <c r="L15" s="25">
        <v>257941</v>
      </c>
      <c r="M15" s="5">
        <v>4697415</v>
      </c>
      <c r="O15">
        <f t="shared" si="12"/>
        <v>3.8277394722978619</v>
      </c>
      <c r="P15">
        <f t="shared" si="0"/>
        <v>8.198838010925364</v>
      </c>
      <c r="Q15">
        <f t="shared" si="1"/>
        <v>202.50096247094311</v>
      </c>
      <c r="R15">
        <f t="shared" si="2"/>
        <v>1.3751340959338652</v>
      </c>
      <c r="S15">
        <f t="shared" si="3"/>
        <v>1.0284514875677904</v>
      </c>
      <c r="T15">
        <f t="shared" si="4"/>
        <v>0.48014661944301229</v>
      </c>
      <c r="U15">
        <f t="shared" si="5"/>
        <v>0.49589733730654617</v>
      </c>
      <c r="V15">
        <f t="shared" si="6"/>
        <v>0.48101549302394592</v>
      </c>
      <c r="X15">
        <v>55</v>
      </c>
      <c r="Z15">
        <f t="shared" si="7"/>
        <v>278.84615384615381</v>
      </c>
      <c r="AA15">
        <f t="shared" si="8"/>
        <v>17.675920218977335</v>
      </c>
      <c r="AB15">
        <f t="shared" si="9"/>
        <v>9.3062605752961076</v>
      </c>
      <c r="AC15">
        <f t="shared" si="10"/>
        <v>0.71566082847744716</v>
      </c>
      <c r="AD15">
        <f t="shared" si="11"/>
        <v>2.1725658941250612</v>
      </c>
    </row>
    <row r="16" spans="1:30">
      <c r="A16">
        <v>2</v>
      </c>
      <c r="B16">
        <v>2021</v>
      </c>
      <c r="C16">
        <v>66899.029126213587</v>
      </c>
      <c r="D16" s="25">
        <v>218107</v>
      </c>
      <c r="E16" s="5">
        <v>117134</v>
      </c>
      <c r="F16" s="5">
        <v>4789132</v>
      </c>
      <c r="G16">
        <v>279643</v>
      </c>
      <c r="H16" s="25">
        <v>5798703</v>
      </c>
      <c r="I16">
        <v>729557</v>
      </c>
      <c r="J16" s="25">
        <v>11166164</v>
      </c>
      <c r="K16" s="26">
        <v>1.56</v>
      </c>
      <c r="L16" s="25">
        <v>218337</v>
      </c>
      <c r="M16" s="5">
        <v>5270942</v>
      </c>
      <c r="O16">
        <f t="shared" si="12"/>
        <v>1.0490084150653707</v>
      </c>
      <c r="P16">
        <f t="shared" si="0"/>
        <v>2.4458294321392686</v>
      </c>
      <c r="Q16">
        <f t="shared" si="1"/>
        <v>53.704832948965418</v>
      </c>
      <c r="R16">
        <f t="shared" si="2"/>
        <v>2.6088870452684314</v>
      </c>
      <c r="S16">
        <f t="shared" si="3"/>
        <v>1.2108045883888772</v>
      </c>
      <c r="T16">
        <f t="shared" si="4"/>
        <v>0.51931021253135812</v>
      </c>
      <c r="U16">
        <f t="shared" si="5"/>
        <v>0.78077048236501534</v>
      </c>
      <c r="V16">
        <f t="shared" si="6"/>
        <v>0.52394664293721893</v>
      </c>
      <c r="X16" s="3">
        <v>61.34</v>
      </c>
      <c r="Z16">
        <f t="shared" si="7"/>
        <v>-1400.0000000000002</v>
      </c>
      <c r="AA16">
        <f t="shared" si="8"/>
        <v>18.814556371881423</v>
      </c>
      <c r="AB16">
        <f t="shared" si="9"/>
        <v>39.320512820512825</v>
      </c>
      <c r="AC16">
        <f t="shared" si="10"/>
        <v>0.85685390308764542</v>
      </c>
      <c r="AD16">
        <f t="shared" si="11"/>
        <v>2.4232166705783009</v>
      </c>
    </row>
    <row r="17" spans="1:30">
      <c r="A17">
        <v>1</v>
      </c>
      <c r="B17">
        <v>2021</v>
      </c>
      <c r="C17">
        <v>68330.097087378628</v>
      </c>
      <c r="D17" s="25">
        <v>226102</v>
      </c>
      <c r="E17" s="5">
        <v>-3855</v>
      </c>
      <c r="F17" s="5">
        <v>4911026</v>
      </c>
      <c r="G17">
        <v>912759</v>
      </c>
      <c r="H17" s="25">
        <v>6535798</v>
      </c>
      <c r="I17">
        <v>806626</v>
      </c>
      <c r="J17" s="25">
        <v>12044045</v>
      </c>
      <c r="K17" s="26">
        <v>-0.12</v>
      </c>
      <c r="L17" s="25">
        <v>304999</v>
      </c>
      <c r="M17" s="5">
        <v>5926759</v>
      </c>
      <c r="O17">
        <f t="shared" si="12"/>
        <v>-3.2007519068552134E-2</v>
      </c>
      <c r="P17">
        <f t="shared" si="0"/>
        <v>-7.8496835488144442E-2</v>
      </c>
      <c r="Q17">
        <f t="shared" si="1"/>
        <v>-1.704982706919886</v>
      </c>
      <c r="R17">
        <f t="shared" si="2"/>
        <v>0.88372286660553334</v>
      </c>
      <c r="S17">
        <f t="shared" si="3"/>
        <v>1.33084166119259</v>
      </c>
      <c r="T17">
        <f t="shared" si="4"/>
        <v>0.54265805217433183</v>
      </c>
      <c r="U17">
        <f t="shared" si="5"/>
        <v>0.33415063560041586</v>
      </c>
      <c r="V17">
        <f t="shared" si="6"/>
        <v>0.5468607284606587</v>
      </c>
      <c r="X17">
        <v>53.04</v>
      </c>
      <c r="Z17">
        <f t="shared" si="7"/>
        <v>-105.45454545454547</v>
      </c>
      <c r="AA17">
        <f t="shared" si="8"/>
        <v>16.029174220106686</v>
      </c>
      <c r="AB17">
        <f t="shared" si="9"/>
        <v>-442</v>
      </c>
      <c r="AC17">
        <f t="shared" si="10"/>
        <v>0.73797783793336913</v>
      </c>
      <c r="AD17">
        <f t="shared" si="11"/>
        <v>2.418192451027545</v>
      </c>
    </row>
    <row r="18" spans="1:30">
      <c r="A18">
        <v>4</v>
      </c>
      <c r="B18">
        <v>2020</v>
      </c>
      <c r="C18">
        <v>67508.737864077673</v>
      </c>
      <c r="D18" s="25">
        <v>234898</v>
      </c>
      <c r="E18" s="5">
        <v>200340</v>
      </c>
      <c r="F18" s="5">
        <v>4909763</v>
      </c>
      <c r="G18">
        <v>539262</v>
      </c>
      <c r="H18" s="25">
        <v>6211341</v>
      </c>
      <c r="I18">
        <v>783320</v>
      </c>
      <c r="J18" s="25">
        <v>11707567</v>
      </c>
      <c r="K18" s="26">
        <v>2.2000000000000002</v>
      </c>
      <c r="L18" s="25">
        <v>266059</v>
      </c>
      <c r="M18" s="5">
        <v>5420707</v>
      </c>
      <c r="O18">
        <f t="shared" si="12"/>
        <v>1.7112009694243049</v>
      </c>
      <c r="P18">
        <f t="shared" si="0"/>
        <v>4.0804413573526865</v>
      </c>
      <c r="Q18">
        <f t="shared" si="1"/>
        <v>85.288082486866642</v>
      </c>
      <c r="R18">
        <f t="shared" si="2"/>
        <v>1.4525777822283046</v>
      </c>
      <c r="S18">
        <f t="shared" si="3"/>
        <v>1.2650999651103323</v>
      </c>
      <c r="T18">
        <f t="shared" si="4"/>
        <v>0.5305407178109679</v>
      </c>
      <c r="U18">
        <f t="shared" si="5"/>
        <v>0.4933761325663592</v>
      </c>
      <c r="V18">
        <f t="shared" si="6"/>
        <v>0.52472994936338813</v>
      </c>
      <c r="X18" s="3">
        <v>45.9</v>
      </c>
      <c r="Z18">
        <f t="shared" si="7"/>
        <v>1000</v>
      </c>
      <c r="AA18">
        <f t="shared" si="8"/>
        <v>13.191474886806892</v>
      </c>
      <c r="AB18">
        <f t="shared" si="9"/>
        <v>20.86363636363636</v>
      </c>
      <c r="AC18">
        <f t="shared" si="10"/>
        <v>0.6311202939859144</v>
      </c>
      <c r="AD18">
        <f t="shared" si="11"/>
        <v>2.4473285166717824</v>
      </c>
    </row>
    <row r="19" spans="1:30">
      <c r="A19">
        <v>3</v>
      </c>
      <c r="B19">
        <v>2020</v>
      </c>
      <c r="C19">
        <v>71936.89320388349</v>
      </c>
      <c r="D19" s="25">
        <v>249844</v>
      </c>
      <c r="E19" s="5">
        <v>20677</v>
      </c>
      <c r="F19" s="5">
        <v>5056112</v>
      </c>
      <c r="G19">
        <v>504362</v>
      </c>
      <c r="H19" s="25">
        <v>6634385</v>
      </c>
      <c r="I19">
        <v>741598</v>
      </c>
      <c r="J19" s="25">
        <v>12324039</v>
      </c>
      <c r="K19" s="26">
        <v>0.2</v>
      </c>
      <c r="L19" s="25">
        <v>221404</v>
      </c>
      <c r="M19" s="5">
        <v>5952574</v>
      </c>
      <c r="O19">
        <f t="shared" si="12"/>
        <v>0.1677777877853194</v>
      </c>
      <c r="P19">
        <f t="shared" si="0"/>
        <v>0.40895059286661373</v>
      </c>
      <c r="Q19">
        <f t="shared" si="1"/>
        <v>8.2759642016618375</v>
      </c>
      <c r="R19">
        <f t="shared" si="2"/>
        <v>1.4703685051609756</v>
      </c>
      <c r="S19">
        <f t="shared" si="3"/>
        <v>1.3121515108842525</v>
      </c>
      <c r="T19">
        <f t="shared" si="4"/>
        <v>0.53832878977419663</v>
      </c>
      <c r="U19">
        <f t="shared" si="5"/>
        <v>0.43897835284973885</v>
      </c>
      <c r="V19">
        <f t="shared" si="6"/>
        <v>0.54071612179691564</v>
      </c>
      <c r="X19" s="3">
        <v>34.14</v>
      </c>
      <c r="Z19">
        <f t="shared" si="7"/>
        <v>-74.358974358974365</v>
      </c>
      <c r="AA19">
        <f t="shared" si="8"/>
        <v>9.8298359535573496</v>
      </c>
      <c r="AB19">
        <f t="shared" si="9"/>
        <v>170.7</v>
      </c>
      <c r="AC19">
        <f t="shared" si="10"/>
        <v>0.48573400549287327</v>
      </c>
      <c r="AD19">
        <f t="shared" si="11"/>
        <v>2.5113766269418081</v>
      </c>
    </row>
    <row r="20" spans="1:30">
      <c r="A20">
        <v>2</v>
      </c>
      <c r="B20">
        <v>2020</v>
      </c>
      <c r="C20">
        <v>72553.398058252424</v>
      </c>
      <c r="D20" s="25">
        <v>253699</v>
      </c>
      <c r="E20" s="5">
        <v>66627</v>
      </c>
      <c r="F20" s="5">
        <v>5119972</v>
      </c>
      <c r="G20">
        <v>1250053</v>
      </c>
      <c r="H20" s="25">
        <v>7281652</v>
      </c>
      <c r="I20">
        <v>1588333</v>
      </c>
      <c r="J20" s="25">
        <v>13071564</v>
      </c>
      <c r="K20" s="26">
        <v>0.78</v>
      </c>
      <c r="L20" s="25">
        <v>1015348</v>
      </c>
      <c r="M20" s="5">
        <v>6638458</v>
      </c>
      <c r="O20">
        <f t="shared" si="12"/>
        <v>0.50970947317398285</v>
      </c>
      <c r="P20">
        <f t="shared" si="0"/>
        <v>1.3013157103202908</v>
      </c>
      <c r="Q20">
        <f t="shared" si="1"/>
        <v>26.262224131746674</v>
      </c>
      <c r="R20">
        <f t="shared" si="2"/>
        <v>1.2706125260288963</v>
      </c>
      <c r="S20">
        <f t="shared" si="3"/>
        <v>1.4222054339359669</v>
      </c>
      <c r="T20">
        <f t="shared" si="4"/>
        <v>0.55706050171196042</v>
      </c>
      <c r="U20">
        <f t="shared" si="5"/>
        <v>0.81224396085605965</v>
      </c>
      <c r="V20">
        <f t="shared" si="6"/>
        <v>0.56457009991980223</v>
      </c>
      <c r="X20" s="3">
        <v>35.630000000000003</v>
      </c>
      <c r="Z20">
        <f t="shared" si="7"/>
        <v>-50</v>
      </c>
      <c r="AA20">
        <f t="shared" si="8"/>
        <v>10.189545772019338</v>
      </c>
      <c r="AB20">
        <f t="shared" si="9"/>
        <v>45.679487179487182</v>
      </c>
      <c r="AC20">
        <f t="shared" si="10"/>
        <v>0.50490072461637181</v>
      </c>
      <c r="AD20">
        <f t="shared" si="11"/>
        <v>2.5676088658297349</v>
      </c>
    </row>
    <row r="21" spans="1:30">
      <c r="A21">
        <v>1</v>
      </c>
      <c r="B21">
        <v>2020</v>
      </c>
      <c r="C21">
        <v>75331.067961165041</v>
      </c>
      <c r="D21" s="25">
        <v>314303</v>
      </c>
      <c r="E21" s="5">
        <v>127114</v>
      </c>
      <c r="F21" s="9">
        <v>5263466</v>
      </c>
      <c r="G21">
        <v>1622364</v>
      </c>
      <c r="H21" s="25">
        <v>7251728</v>
      </c>
      <c r="I21">
        <v>1071192</v>
      </c>
      <c r="J21" s="25">
        <v>13220607</v>
      </c>
      <c r="K21" s="26">
        <v>1.56</v>
      </c>
      <c r="L21" s="25">
        <v>554195</v>
      </c>
      <c r="M21" s="5">
        <v>6649555</v>
      </c>
      <c r="O21">
        <f t="shared" si="12"/>
        <v>0.96148384109746243</v>
      </c>
      <c r="P21">
        <f t="shared" si="0"/>
        <v>2.4150246244584843</v>
      </c>
      <c r="Q21">
        <f t="shared" si="1"/>
        <v>40.443139263704133</v>
      </c>
      <c r="R21">
        <f t="shared" si="2"/>
        <v>0.6602661301656102</v>
      </c>
      <c r="S21">
        <f t="shared" si="3"/>
        <v>1.3777476666515942</v>
      </c>
      <c r="T21">
        <f t="shared" si="4"/>
        <v>0.54851702346193332</v>
      </c>
      <c r="U21">
        <f t="shared" si="5"/>
        <v>0.34159720013511147</v>
      </c>
      <c r="V21">
        <f t="shared" si="6"/>
        <v>0.55817537801704542</v>
      </c>
      <c r="X21" s="3">
        <v>30.57</v>
      </c>
      <c r="Z21">
        <f t="shared" si="7"/>
        <v>680</v>
      </c>
      <c r="AA21">
        <f t="shared" si="8"/>
        <v>7.3269130347874993</v>
      </c>
      <c r="AB21">
        <f t="shared" si="9"/>
        <v>19.596153846153847</v>
      </c>
      <c r="AC21">
        <f t="shared" si="10"/>
        <v>0.43751982962800851</v>
      </c>
      <c r="AD21">
        <f t="shared" si="11"/>
        <v>2.4686135523626449</v>
      </c>
    </row>
    <row r="22" spans="1:30">
      <c r="A22">
        <v>4</v>
      </c>
      <c r="B22">
        <v>2019</v>
      </c>
      <c r="C22">
        <v>77919.417475728158</v>
      </c>
      <c r="D22" s="25">
        <v>308082</v>
      </c>
      <c r="E22" s="5">
        <v>24255</v>
      </c>
      <c r="F22" s="5">
        <v>5441315</v>
      </c>
      <c r="G22">
        <v>616400</v>
      </c>
      <c r="H22" s="25">
        <v>6555975</v>
      </c>
      <c r="I22">
        <v>1011081</v>
      </c>
      <c r="J22" s="25">
        <v>12766320</v>
      </c>
      <c r="K22" s="26">
        <v>0.2</v>
      </c>
      <c r="L22" s="25">
        <v>166070</v>
      </c>
      <c r="M22" s="5">
        <v>5934256</v>
      </c>
      <c r="O22">
        <f t="shared" si="12"/>
        <v>0.18999210422424004</v>
      </c>
      <c r="P22">
        <f t="shared" si="0"/>
        <v>0.44575621885518485</v>
      </c>
      <c r="Q22">
        <f t="shared" si="1"/>
        <v>7.8729039671256356</v>
      </c>
      <c r="R22">
        <f t="shared" si="2"/>
        <v>1.6403001297858533</v>
      </c>
      <c r="S22">
        <f t="shared" si="3"/>
        <v>1.2048512170311771</v>
      </c>
      <c r="T22">
        <f t="shared" si="4"/>
        <v>0.51353679055514823</v>
      </c>
      <c r="U22">
        <f t="shared" si="5"/>
        <v>0.26941920830629462</v>
      </c>
      <c r="V22">
        <f t="shared" si="6"/>
        <v>0.52166664864559331</v>
      </c>
      <c r="X22">
        <v>64.77</v>
      </c>
      <c r="Z22">
        <f t="shared" si="7"/>
        <v>-52.380952380952372</v>
      </c>
      <c r="AA22">
        <f t="shared" si="8"/>
        <v>16.381485026398533</v>
      </c>
      <c r="AB22">
        <f t="shared" si="9"/>
        <v>323.84999999999997</v>
      </c>
      <c r="AC22">
        <f t="shared" si="10"/>
        <v>0.92750386072170277</v>
      </c>
      <c r="AD22">
        <f t="shared" si="11"/>
        <v>2.3947615603948678</v>
      </c>
    </row>
    <row r="23" spans="1:30">
      <c r="A23">
        <v>3</v>
      </c>
      <c r="B23">
        <v>2019</v>
      </c>
      <c r="C23">
        <v>80165.048543689307</v>
      </c>
      <c r="D23" s="25">
        <v>313634</v>
      </c>
      <c r="E23" s="5">
        <v>40722</v>
      </c>
      <c r="F23" s="5">
        <v>5692148</v>
      </c>
      <c r="G23">
        <v>704340</v>
      </c>
      <c r="H23" s="25">
        <v>6843536</v>
      </c>
      <c r="I23">
        <v>1021651</v>
      </c>
      <c r="J23" s="25">
        <v>13294984</v>
      </c>
      <c r="K23" s="26">
        <v>0.42</v>
      </c>
      <c r="L23" s="25">
        <v>121751</v>
      </c>
      <c r="M23" s="5">
        <v>6264680</v>
      </c>
      <c r="O23">
        <f t="shared" si="12"/>
        <v>0.30629596846449758</v>
      </c>
      <c r="P23">
        <f t="shared" si="0"/>
        <v>0.71540655654069429</v>
      </c>
      <c r="Q23">
        <f t="shared" si="1"/>
        <v>12.983923936818076</v>
      </c>
      <c r="R23">
        <f t="shared" si="2"/>
        <v>1.4505082772524633</v>
      </c>
      <c r="S23">
        <f t="shared" si="3"/>
        <v>1.2022765395418391</v>
      </c>
      <c r="T23">
        <f t="shared" si="4"/>
        <v>0.51474571161574922</v>
      </c>
      <c r="U23">
        <f t="shared" si="5"/>
        <v>0.17285827867223216</v>
      </c>
      <c r="V23">
        <f t="shared" si="6"/>
        <v>0.52394163401865446</v>
      </c>
      <c r="X23" s="3">
        <v>57.08</v>
      </c>
      <c r="Z23">
        <f t="shared" si="7"/>
        <v>-79.611650485436897</v>
      </c>
      <c r="AA23">
        <f t="shared" si="8"/>
        <v>14.589684061274559</v>
      </c>
      <c r="AB23">
        <f t="shared" si="9"/>
        <v>135.9047619047619</v>
      </c>
      <c r="AC23">
        <f t="shared" si="10"/>
        <v>0.80388299300611743</v>
      </c>
      <c r="AD23">
        <f t="shared" si="11"/>
        <v>2.36509354640814</v>
      </c>
    </row>
    <row r="24" spans="1:30">
      <c r="A24">
        <v>2</v>
      </c>
      <c r="B24">
        <v>2019</v>
      </c>
      <c r="C24">
        <v>81033.98058252428</v>
      </c>
      <c r="D24" s="25">
        <v>313024</v>
      </c>
      <c r="E24" s="5">
        <v>173741</v>
      </c>
      <c r="F24" s="5">
        <v>5809922</v>
      </c>
      <c r="G24">
        <v>1024368</v>
      </c>
      <c r="H24" s="25">
        <v>7062331</v>
      </c>
      <c r="I24">
        <v>674740</v>
      </c>
      <c r="J24" s="25">
        <v>13629941</v>
      </c>
      <c r="K24" s="26">
        <v>2.06</v>
      </c>
      <c r="L24" s="25">
        <v>148978</v>
      </c>
      <c r="M24" s="5">
        <v>6514425</v>
      </c>
      <c r="O24">
        <f t="shared" si="12"/>
        <v>1.274701042359611</v>
      </c>
      <c r="P24">
        <f t="shared" si="0"/>
        <v>2.9904188042455648</v>
      </c>
      <c r="Q24">
        <f t="shared" si="1"/>
        <v>55.504050807605807</v>
      </c>
      <c r="R24">
        <f t="shared" si="2"/>
        <v>0.65868906486731327</v>
      </c>
      <c r="S24">
        <f t="shared" si="3"/>
        <v>1.2155638234041697</v>
      </c>
      <c r="T24">
        <f t="shared" si="4"/>
        <v>0.51814831773666514</v>
      </c>
      <c r="U24">
        <f t="shared" si="5"/>
        <v>0.14543406275869608</v>
      </c>
      <c r="V24">
        <f t="shared" si="6"/>
        <v>0.52858175771909055</v>
      </c>
      <c r="X24" s="3">
        <v>55.54</v>
      </c>
      <c r="Z24">
        <f t="shared" si="7"/>
        <v>274.5454545454545</v>
      </c>
      <c r="AA24">
        <f t="shared" si="8"/>
        <v>14.377898440865234</v>
      </c>
      <c r="AB24">
        <f t="shared" si="9"/>
        <v>26.961165048543688</v>
      </c>
      <c r="AC24">
        <f t="shared" si="10"/>
        <v>0.77464504369480325</v>
      </c>
      <c r="AD24">
        <f t="shared" si="11"/>
        <v>2.3249636569991816</v>
      </c>
    </row>
    <row r="25" spans="1:30">
      <c r="A25">
        <v>1</v>
      </c>
      <c r="B25">
        <v>2019</v>
      </c>
      <c r="C25">
        <v>81871.844660194169</v>
      </c>
      <c r="D25" s="25">
        <v>304255</v>
      </c>
      <c r="E25" s="5">
        <v>52769</v>
      </c>
      <c r="F25" s="5">
        <v>5797799</v>
      </c>
      <c r="G25">
        <v>1106130</v>
      </c>
      <c r="H25" s="25">
        <v>6843805</v>
      </c>
      <c r="I25">
        <v>739503</v>
      </c>
      <c r="J25" s="25">
        <v>13385774</v>
      </c>
      <c r="K25" s="26">
        <v>0.55000000000000004</v>
      </c>
      <c r="L25" s="25">
        <v>144323</v>
      </c>
      <c r="M25" s="5">
        <v>6323744</v>
      </c>
      <c r="O25">
        <f t="shared" si="12"/>
        <v>0.39421702473088222</v>
      </c>
      <c r="P25">
        <f t="shared" si="0"/>
        <v>0.91015573323600907</v>
      </c>
      <c r="Q25">
        <f t="shared" si="1"/>
        <v>17.343675535323989</v>
      </c>
      <c r="R25">
        <f t="shared" si="2"/>
        <v>0.66854980879281822</v>
      </c>
      <c r="S25">
        <f t="shared" si="3"/>
        <v>1.1804143261951647</v>
      </c>
      <c r="T25">
        <f t="shared" si="4"/>
        <v>0.51127450680102626</v>
      </c>
      <c r="U25">
        <f t="shared" si="5"/>
        <v>0.1304756222143871</v>
      </c>
      <c r="V25">
        <f t="shared" si="6"/>
        <v>0.52169463904059077</v>
      </c>
      <c r="X25">
        <v>61.47</v>
      </c>
      <c r="Z25">
        <f t="shared" si="7"/>
        <v>-183.33333333333331</v>
      </c>
      <c r="AA25">
        <f t="shared" si="8"/>
        <v>16.540935370863703</v>
      </c>
      <c r="AB25">
        <f t="shared" si="9"/>
        <v>111.76363636363635</v>
      </c>
      <c r="AC25">
        <f t="shared" si="10"/>
        <v>0.86802979738727326</v>
      </c>
      <c r="AD25">
        <f t="shared" si="11"/>
        <v>2.2540564100273226</v>
      </c>
    </row>
    <row r="26" spans="1:30">
      <c r="A26">
        <v>4</v>
      </c>
      <c r="B26">
        <v>2018</v>
      </c>
      <c r="C26">
        <v>82270.87378640777</v>
      </c>
      <c r="D26" s="25">
        <v>317036</v>
      </c>
      <c r="E26" s="5">
        <v>-58320</v>
      </c>
      <c r="F26" s="5">
        <v>5901521</v>
      </c>
      <c r="G26">
        <v>837293</v>
      </c>
      <c r="H26" s="25">
        <v>6115271</v>
      </c>
      <c r="I26">
        <v>713358</v>
      </c>
      <c r="J26" s="25">
        <v>12751358</v>
      </c>
      <c r="K26" s="26">
        <v>-0.66</v>
      </c>
      <c r="L26" s="25">
        <v>129475</v>
      </c>
      <c r="M26" s="5">
        <v>5588920</v>
      </c>
      <c r="O26">
        <f t="shared" si="12"/>
        <v>-0.45736305105699332</v>
      </c>
      <c r="P26">
        <f t="shared" si="0"/>
        <v>-0.98821981655237701</v>
      </c>
      <c r="Q26">
        <f t="shared" si="1"/>
        <v>-18.395387274631272</v>
      </c>
      <c r="R26">
        <f t="shared" si="2"/>
        <v>0.85198132553359462</v>
      </c>
      <c r="S26">
        <f t="shared" si="3"/>
        <v>1.0362194763011094</v>
      </c>
      <c r="T26">
        <f t="shared" si="4"/>
        <v>0.47957801827852375</v>
      </c>
      <c r="U26">
        <f t="shared" si="5"/>
        <v>0.15463523521634601</v>
      </c>
      <c r="V26">
        <f t="shared" si="6"/>
        <v>0.48639734541085061</v>
      </c>
      <c r="X26" s="3">
        <v>53.55</v>
      </c>
      <c r="Z26">
        <f t="shared" si="7"/>
        <v>-160.55045871559633</v>
      </c>
      <c r="AA26">
        <f t="shared" si="8"/>
        <v>13.896230368986917</v>
      </c>
      <c r="AB26">
        <f t="shared" si="9"/>
        <v>-81.136363636363626</v>
      </c>
      <c r="AC26">
        <f t="shared" si="10"/>
        <v>0.746520310825317</v>
      </c>
      <c r="AD26">
        <f t="shared" si="11"/>
        <v>2.2203057482977693</v>
      </c>
    </row>
    <row r="27" spans="1:30">
      <c r="A27">
        <v>3</v>
      </c>
      <c r="B27">
        <v>2018</v>
      </c>
      <c r="C27">
        <v>84125.242718446607</v>
      </c>
      <c r="D27" s="25">
        <v>307545</v>
      </c>
      <c r="E27" s="5">
        <v>99454</v>
      </c>
      <c r="F27" s="5">
        <v>6214658</v>
      </c>
      <c r="G27">
        <v>494475</v>
      </c>
      <c r="H27" s="25">
        <v>6418801</v>
      </c>
      <c r="I27">
        <v>1378563</v>
      </c>
      <c r="J27" s="25">
        <v>13455004</v>
      </c>
      <c r="K27" s="26">
        <v>1.0900000000000001</v>
      </c>
      <c r="L27" s="25">
        <v>160248</v>
      </c>
      <c r="M27" s="5">
        <v>5584214</v>
      </c>
      <c r="O27">
        <f t="shared" si="12"/>
        <v>0.73915994376515981</v>
      </c>
      <c r="P27">
        <f t="shared" si="0"/>
        <v>1.6003133237581215</v>
      </c>
      <c r="Q27">
        <f t="shared" si="1"/>
        <v>32.338031832739922</v>
      </c>
      <c r="R27">
        <f t="shared" si="2"/>
        <v>2.7879326558471105</v>
      </c>
      <c r="S27">
        <f t="shared" si="3"/>
        <v>1.0328486298039248</v>
      </c>
      <c r="T27">
        <f t="shared" si="4"/>
        <v>0.47705678868620183</v>
      </c>
      <c r="U27">
        <f t="shared" si="5"/>
        <v>0.32407705141817078</v>
      </c>
      <c r="V27">
        <f t="shared" si="6"/>
        <v>0.47328371729094104</v>
      </c>
      <c r="X27" s="3">
        <v>65.34</v>
      </c>
      <c r="Z27">
        <f t="shared" si="7"/>
        <v>-13.492063492063485</v>
      </c>
      <c r="AA27">
        <f t="shared" si="8"/>
        <v>17.872972603109467</v>
      </c>
      <c r="AB27">
        <f t="shared" si="9"/>
        <v>59.944954128440365</v>
      </c>
      <c r="AC27">
        <f t="shared" si="10"/>
        <v>0.88448042663382309</v>
      </c>
      <c r="AD27">
        <f t="shared" si="11"/>
        <v>2.1858750714842232</v>
      </c>
    </row>
    <row r="28" spans="1:30">
      <c r="A28">
        <v>2</v>
      </c>
      <c r="B28">
        <v>2018</v>
      </c>
      <c r="C28">
        <v>84252.427184466011</v>
      </c>
      <c r="D28" s="25">
        <v>301116</v>
      </c>
      <c r="E28" s="5">
        <v>115899</v>
      </c>
      <c r="F28" s="5">
        <v>6190816</v>
      </c>
      <c r="G28">
        <v>693389</v>
      </c>
      <c r="H28" s="25">
        <v>6683877</v>
      </c>
      <c r="I28">
        <v>1400537</v>
      </c>
      <c r="J28" s="25">
        <v>13713928</v>
      </c>
      <c r="K28" s="26">
        <v>1.26</v>
      </c>
      <c r="L28" s="25">
        <v>287240</v>
      </c>
      <c r="M28" s="5">
        <v>5900632</v>
      </c>
      <c r="O28">
        <f t="shared" si="12"/>
        <v>0.84511891851845811</v>
      </c>
      <c r="P28">
        <f t="shared" si="0"/>
        <v>1.8721118508448642</v>
      </c>
      <c r="Q28">
        <f t="shared" si="1"/>
        <v>38.48981787749571</v>
      </c>
      <c r="R28">
        <f t="shared" si="2"/>
        <v>2.0198431183650158</v>
      </c>
      <c r="S28">
        <f t="shared" si="3"/>
        <v>1.0796439435447605</v>
      </c>
      <c r="T28">
        <f t="shared" si="4"/>
        <v>0.48737874371223183</v>
      </c>
      <c r="U28">
        <f t="shared" si="5"/>
        <v>0.41425520162563872</v>
      </c>
      <c r="V28">
        <f t="shared" si="6"/>
        <v>0.48800044461176195</v>
      </c>
      <c r="X28" s="3">
        <v>66.78</v>
      </c>
      <c r="Z28">
        <f t="shared" si="7"/>
        <v>5.8823529411764763</v>
      </c>
      <c r="AA28">
        <f t="shared" si="8"/>
        <v>18.685081787014443</v>
      </c>
      <c r="AB28">
        <f t="shared" si="9"/>
        <v>53</v>
      </c>
      <c r="AC28">
        <f t="shared" si="10"/>
        <v>0.90882641115139595</v>
      </c>
      <c r="AD28">
        <f t="shared" si="11"/>
        <v>2.1883058711484882</v>
      </c>
    </row>
    <row r="29" spans="1:30">
      <c r="A29">
        <v>1</v>
      </c>
      <c r="B29">
        <v>2018</v>
      </c>
      <c r="C29">
        <v>87563.106796116495</v>
      </c>
      <c r="D29" s="25">
        <v>301695</v>
      </c>
      <c r="E29" s="5">
        <v>113823</v>
      </c>
      <c r="F29" s="5">
        <v>6487785</v>
      </c>
      <c r="G29">
        <v>428838</v>
      </c>
      <c r="H29" s="25">
        <v>6065849</v>
      </c>
      <c r="I29">
        <v>875740</v>
      </c>
      <c r="J29" s="25">
        <v>13380870</v>
      </c>
      <c r="K29" s="26">
        <v>1.19</v>
      </c>
      <c r="L29" s="25">
        <v>288808</v>
      </c>
      <c r="M29" s="5">
        <v>5465265</v>
      </c>
      <c r="O29">
        <f t="shared" si="12"/>
        <v>0.85063975660775415</v>
      </c>
      <c r="P29">
        <f t="shared" si="0"/>
        <v>1.7544200370388352</v>
      </c>
      <c r="Q29">
        <f t="shared" si="1"/>
        <v>37.727837716899522</v>
      </c>
      <c r="R29">
        <f t="shared" si="2"/>
        <v>2.042123132744766</v>
      </c>
      <c r="S29">
        <f t="shared" si="3"/>
        <v>0.93496455261695632</v>
      </c>
      <c r="T29">
        <f t="shared" si="4"/>
        <v>0.45332246707426349</v>
      </c>
      <c r="U29">
        <f t="shared" si="5"/>
        <v>0.67346643720938915</v>
      </c>
      <c r="V29">
        <f t="shared" si="6"/>
        <v>0.45722765319311809</v>
      </c>
      <c r="X29" s="3">
        <v>63.8</v>
      </c>
      <c r="Z29">
        <f t="shared" si="7"/>
        <v>357.69230769230768</v>
      </c>
      <c r="AA29">
        <f t="shared" si="8"/>
        <v>18.517132248105643</v>
      </c>
      <c r="AB29">
        <f t="shared" si="9"/>
        <v>53.613445378151262</v>
      </c>
      <c r="AC29">
        <f t="shared" si="10"/>
        <v>0.86108374639298813</v>
      </c>
      <c r="AD29">
        <f t="shared" si="11"/>
        <v>2.108868743338443</v>
      </c>
    </row>
    <row r="30" spans="1:30">
      <c r="J30" s="5">
        <v>13982904</v>
      </c>
      <c r="K30" s="26">
        <v>0.26</v>
      </c>
      <c r="M30" s="5"/>
    </row>
    <row r="31" spans="1:30">
      <c r="B31" s="6"/>
      <c r="C31">
        <f>AVERAGE(C2:C29)</f>
        <v>71555.774618585288</v>
      </c>
      <c r="M31" s="5"/>
      <c r="O31">
        <f>AVERAGE(O2:O29)</f>
        <v>0.1985064338581414</v>
      </c>
      <c r="P31">
        <f t="shared" ref="P31:AD31" si="13">AVERAGE(P2:P29)</f>
        <v>0.40283125334611575</v>
      </c>
      <c r="Q31">
        <f t="shared" si="13"/>
        <v>11.020322484022596</v>
      </c>
      <c r="R31">
        <f t="shared" si="13"/>
        <v>1.2524417987555363</v>
      </c>
      <c r="S31">
        <f t="shared" si="13"/>
        <v>1.300135456750585</v>
      </c>
      <c r="T31">
        <f t="shared" si="13"/>
        <v>0.53267326462813469</v>
      </c>
      <c r="U31">
        <f t="shared" si="13"/>
        <v>0.33307123593504351</v>
      </c>
      <c r="V31">
        <f t="shared" si="13"/>
        <v>0.53268567596087801</v>
      </c>
      <c r="Z31">
        <f t="shared" si="13"/>
        <v>-12.928326690866607</v>
      </c>
      <c r="AA31">
        <f t="shared" si="13"/>
        <v>14.382181838043788</v>
      </c>
      <c r="AB31">
        <f t="shared" si="13"/>
        <v>3.7818192070775005</v>
      </c>
      <c r="AC31">
        <f t="shared" si="13"/>
        <v>0.73711104471662237</v>
      </c>
      <c r="AD31">
        <f t="shared" si="13"/>
        <v>2.4399007262369272</v>
      </c>
    </row>
    <row r="32" spans="1:30">
      <c r="M32" s="5"/>
    </row>
    <row r="33" spans="4:13">
      <c r="M33" s="5"/>
    </row>
    <row r="34" spans="4:13">
      <c r="M34" s="5"/>
    </row>
    <row r="35" spans="4:13" ht="18">
      <c r="D35" s="7"/>
      <c r="M35" s="5"/>
    </row>
    <row r="36" spans="4:13" ht="18">
      <c r="D36" s="7"/>
      <c r="M36" s="5"/>
    </row>
    <row r="37" spans="4:13" ht="18">
      <c r="D37" s="7"/>
      <c r="M37" s="5"/>
    </row>
    <row r="38" spans="4:13" ht="18">
      <c r="D38" s="7"/>
      <c r="M38" s="5"/>
    </row>
    <row r="39" spans="4:13" ht="18">
      <c r="D39" s="7"/>
      <c r="M39" s="5"/>
    </row>
    <row r="40" spans="4:13" ht="18">
      <c r="D40" s="7"/>
      <c r="M40" s="5"/>
    </row>
    <row r="41" spans="4:13" ht="18">
      <c r="D41" s="7"/>
      <c r="M41" s="5"/>
    </row>
    <row r="42" spans="4:13" ht="18">
      <c r="D42" s="7"/>
      <c r="M42" s="5"/>
    </row>
    <row r="43" spans="4:13" ht="18">
      <c r="D43" s="7"/>
      <c r="M43" s="5"/>
    </row>
    <row r="44" spans="4:13" ht="18">
      <c r="D44" s="7"/>
    </row>
    <row r="45" spans="4:13" ht="18">
      <c r="D45" s="7"/>
    </row>
    <row r="46" spans="4:13" ht="18">
      <c r="D46" s="7"/>
    </row>
    <row r="47" spans="4:13" ht="18">
      <c r="D47" s="7"/>
    </row>
    <row r="48" spans="4:13" ht="18">
      <c r="D48" s="7"/>
    </row>
    <row r="49" spans="4:4" ht="18">
      <c r="D49" s="7"/>
    </row>
    <row r="50" spans="4:4" ht="18">
      <c r="D50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2025-02-16T19:29:23Z</dcterms:created>
  <dcterms:modified xsi:type="dcterms:W3CDTF">2025-03-30T19:16:54Z</dcterms:modified>
  <cp:category/>
  <cp:contentStatus/>
</cp:coreProperties>
</file>