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mc:AlternateContent xmlns:mc="http://schemas.openxmlformats.org/markup-compatibility/2006">
    <mc:Choice Requires="x15">
      <x15ac:absPath xmlns:x15ac="http://schemas.microsoft.com/office/spreadsheetml/2010/11/ac" url="https://mywentworth-my.sharepoint.com/personal/nguyenn26_wit_edu/Documents/Raw Data/"/>
    </mc:Choice>
  </mc:AlternateContent>
  <xr:revisionPtr revIDLastSave="940" documentId="11_0B1D56BE9CDCCE836B02CE7A5FB0D4A9BBFD1C62" xr6:coauthVersionLast="47" xr6:coauthVersionMax="47" xr10:uidLastSave="{A1A65966-284B-472F-8EBC-4ABA54ED1CDF}"/>
  <bookViews>
    <workbookView xWindow="-108" yWindow="-108" windowWidth="23256" windowHeight="12456" firstSheet="2" activeTab="3" xr2:uid="{00000000-000D-0000-FFFF-FFFF00000000}"/>
  </bookViews>
  <sheets>
    <sheet name="Sheet1" sheetId="6" r:id="rId1"/>
    <sheet name="JPM" sheetId="4" r:id="rId2"/>
    <sheet name="MS" sheetId="5" r:id="rId3"/>
    <sheet name="V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" i="5" l="1"/>
  <c r="AD29" i="5"/>
  <c r="AC29" i="5"/>
  <c r="AB29" i="5"/>
  <c r="AA29" i="5"/>
  <c r="Z29" i="5"/>
  <c r="AD28" i="5"/>
  <c r="AC28" i="5"/>
  <c r="AB28" i="5"/>
  <c r="AA28" i="5"/>
  <c r="Z28" i="5"/>
  <c r="AD27" i="5"/>
  <c r="AC27" i="5"/>
  <c r="AB27" i="5"/>
  <c r="AA27" i="5"/>
  <c r="Z27" i="5"/>
  <c r="AD26" i="5"/>
  <c r="AC26" i="5"/>
  <c r="AB26" i="5"/>
  <c r="AA26" i="5"/>
  <c r="Z26" i="5"/>
  <c r="AD25" i="5"/>
  <c r="AC25" i="5"/>
  <c r="AB25" i="5"/>
  <c r="AA25" i="5"/>
  <c r="Z25" i="5"/>
  <c r="AD24" i="5"/>
  <c r="AC24" i="5"/>
  <c r="AB24" i="5"/>
  <c r="AA24" i="5"/>
  <c r="AD23" i="5"/>
  <c r="AC23" i="5"/>
  <c r="AB23" i="5"/>
  <c r="AA23" i="5"/>
  <c r="Z23" i="5"/>
  <c r="AD22" i="5"/>
  <c r="AC22" i="5"/>
  <c r="AB22" i="5"/>
  <c r="AA22" i="5"/>
  <c r="Z22" i="5"/>
  <c r="AD21" i="5"/>
  <c r="AC21" i="5"/>
  <c r="AB21" i="5"/>
  <c r="AA21" i="5"/>
  <c r="AD20" i="5"/>
  <c r="AC20" i="5"/>
  <c r="AB20" i="5"/>
  <c r="AA20" i="5"/>
  <c r="Z20" i="5"/>
  <c r="AD19" i="5"/>
  <c r="AC19" i="5"/>
  <c r="AB19" i="5"/>
  <c r="AA19" i="5"/>
  <c r="Z19" i="5"/>
  <c r="AD18" i="5"/>
  <c r="AC18" i="5"/>
  <c r="AB18" i="5"/>
  <c r="AA18" i="5"/>
  <c r="Z18" i="5"/>
  <c r="AD17" i="5"/>
  <c r="AC17" i="5"/>
  <c r="AB17" i="5"/>
  <c r="AA17" i="5"/>
  <c r="Z17" i="5"/>
  <c r="AD16" i="5"/>
  <c r="AC16" i="5"/>
  <c r="AB16" i="5"/>
  <c r="AA16" i="5"/>
  <c r="Z16" i="5"/>
  <c r="AD15" i="5"/>
  <c r="AC15" i="5"/>
  <c r="AB15" i="5"/>
  <c r="AA15" i="5"/>
  <c r="Z15" i="5"/>
  <c r="AD14" i="5"/>
  <c r="AC14" i="5"/>
  <c r="AB14" i="5"/>
  <c r="AA14" i="5"/>
  <c r="Z14" i="5"/>
  <c r="AD13" i="5"/>
  <c r="AC13" i="5"/>
  <c r="AB13" i="5"/>
  <c r="AA13" i="5"/>
  <c r="Z13" i="5"/>
  <c r="AD12" i="5"/>
  <c r="AC12" i="5"/>
  <c r="AB12" i="5"/>
  <c r="AA12" i="5"/>
  <c r="Z12" i="5"/>
  <c r="AD11" i="5"/>
  <c r="AC11" i="5"/>
  <c r="AB11" i="5"/>
  <c r="AA11" i="5"/>
  <c r="Z11" i="5"/>
  <c r="AD10" i="5"/>
  <c r="AC10" i="5"/>
  <c r="AB10" i="5"/>
  <c r="AA10" i="5"/>
  <c r="Z10" i="5"/>
  <c r="AD9" i="5"/>
  <c r="AC9" i="5"/>
  <c r="AB9" i="5"/>
  <c r="AA9" i="5"/>
  <c r="Z9" i="5"/>
  <c r="AD8" i="5"/>
  <c r="AC8" i="5"/>
  <c r="AB8" i="5"/>
  <c r="AA8" i="5"/>
  <c r="Z8" i="5"/>
  <c r="AD7" i="5"/>
  <c r="AC7" i="5"/>
  <c r="AB7" i="5"/>
  <c r="AA7" i="5"/>
  <c r="Z7" i="5"/>
  <c r="AD6" i="5"/>
  <c r="AC6" i="5"/>
  <c r="AB6" i="5"/>
  <c r="AA6" i="5"/>
  <c r="Z6" i="5"/>
  <c r="AD5" i="5"/>
  <c r="AC5" i="5"/>
  <c r="AB5" i="5"/>
  <c r="AA5" i="5"/>
  <c r="Z5" i="5"/>
  <c r="AD4" i="5"/>
  <c r="AC4" i="5"/>
  <c r="AB4" i="5"/>
  <c r="AA4" i="5"/>
  <c r="Z4" i="5"/>
  <c r="AD3" i="5"/>
  <c r="AC3" i="5"/>
  <c r="AB3" i="5"/>
  <c r="AA3" i="5"/>
  <c r="Z3" i="5"/>
  <c r="AD2" i="5"/>
  <c r="AC2" i="5"/>
  <c r="AB2" i="5"/>
  <c r="AA2" i="5"/>
  <c r="Z2" i="5"/>
  <c r="AA2" i="4"/>
  <c r="AD29" i="4"/>
  <c r="AC29" i="4"/>
  <c r="AB29" i="4"/>
  <c r="AA29" i="4"/>
  <c r="Z29" i="4"/>
  <c r="AD28" i="4"/>
  <c r="AC28" i="4"/>
  <c r="AB28" i="4"/>
  <c r="AA28" i="4"/>
  <c r="Z28" i="4"/>
  <c r="AD27" i="4"/>
  <c r="AC27" i="4"/>
  <c r="AB27" i="4"/>
  <c r="AA27" i="4"/>
  <c r="Z27" i="4"/>
  <c r="AD26" i="4"/>
  <c r="AC26" i="4"/>
  <c r="AB26" i="4"/>
  <c r="AA26" i="4"/>
  <c r="Z26" i="4"/>
  <c r="AD25" i="4"/>
  <c r="AC25" i="4"/>
  <c r="AB25" i="4"/>
  <c r="AA25" i="4"/>
  <c r="Z25" i="4"/>
  <c r="AD24" i="4"/>
  <c r="AC24" i="4"/>
  <c r="AB24" i="4"/>
  <c r="AA24" i="4"/>
  <c r="AD23" i="4"/>
  <c r="AC23" i="4"/>
  <c r="AB23" i="4"/>
  <c r="AA23" i="4"/>
  <c r="Z23" i="4"/>
  <c r="AD22" i="4"/>
  <c r="AC22" i="4"/>
  <c r="AB22" i="4"/>
  <c r="AA22" i="4"/>
  <c r="Z22" i="4"/>
  <c r="AD21" i="4"/>
  <c r="AC21" i="4"/>
  <c r="AB21" i="4"/>
  <c r="AA21" i="4"/>
  <c r="Z21" i="4"/>
  <c r="AD20" i="4"/>
  <c r="AC20" i="4"/>
  <c r="AB20" i="4"/>
  <c r="AA20" i="4"/>
  <c r="Z20" i="4"/>
  <c r="AD19" i="4"/>
  <c r="AC19" i="4"/>
  <c r="AB19" i="4"/>
  <c r="AA19" i="4"/>
  <c r="Z19" i="4"/>
  <c r="AD18" i="4"/>
  <c r="AC18" i="4"/>
  <c r="AB18" i="4"/>
  <c r="AA18" i="4"/>
  <c r="Z18" i="4"/>
  <c r="AD17" i="4"/>
  <c r="AC17" i="4"/>
  <c r="AB17" i="4"/>
  <c r="AA17" i="4"/>
  <c r="Z17" i="4"/>
  <c r="AD16" i="4"/>
  <c r="AC16" i="4"/>
  <c r="AB16" i="4"/>
  <c r="AA16" i="4"/>
  <c r="Z16" i="4"/>
  <c r="AD15" i="4"/>
  <c r="AC15" i="4"/>
  <c r="AB15" i="4"/>
  <c r="AA15" i="4"/>
  <c r="Z15" i="4"/>
  <c r="AD14" i="4"/>
  <c r="AC14" i="4"/>
  <c r="AB14" i="4"/>
  <c r="AA14" i="4"/>
  <c r="Z14" i="4"/>
  <c r="AD13" i="4"/>
  <c r="AC13" i="4"/>
  <c r="AB13" i="4"/>
  <c r="AA13" i="4"/>
  <c r="Z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9" i="4"/>
  <c r="AC9" i="4"/>
  <c r="AB9" i="4"/>
  <c r="AA9" i="4"/>
  <c r="Z9" i="4"/>
  <c r="AD8" i="4"/>
  <c r="AC8" i="4"/>
  <c r="AB8" i="4"/>
  <c r="AA8" i="4"/>
  <c r="Z8" i="4"/>
  <c r="AD7" i="4"/>
  <c r="AC7" i="4"/>
  <c r="AB7" i="4"/>
  <c r="AA7" i="4"/>
  <c r="Z7" i="4"/>
  <c r="AD6" i="4"/>
  <c r="AC6" i="4"/>
  <c r="AB6" i="4"/>
  <c r="AA6" i="4"/>
  <c r="Z6" i="4"/>
  <c r="AD5" i="4"/>
  <c r="AC5" i="4"/>
  <c r="AB5" i="4"/>
  <c r="AA5" i="4"/>
  <c r="Z5" i="4"/>
  <c r="AD4" i="4"/>
  <c r="AC4" i="4"/>
  <c r="AB4" i="4"/>
  <c r="AA4" i="4"/>
  <c r="Z4" i="4"/>
  <c r="AD3" i="4"/>
  <c r="AC3" i="4"/>
  <c r="AB3" i="4"/>
  <c r="AA3" i="4"/>
  <c r="Z3" i="4"/>
  <c r="AD2" i="4"/>
  <c r="AC2" i="4"/>
  <c r="AB2" i="4"/>
  <c r="Z2" i="4"/>
  <c r="AD29" i="1"/>
  <c r="AC29" i="1"/>
  <c r="AB29" i="1"/>
  <c r="AA29" i="1"/>
  <c r="Z29" i="1"/>
  <c r="AD28" i="1"/>
  <c r="AC28" i="1"/>
  <c r="AB28" i="1"/>
  <c r="AA28" i="1"/>
  <c r="Z28" i="1"/>
  <c r="AD27" i="1"/>
  <c r="AC27" i="1"/>
  <c r="AB27" i="1"/>
  <c r="AA27" i="1"/>
  <c r="Z27" i="1"/>
  <c r="AD26" i="1"/>
  <c r="AC26" i="1"/>
  <c r="AB26" i="1"/>
  <c r="AA26" i="1"/>
  <c r="Z26" i="1"/>
  <c r="AD25" i="1"/>
  <c r="AC25" i="1"/>
  <c r="AB25" i="1"/>
  <c r="AA25" i="1"/>
  <c r="Z25" i="1"/>
  <c r="AD24" i="1"/>
  <c r="AC24" i="1"/>
  <c r="AB24" i="1"/>
  <c r="AA24" i="1"/>
  <c r="AD23" i="1"/>
  <c r="AC23" i="1"/>
  <c r="AB23" i="1"/>
  <c r="AA23" i="1"/>
  <c r="Z23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AD19" i="1"/>
  <c r="AC19" i="1"/>
  <c r="AB19" i="1"/>
  <c r="AA19" i="1"/>
  <c r="Z19" i="1"/>
  <c r="AD18" i="1"/>
  <c r="AC18" i="1"/>
  <c r="AB18" i="1"/>
  <c r="AA18" i="1"/>
  <c r="Z18" i="1"/>
  <c r="AD17" i="1"/>
  <c r="AC17" i="1"/>
  <c r="AB17" i="1"/>
  <c r="AA17" i="1"/>
  <c r="Z17" i="1"/>
  <c r="AD16" i="1"/>
  <c r="AC16" i="1"/>
  <c r="AB16" i="1"/>
  <c r="AA16" i="1"/>
  <c r="Z16" i="1"/>
  <c r="AD15" i="1"/>
  <c r="AC15" i="1"/>
  <c r="AB15" i="1"/>
  <c r="AA15" i="1"/>
  <c r="Z15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AD11" i="1"/>
  <c r="AC11" i="1"/>
  <c r="AB11" i="1"/>
  <c r="AA11" i="1"/>
  <c r="Z11" i="1"/>
  <c r="AD10" i="1"/>
  <c r="AC10" i="1"/>
  <c r="AB10" i="1"/>
  <c r="AA10" i="1"/>
  <c r="Z10" i="1"/>
  <c r="AD9" i="1"/>
  <c r="AC9" i="1"/>
  <c r="AB9" i="1"/>
  <c r="AA9" i="1"/>
  <c r="Z9" i="1"/>
  <c r="AD8" i="1"/>
  <c r="AC8" i="1"/>
  <c r="AB8" i="1"/>
  <c r="AA8" i="1"/>
  <c r="Z8" i="1"/>
  <c r="AD7" i="1"/>
  <c r="AC7" i="1"/>
  <c r="AB7" i="1"/>
  <c r="AA7" i="1"/>
  <c r="Z7" i="1"/>
  <c r="AD6" i="1"/>
  <c r="AC6" i="1"/>
  <c r="AB6" i="1"/>
  <c r="AA6" i="1"/>
  <c r="Z6" i="1"/>
  <c r="AD5" i="1"/>
  <c r="AC5" i="1"/>
  <c r="AB5" i="1"/>
  <c r="AA5" i="1"/>
  <c r="Z5" i="1"/>
  <c r="AD4" i="1"/>
  <c r="AC4" i="1"/>
  <c r="AB4" i="1"/>
  <c r="AA4" i="1"/>
  <c r="Z4" i="1"/>
  <c r="AD3" i="1"/>
  <c r="AC3" i="1"/>
  <c r="AB3" i="1"/>
  <c r="AA3" i="1"/>
  <c r="Z3" i="1"/>
  <c r="AD2" i="1"/>
  <c r="AC2" i="1"/>
  <c r="AB2" i="1"/>
  <c r="AA2" i="1"/>
  <c r="Z2" i="1"/>
  <c r="V29" i="5"/>
  <c r="U29" i="5"/>
  <c r="T29" i="5"/>
  <c r="S29" i="5"/>
  <c r="R29" i="5"/>
  <c r="Q29" i="5"/>
  <c r="V28" i="5"/>
  <c r="U28" i="5"/>
  <c r="T28" i="5"/>
  <c r="S28" i="5"/>
  <c r="R28" i="5"/>
  <c r="Q28" i="5"/>
  <c r="V27" i="5"/>
  <c r="U27" i="5"/>
  <c r="T27" i="5"/>
  <c r="S27" i="5"/>
  <c r="R27" i="5"/>
  <c r="Q27" i="5"/>
  <c r="V26" i="5"/>
  <c r="U26" i="5"/>
  <c r="T26" i="5"/>
  <c r="S26" i="5"/>
  <c r="R26" i="5"/>
  <c r="Q26" i="5"/>
  <c r="V25" i="5"/>
  <c r="U25" i="5"/>
  <c r="T25" i="5"/>
  <c r="S25" i="5"/>
  <c r="R25" i="5"/>
  <c r="Q25" i="5"/>
  <c r="V24" i="5"/>
  <c r="U24" i="5"/>
  <c r="T24" i="5"/>
  <c r="S24" i="5"/>
  <c r="R24" i="5"/>
  <c r="Q24" i="5"/>
  <c r="V23" i="5"/>
  <c r="U23" i="5"/>
  <c r="T23" i="5"/>
  <c r="S23" i="5"/>
  <c r="R23" i="5"/>
  <c r="Q23" i="5"/>
  <c r="V22" i="5"/>
  <c r="U22" i="5"/>
  <c r="T22" i="5"/>
  <c r="S22" i="5"/>
  <c r="R22" i="5"/>
  <c r="Q22" i="5"/>
  <c r="V21" i="5"/>
  <c r="U21" i="5"/>
  <c r="T21" i="5"/>
  <c r="S21" i="5"/>
  <c r="R21" i="5"/>
  <c r="Q21" i="5"/>
  <c r="V20" i="5"/>
  <c r="U20" i="5"/>
  <c r="T20" i="5"/>
  <c r="S20" i="5"/>
  <c r="R20" i="5"/>
  <c r="Q20" i="5"/>
  <c r="V19" i="5"/>
  <c r="U19" i="5"/>
  <c r="T19" i="5"/>
  <c r="S19" i="5"/>
  <c r="R19" i="5"/>
  <c r="Q19" i="5"/>
  <c r="V18" i="5"/>
  <c r="U18" i="5"/>
  <c r="T18" i="5"/>
  <c r="S18" i="5"/>
  <c r="R18" i="5"/>
  <c r="Q18" i="5"/>
  <c r="V17" i="5"/>
  <c r="U17" i="5"/>
  <c r="T17" i="5"/>
  <c r="S17" i="5"/>
  <c r="R17" i="5"/>
  <c r="Q17" i="5"/>
  <c r="V16" i="5"/>
  <c r="U16" i="5"/>
  <c r="T16" i="5"/>
  <c r="S16" i="5"/>
  <c r="R16" i="5"/>
  <c r="Q16" i="5"/>
  <c r="V15" i="5"/>
  <c r="U15" i="5"/>
  <c r="T15" i="5"/>
  <c r="S15" i="5"/>
  <c r="R15" i="5"/>
  <c r="Q15" i="5"/>
  <c r="V14" i="5"/>
  <c r="U14" i="5"/>
  <c r="T14" i="5"/>
  <c r="S14" i="5"/>
  <c r="R14" i="5"/>
  <c r="Q14" i="5"/>
  <c r="V13" i="5"/>
  <c r="U13" i="5"/>
  <c r="T13" i="5"/>
  <c r="S13" i="5"/>
  <c r="R13" i="5"/>
  <c r="Q13" i="5"/>
  <c r="V12" i="5"/>
  <c r="U12" i="5"/>
  <c r="T12" i="5"/>
  <c r="S12" i="5"/>
  <c r="R12" i="5"/>
  <c r="Q12" i="5"/>
  <c r="V11" i="5"/>
  <c r="U11" i="5"/>
  <c r="T11" i="5"/>
  <c r="S11" i="5"/>
  <c r="R11" i="5"/>
  <c r="Q11" i="5"/>
  <c r="V10" i="5"/>
  <c r="U10" i="5"/>
  <c r="T10" i="5"/>
  <c r="S10" i="5"/>
  <c r="R10" i="5"/>
  <c r="Q10" i="5"/>
  <c r="V9" i="5"/>
  <c r="U9" i="5"/>
  <c r="T9" i="5"/>
  <c r="S9" i="5"/>
  <c r="R9" i="5"/>
  <c r="Q9" i="5"/>
  <c r="V8" i="5"/>
  <c r="U8" i="5"/>
  <c r="T8" i="5"/>
  <c r="S8" i="5"/>
  <c r="R8" i="5"/>
  <c r="Q8" i="5"/>
  <c r="V7" i="5"/>
  <c r="U7" i="5"/>
  <c r="T7" i="5"/>
  <c r="S7" i="5"/>
  <c r="R7" i="5"/>
  <c r="Q7" i="5"/>
  <c r="V6" i="5"/>
  <c r="U6" i="5"/>
  <c r="T6" i="5"/>
  <c r="S6" i="5"/>
  <c r="R6" i="5"/>
  <c r="Q6" i="5"/>
  <c r="V5" i="5"/>
  <c r="U5" i="5"/>
  <c r="T5" i="5"/>
  <c r="S5" i="5"/>
  <c r="R5" i="5"/>
  <c r="Q5" i="5"/>
  <c r="V4" i="5"/>
  <c r="U4" i="5"/>
  <c r="T4" i="5"/>
  <c r="S4" i="5"/>
  <c r="R4" i="5"/>
  <c r="Q4" i="5"/>
  <c r="V3" i="5"/>
  <c r="U3" i="5"/>
  <c r="T3" i="5"/>
  <c r="S3" i="5"/>
  <c r="R3" i="5"/>
  <c r="Q3" i="5"/>
  <c r="V2" i="5"/>
  <c r="U2" i="5"/>
  <c r="T2" i="5"/>
  <c r="S2" i="5"/>
  <c r="R2" i="5"/>
  <c r="Q2" i="5"/>
  <c r="V29" i="4"/>
  <c r="U29" i="4"/>
  <c r="T29" i="4"/>
  <c r="S29" i="4"/>
  <c r="R29" i="4"/>
  <c r="Q29" i="4"/>
  <c r="V28" i="4"/>
  <c r="U28" i="4"/>
  <c r="T28" i="4"/>
  <c r="S28" i="4"/>
  <c r="R28" i="4"/>
  <c r="Q28" i="4"/>
  <c r="V27" i="4"/>
  <c r="U27" i="4"/>
  <c r="T27" i="4"/>
  <c r="S27" i="4"/>
  <c r="R27" i="4"/>
  <c r="Q27" i="4"/>
  <c r="V26" i="4"/>
  <c r="U26" i="4"/>
  <c r="T26" i="4"/>
  <c r="S26" i="4"/>
  <c r="R26" i="4"/>
  <c r="Q26" i="4"/>
  <c r="V25" i="4"/>
  <c r="U25" i="4"/>
  <c r="T25" i="4"/>
  <c r="S25" i="4"/>
  <c r="R25" i="4"/>
  <c r="Q25" i="4"/>
  <c r="V24" i="4"/>
  <c r="U24" i="4"/>
  <c r="T24" i="4"/>
  <c r="S24" i="4"/>
  <c r="R24" i="4"/>
  <c r="Q24" i="4"/>
  <c r="V23" i="4"/>
  <c r="U23" i="4"/>
  <c r="T23" i="4"/>
  <c r="S23" i="4"/>
  <c r="R23" i="4"/>
  <c r="Q23" i="4"/>
  <c r="V22" i="4"/>
  <c r="U22" i="4"/>
  <c r="T22" i="4"/>
  <c r="S22" i="4"/>
  <c r="R22" i="4"/>
  <c r="Q22" i="4"/>
  <c r="V21" i="4"/>
  <c r="U21" i="4"/>
  <c r="T21" i="4"/>
  <c r="S21" i="4"/>
  <c r="R21" i="4"/>
  <c r="Q21" i="4"/>
  <c r="V20" i="4"/>
  <c r="U20" i="4"/>
  <c r="T20" i="4"/>
  <c r="S20" i="4"/>
  <c r="R20" i="4"/>
  <c r="Q20" i="4"/>
  <c r="V19" i="4"/>
  <c r="U19" i="4"/>
  <c r="T19" i="4"/>
  <c r="S19" i="4"/>
  <c r="R19" i="4"/>
  <c r="Q19" i="4"/>
  <c r="V18" i="4"/>
  <c r="U18" i="4"/>
  <c r="T18" i="4"/>
  <c r="S18" i="4"/>
  <c r="R18" i="4"/>
  <c r="Q18" i="4"/>
  <c r="V17" i="4"/>
  <c r="U17" i="4"/>
  <c r="T17" i="4"/>
  <c r="S17" i="4"/>
  <c r="R17" i="4"/>
  <c r="Q17" i="4"/>
  <c r="V16" i="4"/>
  <c r="U16" i="4"/>
  <c r="T16" i="4"/>
  <c r="S16" i="4"/>
  <c r="R16" i="4"/>
  <c r="Q16" i="4"/>
  <c r="V15" i="4"/>
  <c r="U15" i="4"/>
  <c r="T15" i="4"/>
  <c r="S15" i="4"/>
  <c r="R15" i="4"/>
  <c r="Q15" i="4"/>
  <c r="V14" i="4"/>
  <c r="U14" i="4"/>
  <c r="T14" i="4"/>
  <c r="S14" i="4"/>
  <c r="R14" i="4"/>
  <c r="Q14" i="4"/>
  <c r="V13" i="4"/>
  <c r="U13" i="4"/>
  <c r="T13" i="4"/>
  <c r="S13" i="4"/>
  <c r="R13" i="4"/>
  <c r="Q13" i="4"/>
  <c r="V12" i="4"/>
  <c r="U12" i="4"/>
  <c r="T12" i="4"/>
  <c r="S12" i="4"/>
  <c r="R12" i="4"/>
  <c r="Q12" i="4"/>
  <c r="V11" i="4"/>
  <c r="U11" i="4"/>
  <c r="T11" i="4"/>
  <c r="S11" i="4"/>
  <c r="R11" i="4"/>
  <c r="Q11" i="4"/>
  <c r="V10" i="4"/>
  <c r="U10" i="4"/>
  <c r="T10" i="4"/>
  <c r="S10" i="4"/>
  <c r="R10" i="4"/>
  <c r="Q10" i="4"/>
  <c r="V9" i="4"/>
  <c r="U9" i="4"/>
  <c r="T9" i="4"/>
  <c r="S9" i="4"/>
  <c r="R9" i="4"/>
  <c r="Q9" i="4"/>
  <c r="V8" i="4"/>
  <c r="U8" i="4"/>
  <c r="T8" i="4"/>
  <c r="S8" i="4"/>
  <c r="R8" i="4"/>
  <c r="Q8" i="4"/>
  <c r="V7" i="4"/>
  <c r="U7" i="4"/>
  <c r="T7" i="4"/>
  <c r="S7" i="4"/>
  <c r="R7" i="4"/>
  <c r="Q7" i="4"/>
  <c r="V6" i="4"/>
  <c r="U6" i="4"/>
  <c r="T6" i="4"/>
  <c r="S6" i="4"/>
  <c r="R6" i="4"/>
  <c r="Q6" i="4"/>
  <c r="V5" i="4"/>
  <c r="U5" i="4"/>
  <c r="T5" i="4"/>
  <c r="S5" i="4"/>
  <c r="R5" i="4"/>
  <c r="Q5" i="4"/>
  <c r="V4" i="4"/>
  <c r="U4" i="4"/>
  <c r="T4" i="4"/>
  <c r="S4" i="4"/>
  <c r="R4" i="4"/>
  <c r="Q4" i="4"/>
  <c r="V3" i="4"/>
  <c r="U3" i="4"/>
  <c r="T3" i="4"/>
  <c r="S3" i="4"/>
  <c r="R3" i="4"/>
  <c r="Q3" i="4"/>
  <c r="V2" i="4"/>
  <c r="U2" i="4"/>
  <c r="T2" i="4"/>
  <c r="S2" i="4"/>
  <c r="R2" i="4"/>
  <c r="Q2" i="4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U2" i="1"/>
  <c r="T2" i="1"/>
  <c r="S2" i="1"/>
  <c r="R2" i="1"/>
  <c r="Q2" i="1"/>
  <c r="P2" i="1"/>
  <c r="O2" i="1"/>
  <c r="O2" i="4"/>
  <c r="O2" i="5"/>
  <c r="P2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G1" authorId="0" shapeId="0" xr:uid="{AE882431-EE1B-4669-96F4-E8644B0E7FE7}">
      <text>
        <r>
          <rPr>
            <sz val="11"/>
            <color theme="1"/>
            <rFont val="Aptos Narrow"/>
            <family val="2"/>
            <scheme val="minor"/>
          </rPr>
          <t>Nguyen, Nam Tran:
Macrotrends</t>
        </r>
      </text>
    </comment>
    <comment ref="I1" authorId="0" shapeId="0" xr:uid="{13DBA746-6097-4766-B937-B7443E409B14}">
      <text>
        <r>
          <rPr>
            <sz val="11"/>
            <color theme="1"/>
            <rFont val="Aptos Narrow"/>
            <family val="2"/>
            <scheme val="minor"/>
          </rPr>
          <t>Nguyen, Nam Tran:
macrotrends</t>
        </r>
      </text>
    </comment>
    <comment ref="L1" authorId="0" shapeId="0" xr:uid="{9B985C46-9144-4545-A592-BD7D365B81D7}">
      <text>
        <r>
          <rPr>
            <sz val="11"/>
            <color theme="1"/>
            <rFont val="Aptos Narrow"/>
            <family val="2"/>
            <scheme val="minor"/>
          </rPr>
          <t>Nguyen, Nam Tran:
cash and cash Equivalents = "Cash and due from banks" + "Deposit with banks"</t>
        </r>
      </text>
    </comment>
    <comment ref="M1" authorId="0" shapeId="0" xr:uid="{56D437EC-2E40-4EA9-B71A-A3F4766A27BA}">
      <text>
        <r>
          <rPr>
            <sz val="11"/>
            <color theme="1"/>
            <rFont val="Aptos Narrow"/>
            <family val="2"/>
            <scheme val="minor"/>
          </rPr>
          <t>Nguyen, Nam Tran:
long-term debt + short-term borrowing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E1" authorId="0" shapeId="0" xr:uid="{DE499728-4F7C-4E7E-8AAD-E5641FF5EFF0}">
      <text>
        <r>
          <rPr>
            <sz val="11"/>
            <color theme="1"/>
            <rFont val="Aptos Narrow"/>
            <family val="2"/>
            <scheme val="minor"/>
          </rPr>
          <t>Nguyen, Nam Tran:
look for "Net income applicable to Morgan Stanley"
Data is taken from yahoo fiance</t>
        </r>
      </text>
    </comment>
    <comment ref="G1" authorId="0" shapeId="0" xr:uid="{9D69D024-E613-480D-BE86-8E0289495377}">
      <text>
        <r>
          <rPr>
            <sz val="11"/>
            <color theme="1"/>
            <rFont val="Aptos Narrow"/>
            <family val="2"/>
            <scheme val="minor"/>
          </rPr>
          <t xml:space="preserve">Nguyen, Nam Tran:
Macrotrends
</t>
        </r>
      </text>
    </comment>
    <comment ref="I1" authorId="0" shapeId="0" xr:uid="{B540337D-5AA0-4D55-AD2B-193DFA50EEAD}">
      <text>
        <r>
          <rPr>
            <sz val="11"/>
            <color theme="1"/>
            <rFont val="Aptos Narrow"/>
            <family val="2"/>
            <scheme val="minor"/>
          </rPr>
          <t>Nguyen, Nam Tran:
Macrotrend</t>
        </r>
      </text>
    </comment>
  </commentList>
</comments>
</file>

<file path=xl/sharedStrings.xml><?xml version="1.0" encoding="utf-8"?>
<sst xmlns="http://schemas.openxmlformats.org/spreadsheetml/2006/main" count="179" uniqueCount="32">
  <si>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</si>
  <si>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</si>
  <si>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</si>
  <si>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</si>
  <si>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</si>
  <si>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</si>
  <si>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</si>
  <si>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</si>
  <si>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</si>
  <si>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</si>
  <si>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</si>
  <si>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JPM</t>
  </si>
  <si>
    <t>MS</t>
  </si>
  <si>
    <t>V</t>
  </si>
  <si>
    <t>Shares Outstanding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</si>
  <si>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</si>
  <si>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</si>
  <si>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</si>
  <si>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</si>
  <si>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</si>
  <si>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</si>
  <si>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</si>
  <si>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</si>
  <si>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</si>
  <si>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</si>
  <si>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</si>
  <si>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</si>
  <si>
    <t>EPS Growth</t>
  </si>
  <si>
    <t>P/S Ratio</t>
  </si>
  <si>
    <t>P/E Ratio</t>
  </si>
  <si>
    <t>P/B Ratio</t>
  </si>
  <si>
    <t>Financial 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</si>
</sst>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8"/>
      <color rgb="FFF0F3F5"/>
      <name val="Arial"/>
      <family val="2"/>
    </font>
    <font>
      <sz val="11"/>
      <color theme="1"/>
      <name val="GT America"/>
      <charset val="1"/>
    </font>
    <font>
      <sz val="11"/>
      <color rgb="FF000000"/>
      <name val="Aptos Narrow"/>
      <family val="2"/>
      <scheme val="minor"/>
    </font>
    <font>
      <sz val="11"/>
      <color rgb="FF232A31"/>
      <name val="GT America"/>
      <charset val="1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 applyAlignment="1">
      <alignment horizontal="left" vertical="center" indent="1"/>
    </xf>
    <xf numFmtId="3" fontId="0" fillId="0" borderId="0" xfId="0" applyNumberFormat="1" applyAlignment="1">
      <alignment horizontal="left" vertical="center" indent="1"/>
    </xf>
    <xf numFmtId="3" fontId="2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  <xf numFmtId="4" fontId="3" fillId="0" borderId="0" xfId="0" applyNumberFormat="1" applyFont="1" applyAlignment="1">
      <alignment wrapText="1"/>
    </xf>
    <xf numFmtId="3" fontId="0" fillId="2" borderId="0" xfId="0" applyNumberFormat="1" applyFill="1"/>
    <xf numFmtId="3" fontId="4" fillId="0" borderId="0" xfId="0" applyNumberFormat="1" applyFont="1" applyAlignment="1">
      <alignment wrapText="1"/>
    </xf>
    <xf numFmtId="3" fontId="4" fillId="0" borderId="0" xfId="0" applyNumberFormat="1" applyFont="1"/>
    <xf numFmtId="0" fontId="2" fillId="0" borderId="0" xfId="0" applyFont="1"/>
    <xf numFmtId="3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0" fontId="0" fillId="0" borderId="0" xfId="0" applyFill="1"/>
    <xf numFmtId="4" fontId="5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4" fontId="0" fillId="0" borderId="0" xfId="0" applyNumberFormat="1" applyFill="1" applyAlignment="1">
      <alignment wrapText="1"/>
    </xf>
    <xf numFmtId="4" fontId="0" fillId="0" borderId="0" xfId="0" applyNumberFormat="1" applyFill="1"/>
    <xf numFmtId="4" fontId="5" fillId="0" borderId="0" xfId="0" applyNumberFormat="1" applyFont="1" applyFill="1"/>
    <xf numFmtId="3" fontId="0" fillId="0" borderId="0" xfId="0" applyNumberFormat="1" applyFill="1"/>
    <xf numFmtId="0" fontId="2" fillId="0" borderId="0" xfId="0" applyFont="1" applyFill="1"/>
    <xf numFmtId="4" fontId="6" fillId="0" borderId="0" xfId="0" applyNumberFormat="1" applyFont="1" applyFill="1"/>
    <xf numFmtId="3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6554-6D4F-436C-89FC-CF89FEAADFE6}">
  <dimension ref="A1:K85"/>
  <sheetViews>
    <sheetView topLeftCell="L11" workbookViewId="0">
      <selection activeCell="L51" sqref="L5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4</v>
      </c>
      <c r="C2">
        <v>2024</v>
      </c>
      <c r="D2">
        <v>0.34987886022183395</v>
      </c>
      <c r="E2">
        <v>4.0622697660387868</v>
      </c>
      <c r="F2">
        <v>32.746445940890382</v>
      </c>
      <c r="G2">
        <v>0.87540794255128407</v>
      </c>
      <c r="H2">
        <v>10.610503599626405</v>
      </c>
      <c r="I2">
        <v>0.9138710916869982</v>
      </c>
      <c r="J2">
        <v>0.14533020160622298</v>
      </c>
      <c r="K2">
        <v>0.56855040052861516</v>
      </c>
    </row>
    <row r="3" spans="1:11">
      <c r="A3" t="s">
        <v>11</v>
      </c>
      <c r="B3">
        <v>3</v>
      </c>
      <c r="C3">
        <v>2024</v>
      </c>
      <c r="D3">
        <v>0.30636230275759324</v>
      </c>
      <c r="E3">
        <v>3.7295134109809274</v>
      </c>
      <c r="F3">
        <v>30.238664603554184</v>
      </c>
      <c r="G3">
        <v>0.88998708129044757</v>
      </c>
      <c r="H3">
        <v>11.173538902832556</v>
      </c>
      <c r="I3">
        <v>0.9178546182846371</v>
      </c>
      <c r="J3">
        <v>0.12666694085016134</v>
      </c>
      <c r="K3">
        <v>0.57125872920827492</v>
      </c>
    </row>
    <row r="4" spans="1:11">
      <c r="A4" t="s">
        <v>11</v>
      </c>
      <c r="B4">
        <v>2</v>
      </c>
      <c r="C4">
        <v>2024</v>
      </c>
      <c r="D4">
        <v>0.43806388747485819</v>
      </c>
      <c r="E4">
        <v>5.3292889191665296</v>
      </c>
      <c r="F4">
        <v>36.15338645418327</v>
      </c>
      <c r="G4">
        <v>0.91410038508641156</v>
      </c>
      <c r="H4">
        <v>11.165551810002585</v>
      </c>
      <c r="I4">
        <v>0.9178006870861547</v>
      </c>
      <c r="J4">
        <v>0.15698577980959502</v>
      </c>
      <c r="K4">
        <v>0.5644491282638946</v>
      </c>
    </row>
    <row r="5" spans="1:11">
      <c r="A5" t="s">
        <v>11</v>
      </c>
      <c r="B5">
        <v>1</v>
      </c>
      <c r="C5">
        <v>2024</v>
      </c>
      <c r="D5">
        <v>0.32803460118458161</v>
      </c>
      <c r="E5">
        <v>3.9861928427356466</v>
      </c>
      <c r="F5">
        <v>32.000286163971957</v>
      </c>
      <c r="G5">
        <v>0.92013225858469139</v>
      </c>
      <c r="H5">
        <v>11.151745054762252</v>
      </c>
      <c r="I5">
        <v>0.91770729261571349</v>
      </c>
      <c r="J5">
        <v>0.16879635499136222</v>
      </c>
      <c r="K5">
        <v>0.5677363353052286</v>
      </c>
    </row>
    <row r="6" spans="1:11">
      <c r="A6" t="s">
        <v>11</v>
      </c>
      <c r="B6">
        <v>4</v>
      </c>
      <c r="C6">
        <v>2023</v>
      </c>
      <c r="D6">
        <v>0.2401562886654334</v>
      </c>
      <c r="E6">
        <v>2.8385558042930601</v>
      </c>
      <c r="F6">
        <v>24.127650749209312</v>
      </c>
      <c r="G6">
        <v>0.90962629322590638</v>
      </c>
      <c r="H6">
        <v>10.819618882633174</v>
      </c>
      <c r="I6">
        <v>0.91539490317498118</v>
      </c>
      <c r="J6">
        <v>0.19923930704478926</v>
      </c>
      <c r="K6">
        <v>0.57107330442233606</v>
      </c>
    </row>
    <row r="7" spans="1:11">
      <c r="A7" t="s">
        <v>11</v>
      </c>
      <c r="B7">
        <v>3</v>
      </c>
      <c r="C7">
        <v>2023</v>
      </c>
      <c r="D7">
        <v>0.33734932341593193</v>
      </c>
      <c r="E7">
        <v>4.14373083867146</v>
      </c>
      <c r="F7">
        <v>32.981391382855996</v>
      </c>
      <c r="G7">
        <v>0.90167235936294832</v>
      </c>
      <c r="H7">
        <v>11.28320482967883</v>
      </c>
      <c r="I7">
        <v>0.91858802211098944</v>
      </c>
      <c r="J7">
        <v>0.16013945566194934</v>
      </c>
      <c r="K7">
        <v>0.5626293696271123</v>
      </c>
    </row>
    <row r="8" spans="1:11">
      <c r="A8" t="s">
        <v>11</v>
      </c>
      <c r="B8">
        <v>2</v>
      </c>
      <c r="C8">
        <v>2023</v>
      </c>
      <c r="D8">
        <v>0.3741236324530019</v>
      </c>
      <c r="E8">
        <v>4.6308029028913715</v>
      </c>
      <c r="F8">
        <v>35.035224054034423</v>
      </c>
      <c r="G8">
        <v>0.89766642423279452</v>
      </c>
      <c r="H8">
        <v>11.377734260005887</v>
      </c>
      <c r="I8">
        <v>0.91920976981779823</v>
      </c>
      <c r="J8">
        <v>0.1560917894362514</v>
      </c>
      <c r="K8">
        <v>0.56450803772491143</v>
      </c>
    </row>
    <row r="9" spans="1:11">
      <c r="A9" t="s">
        <v>11</v>
      </c>
      <c r="B9">
        <v>1</v>
      </c>
      <c r="C9">
        <v>2023</v>
      </c>
      <c r="D9">
        <v>0.33709860708462586</v>
      </c>
      <c r="E9">
        <v>4.1645495278505491</v>
      </c>
      <c r="F9">
        <v>32.913504915382404</v>
      </c>
      <c r="G9">
        <v>0.85158285452009386</v>
      </c>
      <c r="H9">
        <v>11.354098890729242</v>
      </c>
      <c r="I9">
        <v>0.91905520517158723</v>
      </c>
      <c r="J9">
        <v>0.17439459363983556</v>
      </c>
      <c r="K9">
        <v>0.52703445004150984</v>
      </c>
    </row>
    <row r="10" spans="1:11">
      <c r="A10" t="s">
        <v>11</v>
      </c>
      <c r="B10">
        <v>4</v>
      </c>
      <c r="C10">
        <v>2022</v>
      </c>
      <c r="D10">
        <v>0.30029382856354087</v>
      </c>
      <c r="E10">
        <v>3.7655815990038719</v>
      </c>
      <c r="F10">
        <v>31.863837670420008</v>
      </c>
      <c r="G10">
        <v>0.8410404001910643</v>
      </c>
      <c r="H10">
        <v>11.539656965368144</v>
      </c>
      <c r="I10">
        <v>0.92025300191530068</v>
      </c>
      <c r="J10">
        <v>0.18507205370683108</v>
      </c>
      <c r="K10">
        <v>0.53761325099964574</v>
      </c>
    </row>
    <row r="11" spans="1:11">
      <c r="A11" t="s">
        <v>11</v>
      </c>
      <c r="B11">
        <v>3</v>
      </c>
      <c r="C11">
        <v>2022</v>
      </c>
      <c r="D11">
        <v>0.2580100501234272</v>
      </c>
      <c r="E11">
        <v>3.3806914845599931</v>
      </c>
      <c r="F11">
        <v>29.762195867465461</v>
      </c>
      <c r="G11">
        <v>0.84451971776792867</v>
      </c>
      <c r="H11">
        <v>12.102944954829212</v>
      </c>
      <c r="I11">
        <v>0.92368127902182473</v>
      </c>
      <c r="J11">
        <v>0.2021731066053126</v>
      </c>
      <c r="K11">
        <v>0.53795658025818271</v>
      </c>
    </row>
    <row r="12" spans="1:11">
      <c r="A12" t="s">
        <v>11</v>
      </c>
      <c r="B12">
        <v>2</v>
      </c>
      <c r="C12">
        <v>2022</v>
      </c>
      <c r="D12">
        <v>0.22515732897649085</v>
      </c>
      <c r="E12">
        <v>3.0226145668424529</v>
      </c>
      <c r="F12">
        <v>28.158880026045907</v>
      </c>
      <c r="G12">
        <v>0.825729911596499</v>
      </c>
      <c r="H12">
        <v>12.424455604365649</v>
      </c>
      <c r="I12">
        <v>0.92550908361045203</v>
      </c>
      <c r="J12">
        <v>0.2055265469998486</v>
      </c>
      <c r="K12">
        <v>0.54779803943569383</v>
      </c>
    </row>
    <row r="13" spans="1:11">
      <c r="A13" t="s">
        <v>11</v>
      </c>
      <c r="B13">
        <v>1</v>
      </c>
      <c r="C13">
        <v>2022</v>
      </c>
      <c r="D13">
        <v>0.20942238918023096</v>
      </c>
      <c r="E13">
        <v>2.8968272012144149</v>
      </c>
      <c r="F13">
        <v>26.962268450695053</v>
      </c>
      <c r="G13">
        <v>0.82493340326052877</v>
      </c>
      <c r="H13">
        <v>12.832461813437613</v>
      </c>
      <c r="I13">
        <v>0.92770628876571015</v>
      </c>
      <c r="J13">
        <v>0.22420243625952893</v>
      </c>
      <c r="K13">
        <v>0.55098441396900388</v>
      </c>
    </row>
    <row r="14" spans="1:11">
      <c r="A14" t="s">
        <v>11</v>
      </c>
      <c r="B14">
        <v>4</v>
      </c>
      <c r="C14">
        <v>2021</v>
      </c>
      <c r="D14">
        <v>0.27778319447735272</v>
      </c>
      <c r="E14">
        <v>3.5355475695872869</v>
      </c>
      <c r="F14">
        <v>35.543630584133709</v>
      </c>
      <c r="G14">
        <v>0.82863799266019378</v>
      </c>
      <c r="H14">
        <v>11.727723058406742</v>
      </c>
      <c r="I14">
        <v>0.92143135143567623</v>
      </c>
      <c r="J14">
        <v>0.23610846850464595</v>
      </c>
      <c r="K14">
        <v>0.54660827529650424</v>
      </c>
    </row>
    <row r="15" spans="1:11">
      <c r="A15" t="s">
        <v>11</v>
      </c>
      <c r="B15">
        <v>3</v>
      </c>
      <c r="C15">
        <v>2021</v>
      </c>
      <c r="D15">
        <v>0.31102497993387224</v>
      </c>
      <c r="E15">
        <v>4.0294303219200041</v>
      </c>
      <c r="F15">
        <v>39.4205147232435</v>
      </c>
      <c r="G15">
        <v>0.85581465061459594</v>
      </c>
      <c r="H15">
        <v>11.955327005492327</v>
      </c>
      <c r="I15">
        <v>0.92281167433473066</v>
      </c>
      <c r="J15">
        <v>0.24078391210125569</v>
      </c>
      <c r="K15">
        <v>0.54602996717791075</v>
      </c>
    </row>
    <row r="16" spans="1:11">
      <c r="A16" t="s">
        <v>11</v>
      </c>
      <c r="B16">
        <v>2</v>
      </c>
      <c r="C16">
        <v>2021</v>
      </c>
      <c r="D16">
        <v>0.32429885436842609</v>
      </c>
      <c r="E16">
        <v>4.171991647636407</v>
      </c>
      <c r="F16">
        <v>39.200761179828739</v>
      </c>
      <c r="G16">
        <v>0.85411642005084409</v>
      </c>
      <c r="H16">
        <v>11.864651205017005</v>
      </c>
      <c r="I16">
        <v>0.92226761658256107</v>
      </c>
      <c r="J16">
        <v>0.22876978123527464</v>
      </c>
      <c r="K16">
        <v>0.55129494712103411</v>
      </c>
    </row>
    <row r="17" spans="1:11">
      <c r="A17" t="s">
        <v>11</v>
      </c>
      <c r="B17">
        <v>1</v>
      </c>
      <c r="C17">
        <v>2021</v>
      </c>
      <c r="D17">
        <v>0.38760362298256379</v>
      </c>
      <c r="E17">
        <v>5.0941527675855145</v>
      </c>
      <c r="F17">
        <v>44.3190975020145</v>
      </c>
      <c r="G17">
        <v>0.84491560045787351</v>
      </c>
      <c r="H17">
        <v>12.142686150316692</v>
      </c>
      <c r="I17">
        <v>0.92391205355109973</v>
      </c>
      <c r="J17">
        <v>0.22838173079764279</v>
      </c>
      <c r="K17">
        <v>0.54364277481267853</v>
      </c>
    </row>
    <row r="18" spans="1:11">
      <c r="A18" t="s">
        <v>11</v>
      </c>
      <c r="B18">
        <v>4</v>
      </c>
      <c r="C18">
        <v>2020</v>
      </c>
      <c r="D18">
        <v>0.35854863436282131</v>
      </c>
      <c r="E18">
        <v>4.3443086549682475</v>
      </c>
      <c r="F18">
        <v>41.370376683143</v>
      </c>
      <c r="G18">
        <v>0.85599684976515789</v>
      </c>
      <c r="H18">
        <v>11.11637205839186</v>
      </c>
      <c r="I18">
        <v>0.91746704416299307</v>
      </c>
      <c r="J18">
        <v>0.18801948584176129</v>
      </c>
      <c r="K18">
        <v>0.53920761669748474</v>
      </c>
    </row>
    <row r="19" spans="1:11">
      <c r="A19" t="s">
        <v>11</v>
      </c>
      <c r="B19">
        <v>3</v>
      </c>
      <c r="C19">
        <v>2020</v>
      </c>
      <c r="D19">
        <v>0.29090508047254593</v>
      </c>
      <c r="E19">
        <v>3.4830495033436244</v>
      </c>
      <c r="F19">
        <v>32.278243035378566</v>
      </c>
      <c r="G19">
        <v>0.877630812557886</v>
      </c>
      <c r="H19">
        <v>10.973147728069108</v>
      </c>
      <c r="I19">
        <v>0.916479774349091</v>
      </c>
      <c r="J19">
        <v>0.18214247419391114</v>
      </c>
      <c r="K19">
        <v>0.54225535219828458</v>
      </c>
    </row>
    <row r="20" spans="1:11">
      <c r="A20" t="s">
        <v>11</v>
      </c>
      <c r="B20">
        <v>2</v>
      </c>
      <c r="C20">
        <v>2020</v>
      </c>
      <c r="D20">
        <v>0.14587090720375712</v>
      </c>
      <c r="E20">
        <v>1.772250497228377</v>
      </c>
      <c r="F20">
        <v>14.170823885109598</v>
      </c>
      <c r="G20">
        <v>0.87920222704148665</v>
      </c>
      <c r="H20">
        <v>11.149444541075223</v>
      </c>
      <c r="I20">
        <v>0.91769171038073649</v>
      </c>
      <c r="J20">
        <v>0.18910893061101922</v>
      </c>
      <c r="K20">
        <v>0.57986792335932824</v>
      </c>
    </row>
    <row r="21" spans="1:11">
      <c r="A21" t="s">
        <v>11</v>
      </c>
      <c r="B21">
        <v>1</v>
      </c>
      <c r="C21">
        <v>2020</v>
      </c>
      <c r="D21">
        <v>9.1258575200410516E-2</v>
      </c>
      <c r="E21">
        <v>1.0966003475438448</v>
      </c>
      <c r="F21">
        <v>10.128685568832637</v>
      </c>
      <c r="G21">
        <v>0.89047102702216907</v>
      </c>
      <c r="H21">
        <v>11.016408815671625</v>
      </c>
      <c r="I21">
        <v>0.91678046117274115</v>
      </c>
      <c r="J21">
        <v>0.14361312834699974</v>
      </c>
      <c r="K21">
        <v>0.57346024178999699</v>
      </c>
    </row>
    <row r="22" spans="1:11">
      <c r="A22" t="s">
        <v>11</v>
      </c>
      <c r="B22">
        <v>4</v>
      </c>
      <c r="C22">
        <v>2019</v>
      </c>
      <c r="D22">
        <v>0.31703752987576372</v>
      </c>
      <c r="E22">
        <v>3.2602456663988062</v>
      </c>
      <c r="F22">
        <v>29.832977345145139</v>
      </c>
      <c r="G22">
        <v>0.91643777371486879</v>
      </c>
      <c r="H22">
        <v>9.2834691769027664</v>
      </c>
      <c r="I22">
        <v>0.90275655201592331</v>
      </c>
      <c r="J22">
        <v>0.12454752894822625</v>
      </c>
      <c r="K22">
        <v>0.55986378059378727</v>
      </c>
    </row>
    <row r="23" spans="1:11">
      <c r="A23" t="s">
        <v>11</v>
      </c>
      <c r="B23">
        <v>3</v>
      </c>
      <c r="C23">
        <v>2019</v>
      </c>
      <c r="D23">
        <v>0.32843086367551033</v>
      </c>
      <c r="E23">
        <v>3.4348661612722626</v>
      </c>
      <c r="F23">
        <v>30.999283056228876</v>
      </c>
      <c r="G23">
        <v>0.92930482683132865</v>
      </c>
      <c r="H23">
        <v>9.458414665516667</v>
      </c>
      <c r="I23">
        <v>0.90438321371046937</v>
      </c>
      <c r="J23">
        <v>0.11741817925563508</v>
      </c>
      <c r="K23">
        <v>0.5664386358827842</v>
      </c>
    </row>
    <row r="24" spans="1:11">
      <c r="A24" t="s">
        <v>11</v>
      </c>
      <c r="B24">
        <v>2</v>
      </c>
      <c r="C24">
        <v>2019</v>
      </c>
      <c r="D24">
        <v>0.35389287664090691</v>
      </c>
      <c r="E24">
        <v>3.6669642687536808</v>
      </c>
      <c r="F24">
        <v>33.575677461996037</v>
      </c>
      <c r="G24">
        <v>0.97287401556489017</v>
      </c>
      <c r="H24">
        <v>9.3617916912030097</v>
      </c>
      <c r="I24">
        <v>0.90349159394422263</v>
      </c>
      <c r="J24">
        <v>0.12468565527443237</v>
      </c>
      <c r="K24">
        <v>0.56989185815083643</v>
      </c>
    </row>
    <row r="25" spans="1:11">
      <c r="A25" t="s">
        <v>11</v>
      </c>
      <c r="B25">
        <v>1</v>
      </c>
      <c r="C25">
        <v>2019</v>
      </c>
      <c r="D25">
        <v>0.33534415611934587</v>
      </c>
      <c r="E25">
        <v>3.5325992833968991</v>
      </c>
      <c r="F25">
        <v>31.518044157538718</v>
      </c>
      <c r="G25">
        <v>0.99518399187596596</v>
      </c>
      <c r="H25">
        <v>9.5342503184688869</v>
      </c>
      <c r="I25">
        <v>0.90507155518729443</v>
      </c>
      <c r="J25">
        <v>0.140061828194638</v>
      </c>
      <c r="K25">
        <v>0.58227913220317185</v>
      </c>
    </row>
    <row r="26" spans="1:11">
      <c r="A26" t="s">
        <v>11</v>
      </c>
      <c r="B26">
        <v>4</v>
      </c>
      <c r="C26">
        <v>2018</v>
      </c>
      <c r="D26">
        <v>0.26943427191736841</v>
      </c>
      <c r="E26">
        <v>2.7546147398787597</v>
      </c>
      <c r="F26">
        <v>27.320883114874533</v>
      </c>
      <c r="G26">
        <v>0.99741198646150564</v>
      </c>
      <c r="H26">
        <v>9.2236984191957578</v>
      </c>
      <c r="I26">
        <v>0.9021880381249876</v>
      </c>
      <c r="J26">
        <v>0.13509081790628202</v>
      </c>
      <c r="K26">
        <v>0.57797677609563325</v>
      </c>
    </row>
    <row r="27" spans="1:11">
      <c r="A27" t="s">
        <v>11</v>
      </c>
      <c r="B27">
        <v>3</v>
      </c>
      <c r="C27">
        <v>2018</v>
      </c>
      <c r="D27">
        <v>0.32043646658761549</v>
      </c>
      <c r="E27">
        <v>3.2360709927555265</v>
      </c>
      <c r="F27">
        <v>30.74101247248716</v>
      </c>
      <c r="G27">
        <v>1.0051678185667774</v>
      </c>
      <c r="H27">
        <v>9.0989473115123811</v>
      </c>
      <c r="I27">
        <v>0.90097977847056976</v>
      </c>
      <c r="J27">
        <v>0.20286785855008707</v>
      </c>
      <c r="K27">
        <v>0.56383786833750205</v>
      </c>
    </row>
    <row r="28" spans="1:11">
      <c r="A28" t="s">
        <v>11</v>
      </c>
      <c r="B28">
        <v>2</v>
      </c>
      <c r="C28">
        <v>2018</v>
      </c>
      <c r="D28">
        <v>0.3210748827242717</v>
      </c>
      <c r="E28">
        <v>3.2300414048116588</v>
      </c>
      <c r="F28">
        <v>29.964328180737215</v>
      </c>
      <c r="G28">
        <v>1.0113641994843376</v>
      </c>
      <c r="H28">
        <v>9.0600874705777255</v>
      </c>
      <c r="I28">
        <v>0.90059728576668407</v>
      </c>
      <c r="J28">
        <v>0.19879744180398448</v>
      </c>
      <c r="K28">
        <v>0.56642887936841535</v>
      </c>
    </row>
    <row r="29" spans="1:11">
      <c r="A29" t="s">
        <v>11</v>
      </c>
      <c r="B29">
        <v>1</v>
      </c>
      <c r="C29">
        <v>2018</v>
      </c>
      <c r="D29">
        <v>0.333820602080248</v>
      </c>
      <c r="E29">
        <v>3.4004551114164268</v>
      </c>
      <c r="F29">
        <v>31.217973985021679</v>
      </c>
      <c r="G29">
        <v>1.0052776334584173</v>
      </c>
      <c r="H29">
        <v>9.1864746819879706</v>
      </c>
      <c r="I29">
        <v>0.90183061056753722</v>
      </c>
      <c r="J29">
        <v>0.20160472328510934</v>
      </c>
      <c r="K29">
        <v>0.56768883166759754</v>
      </c>
    </row>
    <row r="30" spans="1:11">
      <c r="A30" t="s">
        <v>12</v>
      </c>
      <c r="B30">
        <v>4</v>
      </c>
      <c r="C30">
        <v>2024</v>
      </c>
      <c r="D30">
        <v>0.30566115066526978</v>
      </c>
      <c r="E30">
        <v>3.5536929127077532</v>
      </c>
      <c r="F30">
        <v>22.893422918079271</v>
      </c>
      <c r="G30">
        <v>0.81883692484625203</v>
      </c>
      <c r="H30">
        <v>10.617475672417257</v>
      </c>
      <c r="I30">
        <v>0.91323305387092601</v>
      </c>
      <c r="J30">
        <v>9.2276785279182871E-2</v>
      </c>
      <c r="K30">
        <v>0.74812499397491639</v>
      </c>
    </row>
    <row r="31" spans="1:11">
      <c r="A31" t="s">
        <v>12</v>
      </c>
      <c r="B31">
        <v>3</v>
      </c>
      <c r="C31">
        <v>2024</v>
      </c>
      <c r="D31">
        <v>0.25341268510135317</v>
      </c>
      <c r="E31">
        <v>3.0758246741343211</v>
      </c>
      <c r="F31">
        <v>20.724176038484039</v>
      </c>
      <c r="G31">
        <v>0.79878527928753851</v>
      </c>
      <c r="H31">
        <v>11.127731627543488</v>
      </c>
      <c r="I31">
        <v>0.9167974932175541</v>
      </c>
      <c r="J31">
        <v>7.2186310186441158E-2</v>
      </c>
      <c r="K31">
        <v>0.75320380027144795</v>
      </c>
    </row>
    <row r="32" spans="1:11">
      <c r="A32" t="s">
        <v>12</v>
      </c>
      <c r="B32">
        <v>2</v>
      </c>
      <c r="C32">
        <v>2024</v>
      </c>
      <c r="D32">
        <v>0.25370181129566904</v>
      </c>
      <c r="E32">
        <v>3.0541930615406003</v>
      </c>
      <c r="F32">
        <v>20.480724415740063</v>
      </c>
      <c r="G32">
        <v>0.77634016399327943</v>
      </c>
      <c r="H32">
        <v>11.029658240165221</v>
      </c>
      <c r="I32">
        <v>0.91619757399704893</v>
      </c>
      <c r="J32">
        <v>7.3136407369645454E-2</v>
      </c>
      <c r="K32">
        <v>0.74376353195895695</v>
      </c>
    </row>
    <row r="33" spans="1:11">
      <c r="A33" t="s">
        <v>12</v>
      </c>
      <c r="B33">
        <v>1</v>
      </c>
      <c r="C33">
        <v>2024</v>
      </c>
      <c r="D33">
        <v>0.27773639950411189</v>
      </c>
      <c r="E33">
        <v>3.4395854755136193</v>
      </c>
      <c r="F33">
        <v>22.542283298097253</v>
      </c>
      <c r="G33">
        <v>0.7663527736936685</v>
      </c>
      <c r="H33">
        <v>11.37485634791024</v>
      </c>
      <c r="I33">
        <v>0.91848615754296081</v>
      </c>
      <c r="J33">
        <v>8.1463978155849617E-2</v>
      </c>
      <c r="K33">
        <v>0.74279180236055509</v>
      </c>
    </row>
    <row r="34" spans="1:11">
      <c r="A34" t="s">
        <v>12</v>
      </c>
      <c r="B34">
        <v>4</v>
      </c>
      <c r="C34">
        <v>2023</v>
      </c>
      <c r="D34">
        <v>0.12708460215482539</v>
      </c>
      <c r="E34">
        <v>1.5317352935236979</v>
      </c>
      <c r="F34">
        <v>11.76333746898263</v>
      </c>
      <c r="G34">
        <v>0.74677552082643051</v>
      </c>
      <c r="H34">
        <v>11.043346998121933</v>
      </c>
      <c r="I34">
        <v>0.91624144566484012</v>
      </c>
      <c r="J34">
        <v>7.0677691845215357E-2</v>
      </c>
      <c r="K34">
        <v>0.73619764267163879</v>
      </c>
    </row>
    <row r="35" spans="1:11">
      <c r="A35" t="s">
        <v>12</v>
      </c>
      <c r="B35">
        <v>3</v>
      </c>
      <c r="C35">
        <v>2023</v>
      </c>
      <c r="D35">
        <v>0.20598573326387304</v>
      </c>
      <c r="E35">
        <v>2.4271502151979112</v>
      </c>
      <c r="F35">
        <v>18.142092970692385</v>
      </c>
      <c r="G35">
        <v>0.75986597895485009</v>
      </c>
      <c r="H35">
        <v>10.773553335819617</v>
      </c>
      <c r="I35">
        <v>0.91432259521493775</v>
      </c>
      <c r="J35">
        <v>9.707519637028364E-2</v>
      </c>
      <c r="K35">
        <v>0.72137376710328249</v>
      </c>
    </row>
    <row r="36" spans="1:11">
      <c r="A36" t="s">
        <v>12</v>
      </c>
      <c r="B36">
        <v>2</v>
      </c>
      <c r="C36">
        <v>2023</v>
      </c>
      <c r="D36">
        <v>0.18731044689250939</v>
      </c>
      <c r="E36">
        <v>2.173609865917558</v>
      </c>
      <c r="F36">
        <v>16.214609496916101</v>
      </c>
      <c r="G36">
        <v>0.77713079206500424</v>
      </c>
      <c r="H36">
        <v>10.594604825374056</v>
      </c>
      <c r="I36">
        <v>0.91298820253221058</v>
      </c>
      <c r="J36">
        <v>8.8537317751726685E-2</v>
      </c>
      <c r="K36">
        <v>0.71853314005489932</v>
      </c>
    </row>
    <row r="37" spans="1:11">
      <c r="A37" t="s">
        <v>12</v>
      </c>
      <c r="B37">
        <v>1</v>
      </c>
      <c r="C37">
        <v>2023</v>
      </c>
      <c r="D37">
        <v>0.24835320158946048</v>
      </c>
      <c r="E37">
        <v>2.9555868525975444</v>
      </c>
      <c r="F37">
        <v>20.527657229455119</v>
      </c>
      <c r="G37">
        <v>0.78812835587094587</v>
      </c>
      <c r="H37">
        <v>10.889552298018367</v>
      </c>
      <c r="I37">
        <v>0.91503153585620178</v>
      </c>
      <c r="J37">
        <v>9.204051108322088E-2</v>
      </c>
      <c r="K37">
        <v>0.71967704446755154</v>
      </c>
    </row>
    <row r="38" spans="1:11">
      <c r="A38" t="s">
        <v>12</v>
      </c>
      <c r="B38">
        <v>4</v>
      </c>
      <c r="C38">
        <v>2022</v>
      </c>
      <c r="D38">
        <v>0.18945443730930639</v>
      </c>
      <c r="E38">
        <v>2.2328516791324233</v>
      </c>
      <c r="F38">
        <v>17.538630480822025</v>
      </c>
      <c r="G38">
        <v>0.79402979040171617</v>
      </c>
      <c r="H38">
        <v>10.774807521394834</v>
      </c>
      <c r="I38">
        <v>0.91422780794607161</v>
      </c>
      <c r="J38">
        <v>0.11028941353862692</v>
      </c>
      <c r="K38">
        <v>0.71087346292986719</v>
      </c>
    </row>
    <row r="39" spans="1:11">
      <c r="A39" t="s">
        <v>12</v>
      </c>
      <c r="B39">
        <v>3</v>
      </c>
      <c r="C39">
        <v>2022</v>
      </c>
      <c r="D39">
        <v>0.22689087945215164</v>
      </c>
      <c r="E39">
        <v>2.6056568096543939</v>
      </c>
      <c r="F39">
        <v>20.267980902510395</v>
      </c>
      <c r="G39">
        <v>0.78585748110187614</v>
      </c>
      <c r="H39">
        <v>10.473512785736206</v>
      </c>
      <c r="I39">
        <v>0.91199444151827236</v>
      </c>
      <c r="J39">
        <v>8.5112302198044928E-2</v>
      </c>
      <c r="K39">
        <v>0.69310161483889587</v>
      </c>
    </row>
    <row r="40" spans="1:11">
      <c r="A40" t="s">
        <v>12</v>
      </c>
      <c r="B40">
        <v>2</v>
      </c>
      <c r="C40">
        <v>2022</v>
      </c>
      <c r="D40">
        <v>0.21256185166505362</v>
      </c>
      <c r="E40">
        <v>2.4558053466671916</v>
      </c>
      <c r="F40">
        <v>18.999390801096556</v>
      </c>
      <c r="G40">
        <v>0.80452152053940118</v>
      </c>
      <c r="H40">
        <v>10.542875703767866</v>
      </c>
      <c r="I40">
        <v>0.91253697468682271</v>
      </c>
      <c r="J40">
        <v>0.10431428615387893</v>
      </c>
      <c r="K40">
        <v>0.69673741082355756</v>
      </c>
    </row>
    <row r="41" spans="1:11">
      <c r="A41" t="s">
        <v>12</v>
      </c>
      <c r="B41">
        <v>1</v>
      </c>
      <c r="C41">
        <v>2022</v>
      </c>
      <c r="D41">
        <v>0.29994280959522446</v>
      </c>
      <c r="E41">
        <v>3.5626475933178492</v>
      </c>
      <c r="F41">
        <v>24.768596716438079</v>
      </c>
      <c r="G41">
        <v>0.7946407967210789</v>
      </c>
      <c r="H41">
        <v>10.866347265818602</v>
      </c>
      <c r="I41">
        <v>0.91484847815432901</v>
      </c>
      <c r="J41">
        <v>0.1066831318153727</v>
      </c>
      <c r="K41">
        <v>0.69870229499364611</v>
      </c>
    </row>
    <row r="42" spans="1:11">
      <c r="A42" t="s">
        <v>12</v>
      </c>
      <c r="B42">
        <v>4</v>
      </c>
      <c r="C42">
        <v>2021</v>
      </c>
      <c r="D42">
        <v>0.31107445250559701</v>
      </c>
      <c r="E42">
        <v>3.5052778331009762</v>
      </c>
      <c r="F42">
        <v>25.447535114293586</v>
      </c>
      <c r="G42">
        <v>0.77979408662034499</v>
      </c>
      <c r="H42">
        <v>10.25731925911173</v>
      </c>
      <c r="I42">
        <v>0.91028161664450313</v>
      </c>
      <c r="J42">
        <v>0.1023532115768816</v>
      </c>
      <c r="K42">
        <v>0.69753792931335679</v>
      </c>
    </row>
    <row r="43" spans="1:11">
      <c r="A43" t="s">
        <v>12</v>
      </c>
      <c r="B43">
        <v>3</v>
      </c>
      <c r="C43">
        <v>2021</v>
      </c>
      <c r="D43">
        <v>0.31138804982208795</v>
      </c>
      <c r="E43">
        <v>3.500372982823905</v>
      </c>
      <c r="F43">
        <v>25.127092794685829</v>
      </c>
      <c r="G43">
        <v>0.75119699623357683</v>
      </c>
      <c r="H43">
        <v>10.229710206509731</v>
      </c>
      <c r="I43">
        <v>0.91002002560320405</v>
      </c>
      <c r="J43">
        <v>9.3761092789906214E-2</v>
      </c>
      <c r="K43">
        <v>0.69386622419689137</v>
      </c>
    </row>
    <row r="44" spans="1:11">
      <c r="A44" t="s">
        <v>12</v>
      </c>
      <c r="B44">
        <v>2</v>
      </c>
      <c r="C44">
        <v>2021</v>
      </c>
      <c r="D44">
        <v>0.30220217678526085</v>
      </c>
      <c r="E44">
        <v>3.2852998970712082</v>
      </c>
      <c r="F44">
        <v>23.788874584998982</v>
      </c>
      <c r="G44">
        <v>0.74272725409613727</v>
      </c>
      <c r="H44">
        <v>9.8591091980911383</v>
      </c>
      <c r="I44">
        <v>0.90690176062247962</v>
      </c>
      <c r="J44">
        <v>0.10280518046391747</v>
      </c>
      <c r="K44">
        <v>0.6877374037236591</v>
      </c>
    </row>
    <row r="45" spans="1:11">
      <c r="A45" t="s">
        <v>12</v>
      </c>
      <c r="B45">
        <v>1</v>
      </c>
      <c r="C45">
        <v>2021</v>
      </c>
      <c r="D45">
        <v>0.3555488051143797</v>
      </c>
      <c r="E45">
        <v>3.8773186271280546</v>
      </c>
      <c r="F45">
        <v>26.210318722565052</v>
      </c>
      <c r="G45">
        <v>0.72921310384290328</v>
      </c>
      <c r="H45">
        <v>9.8926585042208188</v>
      </c>
      <c r="I45">
        <v>0.90715343484309252</v>
      </c>
      <c r="J45">
        <v>9.0018890104601859E-2</v>
      </c>
      <c r="K45">
        <v>0.67945809627810727</v>
      </c>
    </row>
    <row r="46" spans="1:11">
      <c r="A46" t="s">
        <v>12</v>
      </c>
      <c r="B46">
        <v>4</v>
      </c>
      <c r="C46">
        <v>2020</v>
      </c>
      <c r="D46">
        <v>0.30335292356940197</v>
      </c>
      <c r="E46">
        <v>3.325768070661518</v>
      </c>
      <c r="F46">
        <v>24.895197470030155</v>
      </c>
      <c r="G46">
        <v>0.7322625729921044</v>
      </c>
      <c r="H46">
        <v>9.9499218911191676</v>
      </c>
      <c r="I46">
        <v>0.90756115003468174</v>
      </c>
      <c r="J46">
        <v>8.4777674156710239E-2</v>
      </c>
      <c r="K46">
        <v>0.69592468996752543</v>
      </c>
    </row>
    <row r="47" spans="1:11">
      <c r="A47" t="s">
        <v>12</v>
      </c>
      <c r="B47">
        <v>3</v>
      </c>
      <c r="C47">
        <v>2020</v>
      </c>
      <c r="D47">
        <v>0.28422285917526202</v>
      </c>
      <c r="E47">
        <v>3.0737380365183156</v>
      </c>
      <c r="F47">
        <v>23.180615988396895</v>
      </c>
      <c r="G47">
        <v>0.75848602186884129</v>
      </c>
      <c r="H47">
        <v>9.7984252324818435</v>
      </c>
      <c r="I47">
        <v>0.9060422202230265</v>
      </c>
      <c r="J47">
        <v>8.6898916215718644E-2</v>
      </c>
      <c r="K47">
        <v>0.71084250641979752</v>
      </c>
    </row>
    <row r="48" spans="1:11">
      <c r="A48" t="s">
        <v>12</v>
      </c>
      <c r="B48">
        <v>2</v>
      </c>
      <c r="C48">
        <v>2020</v>
      </c>
      <c r="D48">
        <v>0.3276728766623298</v>
      </c>
      <c r="E48">
        <v>3.688614461307635</v>
      </c>
      <c r="F48">
        <v>23.396778916544655</v>
      </c>
      <c r="G48">
        <v>0.75376527005822058</v>
      </c>
      <c r="H48">
        <v>10.241260315078769</v>
      </c>
      <c r="I48">
        <v>0.90976795305952762</v>
      </c>
      <c r="J48">
        <v>9.296367449295341E-2</v>
      </c>
      <c r="K48">
        <v>0.71663434400253789</v>
      </c>
    </row>
    <row r="49" spans="1:11">
      <c r="A49" t="s">
        <v>12</v>
      </c>
      <c r="B49">
        <v>1</v>
      </c>
      <c r="C49">
        <v>2020</v>
      </c>
      <c r="D49">
        <v>0.17915266486951292</v>
      </c>
      <c r="E49">
        <v>1.9776380153738642</v>
      </c>
      <c r="F49">
        <v>17.363738623581142</v>
      </c>
      <c r="G49">
        <v>0.79873999378108518</v>
      </c>
      <c r="H49">
        <v>10.022909387374796</v>
      </c>
      <c r="I49">
        <v>0.90796744021650255</v>
      </c>
      <c r="J49">
        <v>0.1133299584955033</v>
      </c>
      <c r="K49">
        <v>0.70773451700967416</v>
      </c>
    </row>
    <row r="50" spans="1:11">
      <c r="A50" t="s">
        <v>12</v>
      </c>
      <c r="B50">
        <v>4</v>
      </c>
      <c r="C50">
        <v>2019</v>
      </c>
      <c r="D50">
        <v>0.25004774247874484</v>
      </c>
      <c r="E50">
        <v>2.7455885418582691</v>
      </c>
      <c r="F50">
        <v>20.399052478134109</v>
      </c>
      <c r="G50">
        <v>0.74701381217697005</v>
      </c>
      <c r="H50">
        <v>9.9661798427939026</v>
      </c>
      <c r="I50">
        <v>0.90764538561963037</v>
      </c>
      <c r="J50">
        <v>8.0081599084026095E-2</v>
      </c>
      <c r="K50">
        <v>0.7177004507155369</v>
      </c>
    </row>
    <row r="51" spans="1:11">
      <c r="A51" t="s">
        <v>12</v>
      </c>
      <c r="B51">
        <v>3</v>
      </c>
      <c r="C51">
        <v>2019</v>
      </c>
      <c r="D51">
        <v>0.2407478805766427</v>
      </c>
      <c r="E51">
        <v>2.6377121215799568</v>
      </c>
      <c r="F51">
        <v>21.660685805422649</v>
      </c>
      <c r="G51">
        <v>0.7842403600924216</v>
      </c>
      <c r="H51">
        <v>9.942147556505061</v>
      </c>
      <c r="I51">
        <v>0.90743448954358719</v>
      </c>
      <c r="J51">
        <v>7.8217766371653119E-2</v>
      </c>
      <c r="K51">
        <v>0.71182711445831603</v>
      </c>
    </row>
    <row r="52" spans="1:11">
      <c r="A52" t="s">
        <v>12</v>
      </c>
      <c r="B52">
        <v>2</v>
      </c>
      <c r="C52">
        <v>2019</v>
      </c>
      <c r="D52">
        <v>0.24676022104155013</v>
      </c>
      <c r="E52">
        <v>2.6932112965591504</v>
      </c>
      <c r="F52">
        <v>21.485747754783286</v>
      </c>
      <c r="G52">
        <v>0.77354212405074063</v>
      </c>
      <c r="H52">
        <v>9.900567764671333</v>
      </c>
      <c r="I52">
        <v>0.90712017032172998</v>
      </c>
      <c r="J52">
        <v>8.0398713489708243E-2</v>
      </c>
      <c r="K52">
        <v>0.71969418939266616</v>
      </c>
    </row>
    <row r="53" spans="1:11">
      <c r="A53" t="s">
        <v>12</v>
      </c>
      <c r="B53">
        <v>1</v>
      </c>
      <c r="C53">
        <v>2019</v>
      </c>
      <c r="D53">
        <v>0.27729450068724287</v>
      </c>
      <c r="E53">
        <v>3.009018383628165</v>
      </c>
      <c r="F53">
        <v>23.614621816060666</v>
      </c>
      <c r="G53">
        <v>0.80381549965941912</v>
      </c>
      <c r="H53">
        <v>9.8368762697586831</v>
      </c>
      <c r="I53">
        <v>0.90651213976830103</v>
      </c>
      <c r="J53">
        <v>8.2816661446084641E-2</v>
      </c>
      <c r="K53">
        <v>0.71114085121914561</v>
      </c>
    </row>
    <row r="54" spans="1:11">
      <c r="A54" t="s">
        <v>12</v>
      </c>
      <c r="B54">
        <v>4</v>
      </c>
      <c r="C54">
        <v>2018</v>
      </c>
      <c r="D54">
        <v>0.17937251253908762</v>
      </c>
      <c r="E54">
        <v>1.9078832589786408</v>
      </c>
      <c r="F54">
        <v>17.910622367805335</v>
      </c>
      <c r="G54">
        <v>0.80847710498349257</v>
      </c>
      <c r="H54">
        <v>9.6219749270991706</v>
      </c>
      <c r="I54">
        <v>0.90462443660511449</v>
      </c>
      <c r="J54">
        <v>8.900136145986956E-2</v>
      </c>
      <c r="K54">
        <v>0.71276496739138218</v>
      </c>
    </row>
    <row r="55" spans="1:11">
      <c r="A55" t="s">
        <v>12</v>
      </c>
      <c r="B55">
        <v>3</v>
      </c>
      <c r="C55">
        <v>2018</v>
      </c>
      <c r="D55">
        <v>0.2440160043072522</v>
      </c>
      <c r="E55">
        <v>2.683506346644982</v>
      </c>
      <c r="F55">
        <v>21.393841166936792</v>
      </c>
      <c r="G55">
        <v>0.79871298485923903</v>
      </c>
      <c r="H55">
        <v>9.9798355844122835</v>
      </c>
      <c r="I55">
        <v>0.90748419730634988</v>
      </c>
      <c r="J55">
        <v>9.9703307016688142E-2</v>
      </c>
      <c r="K55">
        <v>0.71856505834099171</v>
      </c>
    </row>
    <row r="56" spans="1:11">
      <c r="A56" t="s">
        <v>12</v>
      </c>
      <c r="B56">
        <v>2</v>
      </c>
      <c r="C56">
        <v>2018</v>
      </c>
      <c r="D56">
        <v>0.27823604966462107</v>
      </c>
      <c r="E56">
        <v>3.0805597340378466</v>
      </c>
      <c r="F56">
        <v>22.968897266729503</v>
      </c>
      <c r="G56">
        <v>0.83331316062176164</v>
      </c>
      <c r="H56">
        <v>10.05408992655703</v>
      </c>
      <c r="I56">
        <v>0.90808505779934356</v>
      </c>
      <c r="J56">
        <v>8.1049533678756475E-2</v>
      </c>
      <c r="K56">
        <v>0.71871655472313978</v>
      </c>
    </row>
    <row r="57" spans="1:11">
      <c r="A57" t="s">
        <v>12</v>
      </c>
      <c r="B57">
        <v>1</v>
      </c>
      <c r="C57">
        <v>2018</v>
      </c>
      <c r="D57">
        <v>0.31077641686905577</v>
      </c>
      <c r="E57">
        <v>3.4190224773816542</v>
      </c>
      <c r="F57">
        <v>24.085943847612171</v>
      </c>
      <c r="G57">
        <v>0.82082281753709496</v>
      </c>
      <c r="H57">
        <v>9.9829048876130919</v>
      </c>
      <c r="I57">
        <v>0.90740889580020856</v>
      </c>
      <c r="J57">
        <v>8.9125439608795251E-2</v>
      </c>
      <c r="K57">
        <v>0.72452722285569049</v>
      </c>
    </row>
    <row r="58" spans="1:11">
      <c r="A58" t="s">
        <v>13</v>
      </c>
      <c r="B58">
        <v>4</v>
      </c>
      <c r="C58">
        <v>2024</v>
      </c>
      <c r="D58">
        <v>5.5709124151140514</v>
      </c>
      <c r="E58">
        <v>13.690094137783483</v>
      </c>
      <c r="F58">
        <v>53.827549947423769</v>
      </c>
      <c r="G58">
        <v>1.1213777456945446</v>
      </c>
      <c r="H58">
        <v>1.4332477535301669</v>
      </c>
      <c r="I58">
        <v>0.58323176040397007</v>
      </c>
      <c r="J58">
        <v>0.4251142965178234</v>
      </c>
      <c r="K58">
        <v>0.355321459974828</v>
      </c>
    </row>
    <row r="59" spans="1:11">
      <c r="A59" t="s">
        <v>13</v>
      </c>
      <c r="B59">
        <v>3</v>
      </c>
      <c r="C59">
        <v>2024</v>
      </c>
      <c r="D59">
        <v>5.6268582493043136</v>
      </c>
      <c r="E59">
        <v>13.955807484385661</v>
      </c>
      <c r="F59">
        <v>55.297909951128212</v>
      </c>
      <c r="G59">
        <v>1.2834408115548517</v>
      </c>
      <c r="H59">
        <v>1.4531569831522595</v>
      </c>
      <c r="I59">
        <v>0.58590005396197264</v>
      </c>
      <c r="J59">
        <v>0.45159708866010484</v>
      </c>
      <c r="K59">
        <v>0.35350005089749242</v>
      </c>
    </row>
    <row r="60" spans="1:11">
      <c r="A60" t="s">
        <v>13</v>
      </c>
      <c r="B60">
        <v>2</v>
      </c>
      <c r="C60">
        <v>2024</v>
      </c>
      <c r="D60">
        <v>5.3514938488576451</v>
      </c>
      <c r="E60">
        <v>12.719298245614036</v>
      </c>
      <c r="F60">
        <v>54.741573033707866</v>
      </c>
      <c r="G60">
        <v>1.372678223951884</v>
      </c>
      <c r="H60">
        <v>1.3395728905597326</v>
      </c>
      <c r="I60">
        <v>0.56360940246045699</v>
      </c>
      <c r="J60">
        <v>0.57257208561825579</v>
      </c>
      <c r="K60">
        <v>0.34974365938953589</v>
      </c>
    </row>
    <row r="61" spans="1:11">
      <c r="A61" t="s">
        <v>13</v>
      </c>
      <c r="B61">
        <v>1</v>
      </c>
      <c r="C61">
        <v>2024</v>
      </c>
      <c r="D61">
        <v>5.0465914133269845</v>
      </c>
      <c r="E61">
        <v>11.992387418666254</v>
      </c>
      <c r="F61">
        <v>53.139601139601147</v>
      </c>
      <c r="G61">
        <v>1.3980719191229791</v>
      </c>
      <c r="H61">
        <v>1.3351336059460432</v>
      </c>
      <c r="I61">
        <v>0.56184590742324048</v>
      </c>
      <c r="J61">
        <v>0.55423793883035444</v>
      </c>
      <c r="K61">
        <v>0.34635040177520759</v>
      </c>
    </row>
    <row r="62" spans="1:11">
      <c r="A62" t="s">
        <v>13</v>
      </c>
      <c r="B62">
        <v>4</v>
      </c>
      <c r="C62">
        <v>2023</v>
      </c>
      <c r="D62">
        <v>5.3495826450349524</v>
      </c>
      <c r="E62">
        <v>12.307150227770368</v>
      </c>
      <c r="F62">
        <v>56.636553161918002</v>
      </c>
      <c r="G62">
        <v>1.446142970751966</v>
      </c>
      <c r="H62">
        <v>1.3005813807162812</v>
      </c>
      <c r="I62">
        <v>0.5653272653677428</v>
      </c>
      <c r="J62">
        <v>0.60046832199346112</v>
      </c>
      <c r="K62">
        <v>0.34256072539545968</v>
      </c>
    </row>
    <row r="63" spans="1:11">
      <c r="A63" t="s">
        <v>13</v>
      </c>
      <c r="B63">
        <v>3</v>
      </c>
      <c r="C63">
        <v>2023</v>
      </c>
      <c r="D63">
        <v>5.1724328445618184</v>
      </c>
      <c r="E63">
        <v>12.639395166734172</v>
      </c>
      <c r="F63">
        <v>54.373330235799742</v>
      </c>
      <c r="G63">
        <v>1.451727422287644</v>
      </c>
      <c r="H63">
        <v>1.3977588767382205</v>
      </c>
      <c r="I63">
        <v>0.57200632051182887</v>
      </c>
      <c r="J63">
        <v>0.70508269114209021</v>
      </c>
      <c r="K63">
        <v>0.35589063967442347</v>
      </c>
    </row>
    <row r="64" spans="1:11">
      <c r="A64" t="s">
        <v>13</v>
      </c>
      <c r="B64">
        <v>2</v>
      </c>
      <c r="C64">
        <v>2023</v>
      </c>
      <c r="D64">
        <v>4.6574175762601699</v>
      </c>
      <c r="E64">
        <v>10.661604371360406</v>
      </c>
      <c r="F64">
        <v>51.163363289425092</v>
      </c>
      <c r="G64">
        <v>1.4917569477154968</v>
      </c>
      <c r="H64">
        <v>1.2891665170211128</v>
      </c>
      <c r="I64">
        <v>0.56315978214581885</v>
      </c>
      <c r="J64">
        <v>0.73433820065944422</v>
      </c>
      <c r="K64">
        <v>0.34530827497018862</v>
      </c>
    </row>
    <row r="65" spans="1:11">
      <c r="A65" t="s">
        <v>13</v>
      </c>
      <c r="B65">
        <v>1</v>
      </c>
      <c r="C65">
        <v>2023</v>
      </c>
      <c r="D65">
        <v>4.9069217912512242</v>
      </c>
      <c r="E65">
        <v>11.03850641773629</v>
      </c>
      <c r="F65">
        <v>53.312460864120226</v>
      </c>
      <c r="G65">
        <v>1.5006021888254699</v>
      </c>
      <c r="H65">
        <v>1.2495786334759498</v>
      </c>
      <c r="I65">
        <v>0.55547230707163853</v>
      </c>
      <c r="J65">
        <v>0.72482588888307065</v>
      </c>
      <c r="K65">
        <v>0.34824491727366447</v>
      </c>
    </row>
    <row r="66" spans="1:11">
      <c r="A66" t="s">
        <v>13</v>
      </c>
      <c r="B66">
        <v>4</v>
      </c>
      <c r="C66">
        <v>2022</v>
      </c>
      <c r="D66">
        <v>4.8941876398046542</v>
      </c>
      <c r="E66">
        <v>11.317842053948651</v>
      </c>
      <c r="F66">
        <v>52.658770161290327</v>
      </c>
      <c r="G66">
        <v>1.4395184209166538</v>
      </c>
      <c r="H66">
        <v>1.3125067706640667</v>
      </c>
      <c r="I66">
        <v>0.56756883366320399</v>
      </c>
      <c r="J66">
        <v>0.68898878726812385</v>
      </c>
      <c r="K66">
        <v>0.35684799080315621</v>
      </c>
    </row>
    <row r="67" spans="1:11">
      <c r="A67" t="s">
        <v>13</v>
      </c>
      <c r="B67">
        <v>3</v>
      </c>
      <c r="C67">
        <v>2022</v>
      </c>
      <c r="D67">
        <v>4.6081332382077402</v>
      </c>
      <c r="E67">
        <v>11.847129927534054</v>
      </c>
      <c r="F67">
        <v>50.597149094644919</v>
      </c>
      <c r="G67">
        <v>1.4484726418261162</v>
      </c>
      <c r="H67">
        <v>1.5010373755901014</v>
      </c>
      <c r="I67">
        <v>0.58385282043484876</v>
      </c>
      <c r="J67">
        <v>0.75236177048865871</v>
      </c>
      <c r="K67">
        <v>0.40300141813416629</v>
      </c>
    </row>
    <row r="68" spans="1:11">
      <c r="A68" t="s">
        <v>13</v>
      </c>
      <c r="B68">
        <v>2</v>
      </c>
      <c r="C68">
        <v>2022</v>
      </c>
      <c r="D68">
        <v>3.9936775553213906</v>
      </c>
      <c r="E68">
        <v>10.452929639617553</v>
      </c>
      <c r="F68">
        <v>46.886597938144334</v>
      </c>
      <c r="G68">
        <v>1.4265104141021223</v>
      </c>
      <c r="H68">
        <v>1.530001225790635</v>
      </c>
      <c r="I68">
        <v>0.58455684346095305</v>
      </c>
      <c r="J68">
        <v>0.69166379437687719</v>
      </c>
      <c r="K68">
        <v>0.42169528771687315</v>
      </c>
    </row>
    <row r="69" spans="1:11">
      <c r="A69" t="s">
        <v>13</v>
      </c>
      <c r="B69">
        <v>1</v>
      </c>
      <c r="C69">
        <v>2022</v>
      </c>
      <c r="D69">
        <v>4.4579992176804222</v>
      </c>
      <c r="E69">
        <v>11.050845403308889</v>
      </c>
      <c r="F69">
        <v>50.730282375851999</v>
      </c>
      <c r="G69">
        <v>1.2881509998930596</v>
      </c>
      <c r="H69">
        <v>1.3883704017938308</v>
      </c>
      <c r="I69">
        <v>0.56007969880696262</v>
      </c>
      <c r="J69">
        <v>0.65763019997861194</v>
      </c>
      <c r="K69">
        <v>0.38917988487664035</v>
      </c>
    </row>
    <row r="70" spans="1:11">
      <c r="A70" t="s">
        <v>13</v>
      </c>
      <c r="B70">
        <v>4</v>
      </c>
      <c r="C70">
        <v>2021</v>
      </c>
      <c r="D70">
        <v>4.8322327869252648</v>
      </c>
      <c r="E70">
        <v>11.925057983674208</v>
      </c>
      <c r="F70">
        <v>56.084431222552766</v>
      </c>
      <c r="G70">
        <v>1.395196036191297</v>
      </c>
      <c r="H70">
        <v>1.3776017349920178</v>
      </c>
      <c r="I70">
        <v>0.55822724554187164</v>
      </c>
      <c r="J70">
        <v>0.79276174062903926</v>
      </c>
      <c r="K70">
        <v>0.38655555350246679</v>
      </c>
    </row>
    <row r="71" spans="1:11">
      <c r="A71" t="s">
        <v>13</v>
      </c>
      <c r="B71">
        <v>3</v>
      </c>
      <c r="C71">
        <v>2021</v>
      </c>
      <c r="D71">
        <v>4.3234896738081456</v>
      </c>
      <c r="E71">
        <v>9.5347043017904163</v>
      </c>
      <c r="F71">
        <v>54.642475987193173</v>
      </c>
      <c r="G71">
        <v>1.754050447931889</v>
      </c>
      <c r="H71">
        <v>1.2053260262310783</v>
      </c>
      <c r="I71">
        <v>0.54655230650453579</v>
      </c>
      <c r="J71">
        <v>1.0475252557341634</v>
      </c>
      <c r="K71">
        <v>0.35817709934091452</v>
      </c>
    </row>
    <row r="72" spans="1:11">
      <c r="A72" t="s">
        <v>13</v>
      </c>
      <c r="B72">
        <v>2</v>
      </c>
      <c r="C72">
        <v>2021</v>
      </c>
      <c r="D72">
        <v>3.1147560813344461</v>
      </c>
      <c r="E72">
        <v>7.4297420508973397</v>
      </c>
      <c r="F72">
        <v>42.006525285481239</v>
      </c>
      <c r="G72">
        <v>1.9997147543321685</v>
      </c>
      <c r="H72">
        <v>1.2949679727624215</v>
      </c>
      <c r="I72">
        <v>0.54288686480144188</v>
      </c>
      <c r="J72">
        <v>1.2860300934179563</v>
      </c>
      <c r="K72">
        <v>0.37545275980754328</v>
      </c>
    </row>
    <row r="73" spans="1:11">
      <c r="A73" t="s">
        <v>13</v>
      </c>
      <c r="B73">
        <v>1</v>
      </c>
      <c r="C73">
        <v>2021</v>
      </c>
      <c r="D73">
        <v>3.7733025749735019</v>
      </c>
      <c r="E73">
        <v>8.8095723310722303</v>
      </c>
      <c r="F73">
        <v>52.818991097922854</v>
      </c>
      <c r="G73">
        <v>2.1163559122020299</v>
      </c>
      <c r="H73">
        <v>1.2372703717721041</v>
      </c>
      <c r="I73">
        <v>0.52994575721678405</v>
      </c>
      <c r="J73">
        <v>1.2976162379041776</v>
      </c>
      <c r="K73">
        <v>0.37911899210093453</v>
      </c>
    </row>
    <row r="74" spans="1:11">
      <c r="A74" t="s">
        <v>13</v>
      </c>
      <c r="B74">
        <v>4</v>
      </c>
      <c r="C74">
        <v>2020</v>
      </c>
      <c r="D74">
        <v>3.8868027752219434</v>
      </c>
      <c r="E74">
        <v>9.1951994352276749</v>
      </c>
      <c r="F74">
        <v>54.967469667663096</v>
      </c>
      <c r="G74">
        <v>2.1210653753026634</v>
      </c>
      <c r="H74">
        <v>1.2574126367807978</v>
      </c>
      <c r="I74">
        <v>0.53150722403202944</v>
      </c>
      <c r="J74">
        <v>1.2132364810330911</v>
      </c>
      <c r="K74">
        <v>0.38246353381409964</v>
      </c>
    </row>
    <row r="75" spans="1:11">
      <c r="A75" t="s">
        <v>13</v>
      </c>
      <c r="B75">
        <v>3</v>
      </c>
      <c r="C75">
        <v>2020</v>
      </c>
      <c r="D75">
        <v>2.6409125174557273</v>
      </c>
      <c r="E75">
        <v>6.8660840508932006</v>
      </c>
      <c r="F75">
        <v>41.893746324250145</v>
      </c>
      <c r="G75">
        <v>1.9052377670572018</v>
      </c>
      <c r="H75">
        <v>1.436479886903997</v>
      </c>
      <c r="I75">
        <v>0.55251547844140436</v>
      </c>
      <c r="J75">
        <v>1.1226050999310819</v>
      </c>
      <c r="K75">
        <v>0.43609812660796465</v>
      </c>
    </row>
    <row r="76" spans="1:11">
      <c r="A76" t="s">
        <v>13</v>
      </c>
      <c r="B76">
        <v>2</v>
      </c>
      <c r="C76">
        <v>2020</v>
      </c>
      <c r="D76">
        <v>3.0468388886035642</v>
      </c>
      <c r="E76">
        <v>7.8508568781843451</v>
      </c>
      <c r="F76">
        <v>49.059334298118671</v>
      </c>
      <c r="G76">
        <v>1.5534782608695652</v>
      </c>
      <c r="H76">
        <v>1.4014424667504797</v>
      </c>
      <c r="I76">
        <v>0.5438857788505983</v>
      </c>
      <c r="J76">
        <v>0.86322981366459628</v>
      </c>
      <c r="K76">
        <v>0.40855102240485275</v>
      </c>
    </row>
    <row r="77" spans="1:11">
      <c r="A77" t="s">
        <v>13</v>
      </c>
      <c r="B77">
        <v>1</v>
      </c>
      <c r="C77">
        <v>2020</v>
      </c>
      <c r="D77">
        <v>4.2351002471848389</v>
      </c>
      <c r="E77">
        <v>10.589568382378189</v>
      </c>
      <c r="F77">
        <v>52.681926887598216</v>
      </c>
      <c r="G77">
        <v>1.2487140885710701</v>
      </c>
      <c r="H77">
        <v>1.3128798544106033</v>
      </c>
      <c r="I77">
        <v>0.52506179620983251</v>
      </c>
      <c r="J77">
        <v>0.61096474720863125</v>
      </c>
      <c r="K77">
        <v>0.38055939593746679</v>
      </c>
    </row>
    <row r="78" spans="1:11">
      <c r="A78" t="s">
        <v>13</v>
      </c>
      <c r="B78">
        <v>4</v>
      </c>
      <c r="C78">
        <v>2019</v>
      </c>
      <c r="D78">
        <v>4.3754429601101883</v>
      </c>
      <c r="E78">
        <v>10.976918947933441</v>
      </c>
      <c r="F78">
        <v>54.046911133135126</v>
      </c>
      <c r="G78">
        <v>1.2696399112577508</v>
      </c>
      <c r="H78">
        <v>1.3255166398282341</v>
      </c>
      <c r="I78">
        <v>0.52835613324240116</v>
      </c>
      <c r="J78">
        <v>0.49877694976961146</v>
      </c>
      <c r="K78">
        <v>0.35891259463179631</v>
      </c>
    </row>
    <row r="79" spans="1:11">
      <c r="A79" t="s">
        <v>13</v>
      </c>
      <c r="B79">
        <v>3</v>
      </c>
      <c r="C79">
        <v>2019</v>
      </c>
      <c r="D79">
        <v>4.1681593959269163</v>
      </c>
      <c r="E79">
        <v>10.351789747450551</v>
      </c>
      <c r="F79">
        <v>49.291184617891474</v>
      </c>
      <c r="G79">
        <v>1.563175549757734</v>
      </c>
      <c r="H79">
        <v>1.2966258298542195</v>
      </c>
      <c r="I79">
        <v>0.52208780003858135</v>
      </c>
      <c r="J79">
        <v>0.58427133805441667</v>
      </c>
      <c r="K79">
        <v>0.3640617179169115</v>
      </c>
    </row>
    <row r="80" spans="1:11">
      <c r="A80" t="s">
        <v>13</v>
      </c>
      <c r="B80">
        <v>2</v>
      </c>
      <c r="C80">
        <v>2019</v>
      </c>
      <c r="D80">
        <v>4.414297712422953</v>
      </c>
      <c r="E80">
        <v>10.500118511495614</v>
      </c>
      <c r="F80">
        <v>53.099315068493148</v>
      </c>
      <c r="G80">
        <v>1.6903684550743374</v>
      </c>
      <c r="H80">
        <v>1.1937155046896692</v>
      </c>
      <c r="I80">
        <v>0.50184344261128278</v>
      </c>
      <c r="J80">
        <v>0.73063071382399114</v>
      </c>
      <c r="K80">
        <v>0.36113094079217772</v>
      </c>
    </row>
    <row r="81" spans="1:11">
      <c r="A81" t="s">
        <v>13</v>
      </c>
      <c r="B81">
        <v>1</v>
      </c>
      <c r="C81">
        <v>2019</v>
      </c>
      <c r="D81">
        <v>4.2610749302225717</v>
      </c>
      <c r="E81">
        <v>10.332858977473881</v>
      </c>
      <c r="F81">
        <v>54.186385147433569</v>
      </c>
      <c r="G81">
        <v>1.6247803163444641</v>
      </c>
      <c r="H81">
        <v>1.2352920759432162</v>
      </c>
      <c r="I81">
        <v>0.50941100694195951</v>
      </c>
      <c r="J81">
        <v>0.67205623901581724</v>
      </c>
      <c r="K81">
        <v>0.3659690587795163</v>
      </c>
    </row>
    <row r="82" spans="1:11">
      <c r="A82" t="s">
        <v>13</v>
      </c>
      <c r="B82">
        <v>4</v>
      </c>
      <c r="C82">
        <v>2018</v>
      </c>
      <c r="D82">
        <v>4.1546298234596328</v>
      </c>
      <c r="E82">
        <v>10.397820544165414</v>
      </c>
      <c r="F82">
        <v>54.068289139120964</v>
      </c>
      <c r="G82">
        <v>1.5017551721562477</v>
      </c>
      <c r="H82">
        <v>1.3118647619712898</v>
      </c>
      <c r="I82">
        <v>0.5241783546158677</v>
      </c>
      <c r="J82">
        <v>0.61909029800582571</v>
      </c>
      <c r="K82">
        <v>0.3674664192294097</v>
      </c>
    </row>
    <row r="83" spans="1:11">
      <c r="A83" t="s">
        <v>13</v>
      </c>
      <c r="B83">
        <v>3</v>
      </c>
      <c r="C83">
        <v>2018</v>
      </c>
      <c r="D83">
        <v>4.1097869266883347</v>
      </c>
      <c r="E83">
        <v>9.9698626296607795</v>
      </c>
      <c r="F83">
        <v>52.355539197644461</v>
      </c>
      <c r="G83">
        <v>1.6113224237063246</v>
      </c>
      <c r="H83">
        <v>1.2341954022988506</v>
      </c>
      <c r="I83">
        <v>0.50876128566269407</v>
      </c>
      <c r="J83">
        <v>0.72198142414860678</v>
      </c>
      <c r="K83">
        <v>0.36819731656555815</v>
      </c>
    </row>
    <row r="84" spans="1:11">
      <c r="A84" t="s">
        <v>13</v>
      </c>
      <c r="B84">
        <v>2</v>
      </c>
      <c r="C84">
        <v>2018</v>
      </c>
      <c r="D84">
        <v>3.4162082874954161</v>
      </c>
      <c r="E84">
        <v>8.3632576845733979</v>
      </c>
      <c r="F84">
        <v>44.44656488549618</v>
      </c>
      <c r="G84">
        <v>1.6911468812877264</v>
      </c>
      <c r="H84">
        <v>1.2516877334099397</v>
      </c>
      <c r="I84">
        <v>0.5112871287128713</v>
      </c>
      <c r="J84">
        <v>0.77784891165172854</v>
      </c>
      <c r="K84">
        <v>0.37385047779651487</v>
      </c>
    </row>
    <row r="85" spans="1:11">
      <c r="A85" t="s">
        <v>13</v>
      </c>
      <c r="B85">
        <v>1</v>
      </c>
      <c r="C85">
        <v>2018</v>
      </c>
      <c r="D85">
        <v>3.7730656701717797</v>
      </c>
      <c r="E85">
        <v>9.0998008872742524</v>
      </c>
      <c r="F85">
        <v>51.350285826926864</v>
      </c>
      <c r="G85">
        <v>1.940739189613653</v>
      </c>
      <c r="H85">
        <v>1.2204911447235127</v>
      </c>
      <c r="I85">
        <v>0.50605428579705103</v>
      </c>
      <c r="J85">
        <v>0.85247618050465923</v>
      </c>
      <c r="K85">
        <v>0.36737309672714413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9166-7C36-455D-ACBC-238D68957663}">
  <dimension ref="A1:AD48"/>
  <sheetViews>
    <sheetView workbookViewId="0">
      <selection activeCell="F14" sqref="F14"/>
    </sheetView>
  </sheetViews>
  <sheetFormatPr defaultRowHeight="15"/>
  <cols>
    <col min="2" max="2" width="11.7109375" customWidth="1"/>
    <col min="3" max="3" width="13.42578125" style="16" bestFit="1" customWidth="1"/>
    <col min="4" max="4" width="13.5703125" customWidth="1"/>
    <col min="5" max="5" width="15.140625" customWidth="1"/>
    <col min="6" max="6" width="17.140625" customWidth="1"/>
    <col min="7" max="7" width="19" customWidth="1"/>
    <col min="8" max="8" width="14" customWidth="1"/>
    <col min="9" max="9" width="14.140625" customWidth="1"/>
    <col min="10" max="10" width="13.28515625" customWidth="1"/>
    <col min="12" max="12" width="15.5703125" customWidth="1"/>
    <col min="13" max="13" width="11.85546875" customWidth="1"/>
  </cols>
  <sheetData>
    <row r="1" spans="1:30" s="17" customFormat="1" ht="29.25">
      <c r="A1" s="17" t="s">
        <v>1</v>
      </c>
      <c r="B1" s="17" t="s">
        <v>2</v>
      </c>
      <c r="C1" s="18" t="s">
        <v>14</v>
      </c>
      <c r="D1" s="19" t="s">
        <v>15</v>
      </c>
      <c r="E1" s="20" t="s">
        <v>16</v>
      </c>
      <c r="F1" s="19" t="s">
        <v>17</v>
      </c>
      <c r="G1" s="19" t="s">
        <v>18</v>
      </c>
      <c r="H1" s="19" t="s">
        <v>19</v>
      </c>
      <c r="I1" s="19" t="s">
        <v>20</v>
      </c>
      <c r="J1" s="19" t="s">
        <v>21</v>
      </c>
      <c r="K1" s="21" t="s">
        <v>22</v>
      </c>
      <c r="L1" s="21" t="s">
        <v>23</v>
      </c>
      <c r="M1" s="17" t="s">
        <v>24</v>
      </c>
      <c r="N1" s="21"/>
      <c r="O1" s="21" t="s">
        <v>3</v>
      </c>
      <c r="P1" s="21" t="s">
        <v>4</v>
      </c>
      <c r="Q1" s="17" t="s">
        <v>5</v>
      </c>
      <c r="R1" s="17" t="s">
        <v>6</v>
      </c>
      <c r="S1" s="17" t="s">
        <v>7</v>
      </c>
      <c r="T1" s="17" t="s">
        <v>8</v>
      </c>
      <c r="U1" s="17" t="s">
        <v>9</v>
      </c>
      <c r="V1" s="17" t="s">
        <v>10</v>
      </c>
      <c r="W1" s="21"/>
      <c r="X1" s="17" t="s">
        <v>25</v>
      </c>
      <c r="Y1" s="17" t="s">
        <v>26</v>
      </c>
      <c r="Z1" s="17" t="s">
        <v>27</v>
      </c>
      <c r="AA1" s="17" t="s">
        <v>28</v>
      </c>
      <c r="AB1" s="17" t="s">
        <v>29</v>
      </c>
      <c r="AC1" s="17" t="s">
        <v>30</v>
      </c>
      <c r="AD1" s="17" t="s">
        <v>31</v>
      </c>
    </row>
    <row r="2" spans="1:30">
      <c r="A2">
        <v>4</v>
      </c>
      <c r="B2">
        <v>2024</v>
      </c>
      <c r="C2" s="15">
        <v>2796106.0989999999</v>
      </c>
      <c r="D2" s="4">
        <v>42768000</v>
      </c>
      <c r="E2" s="10">
        <v>14005000</v>
      </c>
      <c r="F2" s="10">
        <v>344758000</v>
      </c>
      <c r="G2" s="4">
        <v>3229315000</v>
      </c>
      <c r="H2" s="4">
        <v>3658056000</v>
      </c>
      <c r="I2" s="4">
        <v>2826968000</v>
      </c>
      <c r="J2" s="4">
        <v>4002814000</v>
      </c>
      <c r="K2">
        <v>4.82</v>
      </c>
      <c r="L2" s="4">
        <v>469317000</v>
      </c>
      <c r="M2" s="4">
        <v>454311000</v>
      </c>
      <c r="O2">
        <f>(E2/J2)*100</f>
        <v>0.34987886022183395</v>
      </c>
      <c r="P2">
        <f>(E2/F2)*100</f>
        <v>4.0622697660387868</v>
      </c>
      <c r="Q2">
        <f>(E2/D2)*100</f>
        <v>32.746445940890382</v>
      </c>
      <c r="R2">
        <f>I2/G2</f>
        <v>0.87540794255128407</v>
      </c>
      <c r="S2">
        <f>H2/F2</f>
        <v>10.610503599626405</v>
      </c>
      <c r="T2">
        <f>H2/J2</f>
        <v>0.9138710916869982</v>
      </c>
      <c r="U2">
        <f>L2/G2</f>
        <v>0.14533020160622298</v>
      </c>
      <c r="V2">
        <f>M2/(M2+F2)</f>
        <v>0.56855040052861516</v>
      </c>
      <c r="X2">
        <v>238.48</v>
      </c>
      <c r="Y2" s="4"/>
      <c r="Z2">
        <f>((K2-K3)/K3)*100</f>
        <v>10.297482837528609</v>
      </c>
      <c r="AA2">
        <f>X2*C2/D2</f>
        <v>15.591455819526749</v>
      </c>
      <c r="AB2">
        <f>X2/K2</f>
        <v>49.477178423236509</v>
      </c>
      <c r="AC2">
        <f>X2*C2/F2</f>
        <v>1.9341549216828036</v>
      </c>
      <c r="AD2">
        <f>0.5*(J2+J3)/F2</f>
        <v>11.911053550606512</v>
      </c>
    </row>
    <row r="3" spans="1:30" s="17" customFormat="1" ht="13.5" customHeight="1">
      <c r="A3" s="17">
        <v>3</v>
      </c>
      <c r="B3" s="17">
        <v>2024</v>
      </c>
      <c r="C3" s="22">
        <v>2815340.4219999998</v>
      </c>
      <c r="D3" s="23">
        <v>42654000</v>
      </c>
      <c r="E3" s="23">
        <v>12898000</v>
      </c>
      <c r="F3" s="23">
        <v>345836000</v>
      </c>
      <c r="G3" s="23">
        <v>3428361000</v>
      </c>
      <c r="H3" s="23">
        <v>3864212000</v>
      </c>
      <c r="I3" s="23">
        <v>3051197000</v>
      </c>
      <c r="J3" s="23">
        <v>4210048000</v>
      </c>
      <c r="K3" s="17">
        <v>4.37</v>
      </c>
      <c r="L3" s="23">
        <v>434260000</v>
      </c>
      <c r="M3" s="23">
        <v>460795000</v>
      </c>
      <c r="O3" s="17">
        <f t="shared" ref="O3:O29" si="0">(E3/J3)*100</f>
        <v>0.30636230275759324</v>
      </c>
      <c r="P3" s="17">
        <f t="shared" ref="P3:P29" si="1">(E3/F3)*100</f>
        <v>3.7295134109809274</v>
      </c>
      <c r="Q3" s="17">
        <f t="shared" ref="Q3:Q29" si="2">(E3/D3)*100</f>
        <v>30.238664603554184</v>
      </c>
      <c r="R3" s="17">
        <f t="shared" ref="R3:R29" si="3">I3/G3</f>
        <v>0.88998708129044757</v>
      </c>
      <c r="S3" s="17">
        <f t="shared" ref="S3:S29" si="4">H3/F3</f>
        <v>11.173538902832556</v>
      </c>
      <c r="T3" s="17">
        <f t="shared" ref="T3:T29" si="5">H3/J3</f>
        <v>0.9178546182846371</v>
      </c>
      <c r="U3" s="17">
        <f t="shared" ref="U3:U29" si="6">L3/G3</f>
        <v>0.12666694085016134</v>
      </c>
      <c r="V3" s="17">
        <f t="shared" ref="V3:V29" si="7">M3/(M3+F3)</f>
        <v>0.57125872920827492</v>
      </c>
      <c r="X3" s="24">
        <v>208.5</v>
      </c>
      <c r="Y3" s="23"/>
      <c r="Z3" s="17">
        <f t="shared" ref="Z3:Z29" si="8">((K3-K4)/K4)*100</f>
        <v>-28.594771241830063</v>
      </c>
      <c r="AA3" s="17">
        <f t="shared" ref="AA3:AA29" si="9">X3*C3/D3</f>
        <v>13.761862380714588</v>
      </c>
      <c r="AB3" s="17">
        <f t="shared" ref="AB3:AB29" si="10">X3/K3</f>
        <v>47.711670480549195</v>
      </c>
      <c r="AC3" s="17">
        <f t="shared" ref="AC3:AC29" si="11">X3*C3/F3</f>
        <v>1.6973319087284147</v>
      </c>
      <c r="AD3" s="17">
        <f t="shared" ref="AD3:AD29" si="12">0.5*(J3+J4)/F3</f>
        <v>12.076607120137869</v>
      </c>
    </row>
    <row r="4" spans="1:30">
      <c r="A4">
        <v>2</v>
      </c>
      <c r="B4">
        <v>2024</v>
      </c>
      <c r="C4" s="16">
        <v>2845164.727</v>
      </c>
      <c r="D4" s="4">
        <v>50200000</v>
      </c>
      <c r="E4" s="4">
        <v>18149000</v>
      </c>
      <c r="F4" s="4">
        <v>340552000</v>
      </c>
      <c r="G4" s="4">
        <v>3381319000</v>
      </c>
      <c r="H4" s="4">
        <v>3802451000</v>
      </c>
      <c r="I4" s="4">
        <v>3090865000</v>
      </c>
      <c r="J4" s="4">
        <v>4143003000</v>
      </c>
      <c r="K4">
        <v>6.12</v>
      </c>
      <c r="L4" s="4">
        <v>530819000</v>
      </c>
      <c r="M4" s="4">
        <v>441336000</v>
      </c>
      <c r="O4">
        <f t="shared" si="0"/>
        <v>0.43806388747485819</v>
      </c>
      <c r="P4">
        <f t="shared" si="1"/>
        <v>5.3292889191665296</v>
      </c>
      <c r="Q4">
        <f t="shared" si="2"/>
        <v>36.15338645418327</v>
      </c>
      <c r="R4">
        <f t="shared" si="3"/>
        <v>0.91410038508641156</v>
      </c>
      <c r="S4">
        <f t="shared" si="4"/>
        <v>11.165551810002585</v>
      </c>
      <c r="T4">
        <f t="shared" si="5"/>
        <v>0.9178006870861547</v>
      </c>
      <c r="U4">
        <f t="shared" si="6"/>
        <v>0.15698577980959502</v>
      </c>
      <c r="V4">
        <f t="shared" si="7"/>
        <v>0.5644491282638946</v>
      </c>
      <c r="X4">
        <v>198.89</v>
      </c>
      <c r="Y4" s="4"/>
      <c r="Z4">
        <f t="shared" si="8"/>
        <v>37.837837837837832</v>
      </c>
      <c r="AA4">
        <f t="shared" si="9"/>
        <v>11.272406624562349</v>
      </c>
      <c r="AB4">
        <f t="shared" si="10"/>
        <v>32.498366013071895</v>
      </c>
      <c r="AC4">
        <f t="shared" si="11"/>
        <v>1.6616399626284089</v>
      </c>
      <c r="AD4">
        <f t="shared" si="12"/>
        <v>12.088799948319199</v>
      </c>
    </row>
    <row r="5" spans="1:30">
      <c r="A5">
        <v>1</v>
      </c>
      <c r="B5">
        <v>2024</v>
      </c>
      <c r="C5" s="15">
        <v>2871667.8790000002</v>
      </c>
      <c r="D5" s="4">
        <v>41934000</v>
      </c>
      <c r="E5" s="4">
        <v>13419000</v>
      </c>
      <c r="F5" s="4">
        <v>336637000</v>
      </c>
      <c r="G5" s="4">
        <v>3330143000</v>
      </c>
      <c r="H5" s="4">
        <v>3754090000</v>
      </c>
      <c r="I5" s="4">
        <v>3064172000</v>
      </c>
      <c r="J5" s="4">
        <v>4090727000</v>
      </c>
      <c r="K5">
        <v>4.4400000000000004</v>
      </c>
      <c r="L5" s="4">
        <v>562116000</v>
      </c>
      <c r="M5" s="4">
        <v>442140000</v>
      </c>
      <c r="O5">
        <f t="shared" si="0"/>
        <v>0.32803460118458161</v>
      </c>
      <c r="P5">
        <f t="shared" si="1"/>
        <v>3.9861928427356466</v>
      </c>
      <c r="Q5">
        <f t="shared" si="2"/>
        <v>32.000286163971957</v>
      </c>
      <c r="R5">
        <f t="shared" si="3"/>
        <v>0.92013225858469139</v>
      </c>
      <c r="S5">
        <f t="shared" si="4"/>
        <v>11.151745054762252</v>
      </c>
      <c r="T5">
        <f t="shared" si="5"/>
        <v>0.91770729261571349</v>
      </c>
      <c r="U5">
        <f t="shared" si="6"/>
        <v>0.16879635499136222</v>
      </c>
      <c r="V5">
        <f t="shared" si="7"/>
        <v>0.5677363353052286</v>
      </c>
      <c r="X5" s="13">
        <v>195.82</v>
      </c>
      <c r="Y5" s="4"/>
      <c r="Z5">
        <f t="shared" si="8"/>
        <v>46.052631578947377</v>
      </c>
      <c r="AA5">
        <f t="shared" si="9"/>
        <v>13.409882292788192</v>
      </c>
      <c r="AB5">
        <f t="shared" si="10"/>
        <v>44.103603603603595</v>
      </c>
      <c r="AC5">
        <f t="shared" si="11"/>
        <v>1.6704343374785899</v>
      </c>
      <c r="AD5">
        <f t="shared" si="12"/>
        <v>11.831913901323977</v>
      </c>
    </row>
    <row r="6" spans="1:30" s="17" customFormat="1">
      <c r="A6" s="17">
        <v>4</v>
      </c>
      <c r="B6" s="17">
        <v>2023</v>
      </c>
      <c r="C6" s="25">
        <v>2880371.4980000001</v>
      </c>
      <c r="D6" s="23">
        <v>38574000</v>
      </c>
      <c r="E6" s="23">
        <v>9307000</v>
      </c>
      <c r="F6" s="23">
        <v>327878000</v>
      </c>
      <c r="G6" s="23">
        <v>3132670000</v>
      </c>
      <c r="H6" s="23">
        <v>3547515000</v>
      </c>
      <c r="I6" s="23">
        <v>2849559000</v>
      </c>
      <c r="J6" s="23">
        <v>3875393000</v>
      </c>
      <c r="K6" s="17">
        <v>3.04</v>
      </c>
      <c r="L6" s="23">
        <v>624151000</v>
      </c>
      <c r="M6" s="23">
        <v>436537000</v>
      </c>
      <c r="O6" s="17">
        <f t="shared" si="0"/>
        <v>0.2401562886654334</v>
      </c>
      <c r="P6" s="17">
        <f t="shared" si="1"/>
        <v>2.8385558042930601</v>
      </c>
      <c r="Q6" s="17">
        <f t="shared" si="2"/>
        <v>24.127650749209312</v>
      </c>
      <c r="R6" s="17">
        <f t="shared" si="3"/>
        <v>0.90962629322590638</v>
      </c>
      <c r="S6" s="17">
        <f t="shared" si="4"/>
        <v>10.819618882633174</v>
      </c>
      <c r="T6" s="17">
        <f t="shared" si="5"/>
        <v>0.91539490317498118</v>
      </c>
      <c r="U6" s="17">
        <f t="shared" si="6"/>
        <v>0.19923930704478926</v>
      </c>
      <c r="V6" s="17">
        <f t="shared" si="7"/>
        <v>0.57107330442233606</v>
      </c>
      <c r="X6" s="24">
        <v>165.28</v>
      </c>
      <c r="Y6" s="26"/>
      <c r="Z6" s="17">
        <f t="shared" si="8"/>
        <v>-29.792147806004621</v>
      </c>
      <c r="AA6" s="17">
        <f t="shared" si="9"/>
        <v>12.34167577097112</v>
      </c>
      <c r="AB6" s="17">
        <f t="shared" si="10"/>
        <v>54.368421052631575</v>
      </c>
      <c r="AC6" s="17">
        <f t="shared" si="11"/>
        <v>1.4519662837684748</v>
      </c>
      <c r="AD6" s="17">
        <f t="shared" si="12"/>
        <v>11.854601406620755</v>
      </c>
    </row>
    <row r="7" spans="1:30">
      <c r="A7">
        <v>3</v>
      </c>
      <c r="B7">
        <v>2023</v>
      </c>
      <c r="C7" s="15">
        <v>2891008.341</v>
      </c>
      <c r="D7" s="4">
        <v>39874000</v>
      </c>
      <c r="E7" s="4">
        <v>13151000</v>
      </c>
      <c r="F7" s="4">
        <v>317371000</v>
      </c>
      <c r="G7" s="4">
        <v>3193273000</v>
      </c>
      <c r="H7" s="4">
        <v>3580962000</v>
      </c>
      <c r="I7" s="4">
        <v>2879286000</v>
      </c>
      <c r="J7" s="4">
        <v>3898333000</v>
      </c>
      <c r="K7">
        <v>4.33</v>
      </c>
      <c r="L7" s="4">
        <v>511369000</v>
      </c>
      <c r="M7" s="4">
        <v>408263000</v>
      </c>
      <c r="O7">
        <f t="shared" si="0"/>
        <v>0.33734932341593193</v>
      </c>
      <c r="P7">
        <f t="shared" si="1"/>
        <v>4.14373083867146</v>
      </c>
      <c r="Q7">
        <f t="shared" si="2"/>
        <v>32.981391382855996</v>
      </c>
      <c r="R7">
        <f t="shared" si="3"/>
        <v>0.90167235936294832</v>
      </c>
      <c r="S7">
        <f t="shared" si="4"/>
        <v>11.28320482967883</v>
      </c>
      <c r="T7">
        <f t="shared" si="5"/>
        <v>0.91858802211098944</v>
      </c>
      <c r="U7">
        <f t="shared" si="6"/>
        <v>0.16013945566194934</v>
      </c>
      <c r="V7">
        <f t="shared" si="7"/>
        <v>0.5626293696271123</v>
      </c>
      <c r="X7" s="13">
        <v>139.88</v>
      </c>
      <c r="Y7" s="4"/>
      <c r="Z7">
        <f t="shared" si="8"/>
        <v>-8.842105263157892</v>
      </c>
      <c r="AA7">
        <f t="shared" si="9"/>
        <v>10.141802847446456</v>
      </c>
      <c r="AB7">
        <f t="shared" si="10"/>
        <v>32.304849884526554</v>
      </c>
      <c r="AC7">
        <f t="shared" si="11"/>
        <v>1.2742003735031873</v>
      </c>
      <c r="AD7">
        <f t="shared" si="12"/>
        <v>12.235795015927732</v>
      </c>
    </row>
    <row r="8" spans="1:30">
      <c r="A8">
        <v>2</v>
      </c>
      <c r="B8">
        <v>2023</v>
      </c>
      <c r="C8" s="16">
        <v>2906085.273</v>
      </c>
      <c r="D8" s="4">
        <v>41307000</v>
      </c>
      <c r="E8" s="4">
        <v>14472000</v>
      </c>
      <c r="F8" s="4">
        <v>312516000</v>
      </c>
      <c r="G8" s="4">
        <v>3171999000</v>
      </c>
      <c r="H8" s="4">
        <v>3555724000</v>
      </c>
      <c r="I8" s="4">
        <v>2847397000</v>
      </c>
      <c r="J8" s="4">
        <v>3868240000</v>
      </c>
      <c r="K8">
        <v>4.75</v>
      </c>
      <c r="L8" s="4">
        <v>495123000</v>
      </c>
      <c r="M8" s="4">
        <v>405100000</v>
      </c>
      <c r="O8">
        <f t="shared" si="0"/>
        <v>0.3741236324530019</v>
      </c>
      <c r="P8">
        <f t="shared" si="1"/>
        <v>4.6308029028913715</v>
      </c>
      <c r="Q8">
        <f t="shared" si="2"/>
        <v>35.035224054034423</v>
      </c>
      <c r="R8">
        <f t="shared" si="3"/>
        <v>0.89766642423279452</v>
      </c>
      <c r="S8">
        <f t="shared" si="4"/>
        <v>11.377734260005887</v>
      </c>
      <c r="T8">
        <f t="shared" si="5"/>
        <v>0.91920976981779823</v>
      </c>
      <c r="U8">
        <f t="shared" si="6"/>
        <v>0.1560917894362514</v>
      </c>
      <c r="V8">
        <f t="shared" si="7"/>
        <v>0.56450803772491143</v>
      </c>
      <c r="X8" s="13">
        <v>139.33000000000001</v>
      </c>
      <c r="Y8" s="4"/>
      <c r="Z8">
        <f t="shared" si="8"/>
        <v>15.853658536585376</v>
      </c>
      <c r="AA8">
        <f t="shared" si="9"/>
        <v>9.8023303819471277</v>
      </c>
      <c r="AB8">
        <f t="shared" si="10"/>
        <v>29.332631578947371</v>
      </c>
      <c r="AC8">
        <f t="shared" si="11"/>
        <v>1.2956292192626617</v>
      </c>
      <c r="AD8">
        <f t="shared" si="12"/>
        <v>12.179448412241292</v>
      </c>
    </row>
    <row r="9" spans="1:30">
      <c r="A9">
        <v>1</v>
      </c>
      <c r="B9">
        <v>2023</v>
      </c>
      <c r="C9" s="15">
        <v>2922288.5090000001</v>
      </c>
      <c r="D9" s="4">
        <v>38349000</v>
      </c>
      <c r="E9" s="4">
        <v>12622000</v>
      </c>
      <c r="F9" s="4">
        <v>303082000</v>
      </c>
      <c r="G9" s="4">
        <v>3130831000</v>
      </c>
      <c r="H9" s="4">
        <v>3441223000</v>
      </c>
      <c r="I9" s="4">
        <v>2666162000</v>
      </c>
      <c r="J9" s="4">
        <v>3744305000</v>
      </c>
      <c r="K9">
        <v>4.0999999999999996</v>
      </c>
      <c r="L9" s="4">
        <v>546000000</v>
      </c>
      <c r="M9" s="4">
        <v>337730000</v>
      </c>
      <c r="O9">
        <f t="shared" si="0"/>
        <v>0.33709860708462586</v>
      </c>
      <c r="P9">
        <f t="shared" si="1"/>
        <v>4.1645495278505491</v>
      </c>
      <c r="Q9">
        <f t="shared" si="2"/>
        <v>32.913504915382404</v>
      </c>
      <c r="R9">
        <f t="shared" si="3"/>
        <v>0.85158285452009386</v>
      </c>
      <c r="S9">
        <f t="shared" si="4"/>
        <v>11.354098890729242</v>
      </c>
      <c r="T9">
        <f t="shared" si="5"/>
        <v>0.91905520517158723</v>
      </c>
      <c r="U9">
        <f t="shared" si="6"/>
        <v>0.17439459363983556</v>
      </c>
      <c r="V9">
        <f t="shared" si="7"/>
        <v>0.52703445004150984</v>
      </c>
      <c r="X9" s="13">
        <v>123.86</v>
      </c>
      <c r="Y9" s="14"/>
      <c r="Z9">
        <f t="shared" si="8"/>
        <v>14.845938375350135</v>
      </c>
      <c r="AA9">
        <f t="shared" si="9"/>
        <v>9.4384378921155712</v>
      </c>
      <c r="AB9">
        <f t="shared" si="10"/>
        <v>30.209756097560977</v>
      </c>
      <c r="AC9">
        <f t="shared" si="11"/>
        <v>1.1942466221179089</v>
      </c>
      <c r="AD9">
        <f t="shared" si="12"/>
        <v>12.224493701374545</v>
      </c>
    </row>
    <row r="10" spans="1:30">
      <c r="A10">
        <v>4</v>
      </c>
      <c r="B10">
        <v>2022</v>
      </c>
      <c r="C10" s="15">
        <v>2943355.4589999998</v>
      </c>
      <c r="D10" s="4">
        <v>34547000</v>
      </c>
      <c r="E10" s="4">
        <v>11008000</v>
      </c>
      <c r="F10" s="4">
        <v>292332000</v>
      </c>
      <c r="G10" s="4">
        <v>3064936000</v>
      </c>
      <c r="H10" s="4">
        <v>3373411000</v>
      </c>
      <c r="I10" s="4">
        <v>2577735000</v>
      </c>
      <c r="J10" s="4">
        <v>3665743000</v>
      </c>
      <c r="K10">
        <v>3.57</v>
      </c>
      <c r="L10" s="4">
        <v>567234000</v>
      </c>
      <c r="M10" s="4">
        <v>339892000</v>
      </c>
      <c r="O10">
        <f t="shared" si="0"/>
        <v>0.30029382856354087</v>
      </c>
      <c r="P10">
        <f t="shared" si="1"/>
        <v>3.7655815990038719</v>
      </c>
      <c r="Q10">
        <f t="shared" si="2"/>
        <v>31.863837670420008</v>
      </c>
      <c r="R10">
        <f t="shared" si="3"/>
        <v>0.8410404001910643</v>
      </c>
      <c r="S10">
        <f t="shared" si="4"/>
        <v>11.539656965368144</v>
      </c>
      <c r="T10">
        <f t="shared" si="5"/>
        <v>0.92025300191530068</v>
      </c>
      <c r="U10">
        <f t="shared" si="6"/>
        <v>0.18507205370683108</v>
      </c>
      <c r="V10">
        <f t="shared" si="7"/>
        <v>0.53761325099964574</v>
      </c>
      <c r="X10" s="13">
        <v>126.53</v>
      </c>
      <c r="Y10" s="14"/>
      <c r="Z10">
        <f t="shared" si="8"/>
        <v>14.423076923076913</v>
      </c>
      <c r="AA10">
        <f t="shared" si="9"/>
        <v>10.780176751303152</v>
      </c>
      <c r="AB10">
        <f t="shared" si="10"/>
        <v>35.442577030812323</v>
      </c>
      <c r="AC10">
        <f t="shared" si="11"/>
        <v>1.2739719436369266</v>
      </c>
      <c r="AD10">
        <f t="shared" si="12"/>
        <v>12.724619610579753</v>
      </c>
    </row>
    <row r="11" spans="1:30">
      <c r="A11">
        <v>3</v>
      </c>
      <c r="B11">
        <v>2022</v>
      </c>
      <c r="C11" s="15">
        <v>2933204.8879999998</v>
      </c>
      <c r="D11" s="4">
        <v>32716000</v>
      </c>
      <c r="E11" s="4">
        <v>9737000</v>
      </c>
      <c r="F11" s="4">
        <v>288018000</v>
      </c>
      <c r="G11" s="4">
        <v>3186314000</v>
      </c>
      <c r="H11" s="4">
        <v>3485866000</v>
      </c>
      <c r="I11" s="4">
        <v>2690905000</v>
      </c>
      <c r="J11" s="4">
        <v>3773884000</v>
      </c>
      <c r="K11">
        <v>3.12</v>
      </c>
      <c r="L11" s="4">
        <v>644187000</v>
      </c>
      <c r="M11" s="4">
        <v>335339000</v>
      </c>
      <c r="O11">
        <f t="shared" si="0"/>
        <v>0.2580100501234272</v>
      </c>
      <c r="P11">
        <f t="shared" si="1"/>
        <v>3.3806914845599931</v>
      </c>
      <c r="Q11">
        <f t="shared" si="2"/>
        <v>29.762195867465461</v>
      </c>
      <c r="R11">
        <f t="shared" si="3"/>
        <v>0.84451971776792867</v>
      </c>
      <c r="S11">
        <f t="shared" si="4"/>
        <v>12.102944954829212</v>
      </c>
      <c r="T11">
        <f t="shared" si="5"/>
        <v>0.92368127902182473</v>
      </c>
      <c r="U11">
        <f t="shared" si="6"/>
        <v>0.2021731066053126</v>
      </c>
      <c r="V11">
        <f t="shared" si="7"/>
        <v>0.53795658025818271</v>
      </c>
      <c r="X11" s="13">
        <v>97.72</v>
      </c>
      <c r="Y11" s="14"/>
      <c r="Z11">
        <f t="shared" si="8"/>
        <v>13.043478260869579</v>
      </c>
      <c r="AA11">
        <f t="shared" si="9"/>
        <v>8.7612416449248069</v>
      </c>
      <c r="AB11">
        <f t="shared" si="10"/>
        <v>31.320512820512818</v>
      </c>
      <c r="AC11">
        <f t="shared" si="11"/>
        <v>0.99519051467394393</v>
      </c>
      <c r="AD11">
        <f t="shared" si="12"/>
        <v>13.220003610885431</v>
      </c>
    </row>
    <row r="12" spans="1:30">
      <c r="A12">
        <v>2</v>
      </c>
      <c r="B12">
        <v>2022</v>
      </c>
      <c r="C12" s="15">
        <v>2932572.39</v>
      </c>
      <c r="D12" s="4">
        <v>30715000</v>
      </c>
      <c r="E12" s="4">
        <v>8649000</v>
      </c>
      <c r="F12" s="4">
        <v>286143000</v>
      </c>
      <c r="G12" s="4">
        <v>3256319000</v>
      </c>
      <c r="H12" s="4">
        <v>3555171000</v>
      </c>
      <c r="I12" s="4">
        <v>2688840000</v>
      </c>
      <c r="J12" s="4">
        <v>3841314000</v>
      </c>
      <c r="K12">
        <v>2.76</v>
      </c>
      <c r="L12" s="4">
        <v>669260000</v>
      </c>
      <c r="M12" s="4">
        <v>346634000</v>
      </c>
      <c r="O12">
        <f t="shared" si="0"/>
        <v>0.22515732897649085</v>
      </c>
      <c r="P12">
        <f t="shared" si="1"/>
        <v>3.0226145668424529</v>
      </c>
      <c r="Q12">
        <f t="shared" si="2"/>
        <v>28.158880026045907</v>
      </c>
      <c r="R12">
        <f t="shared" si="3"/>
        <v>0.825729911596499</v>
      </c>
      <c r="S12">
        <f t="shared" si="4"/>
        <v>12.424455604365649</v>
      </c>
      <c r="T12">
        <f t="shared" si="5"/>
        <v>0.92550908361045203</v>
      </c>
      <c r="U12">
        <f t="shared" si="6"/>
        <v>0.2055265469998486</v>
      </c>
      <c r="V12">
        <f t="shared" si="7"/>
        <v>0.54779803943569383</v>
      </c>
      <c r="X12" s="13">
        <v>104.39</v>
      </c>
      <c r="Y12" s="14"/>
      <c r="Z12">
        <f t="shared" si="8"/>
        <v>4.9429657794676771</v>
      </c>
      <c r="AA12">
        <f t="shared" si="9"/>
        <v>9.966831573892236</v>
      </c>
      <c r="AB12">
        <f t="shared" si="10"/>
        <v>37.822463768115945</v>
      </c>
      <c r="AC12">
        <f t="shared" si="11"/>
        <v>1.0698539953523238</v>
      </c>
      <c r="AD12">
        <f t="shared" si="12"/>
        <v>13.622561097073842</v>
      </c>
    </row>
    <row r="13" spans="1:30">
      <c r="A13">
        <v>1</v>
      </c>
      <c r="B13">
        <v>2022</v>
      </c>
      <c r="C13" s="15">
        <v>2937050.466</v>
      </c>
      <c r="D13" s="4">
        <v>30717000</v>
      </c>
      <c r="E13" s="4">
        <v>8282000</v>
      </c>
      <c r="F13" s="4">
        <v>285899000</v>
      </c>
      <c r="G13" s="4">
        <v>3365405000</v>
      </c>
      <c r="H13" s="4">
        <v>3668788000</v>
      </c>
      <c r="I13" s="4">
        <v>2776235000</v>
      </c>
      <c r="J13" s="4">
        <v>3954687000</v>
      </c>
      <c r="K13">
        <v>2.63</v>
      </c>
      <c r="L13" s="4">
        <v>754532000</v>
      </c>
      <c r="M13" s="4">
        <v>350825000</v>
      </c>
      <c r="O13">
        <f t="shared" si="0"/>
        <v>0.20942238918023096</v>
      </c>
      <c r="P13">
        <f t="shared" si="1"/>
        <v>2.8968272012144149</v>
      </c>
      <c r="Q13">
        <f t="shared" si="2"/>
        <v>26.962268450695053</v>
      </c>
      <c r="R13">
        <f t="shared" si="3"/>
        <v>0.82493340326052877</v>
      </c>
      <c r="S13">
        <f t="shared" si="4"/>
        <v>12.832461813437613</v>
      </c>
      <c r="T13">
        <f t="shared" si="5"/>
        <v>0.92770628876571015</v>
      </c>
      <c r="U13">
        <f t="shared" si="6"/>
        <v>0.22420243625952893</v>
      </c>
      <c r="V13">
        <f t="shared" si="7"/>
        <v>0.55098441396900388</v>
      </c>
      <c r="X13" s="13">
        <v>125.43</v>
      </c>
      <c r="Y13" s="14"/>
      <c r="Z13">
        <f t="shared" si="8"/>
        <v>-21.021021021021024</v>
      </c>
      <c r="AA13">
        <f t="shared" si="9"/>
        <v>11.993171206510402</v>
      </c>
      <c r="AB13">
        <f t="shared" si="10"/>
        <v>47.692015209125479</v>
      </c>
      <c r="AC13">
        <f t="shared" si="11"/>
        <v>1.2885467943237998</v>
      </c>
      <c r="AD13">
        <f t="shared" si="12"/>
        <v>13.463240515007048</v>
      </c>
    </row>
    <row r="14" spans="1:30">
      <c r="A14">
        <v>4</v>
      </c>
      <c r="B14">
        <v>2021</v>
      </c>
      <c r="C14" s="15">
        <v>2952808.97</v>
      </c>
      <c r="D14" s="4">
        <v>29257000</v>
      </c>
      <c r="E14" s="4">
        <v>10399000</v>
      </c>
      <c r="F14" s="4">
        <v>294127000</v>
      </c>
      <c r="G14" s="4">
        <v>3137685000</v>
      </c>
      <c r="H14" s="4">
        <v>3449440000</v>
      </c>
      <c r="I14" s="4">
        <v>2600005000</v>
      </c>
      <c r="J14" s="4">
        <v>3743567000</v>
      </c>
      <c r="K14">
        <v>3.33</v>
      </c>
      <c r="L14" s="4">
        <v>740834000</v>
      </c>
      <c r="M14" s="4">
        <v>354599000</v>
      </c>
      <c r="O14">
        <f t="shared" si="0"/>
        <v>0.27778319447735272</v>
      </c>
      <c r="P14">
        <f t="shared" si="1"/>
        <v>3.5355475695872869</v>
      </c>
      <c r="Q14">
        <f t="shared" si="2"/>
        <v>35.543630584133709</v>
      </c>
      <c r="R14">
        <f t="shared" si="3"/>
        <v>0.82863799266019378</v>
      </c>
      <c r="S14">
        <f t="shared" si="4"/>
        <v>11.727723058406742</v>
      </c>
      <c r="T14">
        <f t="shared" si="5"/>
        <v>0.92143135143567623</v>
      </c>
      <c r="U14">
        <f t="shared" si="6"/>
        <v>0.23610846850464595</v>
      </c>
      <c r="V14">
        <f t="shared" si="7"/>
        <v>0.54660827529650424</v>
      </c>
      <c r="X14" s="13">
        <v>144.84</v>
      </c>
      <c r="Y14" s="14"/>
      <c r="Z14">
        <f t="shared" si="8"/>
        <v>-10.96256684491979</v>
      </c>
      <c r="AA14">
        <f t="shared" si="9"/>
        <v>14.618205940964557</v>
      </c>
      <c r="AB14">
        <f t="shared" si="10"/>
        <v>43.495495495495497</v>
      </c>
      <c r="AC14">
        <f t="shared" si="11"/>
        <v>1.454082254314633</v>
      </c>
      <c r="AD14">
        <f t="shared" si="12"/>
        <v>12.751537601104285</v>
      </c>
    </row>
    <row r="15" spans="1:30">
      <c r="A15">
        <v>3</v>
      </c>
      <c r="B15">
        <v>2021</v>
      </c>
      <c r="C15" s="15">
        <v>2955266.0610000002</v>
      </c>
      <c r="D15" s="4">
        <v>29647000</v>
      </c>
      <c r="E15" s="4">
        <v>11687000</v>
      </c>
      <c r="F15" s="4">
        <v>290041000</v>
      </c>
      <c r="G15" s="4">
        <v>3155813000</v>
      </c>
      <c r="H15" s="4">
        <v>3467535000</v>
      </c>
      <c r="I15" s="4">
        <v>2700791000</v>
      </c>
      <c r="J15" s="4">
        <v>3757576000</v>
      </c>
      <c r="K15">
        <v>3.74</v>
      </c>
      <c r="L15" s="4">
        <v>759869000</v>
      </c>
      <c r="M15" s="4">
        <v>348858000</v>
      </c>
      <c r="O15">
        <f t="shared" si="0"/>
        <v>0.31102497993387224</v>
      </c>
      <c r="P15">
        <f t="shared" si="1"/>
        <v>4.0294303219200041</v>
      </c>
      <c r="Q15">
        <f t="shared" si="2"/>
        <v>39.4205147232435</v>
      </c>
      <c r="R15">
        <f t="shared" si="3"/>
        <v>0.85581465061459594</v>
      </c>
      <c r="S15">
        <f t="shared" si="4"/>
        <v>11.955327005492327</v>
      </c>
      <c r="T15">
        <f t="shared" si="5"/>
        <v>0.92281167433473066</v>
      </c>
      <c r="U15">
        <f t="shared" si="6"/>
        <v>0.24078391210125569</v>
      </c>
      <c r="V15">
        <f t="shared" si="7"/>
        <v>0.54602996717791075</v>
      </c>
      <c r="X15" s="13">
        <v>148.82</v>
      </c>
      <c r="Y15" s="14"/>
      <c r="Z15">
        <f t="shared" si="8"/>
        <v>-1.0582010582010475</v>
      </c>
      <c r="AA15">
        <f t="shared" si="9"/>
        <v>14.834644152798598</v>
      </c>
      <c r="AB15">
        <f t="shared" si="10"/>
        <v>39.791443850267378</v>
      </c>
      <c r="AC15">
        <f t="shared" si="11"/>
        <v>1.5163466378822996</v>
      </c>
      <c r="AD15">
        <f t="shared" si="12"/>
        <v>12.82893108215735</v>
      </c>
    </row>
    <row r="16" spans="1:30">
      <c r="A16">
        <v>2</v>
      </c>
      <c r="B16">
        <v>2021</v>
      </c>
      <c r="C16" s="15">
        <v>2988155.355</v>
      </c>
      <c r="D16" s="4">
        <v>30479000</v>
      </c>
      <c r="E16" s="4">
        <v>11948000</v>
      </c>
      <c r="F16" s="4">
        <v>286386000</v>
      </c>
      <c r="G16" s="4">
        <v>3083541000</v>
      </c>
      <c r="H16" s="4">
        <v>3397870000</v>
      </c>
      <c r="I16" s="4">
        <v>2633703000</v>
      </c>
      <c r="J16" s="4">
        <v>3684256000</v>
      </c>
      <c r="K16">
        <v>3.78</v>
      </c>
      <c r="L16" s="4">
        <v>705421000</v>
      </c>
      <c r="M16" s="4">
        <v>351864000</v>
      </c>
      <c r="O16">
        <f t="shared" si="0"/>
        <v>0.32429885436842609</v>
      </c>
      <c r="P16">
        <f t="shared" si="1"/>
        <v>4.171991647636407</v>
      </c>
      <c r="Q16">
        <f t="shared" si="2"/>
        <v>39.200761179828739</v>
      </c>
      <c r="R16">
        <f t="shared" si="3"/>
        <v>0.85411642005084409</v>
      </c>
      <c r="S16">
        <f t="shared" si="4"/>
        <v>11.864651205017005</v>
      </c>
      <c r="T16">
        <f t="shared" si="5"/>
        <v>0.92226761658256107</v>
      </c>
      <c r="U16">
        <f t="shared" si="6"/>
        <v>0.22876978123527464</v>
      </c>
      <c r="V16">
        <f t="shared" si="7"/>
        <v>0.55129494712103411</v>
      </c>
      <c r="X16" s="13">
        <v>140.6</v>
      </c>
      <c r="Y16" s="14"/>
      <c r="Z16">
        <f t="shared" si="8"/>
        <v>-16.000000000000004</v>
      </c>
      <c r="AA16">
        <f t="shared" si="9"/>
        <v>13.784397221463959</v>
      </c>
      <c r="AB16">
        <f t="shared" si="10"/>
        <v>37.195767195767196</v>
      </c>
      <c r="AC16">
        <f t="shared" si="11"/>
        <v>1.4670222808133078</v>
      </c>
      <c r="AD16">
        <f t="shared" si="12"/>
        <v>12.873520353648573</v>
      </c>
    </row>
    <row r="17" spans="1:30">
      <c r="A17">
        <v>1</v>
      </c>
      <c r="B17">
        <v>2021</v>
      </c>
      <c r="C17" s="15">
        <v>3027128.1120000002</v>
      </c>
      <c r="D17" s="4">
        <v>32266000</v>
      </c>
      <c r="E17" s="4">
        <v>14300000</v>
      </c>
      <c r="F17" s="4">
        <v>280714000</v>
      </c>
      <c r="G17" s="4">
        <v>3113524000</v>
      </c>
      <c r="H17" s="4">
        <v>3408622000</v>
      </c>
      <c r="I17" s="4">
        <v>2630665000</v>
      </c>
      <c r="J17" s="4">
        <v>3689336000</v>
      </c>
      <c r="K17">
        <v>4.5</v>
      </c>
      <c r="L17" s="4">
        <v>711072000</v>
      </c>
      <c r="M17" s="4">
        <v>334405000</v>
      </c>
      <c r="O17">
        <f t="shared" si="0"/>
        <v>0.38760362298256379</v>
      </c>
      <c r="P17">
        <f t="shared" si="1"/>
        <v>5.0941527675855145</v>
      </c>
      <c r="Q17">
        <f t="shared" si="2"/>
        <v>44.3190975020145</v>
      </c>
      <c r="R17">
        <f t="shared" si="3"/>
        <v>0.84491560045787351</v>
      </c>
      <c r="S17">
        <f t="shared" si="4"/>
        <v>12.142686150316692</v>
      </c>
      <c r="T17">
        <f t="shared" si="5"/>
        <v>0.92391205355109973</v>
      </c>
      <c r="U17">
        <f t="shared" si="6"/>
        <v>0.22838173079764279</v>
      </c>
      <c r="V17">
        <f t="shared" si="7"/>
        <v>0.54364277481267853</v>
      </c>
      <c r="X17" s="13">
        <v>136.81</v>
      </c>
      <c r="Y17" s="14"/>
      <c r="Z17">
        <f t="shared" si="8"/>
        <v>18.733509234828492</v>
      </c>
      <c r="AA17">
        <f t="shared" si="9"/>
        <v>12.835225841527306</v>
      </c>
      <c r="AB17">
        <f t="shared" si="10"/>
        <v>30.402222222222221</v>
      </c>
      <c r="AC17">
        <f t="shared" si="11"/>
        <v>1.4753143662329633</v>
      </c>
      <c r="AD17">
        <f t="shared" si="12"/>
        <v>12.600178473464094</v>
      </c>
    </row>
    <row r="18" spans="1:30">
      <c r="A18">
        <v>4</v>
      </c>
      <c r="B18">
        <v>2020</v>
      </c>
      <c r="C18" s="15">
        <v>3051506.4360000002</v>
      </c>
      <c r="D18" s="4">
        <v>29335000</v>
      </c>
      <c r="E18" s="4">
        <v>12136000</v>
      </c>
      <c r="F18" s="4">
        <v>279354000</v>
      </c>
      <c r="G18" s="4">
        <v>2806140000</v>
      </c>
      <c r="H18" s="4">
        <v>3105403000</v>
      </c>
      <c r="I18" s="4">
        <v>2402047000</v>
      </c>
      <c r="J18" s="4">
        <v>3384757000</v>
      </c>
      <c r="K18">
        <v>3.79</v>
      </c>
      <c r="L18" s="4">
        <v>527609000</v>
      </c>
      <c r="M18" s="4">
        <v>326893000</v>
      </c>
      <c r="O18">
        <f t="shared" si="0"/>
        <v>0.35854863436282131</v>
      </c>
      <c r="P18">
        <f t="shared" si="1"/>
        <v>4.3443086549682475</v>
      </c>
      <c r="Q18">
        <f t="shared" si="2"/>
        <v>41.370376683143</v>
      </c>
      <c r="R18">
        <f t="shared" si="3"/>
        <v>0.85599684976515789</v>
      </c>
      <c r="S18">
        <f t="shared" si="4"/>
        <v>11.11637205839186</v>
      </c>
      <c r="T18">
        <f t="shared" si="5"/>
        <v>0.91746704416299307</v>
      </c>
      <c r="U18">
        <f t="shared" si="6"/>
        <v>0.18801948584176129</v>
      </c>
      <c r="V18">
        <f t="shared" si="7"/>
        <v>0.53920761669748474</v>
      </c>
      <c r="X18" s="13">
        <v>113.38</v>
      </c>
      <c r="Y18" s="14"/>
      <c r="Z18">
        <f t="shared" si="8"/>
        <v>29.794520547945208</v>
      </c>
      <c r="AA18">
        <f t="shared" si="9"/>
        <v>11.794095780251578</v>
      </c>
      <c r="AB18">
        <f t="shared" si="10"/>
        <v>29.915567282321899</v>
      </c>
      <c r="AC18">
        <f t="shared" si="11"/>
        <v>1.2384995371953866</v>
      </c>
      <c r="AD18">
        <f t="shared" si="12"/>
        <v>11.868154742727866</v>
      </c>
    </row>
    <row r="19" spans="1:30">
      <c r="A19">
        <v>3</v>
      </c>
      <c r="B19">
        <v>2020</v>
      </c>
      <c r="C19" s="15">
        <v>3048203.0630000001</v>
      </c>
      <c r="D19" s="4">
        <v>29255000</v>
      </c>
      <c r="E19" s="4">
        <v>9443000</v>
      </c>
      <c r="F19" s="4">
        <v>271113000</v>
      </c>
      <c r="G19" s="4">
        <v>2676597000</v>
      </c>
      <c r="H19" s="4">
        <v>2974963000</v>
      </c>
      <c r="I19" s="4">
        <v>2349064000</v>
      </c>
      <c r="J19" s="4">
        <v>3246076000</v>
      </c>
      <c r="K19">
        <v>2.92</v>
      </c>
      <c r="L19" s="4">
        <v>487522000</v>
      </c>
      <c r="M19" s="4">
        <v>321167000</v>
      </c>
      <c r="O19">
        <f t="shared" si="0"/>
        <v>0.29090508047254593</v>
      </c>
      <c r="P19">
        <f t="shared" si="1"/>
        <v>3.4830495033436244</v>
      </c>
      <c r="Q19">
        <f t="shared" si="2"/>
        <v>32.278243035378566</v>
      </c>
      <c r="R19">
        <f t="shared" si="3"/>
        <v>0.877630812557886</v>
      </c>
      <c r="S19">
        <f t="shared" si="4"/>
        <v>10.973147728069108</v>
      </c>
      <c r="T19">
        <f t="shared" si="5"/>
        <v>0.916479774349091</v>
      </c>
      <c r="U19">
        <f t="shared" si="6"/>
        <v>0.18214247419391114</v>
      </c>
      <c r="V19">
        <f t="shared" si="7"/>
        <v>0.54225535219828458</v>
      </c>
      <c r="X19" s="13">
        <v>85.11</v>
      </c>
      <c r="Y19" s="14"/>
      <c r="Z19">
        <f t="shared" si="8"/>
        <v>111.59420289855073</v>
      </c>
      <c r="AA19">
        <f t="shared" si="9"/>
        <v>8.8679734299070248</v>
      </c>
      <c r="AB19">
        <f t="shared" si="10"/>
        <v>29.147260273972602</v>
      </c>
      <c r="AC19">
        <f t="shared" si="11"/>
        <v>0.95691671993570948</v>
      </c>
      <c r="AD19">
        <f t="shared" si="12"/>
        <v>11.912359422085993</v>
      </c>
    </row>
    <row r="20" spans="1:30">
      <c r="A20">
        <v>2</v>
      </c>
      <c r="B20">
        <v>2020</v>
      </c>
      <c r="C20" s="15">
        <v>3047604.4870000002</v>
      </c>
      <c r="D20" s="4">
        <v>33075000</v>
      </c>
      <c r="E20" s="4">
        <v>4687000</v>
      </c>
      <c r="F20" s="4">
        <v>264466000</v>
      </c>
      <c r="G20" s="4">
        <v>2610818000</v>
      </c>
      <c r="H20" s="4">
        <v>2948649000</v>
      </c>
      <c r="I20" s="4">
        <v>2295437000</v>
      </c>
      <c r="J20" s="4">
        <v>3213115000</v>
      </c>
      <c r="K20">
        <v>1.38</v>
      </c>
      <c r="L20" s="4">
        <v>493729000</v>
      </c>
      <c r="M20" s="4">
        <v>365017000</v>
      </c>
      <c r="O20">
        <f t="shared" si="0"/>
        <v>0.14587090720375712</v>
      </c>
      <c r="P20">
        <f t="shared" si="1"/>
        <v>1.772250497228377</v>
      </c>
      <c r="Q20">
        <f t="shared" si="2"/>
        <v>14.170823885109598</v>
      </c>
      <c r="R20">
        <f t="shared" si="3"/>
        <v>0.87920222704148665</v>
      </c>
      <c r="S20">
        <f t="shared" si="4"/>
        <v>11.149444541075223</v>
      </c>
      <c r="T20">
        <f t="shared" si="5"/>
        <v>0.91769171038073649</v>
      </c>
      <c r="U20">
        <f t="shared" si="6"/>
        <v>0.18910893061101922</v>
      </c>
      <c r="V20">
        <f t="shared" si="7"/>
        <v>0.57986792335932824</v>
      </c>
      <c r="X20" s="13">
        <v>82.35</v>
      </c>
      <c r="Y20" s="14"/>
      <c r="Z20">
        <f t="shared" si="8"/>
        <v>76.923076923076906</v>
      </c>
      <c r="AA20">
        <f t="shared" si="9"/>
        <v>7.5879132125306121</v>
      </c>
      <c r="AB20">
        <f t="shared" si="10"/>
        <v>59.673913043478258</v>
      </c>
      <c r="AC20">
        <f t="shared" si="11"/>
        <v>0.94896973336629276</v>
      </c>
      <c r="AD20">
        <f t="shared" si="12"/>
        <v>12.010137408967504</v>
      </c>
    </row>
    <row r="21" spans="1:30">
      <c r="A21">
        <v>1</v>
      </c>
      <c r="B21">
        <v>2020</v>
      </c>
      <c r="C21" s="15">
        <v>3047022.8769999999</v>
      </c>
      <c r="D21" s="4">
        <v>28286000</v>
      </c>
      <c r="E21" s="4">
        <v>2865000</v>
      </c>
      <c r="F21" s="4">
        <v>261262000</v>
      </c>
      <c r="G21" s="4">
        <v>2559195000</v>
      </c>
      <c r="H21" s="4">
        <v>2878169000</v>
      </c>
      <c r="I21" s="4">
        <v>2278889000</v>
      </c>
      <c r="J21" s="4">
        <v>3139431000</v>
      </c>
      <c r="K21">
        <v>0.78</v>
      </c>
      <c r="L21" s="4">
        <v>367534000</v>
      </c>
      <c r="M21" s="4">
        <v>351253000</v>
      </c>
      <c r="O21">
        <f t="shared" si="0"/>
        <v>9.1258575200410516E-2</v>
      </c>
      <c r="P21">
        <f t="shared" si="1"/>
        <v>1.0966003475438448</v>
      </c>
      <c r="Q21">
        <f t="shared" si="2"/>
        <v>10.128685568832637</v>
      </c>
      <c r="R21">
        <f t="shared" si="3"/>
        <v>0.89047102702216907</v>
      </c>
      <c r="S21">
        <f t="shared" si="4"/>
        <v>11.016408815671625</v>
      </c>
      <c r="T21">
        <f t="shared" si="5"/>
        <v>0.91678046117274115</v>
      </c>
      <c r="U21">
        <f t="shared" si="6"/>
        <v>0.14361312834699974</v>
      </c>
      <c r="V21">
        <f t="shared" si="7"/>
        <v>0.57346024178999699</v>
      </c>
      <c r="X21" s="13">
        <v>78.010000000000005</v>
      </c>
      <c r="Y21" s="14"/>
      <c r="Z21">
        <f t="shared" si="8"/>
        <v>-69.649805447470811</v>
      </c>
      <c r="AA21">
        <f t="shared" si="9"/>
        <v>8.4033887659891828</v>
      </c>
      <c r="AB21">
        <f t="shared" si="10"/>
        <v>100.01282051282051</v>
      </c>
      <c r="AC21">
        <f t="shared" si="11"/>
        <v>0.90980798828291143</v>
      </c>
      <c r="AD21">
        <f t="shared" si="12"/>
        <v>11.151277261905673</v>
      </c>
    </row>
    <row r="22" spans="1:30">
      <c r="A22">
        <v>4</v>
      </c>
      <c r="B22">
        <v>2019</v>
      </c>
      <c r="C22" s="15">
        <v>3073976.6159999999</v>
      </c>
      <c r="D22" s="4">
        <v>28559000</v>
      </c>
      <c r="E22" s="4">
        <v>8520000</v>
      </c>
      <c r="F22" s="4">
        <v>261330000</v>
      </c>
      <c r="G22" s="4">
        <v>2116710000</v>
      </c>
      <c r="H22" s="4">
        <v>2426049000</v>
      </c>
      <c r="I22" s="4">
        <v>1939833000</v>
      </c>
      <c r="J22" s="4">
        <v>2687379000</v>
      </c>
      <c r="K22">
        <v>2.57</v>
      </c>
      <c r="L22" s="4">
        <v>263631000</v>
      </c>
      <c r="M22" s="4">
        <v>332418000</v>
      </c>
      <c r="O22">
        <f t="shared" si="0"/>
        <v>0.31703752987576372</v>
      </c>
      <c r="P22">
        <f t="shared" si="1"/>
        <v>3.2602456663988062</v>
      </c>
      <c r="Q22">
        <f t="shared" si="2"/>
        <v>29.832977345145139</v>
      </c>
      <c r="R22">
        <f t="shared" si="3"/>
        <v>0.91643777371486879</v>
      </c>
      <c r="S22">
        <f t="shared" si="4"/>
        <v>9.2834691769027664</v>
      </c>
      <c r="T22">
        <f t="shared" si="5"/>
        <v>0.90275655201592331</v>
      </c>
      <c r="U22">
        <f t="shared" si="6"/>
        <v>0.12454752894822625</v>
      </c>
      <c r="V22">
        <f t="shared" si="7"/>
        <v>0.55986378059378727</v>
      </c>
      <c r="X22" s="13">
        <v>120.02</v>
      </c>
      <c r="Y22" s="14"/>
      <c r="Z22">
        <f t="shared" si="8"/>
        <v>-4.1044776119403101</v>
      </c>
      <c r="AA22">
        <f t="shared" si="9"/>
        <v>12.918473106632584</v>
      </c>
      <c r="AB22">
        <f t="shared" si="10"/>
        <v>46.70038910505837</v>
      </c>
      <c r="AC22">
        <f t="shared" si="11"/>
        <v>1.411773135316726</v>
      </c>
      <c r="AD22">
        <f t="shared" si="12"/>
        <v>10.43133203229633</v>
      </c>
    </row>
    <row r="23" spans="1:30">
      <c r="A23">
        <v>3</v>
      </c>
      <c r="B23">
        <v>2019</v>
      </c>
      <c r="C23" s="15">
        <v>3136484.9240000001</v>
      </c>
      <c r="D23" s="4">
        <v>29291000</v>
      </c>
      <c r="E23" s="4">
        <v>9080000</v>
      </c>
      <c r="F23" s="4">
        <v>264348000</v>
      </c>
      <c r="G23" s="4">
        <v>2185326000</v>
      </c>
      <c r="H23" s="4">
        <v>2500313000</v>
      </c>
      <c r="I23" s="4">
        <v>2030834000</v>
      </c>
      <c r="J23" s="4">
        <v>2764661000</v>
      </c>
      <c r="K23">
        <v>2.68</v>
      </c>
      <c r="L23" s="4">
        <v>256597000</v>
      </c>
      <c r="M23" s="4">
        <v>345365000</v>
      </c>
      <c r="O23">
        <f t="shared" si="0"/>
        <v>0.32843086367551033</v>
      </c>
      <c r="P23">
        <f t="shared" si="1"/>
        <v>3.4348661612722626</v>
      </c>
      <c r="Q23">
        <f t="shared" si="2"/>
        <v>30.999283056228876</v>
      </c>
      <c r="R23">
        <f t="shared" si="3"/>
        <v>0.92930482683132865</v>
      </c>
      <c r="S23">
        <f t="shared" si="4"/>
        <v>9.458414665516667</v>
      </c>
      <c r="T23">
        <f t="shared" si="5"/>
        <v>0.90438321371046937</v>
      </c>
      <c r="U23">
        <f t="shared" si="6"/>
        <v>0.11741817925563508</v>
      </c>
      <c r="V23">
        <f t="shared" si="7"/>
        <v>0.5664386358827842</v>
      </c>
      <c r="X23" s="13">
        <v>100.52</v>
      </c>
      <c r="Y23" s="14"/>
      <c r="Z23">
        <f t="shared" si="8"/>
        <v>-4.9645390070921875</v>
      </c>
      <c r="AA23">
        <f t="shared" si="9"/>
        <v>10.763697537143832</v>
      </c>
      <c r="AB23">
        <f t="shared" si="10"/>
        <v>37.507462686567159</v>
      </c>
      <c r="AC23">
        <f t="shared" si="11"/>
        <v>1.1926682424700774</v>
      </c>
      <c r="AD23">
        <f t="shared" si="12"/>
        <v>10.387897771119887</v>
      </c>
    </row>
    <row r="24" spans="1:30">
      <c r="A24">
        <v>2</v>
      </c>
      <c r="B24">
        <v>2019</v>
      </c>
      <c r="C24" s="15">
        <v>3197484.9890000001</v>
      </c>
      <c r="D24" s="4">
        <v>28747000</v>
      </c>
      <c r="E24" s="4">
        <v>9652000</v>
      </c>
      <c r="F24" s="4">
        <v>263215000</v>
      </c>
      <c r="G24" s="4">
        <v>2149710000</v>
      </c>
      <c r="H24" s="4">
        <v>2464164000</v>
      </c>
      <c r="I24" s="4">
        <v>2091397000</v>
      </c>
      <c r="J24" s="4">
        <v>2727379000</v>
      </c>
      <c r="K24">
        <v>2.82</v>
      </c>
      <c r="L24" s="4">
        <v>268038000</v>
      </c>
      <c r="M24" s="4">
        <v>348759000</v>
      </c>
      <c r="O24">
        <f t="shared" si="0"/>
        <v>0.35389287664090691</v>
      </c>
      <c r="P24">
        <f t="shared" si="1"/>
        <v>3.6669642687536808</v>
      </c>
      <c r="Q24">
        <f t="shared" si="2"/>
        <v>33.575677461996037</v>
      </c>
      <c r="R24">
        <f t="shared" si="3"/>
        <v>0.97287401556489017</v>
      </c>
      <c r="S24">
        <f t="shared" si="4"/>
        <v>9.3617916912030097</v>
      </c>
      <c r="T24">
        <f t="shared" si="5"/>
        <v>0.90349159394422263</v>
      </c>
      <c r="U24">
        <f t="shared" si="6"/>
        <v>0.12468565527443237</v>
      </c>
      <c r="V24">
        <f t="shared" si="7"/>
        <v>0.56989185815083643</v>
      </c>
      <c r="X24" s="13">
        <v>94.82</v>
      </c>
      <c r="Y24" s="14"/>
      <c r="Z24">
        <v>0</v>
      </c>
      <c r="AA24">
        <f t="shared" si="9"/>
        <v>10.546684059448985</v>
      </c>
      <c r="AB24">
        <f t="shared" si="10"/>
        <v>33.624113475177303</v>
      </c>
      <c r="AC24">
        <f t="shared" si="11"/>
        <v>1.1518550487509449</v>
      </c>
      <c r="AD24">
        <f t="shared" si="12"/>
        <v>10.380424747829721</v>
      </c>
    </row>
    <row r="25" spans="1:30">
      <c r="A25">
        <v>1</v>
      </c>
      <c r="B25">
        <v>2019</v>
      </c>
      <c r="C25" s="16">
        <v>3243972.9709999999</v>
      </c>
      <c r="D25" s="4">
        <v>29123000</v>
      </c>
      <c r="E25" s="4">
        <v>9179000</v>
      </c>
      <c r="F25" s="4">
        <v>259837000</v>
      </c>
      <c r="G25" s="4">
        <v>2160503000</v>
      </c>
      <c r="H25" s="4">
        <v>2477351000</v>
      </c>
      <c r="I25" s="4">
        <v>2150098000</v>
      </c>
      <c r="J25" s="4">
        <v>2737188000</v>
      </c>
      <c r="K25">
        <v>2.65</v>
      </c>
      <c r="L25" s="4">
        <v>302604000</v>
      </c>
      <c r="M25" s="4">
        <v>362198000</v>
      </c>
      <c r="O25">
        <f t="shared" si="0"/>
        <v>0.33534415611934587</v>
      </c>
      <c r="P25">
        <f t="shared" si="1"/>
        <v>3.5325992833968991</v>
      </c>
      <c r="Q25">
        <f t="shared" si="2"/>
        <v>31.518044157538718</v>
      </c>
      <c r="R25">
        <f t="shared" si="3"/>
        <v>0.99518399187596596</v>
      </c>
      <c r="S25">
        <f t="shared" si="4"/>
        <v>9.5342503184688869</v>
      </c>
      <c r="T25">
        <f t="shared" si="5"/>
        <v>0.90507155518729443</v>
      </c>
      <c r="U25">
        <f t="shared" si="6"/>
        <v>0.140061828194638</v>
      </c>
      <c r="V25">
        <f t="shared" si="7"/>
        <v>0.58227913220317185</v>
      </c>
      <c r="X25" s="13">
        <v>85.21</v>
      </c>
      <c r="Y25" s="14"/>
      <c r="Z25">
        <f t="shared" si="8"/>
        <v>33.838383838383834</v>
      </c>
      <c r="AA25">
        <f t="shared" si="9"/>
        <v>9.4914307200120174</v>
      </c>
      <c r="AB25">
        <f t="shared" si="10"/>
        <v>32.154716981132076</v>
      </c>
      <c r="AC25">
        <f t="shared" si="11"/>
        <v>1.0638166883812157</v>
      </c>
      <c r="AD25">
        <f t="shared" si="12"/>
        <v>10.313619692345586</v>
      </c>
    </row>
    <row r="26" spans="1:30">
      <c r="A26">
        <v>4</v>
      </c>
      <c r="B26">
        <v>2018</v>
      </c>
      <c r="C26" s="15">
        <v>3274241.7259999998</v>
      </c>
      <c r="D26" s="4">
        <v>25863000</v>
      </c>
      <c r="E26" s="4">
        <v>7066000</v>
      </c>
      <c r="F26" s="4">
        <v>256515000</v>
      </c>
      <c r="G26" s="4">
        <v>2063745000</v>
      </c>
      <c r="H26" s="4">
        <v>2366017000</v>
      </c>
      <c r="I26" s="4">
        <v>2058404000</v>
      </c>
      <c r="J26" s="4">
        <v>2622532000</v>
      </c>
      <c r="K26">
        <v>1.98</v>
      </c>
      <c r="L26" s="4">
        <v>278793000</v>
      </c>
      <c r="M26" s="4">
        <v>351307000</v>
      </c>
      <c r="O26">
        <f t="shared" si="0"/>
        <v>0.26943427191736841</v>
      </c>
      <c r="P26">
        <f t="shared" si="1"/>
        <v>2.7546147398787597</v>
      </c>
      <c r="Q26">
        <f t="shared" si="2"/>
        <v>27.320883114874533</v>
      </c>
      <c r="R26">
        <f t="shared" si="3"/>
        <v>0.99741198646150564</v>
      </c>
      <c r="S26">
        <f t="shared" si="4"/>
        <v>9.2236984191957578</v>
      </c>
      <c r="T26">
        <f t="shared" si="5"/>
        <v>0.9021880381249876</v>
      </c>
      <c r="U26">
        <f t="shared" si="6"/>
        <v>0.13509081790628202</v>
      </c>
      <c r="V26">
        <f t="shared" si="7"/>
        <v>0.57797677609563325</v>
      </c>
      <c r="X26" s="13">
        <v>81.510000000000005</v>
      </c>
      <c r="Y26" s="14"/>
      <c r="Z26">
        <f t="shared" si="8"/>
        <v>-15.38461538461538</v>
      </c>
      <c r="AA26">
        <f t="shared" si="9"/>
        <v>10.319121644289526</v>
      </c>
      <c r="AB26">
        <f t="shared" si="10"/>
        <v>41.166666666666671</v>
      </c>
      <c r="AC26">
        <f t="shared" si="11"/>
        <v>1.0404204162963568</v>
      </c>
      <c r="AD26">
        <f t="shared" si="12"/>
        <v>10.209373720835039</v>
      </c>
    </row>
    <row r="27" spans="1:30">
      <c r="A27">
        <v>3</v>
      </c>
      <c r="B27">
        <v>2018</v>
      </c>
      <c r="C27" s="15">
        <v>3325410.7250000001</v>
      </c>
      <c r="D27" s="4">
        <v>27260000</v>
      </c>
      <c r="E27" s="4">
        <v>8380000</v>
      </c>
      <c r="F27" s="4">
        <v>258956000</v>
      </c>
      <c r="G27" s="4">
        <v>2065862000</v>
      </c>
      <c r="H27" s="4">
        <v>2356227000</v>
      </c>
      <c r="I27" s="4">
        <v>2076538000</v>
      </c>
      <c r="J27" s="4">
        <v>2615183000</v>
      </c>
      <c r="K27">
        <v>2.34</v>
      </c>
      <c r="L27" s="4">
        <v>419097000</v>
      </c>
      <c r="M27" s="4">
        <v>334759000</v>
      </c>
      <c r="O27">
        <f t="shared" si="0"/>
        <v>0.32043646658761549</v>
      </c>
      <c r="P27">
        <f t="shared" si="1"/>
        <v>3.2360709927555265</v>
      </c>
      <c r="Q27">
        <f t="shared" si="2"/>
        <v>30.74101247248716</v>
      </c>
      <c r="R27">
        <f t="shared" si="3"/>
        <v>1.0051678185667774</v>
      </c>
      <c r="S27">
        <f t="shared" si="4"/>
        <v>9.0989473115123811</v>
      </c>
      <c r="T27">
        <f t="shared" si="5"/>
        <v>0.90097977847056976</v>
      </c>
      <c r="U27">
        <f t="shared" si="6"/>
        <v>0.20286785855008707</v>
      </c>
      <c r="V27">
        <f t="shared" si="7"/>
        <v>0.56383786833750205</v>
      </c>
      <c r="X27" s="13">
        <v>93.56</v>
      </c>
      <c r="Y27" s="14"/>
      <c r="Z27">
        <f t="shared" si="8"/>
        <v>2.1834061135371101</v>
      </c>
      <c r="AA27">
        <f t="shared" si="9"/>
        <v>11.41325852644901</v>
      </c>
      <c r="AB27">
        <f t="shared" si="10"/>
        <v>39.982905982905983</v>
      </c>
      <c r="AC27">
        <f t="shared" si="11"/>
        <v>1.2014605857018181</v>
      </c>
      <c r="AD27">
        <f t="shared" si="12"/>
        <v>10.050419762430684</v>
      </c>
    </row>
    <row r="28" spans="1:30">
      <c r="A28">
        <v>2</v>
      </c>
      <c r="B28">
        <v>2018</v>
      </c>
      <c r="C28" s="15">
        <v>3360884.1069999998</v>
      </c>
      <c r="D28" s="4">
        <v>27753000</v>
      </c>
      <c r="E28" s="4">
        <v>8316000</v>
      </c>
      <c r="F28" s="4">
        <v>257458000</v>
      </c>
      <c r="G28" s="4">
        <v>2038155000</v>
      </c>
      <c r="H28" s="4">
        <v>2332592000</v>
      </c>
      <c r="I28" s="4">
        <v>2061317000</v>
      </c>
      <c r="J28" s="4">
        <v>2590050000</v>
      </c>
      <c r="K28">
        <v>2.29</v>
      </c>
      <c r="L28" s="4">
        <v>405180000</v>
      </c>
      <c r="M28" s="4">
        <v>336350000</v>
      </c>
      <c r="O28">
        <f t="shared" si="0"/>
        <v>0.3210748827242717</v>
      </c>
      <c r="P28">
        <f t="shared" si="1"/>
        <v>3.2300414048116588</v>
      </c>
      <c r="Q28">
        <f t="shared" si="2"/>
        <v>29.964328180737215</v>
      </c>
      <c r="R28">
        <f t="shared" si="3"/>
        <v>1.0113641994843376</v>
      </c>
      <c r="S28">
        <f t="shared" si="4"/>
        <v>9.0600874705777255</v>
      </c>
      <c r="T28">
        <f t="shared" si="5"/>
        <v>0.90059728576668407</v>
      </c>
      <c r="U28">
        <f t="shared" si="6"/>
        <v>0.19879744180398448</v>
      </c>
      <c r="V28">
        <f t="shared" si="7"/>
        <v>0.56642887936841535</v>
      </c>
      <c r="X28" s="13">
        <v>85.93</v>
      </c>
      <c r="Y28" s="14"/>
      <c r="Z28">
        <f t="shared" si="8"/>
        <v>-3.3755274261603407</v>
      </c>
      <c r="AA28">
        <f t="shared" si="9"/>
        <v>10.406110017457932</v>
      </c>
      <c r="AB28">
        <f t="shared" si="10"/>
        <v>37.52401746724891</v>
      </c>
      <c r="AC28">
        <f t="shared" si="11"/>
        <v>1.1217393567669678</v>
      </c>
      <c r="AD28">
        <f t="shared" si="12"/>
        <v>10.098414110262645</v>
      </c>
    </row>
    <row r="29" spans="1:30">
      <c r="A29">
        <v>1</v>
      </c>
      <c r="B29">
        <v>2018</v>
      </c>
      <c r="C29" s="15">
        <v>3404776.9219999998</v>
      </c>
      <c r="D29" s="4">
        <v>27907000</v>
      </c>
      <c r="E29" s="4">
        <v>8712000</v>
      </c>
      <c r="F29" s="4">
        <v>256201000</v>
      </c>
      <c r="G29" s="4">
        <v>2057551000</v>
      </c>
      <c r="H29" s="4">
        <v>2353584000</v>
      </c>
      <c r="I29" s="4">
        <v>2068410000</v>
      </c>
      <c r="J29" s="4">
        <v>2609785000</v>
      </c>
      <c r="K29">
        <v>2.37</v>
      </c>
      <c r="L29" s="4">
        <v>414812000</v>
      </c>
      <c r="M29" s="4">
        <v>336430000</v>
      </c>
      <c r="O29">
        <f t="shared" si="0"/>
        <v>0.333820602080248</v>
      </c>
      <c r="P29">
        <f t="shared" si="1"/>
        <v>3.4004551114164268</v>
      </c>
      <c r="Q29">
        <f t="shared" si="2"/>
        <v>31.217973985021679</v>
      </c>
      <c r="R29">
        <f t="shared" si="3"/>
        <v>1.0052776334584173</v>
      </c>
      <c r="S29">
        <f t="shared" si="4"/>
        <v>9.1864746819879706</v>
      </c>
      <c r="T29">
        <f t="shared" si="5"/>
        <v>0.90183061056753722</v>
      </c>
      <c r="U29">
        <f t="shared" si="6"/>
        <v>0.20160472328510934</v>
      </c>
      <c r="V29">
        <f t="shared" si="7"/>
        <v>0.56768883166759754</v>
      </c>
      <c r="X29" s="13">
        <v>90.23</v>
      </c>
      <c r="Y29" s="14"/>
      <c r="Z29">
        <f t="shared" si="8"/>
        <v>119.44444444444444</v>
      </c>
      <c r="AA29">
        <f t="shared" si="9"/>
        <v>11.008457436200954</v>
      </c>
      <c r="AB29">
        <f t="shared" si="10"/>
        <v>38.071729957805907</v>
      </c>
      <c r="AC29">
        <f t="shared" si="11"/>
        <v>1.1991093776841621</v>
      </c>
      <c r="AD29">
        <f t="shared" si="12"/>
        <v>10.037792592534768</v>
      </c>
    </row>
    <row r="30" spans="1:30" ht="14.25">
      <c r="F30" s="4"/>
      <c r="G30" s="4"/>
      <c r="H30" s="4"/>
      <c r="J30" s="11">
        <v>2533600000</v>
      </c>
      <c r="K30">
        <v>1.08</v>
      </c>
      <c r="L30" s="4"/>
      <c r="M30" s="4"/>
    </row>
    <row r="31" spans="1:30">
      <c r="B31" s="1"/>
      <c r="E31" s="4"/>
      <c r="F31" s="4"/>
      <c r="H31" s="4"/>
      <c r="M31" s="4"/>
    </row>
    <row r="32" spans="1:30">
      <c r="E32" s="4"/>
      <c r="F32" s="4"/>
      <c r="H32" s="4"/>
    </row>
    <row r="33" spans="5:8">
      <c r="E33" s="4"/>
      <c r="F33" s="4"/>
      <c r="H33" s="4"/>
    </row>
    <row r="34" spans="5:8">
      <c r="E34" s="4"/>
      <c r="F34" s="4"/>
      <c r="H34" s="4"/>
    </row>
    <row r="35" spans="5:8">
      <c r="E35" s="4"/>
      <c r="F35" s="4"/>
    </row>
    <row r="36" spans="5:8">
      <c r="E36" s="4"/>
      <c r="F36" s="4"/>
    </row>
    <row r="37" spans="5:8">
      <c r="E37" s="4"/>
      <c r="F37" s="4"/>
    </row>
    <row r="38" spans="5:8">
      <c r="E38" s="4"/>
    </row>
    <row r="39" spans="5:8">
      <c r="E39" s="4"/>
    </row>
    <row r="40" spans="5:8">
      <c r="E40" s="4"/>
    </row>
    <row r="41" spans="5:8">
      <c r="E41" s="4"/>
    </row>
    <row r="42" spans="5:8">
      <c r="E42" s="4"/>
    </row>
    <row r="43" spans="5:8">
      <c r="E43" s="4"/>
    </row>
    <row r="44" spans="5:8">
      <c r="E44" s="4"/>
    </row>
    <row r="45" spans="5:8">
      <c r="E45" s="4"/>
    </row>
    <row r="46" spans="5:8">
      <c r="E46" s="4"/>
    </row>
    <row r="47" spans="5:8">
      <c r="E47" s="4"/>
    </row>
    <row r="48" spans="5:8">
      <c r="E48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FD77-2D63-4419-8752-1731D5A46331}">
  <dimension ref="A1:AD39"/>
  <sheetViews>
    <sheetView topLeftCell="O1" workbookViewId="0">
      <selection activeCell="C11" sqref="C11"/>
    </sheetView>
  </sheetViews>
  <sheetFormatPr defaultRowHeight="15" customHeight="1"/>
  <cols>
    <col min="2" max="2" width="11.7109375" customWidth="1"/>
    <col min="3" max="3" width="16.85546875" customWidth="1"/>
    <col min="4" max="4" width="13.140625" customWidth="1"/>
    <col min="5" max="5" width="12.140625" customWidth="1"/>
    <col min="6" max="6" width="14.140625" customWidth="1"/>
    <col min="7" max="7" width="16.140625" style="4" customWidth="1"/>
    <col min="8" max="8" width="13.140625" customWidth="1"/>
    <col min="9" max="9" width="16.5703125" style="4" customWidth="1"/>
    <col min="10" max="10" width="13.85546875" customWidth="1"/>
    <col min="12" max="12" width="24.140625" customWidth="1"/>
    <col min="13" max="13" width="14.7109375" customWidth="1"/>
  </cols>
  <sheetData>
    <row r="1" spans="1:30" ht="43.5">
      <c r="A1" t="s">
        <v>1</v>
      </c>
      <c r="B1" t="s">
        <v>2</v>
      </c>
      <c r="C1" s="2" t="s">
        <v>14</v>
      </c>
      <c r="D1" s="1" t="s">
        <v>15</v>
      </c>
      <c r="E1" s="2" t="s">
        <v>16</v>
      </c>
      <c r="F1" s="1" t="s">
        <v>17</v>
      </c>
      <c r="G1" s="8" t="s">
        <v>18</v>
      </c>
      <c r="H1" s="1" t="s">
        <v>19</v>
      </c>
      <c r="I1" s="8" t="s">
        <v>20</v>
      </c>
      <c r="J1" s="1" t="s">
        <v>21</v>
      </c>
      <c r="K1" s="3" t="s">
        <v>22</v>
      </c>
      <c r="L1" s="3" t="s">
        <v>23</v>
      </c>
      <c r="M1" t="s">
        <v>24</v>
      </c>
      <c r="N1" s="3"/>
      <c r="O1" s="3" t="s">
        <v>3</v>
      </c>
      <c r="P1" s="3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>
      <c r="A2">
        <v>4</v>
      </c>
      <c r="B2">
        <v>2024</v>
      </c>
      <c r="C2" s="9">
        <v>1612855.59</v>
      </c>
      <c r="D2">
        <v>16223000</v>
      </c>
      <c r="E2" s="8">
        <v>3714000</v>
      </c>
      <c r="F2" s="4">
        <v>104511000</v>
      </c>
      <c r="G2" s="4">
        <v>820824000</v>
      </c>
      <c r="H2" s="7">
        <v>1109643000</v>
      </c>
      <c r="I2" s="4">
        <v>672121000</v>
      </c>
      <c r="J2" s="4">
        <v>1215071000</v>
      </c>
      <c r="K2">
        <v>2.23</v>
      </c>
      <c r="L2" s="12">
        <v>75743000</v>
      </c>
      <c r="M2" s="12">
        <v>310421000</v>
      </c>
      <c r="O2">
        <f>(E2/J2)*100</f>
        <v>0.30566115066526978</v>
      </c>
      <c r="P2">
        <f>(E2/F2)*100</f>
        <v>3.5536929127077532</v>
      </c>
      <c r="Q2">
        <f>(E2/D2)*100</f>
        <v>22.893422918079271</v>
      </c>
      <c r="R2">
        <f>I2/G2</f>
        <v>0.81883692484625203</v>
      </c>
      <c r="S2">
        <f>H2/F2</f>
        <v>10.617475672417257</v>
      </c>
      <c r="T2">
        <f>H2/J2</f>
        <v>0.91323305387092601</v>
      </c>
      <c r="U2">
        <f>L2/G2</f>
        <v>9.2276785279182871E-2</v>
      </c>
      <c r="V2">
        <f>M2/(M2+F2)</f>
        <v>0.74812499397491639</v>
      </c>
      <c r="X2" s="13">
        <v>124.89</v>
      </c>
      <c r="Y2" s="4"/>
      <c r="Z2">
        <f>((K2-K3)/K3)*100</f>
        <v>18.61702127659575</v>
      </c>
      <c r="AA2">
        <f>X2*C2/D2</f>
        <v>12.416293819583307</v>
      </c>
      <c r="AB2">
        <f>X2/K2</f>
        <v>56.004484304932738</v>
      </c>
      <c r="AC2">
        <f>X2*C2/F2</f>
        <v>1.9273524761517926</v>
      </c>
      <c r="AD2">
        <f>0.5*(J2+J3)/F2</f>
        <v>11.831759336337802</v>
      </c>
    </row>
    <row r="3" spans="1:30">
      <c r="A3">
        <v>3</v>
      </c>
      <c r="B3">
        <v>2024</v>
      </c>
      <c r="C3" s="3">
        <v>1612068.43</v>
      </c>
      <c r="D3" s="4">
        <v>15383000</v>
      </c>
      <c r="E3" s="4">
        <v>3188000</v>
      </c>
      <c r="F3" s="4">
        <v>103647000</v>
      </c>
      <c r="G3" s="4">
        <v>855176000</v>
      </c>
      <c r="H3" s="4">
        <v>1153356000</v>
      </c>
      <c r="I3" s="4">
        <v>683102000</v>
      </c>
      <c r="J3" s="4">
        <v>1258027000</v>
      </c>
      <c r="K3">
        <v>1.88</v>
      </c>
      <c r="L3" s="12">
        <v>61732000</v>
      </c>
      <c r="M3" s="6">
        <v>316323000</v>
      </c>
      <c r="O3">
        <f t="shared" ref="O3:O29" si="0">(E3/J3)*100</f>
        <v>0.25341268510135317</v>
      </c>
      <c r="P3">
        <f t="shared" ref="P3:P29" si="1">(E3/F3)*100</f>
        <v>3.0758246741343211</v>
      </c>
      <c r="Q3">
        <f t="shared" ref="Q3:Q29" si="2">(E3/D3)*100</f>
        <v>20.724176038484039</v>
      </c>
      <c r="R3">
        <f t="shared" ref="R3:R29" si="3">I3/G3</f>
        <v>0.79878527928753851</v>
      </c>
      <c r="S3">
        <f t="shared" ref="S3:S29" si="4">H3/F3</f>
        <v>11.127731627543488</v>
      </c>
      <c r="T3">
        <f t="shared" ref="T3:T29" si="5">H3/J3</f>
        <v>0.9167974932175541</v>
      </c>
      <c r="U3">
        <f t="shared" ref="U3:U29" si="6">L3/G3</f>
        <v>7.2186310186441158E-2</v>
      </c>
      <c r="V3">
        <f t="shared" ref="V3:V29" si="7">M3/(M3+F3)</f>
        <v>0.75320380027144795</v>
      </c>
      <c r="X3" s="13">
        <v>102.74</v>
      </c>
      <c r="Y3" s="4"/>
      <c r="Z3">
        <f t="shared" ref="Z3:Z29" si="8">((K3-K4)/K4)*100</f>
        <v>3.2967032967032872</v>
      </c>
      <c r="AA3">
        <f t="shared" ref="AA3:AA29" si="9">X3*C3/D3</f>
        <v>10.766684684274848</v>
      </c>
      <c r="AB3">
        <f t="shared" ref="AB3:AB29" si="10">X3/K3</f>
        <v>54.648936170212764</v>
      </c>
      <c r="AC3">
        <f t="shared" ref="AC3:AC29" si="11">X3*C3/F3</f>
        <v>1.5979614508688142</v>
      </c>
      <c r="AD3">
        <f t="shared" ref="AD3:AD29" si="12">0.5*(J3+J4)/F3</f>
        <v>11.917730373286251</v>
      </c>
    </row>
    <row r="4" spans="1:30">
      <c r="A4">
        <v>2</v>
      </c>
      <c r="B4">
        <v>2024</v>
      </c>
      <c r="C4" s="3">
        <v>1619075.15</v>
      </c>
      <c r="D4" s="4">
        <v>15019000</v>
      </c>
      <c r="E4" s="4">
        <v>3076000</v>
      </c>
      <c r="F4" s="4">
        <v>100714000</v>
      </c>
      <c r="G4" s="4">
        <v>835644000</v>
      </c>
      <c r="H4" s="4">
        <v>1110841000</v>
      </c>
      <c r="I4" s="4">
        <v>648744000</v>
      </c>
      <c r="J4" s="4">
        <v>1212447000</v>
      </c>
      <c r="K4">
        <v>1.82</v>
      </c>
      <c r="L4" s="12">
        <v>61116000</v>
      </c>
      <c r="M4" s="6">
        <v>292337000</v>
      </c>
      <c r="O4">
        <f t="shared" si="0"/>
        <v>0.25370181129566904</v>
      </c>
      <c r="P4">
        <f t="shared" si="1"/>
        <v>3.0541930615406003</v>
      </c>
      <c r="Q4">
        <f t="shared" si="2"/>
        <v>20.480724415740063</v>
      </c>
      <c r="R4">
        <f t="shared" si="3"/>
        <v>0.77634016399327943</v>
      </c>
      <c r="S4">
        <f t="shared" si="4"/>
        <v>11.029658240165221</v>
      </c>
      <c r="T4">
        <f t="shared" si="5"/>
        <v>0.91619757399704893</v>
      </c>
      <c r="U4">
        <f t="shared" si="6"/>
        <v>7.3136407369645454E-2</v>
      </c>
      <c r="V4">
        <f t="shared" si="7"/>
        <v>0.74376353195895695</v>
      </c>
      <c r="X4" s="13">
        <v>94.94</v>
      </c>
      <c r="Y4" s="4"/>
      <c r="Z4">
        <f t="shared" si="8"/>
        <v>-9.9009900990098991</v>
      </c>
      <c r="AA4">
        <f t="shared" si="9"/>
        <v>10.234702359744324</v>
      </c>
      <c r="AB4">
        <f t="shared" si="10"/>
        <v>52.164835164835161</v>
      </c>
      <c r="AC4">
        <f t="shared" si="11"/>
        <v>1.5262525045276725</v>
      </c>
      <c r="AD4">
        <f t="shared" si="12"/>
        <v>12.118225867307425</v>
      </c>
    </row>
    <row r="5" spans="1:30">
      <c r="A5">
        <v>1</v>
      </c>
      <c r="B5">
        <v>2024</v>
      </c>
      <c r="C5" s="3">
        <v>1626657.46</v>
      </c>
      <c r="D5" s="4">
        <v>15136000</v>
      </c>
      <c r="E5" s="4">
        <v>3412000</v>
      </c>
      <c r="F5" s="4">
        <v>99198000</v>
      </c>
      <c r="G5" s="4">
        <v>856980000</v>
      </c>
      <c r="H5" s="4">
        <v>1128363000</v>
      </c>
      <c r="I5" s="4">
        <v>656749000</v>
      </c>
      <c r="J5" s="4">
        <v>1228503000</v>
      </c>
      <c r="K5">
        <v>2.02</v>
      </c>
      <c r="L5" s="12">
        <v>69813000</v>
      </c>
      <c r="M5" s="6">
        <v>286474000</v>
      </c>
      <c r="O5">
        <f t="shared" si="0"/>
        <v>0.27773639950411189</v>
      </c>
      <c r="P5">
        <f t="shared" si="1"/>
        <v>3.4395854755136193</v>
      </c>
      <c r="Q5">
        <f t="shared" si="2"/>
        <v>22.542283298097253</v>
      </c>
      <c r="R5">
        <f t="shared" si="3"/>
        <v>0.7663527736936685</v>
      </c>
      <c r="S5">
        <f t="shared" si="4"/>
        <v>11.37485634791024</v>
      </c>
      <c r="T5">
        <f t="shared" si="5"/>
        <v>0.91848615754296081</v>
      </c>
      <c r="U5">
        <f t="shared" si="6"/>
        <v>8.1463978155849617E-2</v>
      </c>
      <c r="V5">
        <f t="shared" si="7"/>
        <v>0.74279180236055509</v>
      </c>
      <c r="X5" s="13">
        <v>91.13</v>
      </c>
      <c r="Y5" s="4"/>
      <c r="Z5">
        <f t="shared" si="8"/>
        <v>134.88372093023258</v>
      </c>
      <c r="AA5">
        <f t="shared" si="9"/>
        <v>9.7936901644952421</v>
      </c>
      <c r="AB5">
        <f t="shared" si="10"/>
        <v>45.113861386138609</v>
      </c>
      <c r="AC5">
        <f t="shared" si="11"/>
        <v>1.4943576919877415</v>
      </c>
      <c r="AD5">
        <f t="shared" si="12"/>
        <v>12.208895340631868</v>
      </c>
    </row>
    <row r="6" spans="1:30">
      <c r="A6">
        <v>4</v>
      </c>
      <c r="B6">
        <v>2023</v>
      </c>
      <c r="C6" s="3">
        <v>1626828.44</v>
      </c>
      <c r="D6" s="4">
        <v>12896000</v>
      </c>
      <c r="E6" s="4">
        <v>1517000</v>
      </c>
      <c r="F6" s="4">
        <v>99038000</v>
      </c>
      <c r="G6" s="4">
        <v>829979000</v>
      </c>
      <c r="H6" s="4">
        <v>1093711000</v>
      </c>
      <c r="I6" s="4">
        <v>619808000</v>
      </c>
      <c r="J6" s="4">
        <v>1193693000</v>
      </c>
      <c r="K6">
        <v>0.86</v>
      </c>
      <c r="L6" s="12">
        <v>58661000</v>
      </c>
      <c r="M6" s="6">
        <v>276387000</v>
      </c>
      <c r="O6">
        <f t="shared" si="0"/>
        <v>0.12708460215482539</v>
      </c>
      <c r="P6">
        <f t="shared" si="1"/>
        <v>1.5317352935236979</v>
      </c>
      <c r="Q6">
        <f t="shared" si="2"/>
        <v>11.76333746898263</v>
      </c>
      <c r="R6">
        <f t="shared" si="3"/>
        <v>0.74677552082643051</v>
      </c>
      <c r="S6">
        <f t="shared" si="4"/>
        <v>11.043346998121933</v>
      </c>
      <c r="T6">
        <f t="shared" si="5"/>
        <v>0.91624144566484012</v>
      </c>
      <c r="U6">
        <f t="shared" si="6"/>
        <v>7.0677691845215357E-2</v>
      </c>
      <c r="V6">
        <f t="shared" si="7"/>
        <v>0.73619764267163879</v>
      </c>
      <c r="X6" s="13">
        <v>89.38</v>
      </c>
      <c r="Y6" s="14"/>
      <c r="Z6">
        <f t="shared" si="8"/>
        <v>-37.681159420289852</v>
      </c>
      <c r="AA6">
        <f t="shared" si="9"/>
        <v>11.275273415570718</v>
      </c>
      <c r="AB6">
        <f t="shared" si="10"/>
        <v>103.93023255813954</v>
      </c>
      <c r="AC6">
        <f t="shared" si="11"/>
        <v>1.4681831818817017</v>
      </c>
      <c r="AD6">
        <f t="shared" si="12"/>
        <v>11.928280054120641</v>
      </c>
    </row>
    <row r="7" spans="1:30">
      <c r="A7">
        <v>3</v>
      </c>
      <c r="B7">
        <v>2023</v>
      </c>
      <c r="C7" s="3">
        <v>1642250.17</v>
      </c>
      <c r="D7" s="4">
        <v>13273000</v>
      </c>
      <c r="E7" s="4">
        <v>2408000</v>
      </c>
      <c r="F7" s="4">
        <v>99211000</v>
      </c>
      <c r="G7" s="4">
        <v>821662000</v>
      </c>
      <c r="H7" s="4">
        <v>1068855000</v>
      </c>
      <c r="I7" s="4">
        <v>624353000</v>
      </c>
      <c r="J7" s="4">
        <v>1169013000</v>
      </c>
      <c r="K7">
        <v>1.38</v>
      </c>
      <c r="L7" s="12">
        <v>79763000</v>
      </c>
      <c r="M7" s="6">
        <v>256861000</v>
      </c>
      <c r="O7">
        <f t="shared" si="0"/>
        <v>0.20598573326387304</v>
      </c>
      <c r="P7">
        <f t="shared" si="1"/>
        <v>2.4271502151979112</v>
      </c>
      <c r="Q7">
        <f t="shared" si="2"/>
        <v>18.142092970692385</v>
      </c>
      <c r="R7">
        <f t="shared" si="3"/>
        <v>0.75986597895485009</v>
      </c>
      <c r="S7">
        <f t="shared" si="4"/>
        <v>10.773553335819617</v>
      </c>
      <c r="T7">
        <f t="shared" si="5"/>
        <v>0.91432259521493775</v>
      </c>
      <c r="U7">
        <f t="shared" si="6"/>
        <v>9.707519637028364E-2</v>
      </c>
      <c r="V7">
        <f t="shared" si="7"/>
        <v>0.72137376710328249</v>
      </c>
      <c r="X7" s="13">
        <v>77.33</v>
      </c>
      <c r="Y7" s="4"/>
      <c r="Z7">
        <f t="shared" si="8"/>
        <v>11.290322580645155</v>
      </c>
      <c r="AA7">
        <f t="shared" si="9"/>
        <v>9.5679353308295028</v>
      </c>
      <c r="AB7">
        <f t="shared" si="10"/>
        <v>56.036231884057976</v>
      </c>
      <c r="AC7">
        <f t="shared" si="11"/>
        <v>1.2800516640906752</v>
      </c>
      <c r="AD7">
        <f t="shared" si="12"/>
        <v>11.762425537490802</v>
      </c>
    </row>
    <row r="8" spans="1:30">
      <c r="A8">
        <v>2</v>
      </c>
      <c r="B8">
        <v>2023</v>
      </c>
      <c r="C8" s="3">
        <v>1658733.13</v>
      </c>
      <c r="D8" s="4">
        <v>13457000</v>
      </c>
      <c r="E8" s="4">
        <v>2182000</v>
      </c>
      <c r="F8" s="4">
        <v>100386000</v>
      </c>
      <c r="G8" s="4">
        <v>815577000</v>
      </c>
      <c r="H8" s="4">
        <v>1063550000</v>
      </c>
      <c r="I8" s="4">
        <v>633810000</v>
      </c>
      <c r="J8" s="4">
        <v>1164911000</v>
      </c>
      <c r="K8">
        <v>1.24</v>
      </c>
      <c r="L8" s="12">
        <v>72209000</v>
      </c>
      <c r="M8" s="6">
        <v>256267000</v>
      </c>
      <c r="O8">
        <f t="shared" si="0"/>
        <v>0.18731044689250939</v>
      </c>
      <c r="P8">
        <f t="shared" si="1"/>
        <v>2.173609865917558</v>
      </c>
      <c r="Q8">
        <f t="shared" si="2"/>
        <v>16.214609496916101</v>
      </c>
      <c r="R8">
        <f t="shared" si="3"/>
        <v>0.77713079206500424</v>
      </c>
      <c r="S8">
        <f t="shared" si="4"/>
        <v>10.594604825374056</v>
      </c>
      <c r="T8">
        <f t="shared" si="5"/>
        <v>0.91298820253221058</v>
      </c>
      <c r="U8">
        <f t="shared" si="6"/>
        <v>8.8537317751726685E-2</v>
      </c>
      <c r="V8">
        <f t="shared" si="7"/>
        <v>0.71853314005489932</v>
      </c>
      <c r="X8" s="13">
        <v>80.12</v>
      </c>
      <c r="Y8" s="4"/>
      <c r="Z8">
        <f t="shared" si="8"/>
        <v>-27.058823529411764</v>
      </c>
      <c r="AA8">
        <f t="shared" si="9"/>
        <v>9.8757299825815554</v>
      </c>
      <c r="AB8">
        <f t="shared" si="10"/>
        <v>64.612903225806463</v>
      </c>
      <c r="AC8">
        <f t="shared" si="11"/>
        <v>1.3238668576853345</v>
      </c>
      <c r="AD8">
        <f t="shared" si="12"/>
        <v>11.778609567071106</v>
      </c>
    </row>
    <row r="9" spans="1:30">
      <c r="A9">
        <v>1</v>
      </c>
      <c r="B9">
        <v>2023</v>
      </c>
      <c r="C9" s="4">
        <v>1670000</v>
      </c>
      <c r="D9" s="4">
        <v>14517000</v>
      </c>
      <c r="E9" s="4">
        <v>2980000</v>
      </c>
      <c r="F9" s="4">
        <v>100826000</v>
      </c>
      <c r="G9" s="4">
        <v>847768000</v>
      </c>
      <c r="H9" s="4">
        <v>1097950000</v>
      </c>
      <c r="I9" s="4">
        <v>668150000</v>
      </c>
      <c r="J9" s="4">
        <v>1199904000</v>
      </c>
      <c r="K9">
        <v>1.7</v>
      </c>
      <c r="L9" s="12">
        <v>78029000</v>
      </c>
      <c r="M9" s="6">
        <v>258852000</v>
      </c>
      <c r="O9">
        <f t="shared" si="0"/>
        <v>0.24835320158946048</v>
      </c>
      <c r="P9">
        <f t="shared" si="1"/>
        <v>2.9555868525975444</v>
      </c>
      <c r="Q9">
        <f t="shared" si="2"/>
        <v>20.527657229455119</v>
      </c>
      <c r="R9">
        <f t="shared" si="3"/>
        <v>0.78812835587094587</v>
      </c>
      <c r="S9">
        <f t="shared" si="4"/>
        <v>10.889552298018367</v>
      </c>
      <c r="T9">
        <f t="shared" si="5"/>
        <v>0.91503153585620178</v>
      </c>
      <c r="U9">
        <f t="shared" si="6"/>
        <v>9.204051108322088E-2</v>
      </c>
      <c r="V9">
        <f t="shared" si="7"/>
        <v>0.71967704446755154</v>
      </c>
      <c r="X9" s="13">
        <v>81.67</v>
      </c>
      <c r="Y9" s="14"/>
      <c r="Z9">
        <f t="shared" si="8"/>
        <v>33.85826771653543</v>
      </c>
      <c r="AA9">
        <f t="shared" si="9"/>
        <v>9.3951160708135291</v>
      </c>
      <c r="AB9">
        <f t="shared" si="10"/>
        <v>48.04117647058824</v>
      </c>
      <c r="AC9">
        <f t="shared" si="11"/>
        <v>1.3527155693967825</v>
      </c>
      <c r="AD9">
        <f t="shared" si="12"/>
        <v>11.803180727193382</v>
      </c>
    </row>
    <row r="10" spans="1:30">
      <c r="A10">
        <v>4</v>
      </c>
      <c r="B10">
        <v>2022</v>
      </c>
      <c r="C10" s="4">
        <v>1675000</v>
      </c>
      <c r="D10" s="4">
        <v>12749000</v>
      </c>
      <c r="E10" s="4">
        <v>2236000</v>
      </c>
      <c r="F10" s="4">
        <v>100141000</v>
      </c>
      <c r="G10" s="4">
        <v>840942000</v>
      </c>
      <c r="H10" s="4">
        <v>1079000000</v>
      </c>
      <c r="I10" s="4">
        <v>667733000</v>
      </c>
      <c r="J10" s="4">
        <v>1180231000</v>
      </c>
      <c r="K10">
        <v>1.27</v>
      </c>
      <c r="L10" s="12">
        <v>92747000</v>
      </c>
      <c r="M10" s="6">
        <v>246216000</v>
      </c>
      <c r="O10">
        <f t="shared" si="0"/>
        <v>0.18945443730930639</v>
      </c>
      <c r="P10">
        <f t="shared" si="1"/>
        <v>2.2328516791324233</v>
      </c>
      <c r="Q10">
        <f t="shared" si="2"/>
        <v>17.538630480822025</v>
      </c>
      <c r="R10">
        <f t="shared" si="3"/>
        <v>0.79402979040171617</v>
      </c>
      <c r="S10">
        <f t="shared" si="4"/>
        <v>10.774807521394834</v>
      </c>
      <c r="T10">
        <f t="shared" si="5"/>
        <v>0.91422780794607161</v>
      </c>
      <c r="U10">
        <f t="shared" si="6"/>
        <v>0.11028941353862692</v>
      </c>
      <c r="V10">
        <f t="shared" si="7"/>
        <v>0.71087346292986719</v>
      </c>
      <c r="X10" s="13">
        <v>78.45</v>
      </c>
      <c r="Y10" s="14"/>
      <c r="Z10">
        <f t="shared" si="8"/>
        <v>-13.605442176870747</v>
      </c>
      <c r="AA10">
        <f t="shared" si="9"/>
        <v>10.306984861557769</v>
      </c>
      <c r="AB10">
        <f t="shared" si="10"/>
        <v>61.771653543307089</v>
      </c>
      <c r="AC10">
        <f t="shared" si="11"/>
        <v>1.3121873158846027</v>
      </c>
      <c r="AD10">
        <f t="shared" si="12"/>
        <v>11.684824397599385</v>
      </c>
    </row>
    <row r="11" spans="1:30">
      <c r="A11">
        <v>3</v>
      </c>
      <c r="B11">
        <v>2022</v>
      </c>
      <c r="C11" s="3">
        <v>1694051.27</v>
      </c>
      <c r="D11" s="4">
        <v>12986000</v>
      </c>
      <c r="E11" s="4">
        <v>2632000</v>
      </c>
      <c r="F11" s="4">
        <v>101011000</v>
      </c>
      <c r="G11" s="4">
        <v>837517000</v>
      </c>
      <c r="H11" s="4">
        <v>1057940000</v>
      </c>
      <c r="I11" s="4">
        <v>658169000</v>
      </c>
      <c r="J11" s="4">
        <v>1160029000</v>
      </c>
      <c r="K11">
        <v>1.47</v>
      </c>
      <c r="L11" s="12">
        <v>71283000</v>
      </c>
      <c r="M11" s="6">
        <v>228124000</v>
      </c>
      <c r="O11">
        <f t="shared" si="0"/>
        <v>0.22689087945215164</v>
      </c>
      <c r="P11">
        <f t="shared" si="1"/>
        <v>2.6056568096543939</v>
      </c>
      <c r="Q11">
        <f t="shared" si="2"/>
        <v>20.267980902510395</v>
      </c>
      <c r="R11">
        <f t="shared" si="3"/>
        <v>0.78585748110187614</v>
      </c>
      <c r="S11">
        <f t="shared" si="4"/>
        <v>10.473512785736206</v>
      </c>
      <c r="T11">
        <f t="shared" si="5"/>
        <v>0.91199444151827236</v>
      </c>
      <c r="U11">
        <f t="shared" si="6"/>
        <v>8.5112302198044928E-2</v>
      </c>
      <c r="V11">
        <f t="shared" si="7"/>
        <v>0.69310161483889587</v>
      </c>
      <c r="X11" s="13">
        <v>72.2</v>
      </c>
      <c r="Y11" s="14"/>
      <c r="Z11">
        <f t="shared" si="8"/>
        <v>5.7553956834532434</v>
      </c>
      <c r="AA11">
        <f t="shared" si="9"/>
        <v>9.4186432846142001</v>
      </c>
      <c r="AB11">
        <f t="shared" si="10"/>
        <v>49.115646258503403</v>
      </c>
      <c r="AC11">
        <f t="shared" si="11"/>
        <v>1.2108631900882083</v>
      </c>
      <c r="AD11">
        <f t="shared" si="12"/>
        <v>11.552231935135778</v>
      </c>
    </row>
    <row r="12" spans="1:30">
      <c r="A12">
        <v>2</v>
      </c>
      <c r="B12">
        <v>2022</v>
      </c>
      <c r="C12" s="3">
        <v>1723083.21</v>
      </c>
      <c r="D12" s="4">
        <v>13132000</v>
      </c>
      <c r="E12" s="4">
        <v>2495000</v>
      </c>
      <c r="F12" s="4">
        <v>101596000</v>
      </c>
      <c r="G12" s="4">
        <v>844937000</v>
      </c>
      <c r="H12" s="4">
        <v>1071114000</v>
      </c>
      <c r="I12" s="4">
        <v>679770000</v>
      </c>
      <c r="J12" s="4">
        <v>1173776000</v>
      </c>
      <c r="K12">
        <v>1.39</v>
      </c>
      <c r="L12" s="12">
        <v>88139000</v>
      </c>
      <c r="M12" s="6">
        <v>233414000</v>
      </c>
      <c r="O12">
        <f t="shared" si="0"/>
        <v>0.21256185166505362</v>
      </c>
      <c r="P12">
        <f t="shared" si="1"/>
        <v>2.4558053466671916</v>
      </c>
      <c r="Q12">
        <f t="shared" si="2"/>
        <v>18.999390801096556</v>
      </c>
      <c r="R12">
        <f t="shared" si="3"/>
        <v>0.80452152053940118</v>
      </c>
      <c r="S12">
        <f t="shared" si="4"/>
        <v>10.542875703767866</v>
      </c>
      <c r="T12">
        <f t="shared" si="5"/>
        <v>0.91253697468682271</v>
      </c>
      <c r="U12">
        <f t="shared" si="6"/>
        <v>0.10431428615387893</v>
      </c>
      <c r="V12">
        <f t="shared" si="7"/>
        <v>0.69673741082355756</v>
      </c>
      <c r="X12" s="13">
        <v>68.86</v>
      </c>
      <c r="Y12" s="14"/>
      <c r="Z12">
        <f t="shared" si="8"/>
        <v>-31.188118811881193</v>
      </c>
      <c r="AA12">
        <f t="shared" si="9"/>
        <v>9.0352962108285109</v>
      </c>
      <c r="AB12">
        <f t="shared" si="10"/>
        <v>49.539568345323744</v>
      </c>
      <c r="AC12">
        <f t="shared" si="11"/>
        <v>1.1678758006279775</v>
      </c>
      <c r="AD12">
        <f t="shared" si="12"/>
        <v>11.791847119965354</v>
      </c>
    </row>
    <row r="13" spans="1:30">
      <c r="A13">
        <v>1</v>
      </c>
      <c r="B13">
        <v>2022</v>
      </c>
      <c r="C13" s="3">
        <v>1756153.37</v>
      </c>
      <c r="D13" s="4">
        <v>14801000</v>
      </c>
      <c r="E13" s="4">
        <v>3666000</v>
      </c>
      <c r="F13" s="4">
        <v>102901000</v>
      </c>
      <c r="G13" s="4">
        <v>888341000</v>
      </c>
      <c r="H13" s="4">
        <v>1118158000</v>
      </c>
      <c r="I13" s="4">
        <v>705912000</v>
      </c>
      <c r="J13" s="4">
        <v>1222233000</v>
      </c>
      <c r="K13">
        <v>2.02</v>
      </c>
      <c r="L13" s="12">
        <v>94771000</v>
      </c>
      <c r="M13" s="6">
        <v>238625000</v>
      </c>
      <c r="O13">
        <f t="shared" si="0"/>
        <v>0.29994280959522446</v>
      </c>
      <c r="P13">
        <f t="shared" si="1"/>
        <v>3.5626475933178492</v>
      </c>
      <c r="Q13">
        <f t="shared" si="2"/>
        <v>24.768596716438079</v>
      </c>
      <c r="R13">
        <f t="shared" si="3"/>
        <v>0.7946407967210789</v>
      </c>
      <c r="S13">
        <f t="shared" si="4"/>
        <v>10.866347265818602</v>
      </c>
      <c r="T13">
        <f t="shared" si="5"/>
        <v>0.91484847815432901</v>
      </c>
      <c r="U13">
        <f t="shared" si="6"/>
        <v>0.1066831318153727</v>
      </c>
      <c r="V13">
        <f t="shared" si="7"/>
        <v>0.69870229499364611</v>
      </c>
      <c r="X13" s="13">
        <v>78.45</v>
      </c>
      <c r="Y13" s="14"/>
      <c r="Z13">
        <f t="shared" si="8"/>
        <v>0.49751243781095678</v>
      </c>
      <c r="AA13">
        <f t="shared" si="9"/>
        <v>9.3081705206742793</v>
      </c>
      <c r="AB13">
        <f t="shared" si="10"/>
        <v>38.836633663366335</v>
      </c>
      <c r="AC13">
        <f t="shared" si="11"/>
        <v>1.3388619340579782</v>
      </c>
      <c r="AD13">
        <f t="shared" si="12"/>
        <v>11.712097064168473</v>
      </c>
    </row>
    <row r="14" spans="1:30">
      <c r="A14">
        <v>4</v>
      </c>
      <c r="B14">
        <v>2021</v>
      </c>
      <c r="C14" s="3">
        <v>1772226.53</v>
      </c>
      <c r="D14" s="4">
        <v>14524000</v>
      </c>
      <c r="E14" s="4">
        <v>3696000</v>
      </c>
      <c r="F14" s="4">
        <v>105441000</v>
      </c>
      <c r="G14" s="4">
        <v>848415000</v>
      </c>
      <c r="H14" s="4">
        <v>1081542000</v>
      </c>
      <c r="I14" s="4">
        <v>661589000</v>
      </c>
      <c r="J14" s="4">
        <v>1188140000</v>
      </c>
      <c r="K14">
        <v>2.0099999999999998</v>
      </c>
      <c r="L14" s="12">
        <v>86838000</v>
      </c>
      <c r="M14" s="6">
        <v>243168000</v>
      </c>
      <c r="O14">
        <f t="shared" si="0"/>
        <v>0.31107445250559701</v>
      </c>
      <c r="P14">
        <f t="shared" si="1"/>
        <v>3.5052778331009762</v>
      </c>
      <c r="Q14">
        <f t="shared" si="2"/>
        <v>25.447535114293586</v>
      </c>
      <c r="R14">
        <f t="shared" si="3"/>
        <v>0.77979408662034499</v>
      </c>
      <c r="S14">
        <f t="shared" si="4"/>
        <v>10.25731925911173</v>
      </c>
      <c r="T14">
        <f t="shared" si="5"/>
        <v>0.91028161664450313</v>
      </c>
      <c r="U14">
        <f t="shared" si="6"/>
        <v>0.1023532115768816</v>
      </c>
      <c r="V14">
        <f t="shared" si="7"/>
        <v>0.69753792931335679</v>
      </c>
      <c r="X14" s="13">
        <v>87.5</v>
      </c>
      <c r="Y14" s="14"/>
      <c r="Z14">
        <f t="shared" si="8"/>
        <v>1.5151515151515054</v>
      </c>
      <c r="AA14">
        <f t="shared" si="9"/>
        <v>10.67679849731479</v>
      </c>
      <c r="AB14">
        <f t="shared" si="10"/>
        <v>43.532338308457717</v>
      </c>
      <c r="AC14">
        <f t="shared" si="11"/>
        <v>1.4706785915820222</v>
      </c>
      <c r="AD14">
        <f t="shared" si="12"/>
        <v>11.279369505220929</v>
      </c>
    </row>
    <row r="15" spans="1:30">
      <c r="A15">
        <v>3</v>
      </c>
      <c r="B15">
        <v>2021</v>
      </c>
      <c r="C15" s="3">
        <v>1798908.85</v>
      </c>
      <c r="D15" s="4">
        <v>14753000</v>
      </c>
      <c r="E15" s="4">
        <v>3707000</v>
      </c>
      <c r="F15" s="4">
        <v>105903000</v>
      </c>
      <c r="G15" s="4">
        <v>853595000</v>
      </c>
      <c r="H15" s="4">
        <v>1083357000</v>
      </c>
      <c r="I15" s="4">
        <v>641218000</v>
      </c>
      <c r="J15" s="4">
        <v>1190476000</v>
      </c>
      <c r="K15">
        <v>1.98</v>
      </c>
      <c r="L15" s="12">
        <v>80034000</v>
      </c>
      <c r="M15" s="6">
        <v>240034000</v>
      </c>
      <c r="O15">
        <f t="shared" si="0"/>
        <v>0.31138804982208795</v>
      </c>
      <c r="P15">
        <f t="shared" si="1"/>
        <v>3.500372982823905</v>
      </c>
      <c r="Q15">
        <f t="shared" si="2"/>
        <v>25.127092794685829</v>
      </c>
      <c r="R15">
        <f t="shared" si="3"/>
        <v>0.75119699623357683</v>
      </c>
      <c r="S15">
        <f t="shared" si="4"/>
        <v>10.229710206509731</v>
      </c>
      <c r="T15">
        <f t="shared" si="5"/>
        <v>0.91002002560320405</v>
      </c>
      <c r="U15">
        <f t="shared" si="6"/>
        <v>9.3761092789906214E-2</v>
      </c>
      <c r="V15">
        <f t="shared" si="7"/>
        <v>0.69386622419689137</v>
      </c>
      <c r="X15" s="13">
        <v>86.14</v>
      </c>
      <c r="Y15" s="14"/>
      <c r="Z15">
        <f t="shared" si="8"/>
        <v>7.0270270270270201</v>
      </c>
      <c r="AA15">
        <f t="shared" si="9"/>
        <v>10.50349138066834</v>
      </c>
      <c r="AB15">
        <f t="shared" si="10"/>
        <v>43.505050505050505</v>
      </c>
      <c r="AC15">
        <f t="shared" si="11"/>
        <v>1.4632069756191988</v>
      </c>
      <c r="AD15">
        <f t="shared" si="12"/>
        <v>11.105827974656053</v>
      </c>
    </row>
    <row r="16" spans="1:30">
      <c r="A16">
        <v>2</v>
      </c>
      <c r="B16">
        <v>2021</v>
      </c>
      <c r="C16" s="3">
        <v>1834370.29</v>
      </c>
      <c r="D16" s="4">
        <v>14759000</v>
      </c>
      <c r="E16" s="4">
        <v>3511000</v>
      </c>
      <c r="F16" s="4">
        <v>106870000</v>
      </c>
      <c r="G16" s="4">
        <v>829501000</v>
      </c>
      <c r="H16" s="4">
        <v>1053643000</v>
      </c>
      <c r="I16" s="4">
        <v>616093000</v>
      </c>
      <c r="J16" s="4">
        <v>1161805000</v>
      </c>
      <c r="K16">
        <v>1.85</v>
      </c>
      <c r="L16" s="12">
        <v>85277000</v>
      </c>
      <c r="M16" s="6">
        <v>235374000</v>
      </c>
      <c r="O16">
        <f t="shared" si="0"/>
        <v>0.30220217678526085</v>
      </c>
      <c r="P16">
        <f t="shared" si="1"/>
        <v>3.2852998970712082</v>
      </c>
      <c r="Q16">
        <f t="shared" si="2"/>
        <v>23.788874584998982</v>
      </c>
      <c r="R16">
        <f t="shared" si="3"/>
        <v>0.74272725409613727</v>
      </c>
      <c r="S16">
        <f t="shared" si="4"/>
        <v>9.8591091980911383</v>
      </c>
      <c r="T16">
        <f t="shared" si="5"/>
        <v>0.90690176062247962</v>
      </c>
      <c r="U16">
        <f t="shared" si="6"/>
        <v>0.10280518046391747</v>
      </c>
      <c r="V16">
        <f t="shared" si="7"/>
        <v>0.6877374037236591</v>
      </c>
      <c r="X16" s="13">
        <v>80.58</v>
      </c>
      <c r="Y16" s="14"/>
      <c r="Z16">
        <f t="shared" si="8"/>
        <v>-15.525114155251135</v>
      </c>
      <c r="AA16">
        <f t="shared" si="9"/>
        <v>10.015147230042686</v>
      </c>
      <c r="AB16">
        <f t="shared" si="10"/>
        <v>43.556756756756755</v>
      </c>
      <c r="AC16">
        <f t="shared" si="11"/>
        <v>1.3831155419500327</v>
      </c>
      <c r="AD16">
        <f t="shared" si="12"/>
        <v>10.857008515018247</v>
      </c>
    </row>
    <row r="17" spans="1:30">
      <c r="A17">
        <v>1</v>
      </c>
      <c r="B17">
        <v>2021</v>
      </c>
      <c r="C17" s="3">
        <v>1868925.32</v>
      </c>
      <c r="D17" s="4">
        <v>15719000</v>
      </c>
      <c r="E17" s="4">
        <v>4120000</v>
      </c>
      <c r="F17" s="4">
        <v>106259000</v>
      </c>
      <c r="G17" s="4">
        <v>835358000</v>
      </c>
      <c r="H17" s="4">
        <v>1051184000</v>
      </c>
      <c r="I17" s="4">
        <v>609154000</v>
      </c>
      <c r="J17" s="4">
        <v>1158772000</v>
      </c>
      <c r="K17">
        <v>2.19</v>
      </c>
      <c r="L17" s="12">
        <v>75198000</v>
      </c>
      <c r="M17" s="6">
        <v>225239000</v>
      </c>
      <c r="O17">
        <f t="shared" si="0"/>
        <v>0.3555488051143797</v>
      </c>
      <c r="P17">
        <f t="shared" si="1"/>
        <v>3.8773186271280546</v>
      </c>
      <c r="Q17">
        <f t="shared" si="2"/>
        <v>26.210318722565052</v>
      </c>
      <c r="R17">
        <f t="shared" si="3"/>
        <v>0.72921310384290328</v>
      </c>
      <c r="S17">
        <f t="shared" si="4"/>
        <v>9.8926585042208188</v>
      </c>
      <c r="T17">
        <f t="shared" si="5"/>
        <v>0.90715343484309252</v>
      </c>
      <c r="U17">
        <f t="shared" si="6"/>
        <v>9.0018890104601859E-2</v>
      </c>
      <c r="V17">
        <f t="shared" si="7"/>
        <v>0.67945809627810727</v>
      </c>
      <c r="X17" s="13">
        <v>67.959999999999994</v>
      </c>
      <c r="Y17" s="14"/>
      <c r="Z17">
        <f t="shared" si="8"/>
        <v>19.672131147540973</v>
      </c>
      <c r="AA17">
        <f t="shared" si="9"/>
        <v>8.0801682516190603</v>
      </c>
      <c r="AB17">
        <f t="shared" si="10"/>
        <v>31.031963470319631</v>
      </c>
      <c r="AC17">
        <f t="shared" si="11"/>
        <v>1.1953073598208153</v>
      </c>
      <c r="AD17">
        <f t="shared" si="12"/>
        <v>10.703253371479121</v>
      </c>
    </row>
    <row r="18" spans="1:30">
      <c r="A18">
        <v>4</v>
      </c>
      <c r="B18">
        <v>2020</v>
      </c>
      <c r="C18" s="3">
        <v>1809624.14</v>
      </c>
      <c r="D18" s="4">
        <v>13597000</v>
      </c>
      <c r="E18" s="4">
        <v>3385000</v>
      </c>
      <c r="F18" s="4">
        <v>101781000</v>
      </c>
      <c r="G18" s="4">
        <v>795634000</v>
      </c>
      <c r="H18" s="4">
        <v>1012713000</v>
      </c>
      <c r="I18" s="4">
        <v>582613000</v>
      </c>
      <c r="J18" s="4">
        <v>1115862000</v>
      </c>
      <c r="K18">
        <v>1.83</v>
      </c>
      <c r="L18" s="12">
        <v>67452000</v>
      </c>
      <c r="M18" s="6">
        <v>232942000</v>
      </c>
      <c r="O18">
        <f t="shared" si="0"/>
        <v>0.30335292356940197</v>
      </c>
      <c r="P18">
        <f t="shared" si="1"/>
        <v>3.325768070661518</v>
      </c>
      <c r="Q18">
        <f t="shared" si="2"/>
        <v>24.895197470030155</v>
      </c>
      <c r="R18">
        <f t="shared" si="3"/>
        <v>0.7322625729921044</v>
      </c>
      <c r="S18">
        <f t="shared" si="4"/>
        <v>9.9499218911191676</v>
      </c>
      <c r="T18">
        <f t="shared" si="5"/>
        <v>0.90756115003468174</v>
      </c>
      <c r="U18">
        <f t="shared" si="6"/>
        <v>8.4777674156710239E-2</v>
      </c>
      <c r="V18">
        <f t="shared" si="7"/>
        <v>0.69592468996752543</v>
      </c>
      <c r="X18" s="13">
        <v>59.66</v>
      </c>
      <c r="Y18" s="14"/>
      <c r="Z18">
        <f t="shared" si="8"/>
        <v>10.240963855421697</v>
      </c>
      <c r="AA18">
        <f t="shared" si="9"/>
        <v>7.9401468112377724</v>
      </c>
      <c r="AB18">
        <f t="shared" si="10"/>
        <v>32.601092896174862</v>
      </c>
      <c r="AC18">
        <f t="shared" si="11"/>
        <v>1.0607301578133443</v>
      </c>
      <c r="AD18">
        <f t="shared" si="12"/>
        <v>10.177744372721824</v>
      </c>
    </row>
    <row r="19" spans="1:30">
      <c r="A19">
        <v>3</v>
      </c>
      <c r="B19">
        <v>2020</v>
      </c>
      <c r="C19" s="3">
        <v>1576447.99</v>
      </c>
      <c r="D19" s="4">
        <v>11721000</v>
      </c>
      <c r="E19" s="4">
        <v>2717000</v>
      </c>
      <c r="F19" s="4">
        <v>88394000</v>
      </c>
      <c r="G19" s="4">
        <v>662678000</v>
      </c>
      <c r="H19" s="4">
        <v>866122000</v>
      </c>
      <c r="I19" s="4">
        <v>502632000</v>
      </c>
      <c r="J19" s="4">
        <v>955940000</v>
      </c>
      <c r="K19">
        <v>1.66</v>
      </c>
      <c r="L19" s="12">
        <v>57586000</v>
      </c>
      <c r="M19" s="6">
        <v>217301000</v>
      </c>
      <c r="O19">
        <f t="shared" si="0"/>
        <v>0.28422285917526202</v>
      </c>
      <c r="P19">
        <f t="shared" si="1"/>
        <v>3.0737380365183156</v>
      </c>
      <c r="Q19">
        <f t="shared" si="2"/>
        <v>23.180615988396895</v>
      </c>
      <c r="R19">
        <f t="shared" si="3"/>
        <v>0.75848602186884129</v>
      </c>
      <c r="S19">
        <f t="shared" si="4"/>
        <v>9.7984252324818435</v>
      </c>
      <c r="T19">
        <f t="shared" si="5"/>
        <v>0.9060422202230265</v>
      </c>
      <c r="U19">
        <f t="shared" si="6"/>
        <v>8.6898916215718644E-2</v>
      </c>
      <c r="V19">
        <f t="shared" si="7"/>
        <v>0.71084250641979752</v>
      </c>
      <c r="X19" s="13">
        <v>41.78</v>
      </c>
      <c r="Y19" s="14"/>
      <c r="Z19">
        <f t="shared" si="8"/>
        <v>-15.306122448979595</v>
      </c>
      <c r="AA19">
        <f t="shared" si="9"/>
        <v>5.6193155039843017</v>
      </c>
      <c r="AB19">
        <f t="shared" si="10"/>
        <v>25.168674698795183</v>
      </c>
      <c r="AC19">
        <f t="shared" si="11"/>
        <v>0.74511841326560635</v>
      </c>
      <c r="AD19">
        <f t="shared" si="12"/>
        <v>10.924400977441907</v>
      </c>
    </row>
    <row r="20" spans="1:30">
      <c r="A20">
        <v>2</v>
      </c>
      <c r="B20">
        <v>2020</v>
      </c>
      <c r="C20" s="3">
        <v>1576105.28</v>
      </c>
      <c r="D20" s="4">
        <v>13660000</v>
      </c>
      <c r="E20" s="4">
        <v>3196000</v>
      </c>
      <c r="F20" s="4">
        <v>86645000</v>
      </c>
      <c r="G20" s="4">
        <v>681890000</v>
      </c>
      <c r="H20" s="4">
        <v>887354000</v>
      </c>
      <c r="I20" s="4">
        <v>513985000</v>
      </c>
      <c r="J20" s="4">
        <v>975363000</v>
      </c>
      <c r="K20">
        <v>1.96</v>
      </c>
      <c r="L20" s="12">
        <v>63391000</v>
      </c>
      <c r="M20" s="6">
        <v>219126000</v>
      </c>
      <c r="O20">
        <f t="shared" si="0"/>
        <v>0.3276728766623298</v>
      </c>
      <c r="P20">
        <f t="shared" si="1"/>
        <v>3.688614461307635</v>
      </c>
      <c r="Q20">
        <f t="shared" si="2"/>
        <v>23.396778916544655</v>
      </c>
      <c r="R20">
        <f t="shared" si="3"/>
        <v>0.75376527005822058</v>
      </c>
      <c r="S20">
        <f t="shared" si="4"/>
        <v>10.241260315078769</v>
      </c>
      <c r="T20">
        <f t="shared" si="5"/>
        <v>0.90976795305952762</v>
      </c>
      <c r="U20">
        <f t="shared" si="6"/>
        <v>9.296367449295341E-2</v>
      </c>
      <c r="V20">
        <f t="shared" si="7"/>
        <v>0.71663434400253789</v>
      </c>
      <c r="X20" s="13">
        <v>41.45</v>
      </c>
      <c r="Y20" s="14"/>
      <c r="Z20">
        <f t="shared" si="8"/>
        <v>94.059405940594047</v>
      </c>
      <c r="AA20">
        <f t="shared" si="9"/>
        <v>4.7825449382137633</v>
      </c>
      <c r="AB20">
        <f t="shared" si="10"/>
        <v>21.147959183673471</v>
      </c>
      <c r="AC20">
        <f t="shared" si="11"/>
        <v>0.75399115766633973</v>
      </c>
      <c r="AD20">
        <f t="shared" si="12"/>
        <v>11.09791678688903</v>
      </c>
    </row>
    <row r="21" spans="1:30">
      <c r="A21">
        <v>1</v>
      </c>
      <c r="B21">
        <v>2020</v>
      </c>
      <c r="C21" s="3">
        <v>1575500.51</v>
      </c>
      <c r="D21" s="4">
        <v>9779000</v>
      </c>
      <c r="E21" s="4">
        <v>1698000</v>
      </c>
      <c r="F21" s="4">
        <v>85860000</v>
      </c>
      <c r="G21" s="4">
        <v>665711000</v>
      </c>
      <c r="H21" s="4">
        <v>860567000</v>
      </c>
      <c r="I21" s="4">
        <v>531730000</v>
      </c>
      <c r="J21" s="4">
        <v>947795000</v>
      </c>
      <c r="K21">
        <v>1.01</v>
      </c>
      <c r="L21" s="12">
        <v>75445000</v>
      </c>
      <c r="M21" s="6">
        <v>207914000</v>
      </c>
      <c r="O21">
        <f t="shared" si="0"/>
        <v>0.17915266486951292</v>
      </c>
      <c r="P21">
        <f t="shared" si="1"/>
        <v>1.9776380153738642</v>
      </c>
      <c r="Q21">
        <f t="shared" si="2"/>
        <v>17.363738623581142</v>
      </c>
      <c r="R21">
        <f t="shared" si="3"/>
        <v>0.79873999378108518</v>
      </c>
      <c r="S21">
        <f t="shared" si="4"/>
        <v>10.022909387374796</v>
      </c>
      <c r="T21">
        <f t="shared" si="5"/>
        <v>0.90796744021650255</v>
      </c>
      <c r="U21">
        <f t="shared" si="6"/>
        <v>0.1133299584955033</v>
      </c>
      <c r="V21">
        <f t="shared" si="7"/>
        <v>0.70773451700967416</v>
      </c>
      <c r="X21" s="13">
        <v>28.92</v>
      </c>
      <c r="Y21" s="14"/>
      <c r="Z21">
        <f>((K21-K22)/K22)*100</f>
        <v>-22.30769230769231</v>
      </c>
      <c r="AA21">
        <f t="shared" si="9"/>
        <v>4.6593184118212498</v>
      </c>
      <c r="AB21">
        <f t="shared" si="10"/>
        <v>28.633663366336634</v>
      </c>
      <c r="AC21">
        <f t="shared" si="11"/>
        <v>0.53067173013277424</v>
      </c>
      <c r="AD21">
        <f t="shared" si="12"/>
        <v>10.733892382948987</v>
      </c>
    </row>
    <row r="22" spans="1:30">
      <c r="A22">
        <v>4</v>
      </c>
      <c r="B22">
        <v>2019</v>
      </c>
      <c r="C22" s="3">
        <v>1593973.68</v>
      </c>
      <c r="D22" s="4">
        <v>10976000</v>
      </c>
      <c r="E22" s="4">
        <v>2239000</v>
      </c>
      <c r="F22" s="4">
        <v>81549000</v>
      </c>
      <c r="G22" s="4">
        <v>620105000</v>
      </c>
      <c r="H22" s="4">
        <v>812732000</v>
      </c>
      <c r="I22" s="4">
        <v>463227000</v>
      </c>
      <c r="J22" s="4">
        <v>895429000</v>
      </c>
      <c r="K22">
        <v>1.3</v>
      </c>
      <c r="L22" s="12">
        <v>49659000</v>
      </c>
      <c r="M22" s="6">
        <v>207325000</v>
      </c>
      <c r="O22">
        <f t="shared" si="0"/>
        <v>0.25004774247874484</v>
      </c>
      <c r="P22">
        <f t="shared" si="1"/>
        <v>2.7455885418582691</v>
      </c>
      <c r="Q22">
        <f t="shared" si="2"/>
        <v>20.399052478134109</v>
      </c>
      <c r="R22">
        <f t="shared" si="3"/>
        <v>0.74701381217697005</v>
      </c>
      <c r="S22">
        <f t="shared" si="4"/>
        <v>9.9661798427939026</v>
      </c>
      <c r="T22">
        <f t="shared" si="5"/>
        <v>0.90764538561963037</v>
      </c>
      <c r="U22">
        <f t="shared" si="6"/>
        <v>8.0081599084026095E-2</v>
      </c>
      <c r="V22">
        <f t="shared" si="7"/>
        <v>0.7177004507155369</v>
      </c>
      <c r="X22" s="13">
        <v>43.21</v>
      </c>
      <c r="Y22" s="14"/>
      <c r="Z22">
        <f t="shared" si="8"/>
        <v>2.3622047244094508</v>
      </c>
      <c r="AA22">
        <f t="shared" si="9"/>
        <v>6.2751095766034979</v>
      </c>
      <c r="AB22">
        <f t="shared" si="10"/>
        <v>33.238461538461536</v>
      </c>
      <c r="AC22">
        <f t="shared" si="11"/>
        <v>0.84459162850310854</v>
      </c>
      <c r="AD22">
        <f t="shared" si="12"/>
        <v>11.024249224392696</v>
      </c>
    </row>
    <row r="23" spans="1:30">
      <c r="A23">
        <v>3</v>
      </c>
      <c r="B23">
        <v>2019</v>
      </c>
      <c r="C23" s="3">
        <v>1623587.08</v>
      </c>
      <c r="D23" s="4">
        <v>10032000</v>
      </c>
      <c r="E23" s="4">
        <v>2173000</v>
      </c>
      <c r="F23" s="4">
        <v>82382000</v>
      </c>
      <c r="G23" s="4">
        <v>625395000</v>
      </c>
      <c r="H23" s="4">
        <v>819054000</v>
      </c>
      <c r="I23" s="4">
        <v>490460000</v>
      </c>
      <c r="J23" s="4">
        <v>902604000</v>
      </c>
      <c r="K23">
        <v>1.27</v>
      </c>
      <c r="L23" s="12">
        <v>48917000</v>
      </c>
      <c r="M23" s="6">
        <v>203495000</v>
      </c>
      <c r="O23">
        <f t="shared" si="0"/>
        <v>0.2407478805766427</v>
      </c>
      <c r="P23">
        <f t="shared" si="1"/>
        <v>2.6377121215799568</v>
      </c>
      <c r="Q23">
        <f t="shared" si="2"/>
        <v>21.660685805422649</v>
      </c>
      <c r="R23">
        <f t="shared" si="3"/>
        <v>0.7842403600924216</v>
      </c>
      <c r="S23">
        <f t="shared" si="4"/>
        <v>9.942147556505061</v>
      </c>
      <c r="T23">
        <f t="shared" si="5"/>
        <v>0.90743448954358719</v>
      </c>
      <c r="U23">
        <f t="shared" si="6"/>
        <v>7.8217766371653119E-2</v>
      </c>
      <c r="V23">
        <f t="shared" si="7"/>
        <v>0.71182711445831603</v>
      </c>
      <c r="X23" s="13">
        <v>35.79</v>
      </c>
      <c r="Y23" s="14"/>
      <c r="Z23">
        <f t="shared" si="8"/>
        <v>3.2520325203252063</v>
      </c>
      <c r="AA23">
        <f t="shared" si="9"/>
        <v>5.7922828541866025</v>
      </c>
      <c r="AB23">
        <f t="shared" si="10"/>
        <v>28.181102362204722</v>
      </c>
      <c r="AC23">
        <f t="shared" si="11"/>
        <v>0.70535045996941081</v>
      </c>
      <c r="AD23">
        <f t="shared" si="12"/>
        <v>10.891717850986867</v>
      </c>
    </row>
    <row r="24" spans="1:30">
      <c r="A24">
        <v>2</v>
      </c>
      <c r="B24">
        <v>2019</v>
      </c>
      <c r="C24" s="3">
        <v>1658805.11</v>
      </c>
      <c r="D24" s="4">
        <v>10244000</v>
      </c>
      <c r="E24" s="4">
        <v>2201000</v>
      </c>
      <c r="F24" s="4">
        <v>81724000</v>
      </c>
      <c r="G24" s="4">
        <v>611266000</v>
      </c>
      <c r="H24" s="4">
        <v>809114000</v>
      </c>
      <c r="I24" s="4">
        <v>472840000</v>
      </c>
      <c r="J24" s="4">
        <v>891959000</v>
      </c>
      <c r="K24">
        <v>1.23</v>
      </c>
      <c r="L24" s="12">
        <v>49145000</v>
      </c>
      <c r="M24" s="6">
        <v>209829000</v>
      </c>
      <c r="O24">
        <f t="shared" si="0"/>
        <v>0.24676022104155013</v>
      </c>
      <c r="P24">
        <f t="shared" si="1"/>
        <v>2.6932112965591504</v>
      </c>
      <c r="Q24">
        <f t="shared" si="2"/>
        <v>21.485747754783286</v>
      </c>
      <c r="R24">
        <f t="shared" si="3"/>
        <v>0.77354212405074063</v>
      </c>
      <c r="S24">
        <f t="shared" si="4"/>
        <v>9.900567764671333</v>
      </c>
      <c r="T24">
        <f t="shared" si="5"/>
        <v>0.90712017032172998</v>
      </c>
      <c r="U24">
        <f t="shared" si="6"/>
        <v>8.0398713489708243E-2</v>
      </c>
      <c r="V24">
        <f t="shared" si="7"/>
        <v>0.71969418939266616</v>
      </c>
      <c r="X24" s="13">
        <v>36.47</v>
      </c>
      <c r="Y24" s="14"/>
      <c r="Z24">
        <v>0</v>
      </c>
      <c r="AA24">
        <f t="shared" si="9"/>
        <v>5.9055664156286607</v>
      </c>
      <c r="AB24">
        <f t="shared" si="10"/>
        <v>29.650406504065039</v>
      </c>
      <c r="AC24">
        <f t="shared" si="11"/>
        <v>0.74025527827443593</v>
      </c>
      <c r="AD24">
        <f t="shared" si="12"/>
        <v>10.816424795653663</v>
      </c>
    </row>
    <row r="25" spans="1:30">
      <c r="A25">
        <v>1</v>
      </c>
      <c r="B25">
        <v>2019</v>
      </c>
      <c r="C25" s="3">
        <v>1685996.39</v>
      </c>
      <c r="D25" s="4">
        <v>10286000</v>
      </c>
      <c r="E25" s="4">
        <v>2429000</v>
      </c>
      <c r="F25" s="4">
        <v>80724000</v>
      </c>
      <c r="G25" s="4">
        <v>603381000</v>
      </c>
      <c r="H25" s="4">
        <v>794072000</v>
      </c>
      <c r="I25" s="4">
        <v>485007000</v>
      </c>
      <c r="J25" s="4">
        <v>875964000</v>
      </c>
      <c r="K25">
        <v>1.39</v>
      </c>
      <c r="L25" s="12">
        <v>49970000</v>
      </c>
      <c r="M25" s="6">
        <v>198734000</v>
      </c>
      <c r="O25">
        <f t="shared" si="0"/>
        <v>0.27729450068724287</v>
      </c>
      <c r="P25">
        <f t="shared" si="1"/>
        <v>3.009018383628165</v>
      </c>
      <c r="Q25">
        <f t="shared" si="2"/>
        <v>23.614621816060666</v>
      </c>
      <c r="R25">
        <f t="shared" si="3"/>
        <v>0.80381549965941912</v>
      </c>
      <c r="S25">
        <f t="shared" si="4"/>
        <v>9.8368762697586831</v>
      </c>
      <c r="T25">
        <f t="shared" si="5"/>
        <v>0.90651213976830103</v>
      </c>
      <c r="U25">
        <f t="shared" si="6"/>
        <v>8.2816661446084641E-2</v>
      </c>
      <c r="V25">
        <f t="shared" si="7"/>
        <v>0.71114085121914561</v>
      </c>
      <c r="X25" s="13">
        <v>34.909999999999997</v>
      </c>
      <c r="Y25" s="14"/>
      <c r="Z25">
        <f t="shared" si="8"/>
        <v>71.604938271604908</v>
      </c>
      <c r="AA25">
        <f t="shared" si="9"/>
        <v>5.7221596320143879</v>
      </c>
      <c r="AB25">
        <f t="shared" si="10"/>
        <v>25.115107913669064</v>
      </c>
      <c r="AC25">
        <f t="shared" si="11"/>
        <v>0.72912806569173971</v>
      </c>
      <c r="AD25">
        <f t="shared" si="12"/>
        <v>10.712396561121848</v>
      </c>
    </row>
    <row r="26" spans="1:30">
      <c r="A26">
        <v>4</v>
      </c>
      <c r="B26">
        <v>2018</v>
      </c>
      <c r="C26" s="3">
        <v>1699828.94</v>
      </c>
      <c r="D26" s="4">
        <v>8548000</v>
      </c>
      <c r="E26" s="4">
        <v>1531000</v>
      </c>
      <c r="F26" s="4">
        <v>80246000</v>
      </c>
      <c r="G26" s="4">
        <v>582463000</v>
      </c>
      <c r="H26" s="4">
        <v>772125000</v>
      </c>
      <c r="I26" s="4">
        <v>470908000</v>
      </c>
      <c r="J26" s="4">
        <v>853531000</v>
      </c>
      <c r="K26">
        <v>0.81</v>
      </c>
      <c r="L26" s="12">
        <v>51840000</v>
      </c>
      <c r="M26" s="6">
        <v>199128000</v>
      </c>
      <c r="O26">
        <f t="shared" si="0"/>
        <v>0.17937251253908762</v>
      </c>
      <c r="P26">
        <f t="shared" si="1"/>
        <v>1.9078832589786408</v>
      </c>
      <c r="Q26">
        <f t="shared" si="2"/>
        <v>17.910622367805335</v>
      </c>
      <c r="R26">
        <f t="shared" si="3"/>
        <v>0.80847710498349257</v>
      </c>
      <c r="S26">
        <f t="shared" si="4"/>
        <v>9.6219749270991706</v>
      </c>
      <c r="T26">
        <f t="shared" si="5"/>
        <v>0.90462443660511449</v>
      </c>
      <c r="U26">
        <f t="shared" si="6"/>
        <v>8.900136145986956E-2</v>
      </c>
      <c r="V26">
        <f t="shared" si="7"/>
        <v>0.71276496739138218</v>
      </c>
      <c r="X26" s="13">
        <v>32.57</v>
      </c>
      <c r="Y26" s="14"/>
      <c r="Z26">
        <f t="shared" si="8"/>
        <v>-30.769230769230759</v>
      </c>
      <c r="AA26">
        <f t="shared" si="9"/>
        <v>6.4767698380673844</v>
      </c>
      <c r="AB26">
        <f t="shared" si="10"/>
        <v>40.209876543209873</v>
      </c>
      <c r="AC26">
        <f t="shared" si="11"/>
        <v>0.68992134904917379</v>
      </c>
      <c r="AD26">
        <f t="shared" si="12"/>
        <v>10.711113326520948</v>
      </c>
    </row>
    <row r="27" spans="1:30">
      <c r="A27">
        <v>3</v>
      </c>
      <c r="B27">
        <v>2018</v>
      </c>
      <c r="C27" s="3">
        <v>1725792.28</v>
      </c>
      <c r="D27" s="4">
        <v>9872000</v>
      </c>
      <c r="E27" s="4">
        <v>2112000</v>
      </c>
      <c r="F27" s="4">
        <v>78703000</v>
      </c>
      <c r="G27" s="4">
        <v>594554000</v>
      </c>
      <c r="H27" s="4">
        <v>785443000</v>
      </c>
      <c r="I27" s="4">
        <v>474878000</v>
      </c>
      <c r="J27" s="4">
        <v>865517000</v>
      </c>
      <c r="K27">
        <v>1.17</v>
      </c>
      <c r="L27" s="12">
        <v>59279000</v>
      </c>
      <c r="M27" s="6">
        <v>200946000</v>
      </c>
      <c r="O27">
        <f t="shared" si="0"/>
        <v>0.2440160043072522</v>
      </c>
      <c r="P27">
        <f t="shared" si="1"/>
        <v>2.683506346644982</v>
      </c>
      <c r="Q27">
        <f t="shared" si="2"/>
        <v>21.393841166936792</v>
      </c>
      <c r="R27">
        <f t="shared" si="3"/>
        <v>0.79871298485923903</v>
      </c>
      <c r="S27">
        <f t="shared" si="4"/>
        <v>9.9798355844122835</v>
      </c>
      <c r="T27">
        <f t="shared" si="5"/>
        <v>0.90748419730634988</v>
      </c>
      <c r="U27">
        <f t="shared" si="6"/>
        <v>9.9703307016688142E-2</v>
      </c>
      <c r="V27">
        <f t="shared" si="7"/>
        <v>0.71856505834099171</v>
      </c>
      <c r="X27" s="13">
        <v>37.99</v>
      </c>
      <c r="Y27" s="14"/>
      <c r="Z27">
        <f t="shared" si="8"/>
        <v>-10.000000000000009</v>
      </c>
      <c r="AA27">
        <f t="shared" si="9"/>
        <v>6.641293427593193</v>
      </c>
      <c r="AB27">
        <f t="shared" si="10"/>
        <v>32.470085470085472</v>
      </c>
      <c r="AC27">
        <f t="shared" si="11"/>
        <v>0.83304129089361278</v>
      </c>
      <c r="AD27">
        <f t="shared" si="12"/>
        <v>11.063059857946966</v>
      </c>
    </row>
    <row r="28" spans="1:30">
      <c r="A28">
        <v>2</v>
      </c>
      <c r="B28">
        <v>2018</v>
      </c>
      <c r="C28" s="3">
        <v>1749653.07</v>
      </c>
      <c r="D28" s="4">
        <v>10610000</v>
      </c>
      <c r="E28" s="4">
        <v>2437000</v>
      </c>
      <c r="F28" s="4">
        <v>79109000</v>
      </c>
      <c r="G28" s="4">
        <v>603125000</v>
      </c>
      <c r="H28" s="4">
        <v>795369000</v>
      </c>
      <c r="I28" s="4">
        <v>502592000</v>
      </c>
      <c r="J28" s="4">
        <v>875875000</v>
      </c>
      <c r="K28">
        <v>1.3</v>
      </c>
      <c r="L28" s="12">
        <v>48883000</v>
      </c>
      <c r="M28" s="6">
        <v>202134000</v>
      </c>
      <c r="O28">
        <f t="shared" si="0"/>
        <v>0.27823604966462107</v>
      </c>
      <c r="P28">
        <f t="shared" si="1"/>
        <v>3.0805597340378466</v>
      </c>
      <c r="Q28">
        <f t="shared" si="2"/>
        <v>22.968897266729503</v>
      </c>
      <c r="R28">
        <f t="shared" si="3"/>
        <v>0.83331316062176164</v>
      </c>
      <c r="S28">
        <f t="shared" si="4"/>
        <v>10.05408992655703</v>
      </c>
      <c r="T28">
        <f t="shared" si="5"/>
        <v>0.90808505779934356</v>
      </c>
      <c r="U28">
        <f t="shared" si="6"/>
        <v>8.1049533678756475E-2</v>
      </c>
      <c r="V28">
        <f t="shared" si="7"/>
        <v>0.71871655472313978</v>
      </c>
      <c r="X28" s="13">
        <v>38.44</v>
      </c>
      <c r="Y28" s="14"/>
      <c r="Z28">
        <f t="shared" si="8"/>
        <v>-10.344827586206891</v>
      </c>
      <c r="AA28">
        <f t="shared" si="9"/>
        <v>6.3389881254288412</v>
      </c>
      <c r="AB28">
        <f t="shared" si="10"/>
        <v>29.569230769230767</v>
      </c>
      <c r="AC28">
        <f t="shared" si="11"/>
        <v>0.85017714812221112</v>
      </c>
      <c r="AD28">
        <f t="shared" si="12"/>
        <v>10.96190066869762</v>
      </c>
    </row>
    <row r="29" spans="1:30">
      <c r="A29">
        <v>1</v>
      </c>
      <c r="B29">
        <v>2018</v>
      </c>
      <c r="C29" s="3">
        <v>1773934.39</v>
      </c>
      <c r="D29" s="4">
        <v>11077000</v>
      </c>
      <c r="E29" s="4">
        <v>2668000</v>
      </c>
      <c r="F29" s="4">
        <v>78034000</v>
      </c>
      <c r="G29" s="4">
        <v>584042000</v>
      </c>
      <c r="H29" s="4">
        <v>779006000</v>
      </c>
      <c r="I29" s="4">
        <v>479395000</v>
      </c>
      <c r="J29" s="4">
        <v>858495000</v>
      </c>
      <c r="K29">
        <v>1.45</v>
      </c>
      <c r="L29" s="12">
        <v>52053000</v>
      </c>
      <c r="M29" s="6">
        <v>205239000</v>
      </c>
      <c r="O29">
        <f t="shared" si="0"/>
        <v>0.31077641686905577</v>
      </c>
      <c r="P29">
        <f t="shared" si="1"/>
        <v>3.4190224773816542</v>
      </c>
      <c r="Q29">
        <f t="shared" si="2"/>
        <v>24.085943847612171</v>
      </c>
      <c r="R29">
        <f t="shared" si="3"/>
        <v>0.82082281753709496</v>
      </c>
      <c r="S29">
        <f t="shared" si="4"/>
        <v>9.9829048876130919</v>
      </c>
      <c r="T29">
        <f t="shared" si="5"/>
        <v>0.90740889580020856</v>
      </c>
      <c r="U29">
        <f t="shared" si="6"/>
        <v>8.9125439608795251E-2</v>
      </c>
      <c r="V29">
        <f t="shared" si="7"/>
        <v>0.72452722285569049</v>
      </c>
      <c r="X29" s="13">
        <v>43.55</v>
      </c>
      <c r="Y29" s="14"/>
      <c r="Z29">
        <f t="shared" si="8"/>
        <v>437.03703703703701</v>
      </c>
      <c r="AA29">
        <f t="shared" si="9"/>
        <v>6.974347087162589</v>
      </c>
      <c r="AB29">
        <f t="shared" si="10"/>
        <v>30.03448275862069</v>
      </c>
      <c r="AC29">
        <f t="shared" si="11"/>
        <v>0.99001515601532653</v>
      </c>
      <c r="AD29">
        <f t="shared" si="12"/>
        <v>10.958223338544737</v>
      </c>
    </row>
    <row r="30" spans="1:30">
      <c r="C30" s="3"/>
      <c r="J30" s="4">
        <v>851733000</v>
      </c>
      <c r="K30">
        <v>0.27</v>
      </c>
      <c r="L30" s="4"/>
      <c r="M30" s="5"/>
    </row>
    <row r="31" spans="1:30">
      <c r="B31" s="1"/>
      <c r="C31" s="3"/>
      <c r="L31" s="4"/>
      <c r="M31" s="4"/>
    </row>
    <row r="32" spans="1:30">
      <c r="C32" s="3"/>
      <c r="L32" s="4"/>
      <c r="M32" s="4"/>
    </row>
    <row r="33" spans="3:12">
      <c r="C33" s="3"/>
      <c r="L33" s="4"/>
    </row>
    <row r="34" spans="3:12">
      <c r="C34" s="3"/>
      <c r="L34" s="4"/>
    </row>
    <row r="35" spans="3:12">
      <c r="C35" s="3"/>
    </row>
    <row r="36" spans="3:12">
      <c r="C36" s="3"/>
    </row>
    <row r="37" spans="3:12">
      <c r="C37" s="3"/>
    </row>
    <row r="38" spans="3:12">
      <c r="C38" s="3"/>
    </row>
    <row r="39" spans="3:12">
      <c r="C39" s="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tabSelected="1" workbookViewId="0">
      <selection activeCell="H29" sqref="H29"/>
    </sheetView>
  </sheetViews>
  <sheetFormatPr defaultRowHeight="14.45"/>
  <cols>
    <col min="2" max="2" width="11.7109375" customWidth="1"/>
    <col min="3" max="3" width="14.28515625" customWidth="1"/>
    <col min="5" max="5" width="11.5703125" customWidth="1"/>
    <col min="6" max="6" width="15.42578125" customWidth="1"/>
    <col min="7" max="7" width="13.5703125" customWidth="1"/>
    <col min="8" max="8" width="14.85546875" customWidth="1"/>
    <col min="9" max="9" width="12.28515625" customWidth="1"/>
    <col min="10" max="10" width="14.28515625" customWidth="1"/>
    <col min="12" max="12" width="11.42578125" customWidth="1"/>
    <col min="13" max="13" width="18.7109375" customWidth="1"/>
  </cols>
  <sheetData>
    <row r="1" spans="1:30" ht="43.5">
      <c r="A1" t="s">
        <v>1</v>
      </c>
      <c r="B1" t="s">
        <v>2</v>
      </c>
      <c r="C1" s="1" t="s">
        <v>14</v>
      </c>
      <c r="D1" s="1" t="s">
        <v>15</v>
      </c>
      <c r="E1" s="2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3" t="s">
        <v>22</v>
      </c>
      <c r="L1" s="3" t="s">
        <v>23</v>
      </c>
      <c r="M1" t="s">
        <v>24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 ht="15">
      <c r="A2">
        <v>4</v>
      </c>
      <c r="B2">
        <v>2024</v>
      </c>
      <c r="C2" s="4">
        <v>1860000</v>
      </c>
      <c r="D2" s="4">
        <v>9510000</v>
      </c>
      <c r="E2" s="4">
        <v>5119000</v>
      </c>
      <c r="F2" s="4">
        <v>37392000</v>
      </c>
      <c r="G2" s="4">
        <v>29091000</v>
      </c>
      <c r="H2" s="4">
        <v>53592000</v>
      </c>
      <c r="I2" s="4">
        <v>32622000</v>
      </c>
      <c r="J2" s="4">
        <v>91888000</v>
      </c>
      <c r="K2">
        <v>2.58</v>
      </c>
      <c r="L2" s="4">
        <v>12367000</v>
      </c>
      <c r="M2" s="6">
        <v>20609000</v>
      </c>
      <c r="O2">
        <f>(E2/J2)*100</f>
        <v>5.5709124151140514</v>
      </c>
      <c r="P2">
        <f>(E2/F2)*100</f>
        <v>13.690094137783483</v>
      </c>
      <c r="Q2">
        <f>(E2/D2)*100</f>
        <v>53.827549947423769</v>
      </c>
      <c r="R2">
        <f>I2/G2</f>
        <v>1.1213777456945446</v>
      </c>
      <c r="S2">
        <f>H2/F2</f>
        <v>1.4332477535301669</v>
      </c>
      <c r="T2">
        <f>H2/J2</f>
        <v>0.58323176040397007</v>
      </c>
      <c r="U2">
        <f>L2/G2</f>
        <v>0.4251142965178234</v>
      </c>
      <c r="V2">
        <f>M2/(M2+F2)</f>
        <v>0.355321459974828</v>
      </c>
      <c r="X2" s="13">
        <v>315.51</v>
      </c>
      <c r="Y2" s="4"/>
      <c r="Z2">
        <f>((K2-K3)/K3)*100</f>
        <v>-2.6415094339622582</v>
      </c>
      <c r="AA2">
        <f>X2*C2/D2</f>
        <v>61.708580441640379</v>
      </c>
      <c r="AB2">
        <f>X2/K2</f>
        <v>122.2906976744186</v>
      </c>
      <c r="AC2">
        <f>X2*C2/F2</f>
        <v>15.694496148908858</v>
      </c>
      <c r="AD2">
        <f>0.5*(J2+J3)/F2</f>
        <v>2.4924983953786906</v>
      </c>
    </row>
    <row r="3" spans="1:30" ht="15">
      <c r="A3">
        <v>3</v>
      </c>
      <c r="B3">
        <v>2024</v>
      </c>
      <c r="C3" s="4">
        <v>1868000</v>
      </c>
      <c r="D3" s="4">
        <v>9617000</v>
      </c>
      <c r="E3" s="4">
        <v>5318000</v>
      </c>
      <c r="F3" s="4">
        <v>38106000</v>
      </c>
      <c r="G3" s="4">
        <v>26517000</v>
      </c>
      <c r="H3" s="4">
        <v>55374000</v>
      </c>
      <c r="I3" s="4">
        <v>34033000</v>
      </c>
      <c r="J3" s="4">
        <v>94511000</v>
      </c>
      <c r="K3">
        <v>2.65</v>
      </c>
      <c r="L3" s="4">
        <v>11975000</v>
      </c>
      <c r="M3" s="6">
        <v>20836000</v>
      </c>
      <c r="O3">
        <f t="shared" ref="O3:O29" si="0">(E3/J3)*100</f>
        <v>5.6268582493043136</v>
      </c>
      <c r="P3">
        <f t="shared" ref="P3:P29" si="1">(E3/F3)*100</f>
        <v>13.955807484385661</v>
      </c>
      <c r="Q3">
        <f t="shared" ref="Q3:Q29" si="2">(E3/D3)*100</f>
        <v>55.297909951128212</v>
      </c>
      <c r="R3">
        <f t="shared" ref="R3:R29" si="3">I3/G3</f>
        <v>1.2834408115548517</v>
      </c>
      <c r="S3">
        <f t="shared" ref="S3:S29" si="4">H3/F3</f>
        <v>1.4531569831522595</v>
      </c>
      <c r="T3">
        <f t="shared" ref="T3:T29" si="5">H3/J3</f>
        <v>0.58590005396197264</v>
      </c>
      <c r="U3">
        <f t="shared" ref="U3:U29" si="6">L3/G3</f>
        <v>0.45159708866010484</v>
      </c>
      <c r="V3">
        <f t="shared" ref="V3:V29" si="7">M3/(M3+F3)</f>
        <v>0.35350005089749242</v>
      </c>
      <c r="X3" s="13">
        <v>273.97000000000003</v>
      </c>
      <c r="Y3" s="4"/>
      <c r="Z3">
        <f t="shared" ref="Z3:Z29" si="8">((K3-K4)/K4)*100</f>
        <v>10.416666666666668</v>
      </c>
      <c r="AA3">
        <f t="shared" ref="AA3:AA29" si="9">X3*C3/D3</f>
        <v>53.215759592388487</v>
      </c>
      <c r="AB3">
        <f t="shared" ref="AB3:AB29" si="10">X3/K3</f>
        <v>103.38490566037737</v>
      </c>
      <c r="AC3">
        <f t="shared" ref="AC3:AC29" si="11">X3*C3/F3</f>
        <v>13.430324883220491</v>
      </c>
      <c r="AD3">
        <f t="shared" ref="AD3:AD29" si="12">0.5*(J3+J4)/F3</f>
        <v>2.4346690809846216</v>
      </c>
    </row>
    <row r="4" spans="1:30" ht="15">
      <c r="A4">
        <v>2</v>
      </c>
      <c r="B4">
        <v>2024</v>
      </c>
      <c r="C4" s="4">
        <v>1830000</v>
      </c>
      <c r="D4" s="4">
        <v>8900000</v>
      </c>
      <c r="E4" s="4">
        <v>4872000</v>
      </c>
      <c r="F4" s="4">
        <v>38304000</v>
      </c>
      <c r="G4" s="4">
        <v>22612000</v>
      </c>
      <c r="H4" s="4">
        <v>51311000</v>
      </c>
      <c r="I4" s="4">
        <v>31039000</v>
      </c>
      <c r="J4" s="4">
        <v>91040000</v>
      </c>
      <c r="K4">
        <v>2.4</v>
      </c>
      <c r="L4" s="4">
        <v>12947000</v>
      </c>
      <c r="M4" s="6">
        <v>20602000</v>
      </c>
      <c r="O4">
        <f t="shared" si="0"/>
        <v>5.3514938488576451</v>
      </c>
      <c r="P4">
        <f t="shared" si="1"/>
        <v>12.719298245614036</v>
      </c>
      <c r="Q4">
        <f t="shared" si="2"/>
        <v>54.741573033707866</v>
      </c>
      <c r="R4">
        <f t="shared" si="3"/>
        <v>1.372678223951884</v>
      </c>
      <c r="S4">
        <f t="shared" si="4"/>
        <v>1.3395728905597326</v>
      </c>
      <c r="T4">
        <f t="shared" si="5"/>
        <v>0.56360940246045699</v>
      </c>
      <c r="U4">
        <f t="shared" si="6"/>
        <v>0.57257208561825579</v>
      </c>
      <c r="V4">
        <f t="shared" si="7"/>
        <v>0.34974365938953589</v>
      </c>
      <c r="X4" s="13">
        <v>261.01</v>
      </c>
      <c r="Y4" s="4"/>
      <c r="Z4">
        <f t="shared" si="8"/>
        <v>4.8034934497816542</v>
      </c>
      <c r="AA4">
        <f t="shared" si="9"/>
        <v>53.668348314606739</v>
      </c>
      <c r="AB4">
        <f t="shared" si="10"/>
        <v>108.75416666666666</v>
      </c>
      <c r="AC4">
        <f t="shared" si="11"/>
        <v>12.469932644110276</v>
      </c>
      <c r="AD4">
        <f t="shared" si="12"/>
        <v>2.3945149331662487</v>
      </c>
    </row>
    <row r="5" spans="1:30" ht="15">
      <c r="A5">
        <v>1</v>
      </c>
      <c r="B5">
        <v>2024</v>
      </c>
      <c r="C5" s="4">
        <v>1828000</v>
      </c>
      <c r="D5" s="4">
        <v>8775000</v>
      </c>
      <c r="E5" s="4">
        <v>4663000</v>
      </c>
      <c r="F5" s="4">
        <v>38883000</v>
      </c>
      <c r="G5" s="4">
        <v>23443000</v>
      </c>
      <c r="H5" s="4">
        <v>51914000</v>
      </c>
      <c r="I5" s="4">
        <v>32775000</v>
      </c>
      <c r="J5" s="4">
        <v>92399000</v>
      </c>
      <c r="K5">
        <v>2.29</v>
      </c>
      <c r="L5" s="4">
        <v>12993000</v>
      </c>
      <c r="M5" s="6">
        <v>20603000</v>
      </c>
      <c r="O5">
        <f t="shared" si="0"/>
        <v>5.0465914133269845</v>
      </c>
      <c r="P5">
        <f t="shared" si="1"/>
        <v>11.992387418666254</v>
      </c>
      <c r="Q5">
        <f t="shared" si="2"/>
        <v>53.139601139601147</v>
      </c>
      <c r="R5">
        <f t="shared" si="3"/>
        <v>1.3980719191229791</v>
      </c>
      <c r="S5">
        <f t="shared" si="4"/>
        <v>1.3351336059460432</v>
      </c>
      <c r="T5">
        <f t="shared" si="5"/>
        <v>0.56184590742324048</v>
      </c>
      <c r="U5">
        <f t="shared" si="6"/>
        <v>0.55423793883035444</v>
      </c>
      <c r="V5">
        <f t="shared" si="7"/>
        <v>0.34635040177520759</v>
      </c>
      <c r="X5" s="13">
        <v>277.01</v>
      </c>
      <c r="Y5" s="4"/>
      <c r="Z5">
        <f t="shared" si="8"/>
        <v>-4.1841004184100452</v>
      </c>
      <c r="AA5">
        <f t="shared" si="9"/>
        <v>57.706470655270657</v>
      </c>
      <c r="AB5">
        <f t="shared" si="10"/>
        <v>120.96506550218341</v>
      </c>
      <c r="AC5">
        <f t="shared" si="11"/>
        <v>13.023024972352957</v>
      </c>
      <c r="AD5">
        <f t="shared" si="12"/>
        <v>2.3636036314070417</v>
      </c>
    </row>
    <row r="6" spans="1:30" ht="15">
      <c r="A6">
        <v>4</v>
      </c>
      <c r="B6">
        <v>2023</v>
      </c>
      <c r="C6" s="4">
        <v>1836000</v>
      </c>
      <c r="D6" s="4">
        <v>8634000</v>
      </c>
      <c r="E6" s="4">
        <v>4890000</v>
      </c>
      <c r="F6" s="4">
        <v>39733000</v>
      </c>
      <c r="G6" s="4">
        <v>22634000</v>
      </c>
      <c r="H6" s="4">
        <v>51676000</v>
      </c>
      <c r="I6" s="4">
        <v>32732000</v>
      </c>
      <c r="J6" s="4">
        <v>91409000</v>
      </c>
      <c r="K6">
        <v>2.39</v>
      </c>
      <c r="L6" s="4">
        <v>13591000</v>
      </c>
      <c r="M6" s="6">
        <v>20703000</v>
      </c>
      <c r="O6">
        <f t="shared" si="0"/>
        <v>5.3495826450349524</v>
      </c>
      <c r="P6">
        <f t="shared" si="1"/>
        <v>12.307150227770368</v>
      </c>
      <c r="Q6">
        <f t="shared" si="2"/>
        <v>56.636553161918002</v>
      </c>
      <c r="R6">
        <f t="shared" si="3"/>
        <v>1.446142970751966</v>
      </c>
      <c r="S6">
        <f t="shared" si="4"/>
        <v>1.3005813807162812</v>
      </c>
      <c r="T6">
        <f t="shared" si="5"/>
        <v>0.5653272653677428</v>
      </c>
      <c r="U6">
        <f t="shared" si="6"/>
        <v>0.60046832199346112</v>
      </c>
      <c r="V6">
        <f t="shared" si="7"/>
        <v>0.34256072539545968</v>
      </c>
      <c r="X6" s="13">
        <v>257.94</v>
      </c>
      <c r="Y6" s="14"/>
      <c r="Z6">
        <f t="shared" si="8"/>
        <v>5.2863436123348064</v>
      </c>
      <c r="AA6">
        <f t="shared" si="9"/>
        <v>54.850340514246007</v>
      </c>
      <c r="AB6">
        <f t="shared" si="10"/>
        <v>107.92468619246861</v>
      </c>
      <c r="AC6">
        <f t="shared" si="11"/>
        <v>11.919005360783228</v>
      </c>
      <c r="AD6">
        <f t="shared" si="12"/>
        <v>2.2891299423652884</v>
      </c>
    </row>
    <row r="7" spans="1:30" ht="15">
      <c r="A7">
        <v>3</v>
      </c>
      <c r="B7">
        <v>2023</v>
      </c>
      <c r="C7" s="4">
        <v>1849000</v>
      </c>
      <c r="D7" s="4">
        <v>8609000</v>
      </c>
      <c r="E7" s="4">
        <v>4681000</v>
      </c>
      <c r="F7" s="4">
        <v>37035000</v>
      </c>
      <c r="G7" s="4">
        <v>23098000</v>
      </c>
      <c r="H7" s="4">
        <v>51766000</v>
      </c>
      <c r="I7" s="4">
        <v>33532000</v>
      </c>
      <c r="J7" s="4">
        <v>90499000</v>
      </c>
      <c r="K7">
        <v>2.27</v>
      </c>
      <c r="L7" s="4">
        <v>16286000</v>
      </c>
      <c r="M7" s="6">
        <v>20463000</v>
      </c>
      <c r="O7">
        <f t="shared" si="0"/>
        <v>5.1724328445618184</v>
      </c>
      <c r="P7">
        <f t="shared" si="1"/>
        <v>12.639395166734172</v>
      </c>
      <c r="Q7">
        <f t="shared" si="2"/>
        <v>54.373330235799742</v>
      </c>
      <c r="R7">
        <f t="shared" si="3"/>
        <v>1.451727422287644</v>
      </c>
      <c r="S7">
        <f t="shared" si="4"/>
        <v>1.3977588767382205</v>
      </c>
      <c r="T7">
        <f t="shared" si="5"/>
        <v>0.57200632051182887</v>
      </c>
      <c r="U7">
        <f t="shared" si="6"/>
        <v>0.70508269114209021</v>
      </c>
      <c r="V7">
        <f t="shared" si="7"/>
        <v>0.35589063967442347</v>
      </c>
      <c r="X7" s="13">
        <v>227.4</v>
      </c>
      <c r="Y7" s="4"/>
      <c r="Z7">
        <f t="shared" si="8"/>
        <v>13.5</v>
      </c>
      <c r="AA7">
        <f t="shared" si="9"/>
        <v>48.839888488790798</v>
      </c>
      <c r="AB7">
        <f t="shared" si="10"/>
        <v>100.1762114537445</v>
      </c>
      <c r="AC7">
        <f t="shared" si="11"/>
        <v>11.353114621304172</v>
      </c>
      <c r="AD7">
        <f t="shared" si="12"/>
        <v>2.4265289590927499</v>
      </c>
    </row>
    <row r="8" spans="1:30" ht="15">
      <c r="A8">
        <v>2</v>
      </c>
      <c r="B8">
        <v>2023</v>
      </c>
      <c r="C8" s="4">
        <v>1862000</v>
      </c>
      <c r="D8" s="4">
        <v>8123000</v>
      </c>
      <c r="E8" s="4">
        <v>4156000</v>
      </c>
      <c r="F8" s="4">
        <v>38981000</v>
      </c>
      <c r="G8" s="4">
        <v>21230000</v>
      </c>
      <c r="H8" s="4">
        <v>50253000</v>
      </c>
      <c r="I8" s="4">
        <v>31670000</v>
      </c>
      <c r="J8" s="4">
        <v>89234000</v>
      </c>
      <c r="K8">
        <v>2</v>
      </c>
      <c r="L8" s="4">
        <v>15590000</v>
      </c>
      <c r="M8" s="6">
        <v>20560000</v>
      </c>
      <c r="O8">
        <f t="shared" si="0"/>
        <v>4.6574175762601699</v>
      </c>
      <c r="P8">
        <f t="shared" si="1"/>
        <v>10.661604371360406</v>
      </c>
      <c r="Q8">
        <f t="shared" si="2"/>
        <v>51.163363289425092</v>
      </c>
      <c r="R8">
        <f t="shared" si="3"/>
        <v>1.4917569477154968</v>
      </c>
      <c r="S8">
        <f t="shared" si="4"/>
        <v>1.2891665170211128</v>
      </c>
      <c r="T8">
        <f t="shared" si="5"/>
        <v>0.56315978214581885</v>
      </c>
      <c r="U8">
        <f t="shared" si="6"/>
        <v>0.73433820065944422</v>
      </c>
      <c r="V8">
        <f t="shared" si="7"/>
        <v>0.34530827497018862</v>
      </c>
      <c r="X8" s="13">
        <v>234.34</v>
      </c>
      <c r="Y8" s="4"/>
      <c r="Z8">
        <f t="shared" si="8"/>
        <v>-1.4778325123152616</v>
      </c>
      <c r="AA8">
        <f t="shared" si="9"/>
        <v>53.716740120645085</v>
      </c>
      <c r="AB8">
        <f t="shared" si="10"/>
        <v>117.17</v>
      </c>
      <c r="AC8">
        <f t="shared" si="11"/>
        <v>11.193686154793362</v>
      </c>
      <c r="AD8">
        <f t="shared" si="12"/>
        <v>2.2573689746286654</v>
      </c>
    </row>
    <row r="9" spans="1:30" ht="15">
      <c r="A9">
        <v>1</v>
      </c>
      <c r="B9">
        <v>2023</v>
      </c>
      <c r="C9" s="4">
        <v>1874000</v>
      </c>
      <c r="D9" s="4">
        <v>7985000</v>
      </c>
      <c r="E9" s="4">
        <v>4257000</v>
      </c>
      <c r="F9" s="4">
        <v>38565000</v>
      </c>
      <c r="G9" s="4">
        <v>19097000</v>
      </c>
      <c r="H9" s="4">
        <v>48190000</v>
      </c>
      <c r="I9" s="4">
        <v>28657000</v>
      </c>
      <c r="J9" s="4">
        <v>86755000</v>
      </c>
      <c r="K9">
        <v>2.0299999999999998</v>
      </c>
      <c r="L9" s="4">
        <v>13842000</v>
      </c>
      <c r="M9" s="6">
        <v>20606000</v>
      </c>
      <c r="O9">
        <f t="shared" si="0"/>
        <v>4.9069217912512242</v>
      </c>
      <c r="P9">
        <f t="shared" si="1"/>
        <v>11.03850641773629</v>
      </c>
      <c r="Q9">
        <f t="shared" si="2"/>
        <v>53.312460864120226</v>
      </c>
      <c r="R9">
        <f t="shared" si="3"/>
        <v>1.5006021888254699</v>
      </c>
      <c r="S9">
        <f t="shared" si="4"/>
        <v>1.2495786334759498</v>
      </c>
      <c r="T9">
        <f t="shared" si="5"/>
        <v>0.55547230707163853</v>
      </c>
      <c r="U9">
        <f t="shared" si="6"/>
        <v>0.72482588888307065</v>
      </c>
      <c r="V9">
        <f t="shared" si="7"/>
        <v>0.34824491727366447</v>
      </c>
      <c r="X9" s="13">
        <v>222.05</v>
      </c>
      <c r="Y9" s="14"/>
      <c r="Z9">
        <f t="shared" si="8"/>
        <v>2.0100502512562719</v>
      </c>
      <c r="AA9">
        <f t="shared" si="9"/>
        <v>52.112924232936756</v>
      </c>
      <c r="AB9">
        <f t="shared" si="10"/>
        <v>109.38423645320199</v>
      </c>
      <c r="AC9">
        <f t="shared" si="11"/>
        <v>10.790138726824841</v>
      </c>
      <c r="AD9">
        <f t="shared" si="12"/>
        <v>2.2318423440943862</v>
      </c>
    </row>
    <row r="10" spans="1:30" ht="15">
      <c r="A10">
        <v>4</v>
      </c>
      <c r="B10">
        <v>2022</v>
      </c>
      <c r="C10" s="4">
        <v>1881000</v>
      </c>
      <c r="D10" s="4">
        <v>7936000</v>
      </c>
      <c r="E10" s="4">
        <v>4179000</v>
      </c>
      <c r="F10" s="4">
        <v>36924000</v>
      </c>
      <c r="G10" s="4">
        <v>19353000</v>
      </c>
      <c r="H10" s="4">
        <v>48463000</v>
      </c>
      <c r="I10" s="4">
        <v>27859000</v>
      </c>
      <c r="J10" s="4">
        <v>85387000</v>
      </c>
      <c r="K10">
        <v>1.99</v>
      </c>
      <c r="L10" s="4">
        <v>13334000</v>
      </c>
      <c r="M10" s="6">
        <v>20487000</v>
      </c>
      <c r="O10">
        <f t="shared" si="0"/>
        <v>4.8941876398046542</v>
      </c>
      <c r="P10">
        <f t="shared" si="1"/>
        <v>11.317842053948651</v>
      </c>
      <c r="Q10">
        <f t="shared" si="2"/>
        <v>52.658770161290327</v>
      </c>
      <c r="R10">
        <f t="shared" si="3"/>
        <v>1.4395184209166538</v>
      </c>
      <c r="S10">
        <f t="shared" si="4"/>
        <v>1.3125067706640667</v>
      </c>
      <c r="T10">
        <f t="shared" si="5"/>
        <v>0.56756883366320399</v>
      </c>
      <c r="U10">
        <f t="shared" si="6"/>
        <v>0.68898878726812385</v>
      </c>
      <c r="V10">
        <f t="shared" si="7"/>
        <v>0.35684799080315621</v>
      </c>
      <c r="X10" s="13">
        <v>204.22</v>
      </c>
      <c r="Y10" s="14"/>
      <c r="Z10">
        <f t="shared" si="8"/>
        <v>6.9892473118279508</v>
      </c>
      <c r="AA10">
        <f t="shared" si="9"/>
        <v>48.404463205645165</v>
      </c>
      <c r="AB10">
        <f t="shared" si="10"/>
        <v>102.62311557788945</v>
      </c>
      <c r="AC10">
        <f t="shared" si="11"/>
        <v>10.403472538186545</v>
      </c>
      <c r="AD10">
        <f t="shared" si="12"/>
        <v>2.3140504820712815</v>
      </c>
    </row>
    <row r="11" spans="1:30" ht="15">
      <c r="A11">
        <v>3</v>
      </c>
      <c r="B11">
        <v>2022</v>
      </c>
      <c r="C11" s="4">
        <v>1890000</v>
      </c>
      <c r="D11" s="4">
        <v>7787000</v>
      </c>
      <c r="E11" s="4">
        <v>3940000</v>
      </c>
      <c r="F11" s="4">
        <v>33257000</v>
      </c>
      <c r="G11" s="4">
        <v>20853000</v>
      </c>
      <c r="H11" s="4">
        <v>49920000</v>
      </c>
      <c r="I11" s="4">
        <v>30205000</v>
      </c>
      <c r="J11" s="4">
        <v>85501000</v>
      </c>
      <c r="K11">
        <v>1.86</v>
      </c>
      <c r="L11" s="4">
        <v>15689000</v>
      </c>
      <c r="M11" s="6">
        <v>22450000</v>
      </c>
      <c r="O11">
        <f t="shared" si="0"/>
        <v>4.6081332382077402</v>
      </c>
      <c r="P11">
        <f t="shared" si="1"/>
        <v>11.847129927534054</v>
      </c>
      <c r="Q11">
        <f t="shared" si="2"/>
        <v>50.597149094644919</v>
      </c>
      <c r="R11">
        <f t="shared" si="3"/>
        <v>1.4484726418261162</v>
      </c>
      <c r="S11">
        <f t="shared" si="4"/>
        <v>1.5010373755901014</v>
      </c>
      <c r="T11">
        <f t="shared" si="5"/>
        <v>0.58385282043484876</v>
      </c>
      <c r="U11">
        <f t="shared" si="6"/>
        <v>0.75236177048865871</v>
      </c>
      <c r="V11">
        <f t="shared" si="7"/>
        <v>0.40300141813416629</v>
      </c>
      <c r="X11" s="13">
        <v>174.23</v>
      </c>
      <c r="Y11" s="14"/>
      <c r="Z11">
        <f t="shared" si="8"/>
        <v>16.25</v>
      </c>
      <c r="AA11">
        <f t="shared" si="9"/>
        <v>42.287748812122771</v>
      </c>
      <c r="AB11">
        <f t="shared" si="10"/>
        <v>93.672043010752674</v>
      </c>
      <c r="AC11">
        <f t="shared" si="11"/>
        <v>9.9015154704272792</v>
      </c>
      <c r="AD11">
        <f t="shared" si="12"/>
        <v>2.5695492678233154</v>
      </c>
    </row>
    <row r="12" spans="1:30" ht="15">
      <c r="A12">
        <v>2</v>
      </c>
      <c r="B12">
        <v>2022</v>
      </c>
      <c r="C12" s="4">
        <v>1892000</v>
      </c>
      <c r="D12" s="4">
        <v>7275000</v>
      </c>
      <c r="E12" s="4">
        <v>3411000</v>
      </c>
      <c r="F12" s="4">
        <v>32632000</v>
      </c>
      <c r="G12" s="4">
        <v>20309000</v>
      </c>
      <c r="H12" s="4">
        <v>49927000</v>
      </c>
      <c r="I12" s="4">
        <v>28971000</v>
      </c>
      <c r="J12" s="4">
        <v>85410000</v>
      </c>
      <c r="K12">
        <v>1.6</v>
      </c>
      <c r="L12" s="4">
        <v>14047000</v>
      </c>
      <c r="M12" s="6">
        <v>23795000</v>
      </c>
      <c r="O12">
        <f t="shared" si="0"/>
        <v>3.9936775553213906</v>
      </c>
      <c r="P12">
        <f t="shared" si="1"/>
        <v>10.452929639617553</v>
      </c>
      <c r="Q12">
        <f t="shared" si="2"/>
        <v>46.886597938144334</v>
      </c>
      <c r="R12">
        <f t="shared" si="3"/>
        <v>1.4265104141021223</v>
      </c>
      <c r="S12">
        <f t="shared" si="4"/>
        <v>1.530001225790635</v>
      </c>
      <c r="T12">
        <f t="shared" si="5"/>
        <v>0.58455684346095305</v>
      </c>
      <c r="U12">
        <f t="shared" si="6"/>
        <v>0.69166379437687719</v>
      </c>
      <c r="V12">
        <f t="shared" si="7"/>
        <v>0.42169528771687315</v>
      </c>
      <c r="X12" s="13">
        <v>192.76</v>
      </c>
      <c r="Y12" s="14"/>
      <c r="Z12">
        <f t="shared" si="8"/>
        <v>-5.882352941176463</v>
      </c>
      <c r="AA12">
        <f>X12*C12/D12</f>
        <v>50.130848109965633</v>
      </c>
      <c r="AB12">
        <f>X12/K12</f>
        <v>120.47499999999999</v>
      </c>
      <c r="AC12">
        <f>X12*C12/F12</f>
        <v>11.176204952194166</v>
      </c>
      <c r="AD12">
        <f t="shared" si="12"/>
        <v>2.5621782299583233</v>
      </c>
    </row>
    <row r="13" spans="1:30" ht="15">
      <c r="A13">
        <v>1</v>
      </c>
      <c r="B13">
        <v>2022</v>
      </c>
      <c r="C13" s="4">
        <v>1903000</v>
      </c>
      <c r="D13" s="4">
        <v>7189000</v>
      </c>
      <c r="E13" s="4">
        <v>3647000</v>
      </c>
      <c r="F13" s="4">
        <v>33002000</v>
      </c>
      <c r="G13" s="4">
        <v>18702000</v>
      </c>
      <c r="H13" s="4">
        <v>45819000</v>
      </c>
      <c r="I13" s="4">
        <v>24091000</v>
      </c>
      <c r="J13" s="4">
        <v>81808000</v>
      </c>
      <c r="K13">
        <v>1.7</v>
      </c>
      <c r="L13" s="4">
        <v>12299000</v>
      </c>
      <c r="M13" s="6">
        <v>21027000</v>
      </c>
      <c r="O13">
        <f t="shared" si="0"/>
        <v>4.4579992176804222</v>
      </c>
      <c r="P13">
        <f t="shared" si="1"/>
        <v>11.050845403308889</v>
      </c>
      <c r="Q13">
        <f t="shared" si="2"/>
        <v>50.730282375851999</v>
      </c>
      <c r="R13">
        <f t="shared" si="3"/>
        <v>1.2881509998930596</v>
      </c>
      <c r="S13">
        <f t="shared" si="4"/>
        <v>1.3883704017938308</v>
      </c>
      <c r="T13">
        <f t="shared" si="5"/>
        <v>0.56007969880696262</v>
      </c>
      <c r="U13">
        <f t="shared" si="6"/>
        <v>0.65763019997861194</v>
      </c>
      <c r="V13">
        <f t="shared" si="7"/>
        <v>0.38917988487664035</v>
      </c>
      <c r="X13" s="13">
        <v>222.91</v>
      </c>
      <c r="Y13" s="14"/>
      <c r="Z13">
        <f t="shared" si="8"/>
        <v>-7.103825136612028</v>
      </c>
      <c r="AA13">
        <f>X13*C13/D13</f>
        <v>59.006500208652106</v>
      </c>
      <c r="AB13">
        <f>X13/K13</f>
        <v>131.12352941176471</v>
      </c>
      <c r="AC13">
        <f>X13*C13/F13</f>
        <v>12.853697654687595</v>
      </c>
      <c r="AD13">
        <f t="shared" si="12"/>
        <v>2.4807132901036302</v>
      </c>
    </row>
    <row r="14" spans="1:30" ht="15">
      <c r="A14">
        <v>4</v>
      </c>
      <c r="B14">
        <v>2021</v>
      </c>
      <c r="C14" s="4">
        <v>1916000</v>
      </c>
      <c r="D14" s="4">
        <v>7059000</v>
      </c>
      <c r="E14" s="4">
        <v>3959000</v>
      </c>
      <c r="F14" s="4">
        <v>33199000</v>
      </c>
      <c r="G14" s="4">
        <v>18568000</v>
      </c>
      <c r="H14" s="4">
        <v>45735000</v>
      </c>
      <c r="I14" s="4">
        <v>25906000</v>
      </c>
      <c r="J14" s="4">
        <v>81929000</v>
      </c>
      <c r="K14">
        <v>1.83</v>
      </c>
      <c r="L14" s="4">
        <v>14720000</v>
      </c>
      <c r="M14" s="6">
        <v>20920000</v>
      </c>
      <c r="O14">
        <f t="shared" si="0"/>
        <v>4.8322327869252648</v>
      </c>
      <c r="P14">
        <f t="shared" si="1"/>
        <v>11.925057983674208</v>
      </c>
      <c r="Q14">
        <f t="shared" si="2"/>
        <v>56.084431222552766</v>
      </c>
      <c r="R14">
        <f t="shared" si="3"/>
        <v>1.395196036191297</v>
      </c>
      <c r="S14">
        <f t="shared" si="4"/>
        <v>1.3776017349920178</v>
      </c>
      <c r="T14">
        <f t="shared" si="5"/>
        <v>0.55822724554187164</v>
      </c>
      <c r="U14">
        <f t="shared" si="6"/>
        <v>0.79276174062903926</v>
      </c>
      <c r="V14">
        <f t="shared" si="7"/>
        <v>0.38655555350246679</v>
      </c>
      <c r="X14" s="13">
        <v>211.41</v>
      </c>
      <c r="Y14" s="14"/>
      <c r="Z14">
        <f t="shared" si="8"/>
        <v>10.909090909090919</v>
      </c>
      <c r="AA14">
        <f t="shared" si="9"/>
        <v>57.382286442838932</v>
      </c>
      <c r="AB14">
        <f t="shared" si="10"/>
        <v>115.52459016393442</v>
      </c>
      <c r="AC14">
        <f t="shared" si="11"/>
        <v>12.20101689809934</v>
      </c>
      <c r="AD14">
        <f t="shared" si="12"/>
        <v>2.4823789873188953</v>
      </c>
    </row>
    <row r="15" spans="1:30" ht="15">
      <c r="A15">
        <v>3</v>
      </c>
      <c r="B15">
        <v>2021</v>
      </c>
      <c r="C15" s="4">
        <v>1932000</v>
      </c>
      <c r="D15" s="4">
        <v>6559000</v>
      </c>
      <c r="E15" s="4">
        <v>3584000</v>
      </c>
      <c r="F15" s="4">
        <v>37589000</v>
      </c>
      <c r="G15" s="4">
        <v>15739000</v>
      </c>
      <c r="H15" s="4">
        <v>45307000</v>
      </c>
      <c r="I15" s="4">
        <v>27607000</v>
      </c>
      <c r="J15" s="4">
        <v>82896000</v>
      </c>
      <c r="K15">
        <v>1.65</v>
      </c>
      <c r="L15" s="4">
        <v>16487000</v>
      </c>
      <c r="M15" s="6">
        <v>20977000</v>
      </c>
      <c r="O15">
        <f t="shared" si="0"/>
        <v>4.3234896738081456</v>
      </c>
      <c r="P15">
        <f t="shared" si="1"/>
        <v>9.5347043017904163</v>
      </c>
      <c r="Q15">
        <f t="shared" si="2"/>
        <v>54.642475987193173</v>
      </c>
      <c r="R15">
        <f t="shared" si="3"/>
        <v>1.754050447931889</v>
      </c>
      <c r="S15">
        <f t="shared" si="4"/>
        <v>1.2053260262310783</v>
      </c>
      <c r="T15">
        <f t="shared" si="5"/>
        <v>0.54655230650453579</v>
      </c>
      <c r="U15">
        <f t="shared" si="6"/>
        <v>1.0475252557341634</v>
      </c>
      <c r="V15">
        <f t="shared" si="7"/>
        <v>0.35817709934091452</v>
      </c>
      <c r="X15" s="13">
        <v>216.92</v>
      </c>
      <c r="Y15" s="14"/>
      <c r="Z15">
        <f t="shared" si="8"/>
        <v>39.83050847457627</v>
      </c>
      <c r="AA15">
        <f t="shared" si="9"/>
        <v>63.895325506937034</v>
      </c>
      <c r="AB15">
        <f t="shared" si="10"/>
        <v>131.46666666666667</v>
      </c>
      <c r="AC15">
        <f t="shared" si="11"/>
        <v>11.149257495543909</v>
      </c>
      <c r="AD15">
        <f t="shared" si="12"/>
        <v>2.2023331293729549</v>
      </c>
    </row>
    <row r="16" spans="1:30" ht="15">
      <c r="A16">
        <v>2</v>
      </c>
      <c r="B16">
        <v>2021</v>
      </c>
      <c r="C16" s="4">
        <v>1944000</v>
      </c>
      <c r="D16" s="4">
        <v>6130000</v>
      </c>
      <c r="E16" s="4">
        <v>2575000</v>
      </c>
      <c r="F16" s="4">
        <v>34658000</v>
      </c>
      <c r="G16" s="4">
        <v>14023000</v>
      </c>
      <c r="H16" s="4">
        <v>44881000</v>
      </c>
      <c r="I16" s="4">
        <v>28042000</v>
      </c>
      <c r="J16" s="4">
        <v>82671000</v>
      </c>
      <c r="K16">
        <v>1.18</v>
      </c>
      <c r="L16" s="4">
        <v>18034000</v>
      </c>
      <c r="M16" s="6">
        <v>20835000</v>
      </c>
      <c r="O16">
        <f t="shared" si="0"/>
        <v>3.1147560813344461</v>
      </c>
      <c r="P16">
        <f t="shared" si="1"/>
        <v>7.4297420508973397</v>
      </c>
      <c r="Q16">
        <f t="shared" si="2"/>
        <v>42.006525285481239</v>
      </c>
      <c r="R16">
        <f t="shared" si="3"/>
        <v>1.9997147543321685</v>
      </c>
      <c r="S16">
        <f t="shared" si="4"/>
        <v>1.2949679727624215</v>
      </c>
      <c r="T16">
        <f t="shared" si="5"/>
        <v>0.54288686480144188</v>
      </c>
      <c r="U16">
        <f t="shared" si="6"/>
        <v>1.2860300934179563</v>
      </c>
      <c r="V16">
        <f t="shared" si="7"/>
        <v>0.37545275980754328</v>
      </c>
      <c r="X16" s="13">
        <v>227.4</v>
      </c>
      <c r="Y16" s="14"/>
      <c r="Z16">
        <f t="shared" si="8"/>
        <v>-14.492753623188403</v>
      </c>
      <c r="AA16">
        <f t="shared" si="9"/>
        <v>72.11510603588907</v>
      </c>
      <c r="AB16">
        <f t="shared" si="10"/>
        <v>192.71186440677968</v>
      </c>
      <c r="AC16">
        <f t="shared" si="11"/>
        <v>12.755081077961798</v>
      </c>
      <c r="AD16">
        <f t="shared" si="12"/>
        <v>2.3496162502164002</v>
      </c>
    </row>
    <row r="17" spans="1:30" ht="15">
      <c r="A17">
        <v>1</v>
      </c>
      <c r="B17">
        <v>2021</v>
      </c>
      <c r="C17" s="4">
        <v>1950000</v>
      </c>
      <c r="D17" s="4">
        <v>5729000</v>
      </c>
      <c r="E17" s="4">
        <v>3026000</v>
      </c>
      <c r="F17" s="4">
        <v>34349000</v>
      </c>
      <c r="G17" s="4">
        <v>12711000</v>
      </c>
      <c r="H17" s="4">
        <v>42499000</v>
      </c>
      <c r="I17" s="4">
        <v>26901000</v>
      </c>
      <c r="J17" s="4">
        <v>80195000</v>
      </c>
      <c r="K17">
        <v>1.38</v>
      </c>
      <c r="L17" s="4">
        <v>16494000</v>
      </c>
      <c r="M17" s="6">
        <v>20974000</v>
      </c>
      <c r="O17">
        <f t="shared" si="0"/>
        <v>3.7733025749735019</v>
      </c>
      <c r="P17">
        <f t="shared" si="1"/>
        <v>8.8095723310722303</v>
      </c>
      <c r="Q17">
        <f t="shared" si="2"/>
        <v>52.818991097922854</v>
      </c>
      <c r="R17">
        <f t="shared" si="3"/>
        <v>2.1163559122020299</v>
      </c>
      <c r="S17">
        <f t="shared" si="4"/>
        <v>1.2372703717721041</v>
      </c>
      <c r="T17">
        <f t="shared" si="5"/>
        <v>0.52994575721678405</v>
      </c>
      <c r="U17">
        <f t="shared" si="6"/>
        <v>1.2976162379041776</v>
      </c>
      <c r="V17">
        <f t="shared" si="7"/>
        <v>0.37911899210093453</v>
      </c>
      <c r="X17" s="13">
        <v>205.61</v>
      </c>
      <c r="Y17" s="14"/>
      <c r="Z17">
        <f t="shared" si="8"/>
        <v>-2.8169014084507067</v>
      </c>
      <c r="AA17">
        <f t="shared" si="9"/>
        <v>69.98420317681969</v>
      </c>
      <c r="AB17">
        <f t="shared" si="10"/>
        <v>148.99275362318843</v>
      </c>
      <c r="AC17">
        <f t="shared" si="11"/>
        <v>11.672523217560919</v>
      </c>
      <c r="AD17">
        <f t="shared" si="12"/>
        <v>2.3380738886139336</v>
      </c>
    </row>
    <row r="18" spans="1:30" ht="15">
      <c r="A18">
        <v>4</v>
      </c>
      <c r="B18">
        <v>2020</v>
      </c>
      <c r="C18" s="4">
        <v>1952000</v>
      </c>
      <c r="D18" s="4">
        <v>5687000</v>
      </c>
      <c r="E18" s="4">
        <v>3126000</v>
      </c>
      <c r="F18" s="4">
        <v>33996000</v>
      </c>
      <c r="G18" s="4">
        <v>12390000</v>
      </c>
      <c r="H18" s="4">
        <v>42747000</v>
      </c>
      <c r="I18" s="4">
        <v>26280000</v>
      </c>
      <c r="J18" s="4">
        <v>80426000</v>
      </c>
      <c r="K18">
        <v>1.42</v>
      </c>
      <c r="L18" s="4">
        <v>15032000</v>
      </c>
      <c r="M18" s="6">
        <v>21055000</v>
      </c>
      <c r="O18">
        <f t="shared" si="0"/>
        <v>3.8868027752219434</v>
      </c>
      <c r="P18">
        <f t="shared" si="1"/>
        <v>9.1951994352276749</v>
      </c>
      <c r="Q18">
        <f t="shared" si="2"/>
        <v>54.967469667663096</v>
      </c>
      <c r="R18">
        <f t="shared" si="3"/>
        <v>2.1210653753026634</v>
      </c>
      <c r="S18">
        <f t="shared" si="4"/>
        <v>1.2574126367807978</v>
      </c>
      <c r="T18">
        <f t="shared" si="5"/>
        <v>0.53150722403202944</v>
      </c>
      <c r="U18">
        <f t="shared" si="6"/>
        <v>1.2132364810330911</v>
      </c>
      <c r="V18">
        <f t="shared" si="7"/>
        <v>0.38246353381409964</v>
      </c>
      <c r="X18" s="13">
        <v>212.08</v>
      </c>
      <c r="Y18" s="14"/>
      <c r="Z18">
        <f t="shared" si="8"/>
        <v>46.391752577319586</v>
      </c>
      <c r="AA18">
        <f t="shared" si="9"/>
        <v>72.794119922630557</v>
      </c>
      <c r="AB18">
        <f t="shared" si="10"/>
        <v>149.35211267605635</v>
      </c>
      <c r="AC18">
        <f t="shared" si="11"/>
        <v>12.177319684668785</v>
      </c>
      <c r="AD18">
        <f t="shared" si="12"/>
        <v>2.3729997646781973</v>
      </c>
    </row>
    <row r="19" spans="1:30" ht="15">
      <c r="A19">
        <v>3</v>
      </c>
      <c r="B19">
        <v>2020</v>
      </c>
      <c r="C19" s="4">
        <v>1939000</v>
      </c>
      <c r="D19" s="4">
        <v>5101000</v>
      </c>
      <c r="E19" s="4">
        <v>2137000</v>
      </c>
      <c r="F19" s="4">
        <v>31124000</v>
      </c>
      <c r="G19" s="4">
        <v>14510000</v>
      </c>
      <c r="H19" s="4">
        <v>44709000</v>
      </c>
      <c r="I19" s="4">
        <v>27645000</v>
      </c>
      <c r="J19" s="4">
        <v>80919000</v>
      </c>
      <c r="K19">
        <v>0.97</v>
      </c>
      <c r="L19" s="4">
        <v>16289000</v>
      </c>
      <c r="M19" s="6">
        <v>24070000</v>
      </c>
      <c r="O19">
        <f t="shared" si="0"/>
        <v>2.6409125174557273</v>
      </c>
      <c r="P19">
        <f t="shared" si="1"/>
        <v>6.8660840508932006</v>
      </c>
      <c r="Q19">
        <f t="shared" si="2"/>
        <v>41.893746324250145</v>
      </c>
      <c r="R19">
        <f t="shared" si="3"/>
        <v>1.9052377670572018</v>
      </c>
      <c r="S19">
        <f t="shared" si="4"/>
        <v>1.436479886903997</v>
      </c>
      <c r="T19">
        <f t="shared" si="5"/>
        <v>0.55251547844140436</v>
      </c>
      <c r="U19">
        <f t="shared" si="6"/>
        <v>1.1226050999310819</v>
      </c>
      <c r="V19">
        <f t="shared" si="7"/>
        <v>0.43609812660796465</v>
      </c>
      <c r="X19" s="13">
        <v>193.6</v>
      </c>
      <c r="Y19" s="14"/>
      <c r="Z19">
        <f t="shared" si="8"/>
        <v>-9.3457943925233717</v>
      </c>
      <c r="AA19">
        <f>X19*C19/D19</f>
        <v>73.591531072338753</v>
      </c>
      <c r="AB19">
        <f>X19/K19</f>
        <v>199.58762886597938</v>
      </c>
      <c r="AC19">
        <f>X19*C19/F19</f>
        <v>12.061123248939724</v>
      </c>
      <c r="AD19">
        <f t="shared" si="12"/>
        <v>2.5511341729854773</v>
      </c>
    </row>
    <row r="20" spans="1:30" ht="15">
      <c r="A20">
        <v>2</v>
      </c>
      <c r="B20">
        <v>2020</v>
      </c>
      <c r="C20" s="4">
        <v>1943000</v>
      </c>
      <c r="D20" s="4">
        <v>4837000</v>
      </c>
      <c r="E20" s="4">
        <v>2373000</v>
      </c>
      <c r="F20" s="4">
        <v>30226000</v>
      </c>
      <c r="G20" s="4">
        <v>16100000</v>
      </c>
      <c r="H20" s="4">
        <v>42360000</v>
      </c>
      <c r="I20" s="4">
        <v>25011000</v>
      </c>
      <c r="J20" s="4">
        <v>77884000</v>
      </c>
      <c r="K20">
        <v>1.07</v>
      </c>
      <c r="L20" s="4">
        <v>13898000</v>
      </c>
      <c r="M20" s="6">
        <v>20879000</v>
      </c>
      <c r="O20">
        <f t="shared" si="0"/>
        <v>3.0468388886035642</v>
      </c>
      <c r="P20">
        <f t="shared" si="1"/>
        <v>7.8508568781843451</v>
      </c>
      <c r="Q20">
        <f t="shared" si="2"/>
        <v>49.059334298118671</v>
      </c>
      <c r="R20">
        <f t="shared" si="3"/>
        <v>1.5534782608695652</v>
      </c>
      <c r="S20">
        <f t="shared" si="4"/>
        <v>1.4014424667504797</v>
      </c>
      <c r="T20">
        <f t="shared" si="5"/>
        <v>0.5438857788505983</v>
      </c>
      <c r="U20">
        <f t="shared" si="6"/>
        <v>0.86322981366459628</v>
      </c>
      <c r="V20">
        <f t="shared" si="7"/>
        <v>0.40855102240485275</v>
      </c>
      <c r="X20" s="13">
        <v>186.73</v>
      </c>
      <c r="Y20" s="14"/>
      <c r="Z20">
        <f t="shared" si="8"/>
        <v>-22.463768115942017</v>
      </c>
      <c r="AA20">
        <f>X20*C20/D20</f>
        <v>75.008556956791395</v>
      </c>
      <c r="AB20">
        <f>X20/K20</f>
        <v>174.51401869158877</v>
      </c>
      <c r="AC20">
        <f>X20*C20/F20</f>
        <v>12.003453649176206</v>
      </c>
      <c r="AD20">
        <f t="shared" si="12"/>
        <v>2.4929530867465095</v>
      </c>
    </row>
    <row r="21" spans="1:30" ht="15">
      <c r="A21">
        <v>1</v>
      </c>
      <c r="B21">
        <v>2020</v>
      </c>
      <c r="C21" s="4">
        <v>1949000</v>
      </c>
      <c r="D21" s="4">
        <v>5854000</v>
      </c>
      <c r="E21" s="4">
        <v>3084000</v>
      </c>
      <c r="F21" s="4">
        <v>29123000</v>
      </c>
      <c r="G21" s="4">
        <v>15942000</v>
      </c>
      <c r="H21" s="4">
        <v>38235000</v>
      </c>
      <c r="I21" s="4">
        <v>19907000</v>
      </c>
      <c r="J21" s="4">
        <v>72820000</v>
      </c>
      <c r="K21">
        <v>1.38</v>
      </c>
      <c r="L21" s="4">
        <v>9740000</v>
      </c>
      <c r="M21" s="6">
        <v>17892000</v>
      </c>
      <c r="O21">
        <f t="shared" si="0"/>
        <v>4.2351002471848389</v>
      </c>
      <c r="P21">
        <f t="shared" si="1"/>
        <v>10.589568382378189</v>
      </c>
      <c r="Q21">
        <f t="shared" si="2"/>
        <v>52.681926887598216</v>
      </c>
      <c r="R21">
        <f t="shared" si="3"/>
        <v>1.2487140885710701</v>
      </c>
      <c r="S21">
        <f t="shared" si="4"/>
        <v>1.3128798544106033</v>
      </c>
      <c r="T21">
        <f t="shared" si="5"/>
        <v>0.52506179620983251</v>
      </c>
      <c r="U21">
        <f t="shared" si="6"/>
        <v>0.61096474720863125</v>
      </c>
      <c r="V21">
        <f t="shared" si="7"/>
        <v>0.38055939593746679</v>
      </c>
      <c r="X21" s="13">
        <v>155.49</v>
      </c>
      <c r="Y21" s="14"/>
      <c r="Z21">
        <f t="shared" si="8"/>
        <v>-5.4794520547945256</v>
      </c>
      <c r="AA21">
        <f t="shared" si="9"/>
        <v>51.768023573624873</v>
      </c>
      <c r="AB21">
        <f t="shared" si="10"/>
        <v>112.67391304347828</v>
      </c>
      <c r="AC21">
        <f t="shared" si="11"/>
        <v>10.405865123785324</v>
      </c>
      <c r="AD21">
        <f t="shared" si="12"/>
        <v>2.5340967620094084</v>
      </c>
    </row>
    <row r="22" spans="1:30" ht="15">
      <c r="A22">
        <v>4</v>
      </c>
      <c r="B22">
        <v>2019</v>
      </c>
      <c r="C22" s="4">
        <v>1965000</v>
      </c>
      <c r="D22" s="4">
        <v>6054000</v>
      </c>
      <c r="E22" s="4">
        <v>3272000</v>
      </c>
      <c r="F22" s="4">
        <v>29808000</v>
      </c>
      <c r="G22" s="4">
        <v>17579000</v>
      </c>
      <c r="H22" s="4">
        <v>39511000</v>
      </c>
      <c r="I22" s="4">
        <v>22319000</v>
      </c>
      <c r="J22" s="4">
        <v>74781000</v>
      </c>
      <c r="K22">
        <v>1.46</v>
      </c>
      <c r="L22" s="4">
        <v>8768000</v>
      </c>
      <c r="M22" s="6">
        <v>16688000</v>
      </c>
      <c r="O22">
        <f t="shared" si="0"/>
        <v>4.3754429601101883</v>
      </c>
      <c r="P22">
        <f t="shared" si="1"/>
        <v>10.976918947933441</v>
      </c>
      <c r="Q22">
        <f t="shared" si="2"/>
        <v>54.046911133135126</v>
      </c>
      <c r="R22">
        <f t="shared" si="3"/>
        <v>1.2696399112577508</v>
      </c>
      <c r="S22">
        <f t="shared" si="4"/>
        <v>1.3255166398282341</v>
      </c>
      <c r="T22">
        <f t="shared" si="5"/>
        <v>0.52835613324240116</v>
      </c>
      <c r="U22">
        <f t="shared" si="6"/>
        <v>0.49877694976961146</v>
      </c>
      <c r="V22">
        <f t="shared" si="7"/>
        <v>0.35891259463179631</v>
      </c>
      <c r="X22" s="13">
        <v>181.07</v>
      </c>
      <c r="Y22" s="14"/>
      <c r="Z22">
        <f t="shared" si="8"/>
        <v>8.9552238805970052</v>
      </c>
      <c r="AA22">
        <f t="shared" si="9"/>
        <v>58.771481665014868</v>
      </c>
      <c r="AB22">
        <f t="shared" si="10"/>
        <v>124.02054794520548</v>
      </c>
      <c r="AC22">
        <f t="shared" si="11"/>
        <v>11.93647846215781</v>
      </c>
      <c r="AD22">
        <f t="shared" si="12"/>
        <v>2.471735775630703</v>
      </c>
    </row>
    <row r="23" spans="1:30" ht="15">
      <c r="A23">
        <v>3</v>
      </c>
      <c r="B23">
        <v>2019</v>
      </c>
      <c r="C23" s="4">
        <v>1974000</v>
      </c>
      <c r="D23" s="4">
        <v>6137000</v>
      </c>
      <c r="E23" s="4">
        <v>3025000</v>
      </c>
      <c r="F23" s="4">
        <v>29222000</v>
      </c>
      <c r="G23" s="4">
        <v>13415000</v>
      </c>
      <c r="H23" s="4">
        <v>37890000</v>
      </c>
      <c r="I23" s="4">
        <v>20970000</v>
      </c>
      <c r="J23" s="4">
        <v>72574000</v>
      </c>
      <c r="K23">
        <v>1.34</v>
      </c>
      <c r="L23" s="4">
        <v>7838000</v>
      </c>
      <c r="M23" s="6">
        <v>16729000</v>
      </c>
      <c r="O23">
        <f t="shared" si="0"/>
        <v>4.1681593959269163</v>
      </c>
      <c r="P23">
        <f t="shared" si="1"/>
        <v>10.351789747450551</v>
      </c>
      <c r="Q23">
        <f t="shared" si="2"/>
        <v>49.291184617891474</v>
      </c>
      <c r="R23">
        <f t="shared" si="3"/>
        <v>1.563175549757734</v>
      </c>
      <c r="S23">
        <f t="shared" si="4"/>
        <v>1.2966258298542195</v>
      </c>
      <c r="T23">
        <f t="shared" si="5"/>
        <v>0.52208780003858135</v>
      </c>
      <c r="U23">
        <f t="shared" si="6"/>
        <v>0.58427133805441667</v>
      </c>
      <c r="V23">
        <f t="shared" si="7"/>
        <v>0.3640617179169115</v>
      </c>
      <c r="X23" s="13">
        <v>165.48</v>
      </c>
      <c r="Y23" s="14"/>
      <c r="Z23">
        <f t="shared" si="8"/>
        <v>-2.189781021897812</v>
      </c>
      <c r="AA23">
        <f t="shared" si="9"/>
        <v>53.227557438487864</v>
      </c>
      <c r="AB23">
        <f t="shared" si="10"/>
        <v>123.49253731343282</v>
      </c>
      <c r="AC23">
        <f t="shared" si="11"/>
        <v>11.17847922797892</v>
      </c>
      <c r="AD23">
        <f t="shared" si="12"/>
        <v>2.4437581274382314</v>
      </c>
    </row>
    <row r="24" spans="1:30" ht="15">
      <c r="A24">
        <v>2</v>
      </c>
      <c r="B24">
        <v>2019</v>
      </c>
      <c r="C24" s="4">
        <v>1986000</v>
      </c>
      <c r="D24" s="4">
        <v>5840000</v>
      </c>
      <c r="E24" s="4">
        <v>3101000</v>
      </c>
      <c r="F24" s="4">
        <v>29533000</v>
      </c>
      <c r="G24" s="4">
        <v>10829000</v>
      </c>
      <c r="H24" s="4">
        <v>35254000</v>
      </c>
      <c r="I24" s="4">
        <v>18305000</v>
      </c>
      <c r="J24" s="4">
        <v>70249000</v>
      </c>
      <c r="K24">
        <v>1.37</v>
      </c>
      <c r="L24" s="4">
        <v>7912000</v>
      </c>
      <c r="M24" s="6">
        <v>16694000</v>
      </c>
      <c r="O24">
        <f t="shared" si="0"/>
        <v>4.414297712422953</v>
      </c>
      <c r="P24">
        <f t="shared" si="1"/>
        <v>10.500118511495614</v>
      </c>
      <c r="Q24">
        <f t="shared" si="2"/>
        <v>53.099315068493148</v>
      </c>
      <c r="R24">
        <f t="shared" si="3"/>
        <v>1.6903684550743374</v>
      </c>
      <c r="S24">
        <f t="shared" si="4"/>
        <v>1.1937155046896692</v>
      </c>
      <c r="T24">
        <f t="shared" si="5"/>
        <v>0.50184344261128278</v>
      </c>
      <c r="U24">
        <f t="shared" si="6"/>
        <v>0.73063071382399114</v>
      </c>
      <c r="V24">
        <f t="shared" si="7"/>
        <v>0.36113094079217772</v>
      </c>
      <c r="X24" s="13">
        <v>166.73</v>
      </c>
      <c r="Y24" s="14"/>
      <c r="Z24">
        <v>0</v>
      </c>
      <c r="AA24">
        <f t="shared" si="9"/>
        <v>56.699619863013702</v>
      </c>
      <c r="AB24">
        <f t="shared" si="10"/>
        <v>121.70072992700729</v>
      </c>
      <c r="AC24">
        <f t="shared" si="11"/>
        <v>11.212060407002337</v>
      </c>
      <c r="AD24">
        <f t="shared" si="12"/>
        <v>2.3721599566586531</v>
      </c>
    </row>
    <row r="25" spans="1:30" ht="15">
      <c r="A25">
        <v>1</v>
      </c>
      <c r="B25">
        <v>2019</v>
      </c>
      <c r="C25" s="4">
        <v>1998000</v>
      </c>
      <c r="D25" s="4">
        <v>5494000</v>
      </c>
      <c r="E25" s="4">
        <v>2977000</v>
      </c>
      <c r="F25" s="4">
        <v>28811000</v>
      </c>
      <c r="G25" s="4">
        <v>11380000</v>
      </c>
      <c r="H25" s="4">
        <v>35590000</v>
      </c>
      <c r="I25" s="4">
        <v>18490000</v>
      </c>
      <c r="J25" s="4">
        <v>69865000</v>
      </c>
      <c r="K25">
        <v>1.31</v>
      </c>
      <c r="L25" s="4">
        <v>7648000</v>
      </c>
      <c r="M25" s="4">
        <v>16630000</v>
      </c>
      <c r="O25">
        <f t="shared" si="0"/>
        <v>4.2610749302225717</v>
      </c>
      <c r="P25">
        <f t="shared" si="1"/>
        <v>10.332858977473881</v>
      </c>
      <c r="Q25">
        <f t="shared" si="2"/>
        <v>54.186385147433569</v>
      </c>
      <c r="R25">
        <f t="shared" si="3"/>
        <v>1.6247803163444641</v>
      </c>
      <c r="S25">
        <f t="shared" si="4"/>
        <v>1.2352920759432162</v>
      </c>
      <c r="T25">
        <f t="shared" si="5"/>
        <v>0.50941100694195951</v>
      </c>
      <c r="U25">
        <f t="shared" si="6"/>
        <v>0.67205623901581724</v>
      </c>
      <c r="V25">
        <f t="shared" si="7"/>
        <v>0.3659690587795163</v>
      </c>
      <c r="X25" s="13">
        <v>149.82</v>
      </c>
      <c r="Y25" s="14"/>
      <c r="Z25">
        <f t="shared" si="8"/>
        <v>0.76923076923076983</v>
      </c>
      <c r="AA25">
        <f t="shared" si="9"/>
        <v>54.484958136148528</v>
      </c>
      <c r="AB25">
        <f t="shared" si="10"/>
        <v>114.36641221374045</v>
      </c>
      <c r="AC25">
        <f t="shared" si="11"/>
        <v>10.389794175835618</v>
      </c>
      <c r="AD25">
        <f t="shared" si="12"/>
        <v>2.4560063864496198</v>
      </c>
    </row>
    <row r="26" spans="1:30" ht="15">
      <c r="A26">
        <v>4</v>
      </c>
      <c r="B26">
        <v>2018</v>
      </c>
      <c r="C26" s="4">
        <v>2011000</v>
      </c>
      <c r="D26" s="4">
        <v>5506000</v>
      </c>
      <c r="E26" s="4">
        <v>2977000</v>
      </c>
      <c r="F26" s="4">
        <v>28631000</v>
      </c>
      <c r="G26" s="4">
        <v>13389000</v>
      </c>
      <c r="H26" s="4">
        <v>37560000</v>
      </c>
      <c r="I26" s="4">
        <v>20107000</v>
      </c>
      <c r="J26" s="4">
        <v>71655000</v>
      </c>
      <c r="K26">
        <v>1.3</v>
      </c>
      <c r="L26" s="4">
        <v>8289000</v>
      </c>
      <c r="M26" s="4">
        <v>16633000</v>
      </c>
      <c r="O26">
        <f t="shared" si="0"/>
        <v>4.1546298234596328</v>
      </c>
      <c r="P26">
        <f t="shared" si="1"/>
        <v>10.397820544165414</v>
      </c>
      <c r="Q26">
        <f t="shared" si="2"/>
        <v>54.068289139120964</v>
      </c>
      <c r="R26">
        <f t="shared" si="3"/>
        <v>1.5017551721562477</v>
      </c>
      <c r="S26">
        <f t="shared" si="4"/>
        <v>1.3118647619712898</v>
      </c>
      <c r="T26">
        <f t="shared" si="5"/>
        <v>0.5241783546158677</v>
      </c>
      <c r="U26">
        <f t="shared" si="6"/>
        <v>0.61909029800582571</v>
      </c>
      <c r="V26">
        <f t="shared" si="7"/>
        <v>0.3674664192294097</v>
      </c>
      <c r="X26" s="13">
        <v>126.34</v>
      </c>
      <c r="Y26" s="14"/>
      <c r="Z26">
        <f t="shared" si="8"/>
        <v>5.6910569105691113</v>
      </c>
      <c r="AA26">
        <f t="shared" si="9"/>
        <v>46.144159099164547</v>
      </c>
      <c r="AB26">
        <f t="shared" si="10"/>
        <v>97.184615384615384</v>
      </c>
      <c r="AC26">
        <f t="shared" si="11"/>
        <v>8.8739387377318284</v>
      </c>
      <c r="AD26">
        <f t="shared" si="12"/>
        <v>2.4602703363487128</v>
      </c>
    </row>
    <row r="27" spans="1:30" ht="15">
      <c r="A27">
        <v>3</v>
      </c>
      <c r="B27">
        <v>2018</v>
      </c>
      <c r="C27" s="4">
        <v>2025000</v>
      </c>
      <c r="D27" s="4">
        <v>5434000</v>
      </c>
      <c r="E27" s="4">
        <v>2845000</v>
      </c>
      <c r="F27" s="4">
        <v>28536000</v>
      </c>
      <c r="G27" s="4">
        <v>11305000</v>
      </c>
      <c r="H27" s="4">
        <v>35219000</v>
      </c>
      <c r="I27" s="4">
        <v>18216000</v>
      </c>
      <c r="J27" s="4">
        <v>69225000</v>
      </c>
      <c r="K27">
        <v>1.23</v>
      </c>
      <c r="L27" s="4">
        <v>8162000</v>
      </c>
      <c r="M27" s="4">
        <v>16630000</v>
      </c>
      <c r="O27">
        <f t="shared" si="0"/>
        <v>4.1097869266883347</v>
      </c>
      <c r="P27">
        <f t="shared" si="1"/>
        <v>9.9698626296607795</v>
      </c>
      <c r="Q27">
        <f t="shared" si="2"/>
        <v>52.355539197644461</v>
      </c>
      <c r="R27">
        <f t="shared" si="3"/>
        <v>1.6113224237063246</v>
      </c>
      <c r="S27">
        <f t="shared" si="4"/>
        <v>1.2341954022988506</v>
      </c>
      <c r="T27">
        <f t="shared" si="5"/>
        <v>0.50876128566269407</v>
      </c>
      <c r="U27">
        <f t="shared" si="6"/>
        <v>0.72198142414860678</v>
      </c>
      <c r="V27">
        <f t="shared" si="7"/>
        <v>0.36819731656555815</v>
      </c>
      <c r="X27" s="13">
        <v>143.46</v>
      </c>
      <c r="Y27" s="14"/>
      <c r="Z27">
        <f t="shared" si="8"/>
        <v>23</v>
      </c>
      <c r="AA27">
        <f t="shared" si="9"/>
        <v>53.460894368789106</v>
      </c>
      <c r="AB27">
        <f t="shared" si="10"/>
        <v>116.63414634146342</v>
      </c>
      <c r="AC27">
        <f t="shared" si="11"/>
        <v>10.180351135407905</v>
      </c>
      <c r="AD27">
        <f t="shared" si="12"/>
        <v>2.407485281749369</v>
      </c>
    </row>
    <row r="28" spans="1:30" ht="15">
      <c r="A28">
        <v>2</v>
      </c>
      <c r="B28">
        <v>2018</v>
      </c>
      <c r="C28" s="4">
        <v>2035000</v>
      </c>
      <c r="D28" s="4">
        <v>5240000</v>
      </c>
      <c r="E28" s="4">
        <v>2329000</v>
      </c>
      <c r="F28" s="4">
        <v>27848000</v>
      </c>
      <c r="G28" s="4">
        <v>10934000</v>
      </c>
      <c r="H28" s="4">
        <v>34857000</v>
      </c>
      <c r="I28" s="4">
        <v>18491000</v>
      </c>
      <c r="J28" s="4">
        <v>68175000</v>
      </c>
      <c r="K28">
        <v>1</v>
      </c>
      <c r="L28" s="4">
        <v>8505000</v>
      </c>
      <c r="M28" s="4">
        <v>16627000</v>
      </c>
      <c r="O28">
        <f t="shared" si="0"/>
        <v>3.4162082874954161</v>
      </c>
      <c r="P28">
        <f t="shared" si="1"/>
        <v>8.3632576845733979</v>
      </c>
      <c r="Q28">
        <f t="shared" si="2"/>
        <v>44.44656488549618</v>
      </c>
      <c r="R28">
        <f t="shared" si="3"/>
        <v>1.6911468812877264</v>
      </c>
      <c r="S28">
        <f t="shared" si="4"/>
        <v>1.2516877334099397</v>
      </c>
      <c r="T28">
        <f t="shared" si="5"/>
        <v>0.5112871287128713</v>
      </c>
      <c r="U28">
        <f t="shared" si="6"/>
        <v>0.77784891165172854</v>
      </c>
      <c r="V28">
        <f t="shared" si="7"/>
        <v>0.37385047779651487</v>
      </c>
      <c r="X28" s="13">
        <v>126.41</v>
      </c>
      <c r="Y28" s="14"/>
      <c r="Z28">
        <f t="shared" si="8"/>
        <v>-9.9099099099099188</v>
      </c>
      <c r="AA28">
        <f t="shared" si="9"/>
        <v>49.092433206106868</v>
      </c>
      <c r="AB28">
        <f t="shared" si="10"/>
        <v>126.41</v>
      </c>
      <c r="AC28">
        <f t="shared" si="11"/>
        <v>9.2374443407066931</v>
      </c>
      <c r="AD28">
        <f t="shared" si="12"/>
        <v>2.4636778224648088</v>
      </c>
    </row>
    <row r="29" spans="1:30" ht="15">
      <c r="A29">
        <v>1</v>
      </c>
      <c r="B29">
        <v>2018</v>
      </c>
      <c r="C29" s="4">
        <v>2047000</v>
      </c>
      <c r="D29" s="4">
        <v>5073000</v>
      </c>
      <c r="E29" s="4">
        <v>2605000</v>
      </c>
      <c r="F29" s="4">
        <v>28627000</v>
      </c>
      <c r="G29" s="4">
        <v>9551000</v>
      </c>
      <c r="H29" s="4">
        <v>34939000</v>
      </c>
      <c r="I29" s="4">
        <v>18536000</v>
      </c>
      <c r="J29" s="4">
        <v>69042000</v>
      </c>
      <c r="K29">
        <v>1.1100000000000001</v>
      </c>
      <c r="L29" s="4">
        <v>8142000</v>
      </c>
      <c r="M29" s="4">
        <v>16624000</v>
      </c>
      <c r="O29">
        <f t="shared" si="0"/>
        <v>3.7730656701717797</v>
      </c>
      <c r="P29">
        <f t="shared" si="1"/>
        <v>9.0998008872742524</v>
      </c>
      <c r="Q29">
        <f t="shared" si="2"/>
        <v>51.350285826926864</v>
      </c>
      <c r="R29">
        <f t="shared" si="3"/>
        <v>1.940739189613653</v>
      </c>
      <c r="S29">
        <f t="shared" si="4"/>
        <v>1.2204911447235127</v>
      </c>
      <c r="T29">
        <f t="shared" si="5"/>
        <v>0.50605428579705103</v>
      </c>
      <c r="U29">
        <f t="shared" si="6"/>
        <v>0.85247618050465923</v>
      </c>
      <c r="V29">
        <f t="shared" si="7"/>
        <v>0.36737309672714413</v>
      </c>
      <c r="X29" s="13">
        <v>113.98</v>
      </c>
      <c r="Y29" s="14"/>
      <c r="Z29">
        <f t="shared" si="8"/>
        <v>14.432989690721662</v>
      </c>
      <c r="AA29">
        <f t="shared" si="9"/>
        <v>45.991929824561403</v>
      </c>
      <c r="AB29">
        <f t="shared" si="10"/>
        <v>102.68468468468468</v>
      </c>
      <c r="AC29">
        <f t="shared" si="11"/>
        <v>8.150244873720613</v>
      </c>
      <c r="AD29">
        <f t="shared" si="12"/>
        <v>2.3788032277220807</v>
      </c>
    </row>
    <row r="30" spans="1:30">
      <c r="J30" s="4">
        <v>67154000</v>
      </c>
      <c r="K30">
        <v>0.97</v>
      </c>
    </row>
    <row r="31" spans="1:30">
      <c r="B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2025-02-19T16:10:55Z</dcterms:created>
  <dcterms:modified xsi:type="dcterms:W3CDTF">2025-03-20T03:14:37Z</dcterms:modified>
  <cp:category/>
  <cp:contentStatus/>
</cp:coreProperties>
</file>