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192"/>
  </bookViews>
  <sheets>
    <sheet name="Danh_sach" sheetId="2" r:id="rId1"/>
    <sheet name="Quan_Ly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2" i="2"/>
  <c r="I6" i="2"/>
  <c r="I4" i="2"/>
  <c r="J3" i="2"/>
  <c r="J4" i="2"/>
  <c r="J5" i="2"/>
  <c r="J6" i="2"/>
  <c r="J2" i="2"/>
  <c r="I2" i="2"/>
  <c r="E3" i="2"/>
  <c r="E4" i="2"/>
  <c r="E5" i="2"/>
  <c r="E6" i="2"/>
  <c r="E2" i="2"/>
</calcChain>
</file>

<file path=xl/sharedStrings.xml><?xml version="1.0" encoding="utf-8"?>
<sst xmlns="http://schemas.openxmlformats.org/spreadsheetml/2006/main" count="48" uniqueCount="39">
  <si>
    <t>Mã DV</t>
  </si>
  <si>
    <t>DV01</t>
  </si>
  <si>
    <t>DV02</t>
  </si>
  <si>
    <t>DV03</t>
  </si>
  <si>
    <t>DV04</t>
  </si>
  <si>
    <t>DV05</t>
  </si>
  <si>
    <t xml:space="preserve">Tên động vật </t>
  </si>
  <si>
    <t>Voi châu á</t>
  </si>
  <si>
    <t>Hổ bengai</t>
  </si>
  <si>
    <t>Hưu cao cổ</t>
  </si>
  <si>
    <t>Sư tử Châu Phi</t>
  </si>
  <si>
    <t>Gấu ngựa</t>
  </si>
  <si>
    <t>Loài</t>
  </si>
  <si>
    <t>Voi</t>
  </si>
  <si>
    <t>Hổ</t>
  </si>
  <si>
    <t>Gấu</t>
  </si>
  <si>
    <t>Sư tử</t>
  </si>
  <si>
    <t>18/09/2015</t>
  </si>
  <si>
    <t>22/06/2012</t>
  </si>
  <si>
    <t>30/03/2008</t>
  </si>
  <si>
    <t xml:space="preserve">Ngày sinh </t>
  </si>
  <si>
    <t>Cân nặng(kg)</t>
  </si>
  <si>
    <t xml:space="preserve">Khu nuôi </t>
  </si>
  <si>
    <t>Khu A</t>
  </si>
  <si>
    <t xml:space="preserve">Khu B </t>
  </si>
  <si>
    <t xml:space="preserve">Khu C </t>
  </si>
  <si>
    <t xml:space="preserve">Số lượng </t>
  </si>
  <si>
    <t xml:space="preserve">Tuổi động vật </t>
  </si>
  <si>
    <t xml:space="preserve">Trung bình cân nặng </t>
  </si>
  <si>
    <t xml:space="preserve">Phân loại cân nặng </t>
  </si>
  <si>
    <t>Tổng số động vật ở khu A</t>
  </si>
  <si>
    <t>Người chăm sóc</t>
  </si>
  <si>
    <t>Hươu</t>
  </si>
  <si>
    <t>Anh Khánh</t>
  </si>
  <si>
    <t>Chị Hằng</t>
  </si>
  <si>
    <t xml:space="preserve">Đếm số động vật được nuôi ở khu B </t>
  </si>
  <si>
    <t>Anh Nam</t>
  </si>
  <si>
    <t>Chị Lan</t>
  </si>
  <si>
    <t>Anh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</si>
</sst>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mm/dd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topLeftCell="B1" workbookViewId="0">
      <selection activeCell="E2" sqref="E2"/>
    </sheetView>
  </sheetViews>
  <sheetFormatPr defaultRowHeight="14.4" x14ac:dyDescent="0.3"/>
  <cols>
    <col min="1" max="1" width="17.77734375" customWidth="1"/>
    <col min="2" max="2" width="22.77734375" customWidth="1"/>
    <col min="3" max="3" width="18.33203125" customWidth="1"/>
    <col min="4" max="4" width="19.6640625" customWidth="1"/>
    <col min="5" max="5" width="23.5546875" customWidth="1"/>
    <col min="6" max="6" width="12.6640625" customWidth="1"/>
    <col min="7" max="7" width="16.88671875" customWidth="1"/>
    <col min="9" max="9" width="30.77734375" customWidth="1"/>
    <col min="10" max="10" width="19.33203125" customWidth="1"/>
    <col min="11" max="11" width="16.6640625" customWidth="1"/>
  </cols>
  <sheetData>
    <row r="1" spans="1:11" x14ac:dyDescent="0.3">
      <c r="A1" s="2" t="s">
        <v>0</v>
      </c>
      <c r="B1" s="2" t="s">
        <v>6</v>
      </c>
      <c r="C1" s="2" t="s">
        <v>12</v>
      </c>
      <c r="D1" s="2" t="s">
        <v>20</v>
      </c>
      <c r="E1" s="2" t="s">
        <v>27</v>
      </c>
      <c r="F1" s="2" t="s">
        <v>21</v>
      </c>
      <c r="G1" s="2" t="s">
        <v>22</v>
      </c>
      <c r="H1" s="2" t="s">
        <v>26</v>
      </c>
      <c r="I1" s="2" t="s">
        <v>28</v>
      </c>
      <c r="J1" s="2" t="s">
        <v>29</v>
      </c>
      <c r="K1" s="2" t="s">
        <v>31</v>
      </c>
    </row>
    <row r="2" spans="1:11" x14ac:dyDescent="0.3">
      <c r="A2" t="s">
        <v>1</v>
      </c>
      <c r="B2" t="s">
        <v>7</v>
      </c>
      <c r="C2" t="s">
        <v>13</v>
      </c>
      <c r="D2" s="1">
        <v>40516</v>
      </c>
      <c r="E2" s="3" t="str">
        <f ca="1">DATEDIF(D2,TODAY(),"Y") &amp; "năm" &amp; DATEDIF(D2,TODAY(),"YM") &amp; "tháng" &amp; DATEDIF(D2,TODAY(),"MD") &amp; "ngày"</f>
        <v>14năm9tháng27ngày</v>
      </c>
      <c r="F2">
        <v>3000</v>
      </c>
      <c r="G2" t="s">
        <v>23</v>
      </c>
      <c r="H2">
        <v>2</v>
      </c>
      <c r="I2">
        <f>AVERAGE(F2:F6)</f>
        <v>882</v>
      </c>
      <c r="J2" t="str">
        <f>IF(F2&gt;800,"rất nặng",IF(F2&lt;300,"nhẹ","nặng"))</f>
        <v>rất nặng</v>
      </c>
      <c r="K2" t="str">
        <f>VLOOKUP(C2,Quan_Ly!A1:B6,2,FALSE)</f>
        <v>Anh Nam</v>
      </c>
    </row>
    <row r="3" spans="1:11" x14ac:dyDescent="0.3">
      <c r="A3" t="s">
        <v>2</v>
      </c>
      <c r="B3" t="s">
        <v>8</v>
      </c>
      <c r="C3" t="s">
        <v>14</v>
      </c>
      <c r="D3" s="1" t="s">
        <v>17</v>
      </c>
      <c r="E3" s="3" t="str">
        <f t="shared" ref="E3:E6" ca="1" si="0">DATEDIF(D3,TODAY(),"Y") &amp; "năm" &amp; DATEDIF(D3,TODAY(),"YM") &amp; "tháng" &amp; DATEDIF(D3,TODAY(),"MD") &amp; "ngày"</f>
        <v>10năm0tháng13ngày</v>
      </c>
      <c r="F3">
        <v>220</v>
      </c>
      <c r="G3" t="s">
        <v>24</v>
      </c>
      <c r="H3">
        <v>3</v>
      </c>
      <c r="I3" s="2" t="s">
        <v>35</v>
      </c>
      <c r="J3" t="str">
        <f t="shared" ref="J3:J6" si="1">IF(F3&gt;800,"rất nặng",IF(F3&lt;300,"nhẹ","nặng"))</f>
        <v>nhẹ</v>
      </c>
      <c r="K3" t="str">
        <f>VLOOKUP(C3,Quan_Ly!A2:B7,2,FALSE)</f>
        <v>Chị Lan</v>
      </c>
    </row>
    <row r="4" spans="1:11" x14ac:dyDescent="0.3">
      <c r="A4" t="s">
        <v>3</v>
      </c>
      <c r="B4" t="s">
        <v>9</v>
      </c>
      <c r="C4" t="s">
        <v>32</v>
      </c>
      <c r="D4" s="1" t="s">
        <v>18</v>
      </c>
      <c r="E4" s="3" t="str">
        <f t="shared" ca="1" si="0"/>
        <v>13năm3tháng9ngày</v>
      </c>
      <c r="F4">
        <v>800</v>
      </c>
      <c r="G4" t="s">
        <v>23</v>
      </c>
      <c r="H4">
        <v>1</v>
      </c>
      <c r="I4">
        <f>COUNTIF(G2:G6, G3)</f>
        <v>2</v>
      </c>
      <c r="J4" t="str">
        <f t="shared" si="1"/>
        <v>nặng</v>
      </c>
      <c r="K4" t="str">
        <f>VLOOKUP(C4,Quan_Ly!A3:B8,2,FALSE)</f>
        <v>Anh Minh</v>
      </c>
    </row>
    <row r="5" spans="1:11" x14ac:dyDescent="0.3">
      <c r="A5" t="s">
        <v>4</v>
      </c>
      <c r="B5" t="s">
        <v>10</v>
      </c>
      <c r="C5" t="s">
        <v>16</v>
      </c>
      <c r="D5" s="1">
        <v>42491</v>
      </c>
      <c r="E5" s="3" t="str">
        <f t="shared" ca="1" si="0"/>
        <v>9năm5tháng0ngày</v>
      </c>
      <c r="F5">
        <v>250</v>
      </c>
      <c r="G5" t="s">
        <v>24</v>
      </c>
      <c r="H5">
        <v>2</v>
      </c>
      <c r="I5" t="s">
        <v>30</v>
      </c>
      <c r="J5" t="str">
        <f t="shared" si="1"/>
        <v>nhẹ</v>
      </c>
      <c r="K5" t="str">
        <f>VLOOKUP(C5,Quan_Ly!A4:B9,2,FALSE)</f>
        <v>Anh Khánh</v>
      </c>
    </row>
    <row r="6" spans="1:11" x14ac:dyDescent="0.3">
      <c r="A6" t="s">
        <v>5</v>
      </c>
      <c r="B6" t="s">
        <v>11</v>
      </c>
      <c r="C6" t="s">
        <v>15</v>
      </c>
      <c r="D6" s="1" t="s">
        <v>19</v>
      </c>
      <c r="E6" s="3" t="str">
        <f t="shared" ca="1" si="0"/>
        <v>17năm6tháng1ngày</v>
      </c>
      <c r="F6">
        <v>140</v>
      </c>
      <c r="G6" t="s">
        <v>25</v>
      </c>
      <c r="H6">
        <v>4</v>
      </c>
      <c r="I6">
        <f>SUMIF(G2:G6,G2,H2:H6)</f>
        <v>3</v>
      </c>
      <c r="J6" t="str">
        <f t="shared" si="1"/>
        <v>nhẹ</v>
      </c>
      <c r="K6" t="str">
        <f>VLOOKUP(C6,Quan_Ly!A5:B10,2,FALSE)</f>
        <v>Chị Hằng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defaultRowHeight="14.4" x14ac:dyDescent="0.3"/>
  <cols>
    <col min="2" max="2" width="17.44140625" customWidth="1"/>
  </cols>
  <sheetData>
    <row r="1" spans="1:2" x14ac:dyDescent="0.3">
      <c r="A1" t="s">
        <v>12</v>
      </c>
      <c r="B1" t="s">
        <v>31</v>
      </c>
    </row>
    <row r="2" spans="1:2" x14ac:dyDescent="0.3">
      <c r="A2" t="s">
        <v>13</v>
      </c>
      <c r="B2" t="s">
        <v>36</v>
      </c>
    </row>
    <row r="3" spans="1:2" x14ac:dyDescent="0.3">
      <c r="A3" t="s">
        <v>14</v>
      </c>
      <c r="B3" t="s">
        <v>37</v>
      </c>
    </row>
    <row r="4" spans="1:2" x14ac:dyDescent="0.3">
      <c r="A4" t="s">
        <v>32</v>
      </c>
      <c r="B4" t="s">
        <v>38</v>
      </c>
    </row>
    <row r="5" spans="1:2" x14ac:dyDescent="0.3">
      <c r="A5" t="s">
        <v>16</v>
      </c>
      <c r="B5" t="s">
        <v>33</v>
      </c>
    </row>
    <row r="6" spans="1:2" x14ac:dyDescent="0.3">
      <c r="A6" t="s">
        <v>15</v>
      </c>
      <c r="B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Danh_sach</vt:lpstr>
      <vt:lpstr>Quan_Ly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</dc:creator>
  <cp:lastModifiedBy>BN</cp:lastModifiedBy>
  <dcterms:created xsi:type="dcterms:W3CDTF">2025-10-01T06:29:39Z</dcterms:created>
  <dcterms:modified xsi:type="dcterms:W3CDTF">2025-10-01T08:01:38Z</dcterms:modified>
</cp:coreProperties>
</file>