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ADMIN\Documents\EXCEL\INTERMEDIATE 1\workbook6-pivot table, chart &amp; slices\"/>
    </mc:Choice>
  </mc:AlternateContent>
  <xr:revisionPtr revIDLastSave="0" documentId="8_{F5977F9F-303B-4775-9550-1FDFC1AC6AD9}" xr6:coauthVersionLast="36" xr6:coauthVersionMax="36" xr10:uidLastSave="{00000000-0000-0000-0000-000000000000}"/>
  <bookViews>
    <workbookView xWindow="0" yWindow="0" windowWidth="14370" windowHeight="4335" activeTab="1" xr2:uid="{00000000-000D-0000-FFFF-FFFF00000000}"/>
  </bookViews>
  <sheets>
    <sheet name="Instructions" sheetId="2" r:id="rId1"/>
    <sheet name="Sheet1" sheetId="3" r:id="rId2"/>
    <sheet name="Data " sheetId="1" r:id="rId3"/>
  </sheets>
  <definedNames>
    <definedName name="Fin_Years">Instructions!$Z$2:$Z$10</definedName>
    <definedName name="Slicer_Supplier">#N/A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<sst xmlns="http://schemas.openxmlformats.org/spreadsheetml/2006/main" count="12766" uniqueCount="956">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</sst>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4" tint="0.79998168889431442"/>
        <bgColor theme="4" tint="0.79998168889431442"/>
      </patternFill>
    </fill>
  </fills>
  <borders count="5">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int="0.39997558519241921"/>
      </top>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6">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xf numFmtId="0" fontId="0" fillId="0" borderId="0" xfId="0" applyNumberFormat="1" applyProtection="1">
      <protection locked="0"/>
    </xf>
    <xf numFmtId="0" fontId="6" fillId="4" borderId="4" xfId="0" applyNumberFormat="1" applyFont="1" applyFill="1" applyBorder="1" applyProtection="1">
      <protection locked="0"/>
    </xf>
    <xf numFmtId="0" fontId="0" fillId="0" borderId="0" xfId="0" applyAlignment="1" applyProtection="1">
      <alignment horizontal="left"/>
      <protection locked="0"/>
    </xf>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[W6-Practice-Challenge.xlsx]Sheet1!PivotTable2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lineChart>
        <c:grouping val="standard"/>
        <c:varyColors val="0"/>
        <c:ser>
          <c:idx val="0"/>
          <c:order val="0"/>
          <c:tx>
            <c:strRef>
              <c:f>Sheet1!$B$12:$B$13</c:f>
              <c:strCache>
                <c:ptCount val="1"/>
                <c:pt idx="0">
                  <c:v>Greenwich</c:v>
                </c:pt>
              </c:strCache>
            </c:strRef>
          </c:tx>
          <c:spPr>
            <a:ln w="28575" cap="rnd">
              <a:solidFill>
                <a:schemeClr val="accent1"/>
              </a:solidFill>
              <a:round/>
            </a:ln>
            <a:effectLst/>
          </c:spPr>
          <c:marker>
            <c:symbol val="none"/>
          </c:marker>
          <c:cat>
            <c:strRef>
              <c:f>Sheet1!$A$14:$A$23</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Sheet1!$B$14:$B$23</c:f>
              <c:numCache>
                <c:formatCode>General</c:formatCode>
                <c:ptCount val="9"/>
                <c:pt idx="0">
                  <c:v>30427</c:v>
                </c:pt>
                <c:pt idx="1">
                  <c:v>29017</c:v>
                </c:pt>
                <c:pt idx="2">
                  <c:v>29487</c:v>
                </c:pt>
                <c:pt idx="3">
                  <c:v>29514</c:v>
                </c:pt>
                <c:pt idx="4">
                  <c:v>28726</c:v>
                </c:pt>
                <c:pt idx="5">
                  <c:v>27969</c:v>
                </c:pt>
                <c:pt idx="6">
                  <c:v>26340</c:v>
                </c:pt>
                <c:pt idx="7">
                  <c:v>28990</c:v>
                </c:pt>
                <c:pt idx="8">
                  <c:v>7535</c:v>
                </c:pt>
              </c:numCache>
            </c:numRef>
          </c:val>
          <c:smooth val="0"/>
          <c:extLst>
            <c:ext xmlns:c16="http://schemas.microsoft.com/office/drawing/2014/chart" uri="{C3380CC4-5D6E-409C-BE32-E72D297353CC}">
              <c16:uniqueId val="{00000000-88EB-41AD-B871-B830ECE3FCBA}"/>
            </c:ext>
          </c:extLst>
        </c:ser>
        <c:ser>
          <c:idx val="1"/>
          <c:order val="1"/>
          <c:tx>
            <c:strRef>
              <c:f>Sheet1!$C$12:$C$13</c:f>
              <c:strCache>
                <c:ptCount val="1"/>
                <c:pt idx="0">
                  <c:v>Northwood</c:v>
                </c:pt>
              </c:strCache>
            </c:strRef>
          </c:tx>
          <c:spPr>
            <a:ln w="28575" cap="rnd">
              <a:solidFill>
                <a:schemeClr val="accent2"/>
              </a:solidFill>
              <a:round/>
            </a:ln>
            <a:effectLst/>
          </c:spPr>
          <c:marker>
            <c:symbol val="none"/>
          </c:marker>
          <c:cat>
            <c:strRef>
              <c:f>Sheet1!$A$14:$A$23</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Sheet1!$C$14:$C$23</c:f>
              <c:numCache>
                <c:formatCode>General</c:formatCode>
                <c:ptCount val="9"/>
                <c:pt idx="0">
                  <c:v>27824</c:v>
                </c:pt>
                <c:pt idx="1">
                  <c:v>30673</c:v>
                </c:pt>
                <c:pt idx="2">
                  <c:v>27277</c:v>
                </c:pt>
                <c:pt idx="3">
                  <c:v>28110</c:v>
                </c:pt>
                <c:pt idx="4">
                  <c:v>30291</c:v>
                </c:pt>
                <c:pt idx="5">
                  <c:v>25176</c:v>
                </c:pt>
                <c:pt idx="6">
                  <c:v>26742</c:v>
                </c:pt>
                <c:pt idx="7">
                  <c:v>23781</c:v>
                </c:pt>
                <c:pt idx="8">
                  <c:v>7597</c:v>
                </c:pt>
              </c:numCache>
            </c:numRef>
          </c:val>
          <c:smooth val="0"/>
          <c:extLst>
            <c:ext xmlns:c16="http://schemas.microsoft.com/office/drawing/2014/chart" uri="{C3380CC4-5D6E-409C-BE32-E72D297353CC}">
              <c16:uniqueId val="{00000033-88EB-41AD-B871-B830ECE3FCBA}"/>
            </c:ext>
          </c:extLst>
        </c:ser>
        <c:dLbls>
          <c:showLegendKey val="0"/>
          <c:showVal val="0"/>
          <c:showCatName val="0"/>
          <c:showSerName val="0"/>
          <c:showPercent val="0"/>
          <c:showBubbleSize val="0"/>
        </c:dLbls>
        <c:smooth val="0"/>
        <c:axId val="1858211839"/>
        <c:axId val="1988032527"/>
      </c:lineChart>
      <c:catAx>
        <c:axId val="185821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32527"/>
        <c:crosses val="autoZero"/>
        <c:auto val="1"/>
        <c:lblAlgn val="ctr"/>
        <c:lblOffset val="100"/>
        <c:noMultiLvlLbl val="0"/>
      </c:catAx>
      <c:valAx>
        <c:axId val="198803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2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4761</xdr:colOff>
      <xdr:row>0</xdr:row>
      <xdr:rowOff>185736</xdr:rowOff>
    </xdr:from>
    <xdr:to>
      <xdr:col>18</xdr:col>
      <xdr:colOff>9525</xdr:colOff>
      <xdr:row>22</xdr:row>
      <xdr:rowOff>190499</xdr:rowOff>
    </xdr:to>
    <xdr:graphicFrame macro="">
      <xdr:nvGraphicFramePr>
        <xdr:cNvPr id="2" name="Chart 1">
          <a:extLst>
            <a:ext uri="{FF2B5EF4-FFF2-40B4-BE49-F238E27FC236}">
              <a16:creationId xmlns:a16="http://schemas.microsoft.com/office/drawing/2014/main" id="{02949B81-0854-4938-A544-AEED27FBC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9525</xdr:colOff>
      <xdr:row>11</xdr:row>
      <xdr:rowOff>9525</xdr:rowOff>
    </xdr:from>
    <xdr:to>
      <xdr:col>7</xdr:col>
      <xdr:colOff>0</xdr:colOff>
      <xdr:row>23</xdr:row>
      <xdr:rowOff>9524</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92DD38C6-893E-47F5-8CA3-DF6A3193885F}"/>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5076825" y="2105025"/>
              <a:ext cx="1476375" cy="228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65.033015162036" createdVersion="6" refreshedVersion="6" minRefreshableVersion="3" recordCount="1066" xr:uid="{436C28F3-228F-4CAA-868F-DBD8A0F7D1BF}">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585477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655AC9-812D-4B40-A7A5-23D33A6047D8}"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D23" firstHeaderRow="1" firstDataRow="2" firstDataCol="1"/>
  <pivotFields count="16">
    <pivotField showAll="0"/>
    <pivotField showAll="0"/>
    <pivotField showAll="0">
      <items count="5">
        <item x="3"/>
        <item x="0"/>
        <item x="1"/>
        <item x="2"/>
        <item t="default"/>
      </items>
    </pivotField>
    <pivotField showAll="0"/>
    <pivotField showAll="0"/>
    <pivotField showAll="0"/>
    <pivotField showAll="0"/>
    <pivotField axis="axisCol" showAll="0">
      <items count="7">
        <item x="4"/>
        <item h="1" x="0"/>
        <item h="1" x="1"/>
        <item h="1" x="2"/>
        <item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10">
    <i>
      <x/>
    </i>
    <i>
      <x v="1"/>
    </i>
    <i>
      <x v="2"/>
    </i>
    <i>
      <x v="3"/>
    </i>
    <i>
      <x v="4"/>
    </i>
    <i>
      <x v="5"/>
    </i>
    <i>
      <x v="6"/>
    </i>
    <i>
      <x v="7"/>
    </i>
    <i>
      <x v="8"/>
    </i>
    <i t="grand">
      <x/>
    </i>
  </rowItems>
  <colFields count="1">
    <field x="7"/>
  </colFields>
  <colItems count="3">
    <i>
      <x/>
    </i>
    <i>
      <x v="4"/>
    </i>
    <i t="grand">
      <x/>
    </i>
  </colItems>
  <dataFields count="1">
    <dataField name="Sum of Consumption (kWh)" fld="12" baseField="0" baseItem="0"/>
  </dataFields>
  <chartFormats count="1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 chart="0" format="12" series="1">
      <pivotArea type="data" outline="0" fieldPosition="0">
        <references count="2">
          <reference field="4294967294" count="1" selected="0">
            <x v="0"/>
          </reference>
          <reference field="7" count="1" selected="0">
            <x v="2"/>
          </reference>
        </references>
      </pivotArea>
    </chartFormat>
    <chartFormat chart="0" format="13" series="1">
      <pivotArea type="data" outline="0" fieldPosition="0">
        <references count="2">
          <reference field="4294967294" count="1" selected="0">
            <x v="0"/>
          </reference>
          <reference field="7" count="1" selected="0">
            <x v="3"/>
          </reference>
        </references>
      </pivotArea>
    </chartFormat>
    <chartFormat chart="0" format="14"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23C45C-7D4F-4AA9-AE92-CD760EB25EFB}"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6">
    <pivotField showAll="0"/>
    <pivotField showAll="0"/>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5">
    <i>
      <x/>
    </i>
    <i>
      <x v="1"/>
    </i>
    <i>
      <x v="2"/>
    </i>
    <i>
      <x v="3"/>
    </i>
    <i t="grand">
      <x/>
    </i>
  </rowItems>
  <colItems count="1">
    <i/>
  </colItems>
  <dataFields count="1">
    <dataField name="Sum of Consumption (kWh)"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1C5A5967-50E4-4116-8712-413145D034DF}" sourceName="Supplier">
  <pivotTables>
    <pivotTable tabId="3" name="PivotTable2"/>
    <pivotTable tabId="3" name="PivotTable1"/>
  </pivotTables>
  <data>
    <tabular pivotCacheId="585477067">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F486A6C4-9A2B-4660-82EC-839D656F376D}"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7D7CB1-D5C0-45C1-A40E-D21FD73825F9}" name="Data" displayName="Data" ref="A3:P1069" totalsRowShown="0">
  <autoFilter ref="A3:P1069" xr:uid="{EE0633CA-34DB-437B-89A8-1F27BBF9C4D3}"/>
  <tableColumns count="16">
    <tableColumn id="1" xr3:uid="{EAA9086B-5F19-4E37-8C6E-222096D550D5}" name="ID" dataDxfId="0"/>
    <tableColumn id="2" xr3:uid="{12154B14-FB89-4B98-A4E5-95D6CD80FBA3}" name="Account Name"/>
    <tableColumn id="3" xr3:uid="{EDF2E0B1-1E32-4C2A-91CE-4384D8FF686D}" name="Supplier"/>
    <tableColumn id="4" xr3:uid="{8F615044-661E-4CFC-A14E-1281FC41C0D7}" name="Account Number"/>
    <tableColumn id="5" xr3:uid="{25EFAF55-0CB9-45BC-B944-38CC3694FA2E}" name="Meter Identifier"/>
    <tableColumn id="6" xr3:uid="{267A8532-0B97-4916-A049-6E612BBE2752}" name="NMI 10 Digits"/>
    <tableColumn id="7" xr3:uid="{7001F0EA-B3C9-4A06-A9DD-C11C80B906DB}" name="All Address Details"/>
    <tableColumn id="8" xr3:uid="{B9E7BE49-68AF-42BA-9BDE-D9A048C72C96}" name="Suburb"/>
    <tableColumn id="9" xr3:uid="{01DD74BD-89B4-4CE4-A715-9D681F16FD82}" name="Postcode"/>
    <tableColumn id="10" xr3:uid="{4D418882-1405-4C2A-ACDB-25397BEBB3DC}" name="Quarter Name"/>
    <tableColumn id="11" xr3:uid="{8746A5AF-8B6C-459D-9960-114BB8FEF068}" name="Fin Year"/>
    <tableColumn id="12" xr3:uid="{2D32E362-3064-4A02-91F6-1C11BC725573}" name="Fin Quarter"/>
    <tableColumn id="13" xr3:uid="{18167E44-5211-4095-8657-DDB9EEA18754}" name="Consumption (kWh)"/>
    <tableColumn id="14" xr3:uid="{A46F957A-99B9-490F-96C1-6ADA9228F919}" name="% Diff to Same Time Last Year"/>
    <tableColumn id="15" xr3:uid="{B89001AD-4D87-45D6-85A7-1555B9CF7A2F}" name="Usage $"/>
    <tableColumn id="16" xr3:uid="{54B2D632-9233-4459-A506-95A26ACD6490}" name="Organisation Responsibility ID"/>
  </tableColumns>
  <tableStyleInfo name="TableStyleMedium16"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opLeftCell="A7" workbookViewId="0">
      <selection activeCell="D20" sqref="D20"/>
    </sheetView>
  </sheetViews>
  <sheetFormatPr defaultColWidth="9.28515625" defaultRowHeight="15" x14ac:dyDescent="0.25"/>
  <cols>
    <col min="1" max="1" width="5.7109375" style="9" customWidth="1"/>
    <col min="2" max="2" width="78.42578125" style="5" customWidth="1"/>
    <col min="3" max="3" width="2.42578125" style="5" customWidth="1"/>
    <col min="4" max="4" width="10.7109375" style="6" customWidth="1"/>
    <col min="5" max="5" width="7.28515625" style="9" customWidth="1"/>
    <col min="6" max="16384" width="9.28515625" style="6"/>
  </cols>
  <sheetData>
    <row r="1" spans="1:26" ht="30.95" customHeight="1" x14ac:dyDescent="0.25">
      <c r="A1" s="21" t="s">
        <v>947</v>
      </c>
      <c r="B1" s="21"/>
      <c r="C1" s="21"/>
      <c r="D1" s="21"/>
      <c r="Z1" s="6" t="s">
        <v>938</v>
      </c>
    </row>
    <row r="2" spans="1:26" x14ac:dyDescent="0.25">
      <c r="Z2" s="3" t="s">
        <v>55</v>
      </c>
    </row>
    <row r="3" spans="1:26" ht="66.400000000000006" customHeight="1" x14ac:dyDescent="0.25">
      <c r="A3" s="19" t="s">
        <v>945</v>
      </c>
      <c r="B3" s="19"/>
      <c r="C3" s="19"/>
      <c r="D3" s="19"/>
      <c r="Z3" s="3" t="s">
        <v>60</v>
      </c>
    </row>
    <row r="4" spans="1:26" x14ac:dyDescent="0.25">
      <c r="Z4" s="3" t="s">
        <v>69</v>
      </c>
    </row>
    <row r="5" spans="1:26" ht="15.75" thickBot="1" x14ac:dyDescent="0.3">
      <c r="A5" s="10" t="s">
        <v>930</v>
      </c>
      <c r="B5" s="7" t="s">
        <v>931</v>
      </c>
      <c r="C5" s="7"/>
      <c r="D5" s="12" t="s">
        <v>935</v>
      </c>
      <c r="Z5" s="3" t="s">
        <v>78</v>
      </c>
    </row>
    <row r="6" spans="1:26" ht="20.65" customHeight="1" x14ac:dyDescent="0.25">
      <c r="B6" s="11" t="s">
        <v>934</v>
      </c>
      <c r="C6" s="11"/>
      <c r="Z6" s="3" t="s">
        <v>87</v>
      </c>
    </row>
    <row r="7" spans="1:26" x14ac:dyDescent="0.25">
      <c r="A7" s="9">
        <v>1</v>
      </c>
      <c r="B7" s="5" t="s">
        <v>932</v>
      </c>
      <c r="Z7" s="3" t="s">
        <v>24</v>
      </c>
    </row>
    <row r="8" spans="1:26" x14ac:dyDescent="0.25">
      <c r="A8" s="9">
        <v>2</v>
      </c>
      <c r="B8" s="5" t="s">
        <v>933</v>
      </c>
      <c r="Z8" s="3" t="s">
        <v>32</v>
      </c>
    </row>
    <row r="9" spans="1:26" x14ac:dyDescent="0.25">
      <c r="A9" s="9">
        <v>3</v>
      </c>
      <c r="B9" s="5" t="s">
        <v>949</v>
      </c>
      <c r="Z9" s="3" t="s">
        <v>41</v>
      </c>
    </row>
    <row r="10" spans="1:26" x14ac:dyDescent="0.25">
      <c r="Z10" s="3" t="s">
        <v>50</v>
      </c>
    </row>
    <row r="11" spans="1:26" ht="30" x14ac:dyDescent="0.25">
      <c r="B11" s="8" t="s">
        <v>948</v>
      </c>
      <c r="C11" s="8"/>
    </row>
    <row r="12" spans="1:26" ht="30" x14ac:dyDescent="0.25">
      <c r="A12" s="9">
        <v>4</v>
      </c>
      <c r="B12" s="5" t="s">
        <v>939</v>
      </c>
      <c r="D12" s="15" t="s">
        <v>291</v>
      </c>
      <c r="E12" s="14">
        <f>IF(D12="CEE",2,IF(D12="",1,0))</f>
        <v>2</v>
      </c>
    </row>
    <row r="13" spans="1:26" ht="30" x14ac:dyDescent="0.25">
      <c r="A13" s="9">
        <v>5</v>
      </c>
      <c r="B13" s="5" t="s">
        <v>940</v>
      </c>
      <c r="D13" s="16">
        <v>0.16039999999999999</v>
      </c>
      <c r="E13" s="14">
        <f>IF(AND(D13&gt;16.03%,D13&lt;=16.04%),2,IF(D13="",1,0))</f>
        <v>2</v>
      </c>
    </row>
    <row r="14" spans="1:26" ht="45" x14ac:dyDescent="0.25">
      <c r="A14" s="9">
        <v>6</v>
      </c>
      <c r="B14" s="5" t="s">
        <v>941</v>
      </c>
      <c r="D14" s="17">
        <v>993</v>
      </c>
      <c r="E14" s="14">
        <f>IF(D14=993,2,IF(D14="",1,0))</f>
        <v>2</v>
      </c>
    </row>
    <row r="15" spans="1:26" x14ac:dyDescent="0.25">
      <c r="D15" s="18"/>
      <c r="E15" s="14"/>
    </row>
    <row r="16" spans="1:26" ht="19.350000000000001" customHeight="1" x14ac:dyDescent="0.25">
      <c r="B16" s="8" t="s">
        <v>936</v>
      </c>
      <c r="C16" s="8"/>
      <c r="D16" s="18"/>
      <c r="E16" s="14"/>
    </row>
    <row r="17" spans="1:8" ht="45" x14ac:dyDescent="0.25">
      <c r="A17" s="9">
        <v>7</v>
      </c>
      <c r="B17" s="5" t="s">
        <v>942</v>
      </c>
      <c r="D17" s="23">
        <v>22686634</v>
      </c>
      <c r="E17" s="14">
        <f>IF(D17=22686634,2,IF(D17="",1,0))</f>
        <v>2</v>
      </c>
      <c r="G17" s="4"/>
    </row>
    <row r="18" spans="1:8" ht="30" x14ac:dyDescent="0.25">
      <c r="A18" s="9">
        <v>8</v>
      </c>
      <c r="B18" s="5" t="s">
        <v>943</v>
      </c>
      <c r="D18" s="23">
        <v>7597</v>
      </c>
      <c r="E18" s="14">
        <f>IF(D18=7597,2,IF(D18="",1,0))</f>
        <v>2</v>
      </c>
    </row>
    <row r="19" spans="1:8" ht="30" x14ac:dyDescent="0.25">
      <c r="A19" s="9">
        <v>9</v>
      </c>
      <c r="B19" s="5" t="s">
        <v>946</v>
      </c>
      <c r="D19" s="24">
        <v>465476</v>
      </c>
      <c r="E19" s="14">
        <f>IF(D19=465476,2,IF(D19="",1,0))</f>
        <v>2</v>
      </c>
    </row>
    <row r="20" spans="1:8" ht="45" x14ac:dyDescent="0.25">
      <c r="A20" s="9">
        <v>10</v>
      </c>
      <c r="B20" s="5" t="s">
        <v>950</v>
      </c>
      <c r="D20" s="17" t="s">
        <v>955</v>
      </c>
      <c r="E20" s="14">
        <f>IF(D20="Three or More Times",2,IF(D20="",1,0))</f>
        <v>2</v>
      </c>
      <c r="H20" s="13"/>
    </row>
    <row r="21" spans="1:8" ht="30" x14ac:dyDescent="0.25">
      <c r="A21" s="9">
        <v>11</v>
      </c>
      <c r="B21" s="5" t="s">
        <v>937</v>
      </c>
      <c r="D21" s="25" t="s">
        <v>24</v>
      </c>
      <c r="E21" s="14">
        <f>IF(D21="2010-2011",2,IF(D21="",1,0))</f>
        <v>2</v>
      </c>
    </row>
    <row r="22" spans="1:8" ht="45" x14ac:dyDescent="0.25">
      <c r="A22" s="9">
        <v>12</v>
      </c>
      <c r="B22" s="5" t="s">
        <v>944</v>
      </c>
      <c r="D22" s="17" t="s">
        <v>69</v>
      </c>
      <c r="E22" s="14">
        <f>IF(D22="2007-2008",2,IF(D22="",1,0))</f>
        <v>2</v>
      </c>
    </row>
    <row r="23" spans="1:8" x14ac:dyDescent="0.25">
      <c r="E23" s="14"/>
    </row>
    <row r="24" spans="1:8" ht="22.35" customHeight="1" x14ac:dyDescent="0.25">
      <c r="A24" s="20" t="str">
        <f>IF(SUM(E12:E22)&lt;18,"Have a look at the solutions file if you need some help", "Well Done!")</f>
        <v>Well Done!</v>
      </c>
      <c r="B24" s="20"/>
      <c r="C24" s="20"/>
      <c r="D24" s="20"/>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5904D-A0DE-4A63-8F4A-0CAB72C4E368}">
  <dimension ref="A3:D23"/>
  <sheetViews>
    <sheetView tabSelected="1" workbookViewId="0">
      <selection activeCell="Q31" sqref="Q30:Q31"/>
    </sheetView>
  </sheetViews>
  <sheetFormatPr defaultRowHeight="15" x14ac:dyDescent="0.25"/>
  <cols>
    <col min="1" max="1" width="26" bestFit="1" customWidth="1"/>
    <col min="2" max="2" width="16.28515625" bestFit="1" customWidth="1"/>
    <col min="3" max="3" width="11.140625" bestFit="1" customWidth="1"/>
    <col min="4" max="5" width="11.28515625" bestFit="1" customWidth="1"/>
    <col min="6" max="7" width="11.140625" bestFit="1" customWidth="1"/>
    <col min="8" max="8" width="11.28515625" bestFit="1" customWidth="1"/>
    <col min="9" max="10" width="9.7109375" bestFit="1" customWidth="1"/>
    <col min="11" max="11" width="11.28515625" bestFit="1" customWidth="1"/>
  </cols>
  <sheetData>
    <row r="3" spans="1:4" x14ac:dyDescent="0.25">
      <c r="A3" s="22" t="s">
        <v>951</v>
      </c>
      <c r="B3" t="s">
        <v>953</v>
      </c>
    </row>
    <row r="4" spans="1:4" x14ac:dyDescent="0.25">
      <c r="A4" s="3" t="s">
        <v>291</v>
      </c>
      <c r="B4" s="4">
        <v>8031640</v>
      </c>
    </row>
    <row r="5" spans="1:4" x14ac:dyDescent="0.25">
      <c r="A5" s="3" t="s">
        <v>52</v>
      </c>
      <c r="B5" s="4">
        <v>7795856</v>
      </c>
    </row>
    <row r="6" spans="1:4" x14ac:dyDescent="0.25">
      <c r="A6" s="3" t="s">
        <v>16</v>
      </c>
      <c r="B6" s="4">
        <v>3638177</v>
      </c>
    </row>
    <row r="7" spans="1:4" x14ac:dyDescent="0.25">
      <c r="A7" s="3" t="s">
        <v>315</v>
      </c>
      <c r="B7" s="4">
        <v>3220961</v>
      </c>
    </row>
    <row r="8" spans="1:4" x14ac:dyDescent="0.25">
      <c r="A8" s="3" t="s">
        <v>952</v>
      </c>
      <c r="B8" s="4">
        <v>22686634</v>
      </c>
    </row>
    <row r="12" spans="1:4" x14ac:dyDescent="0.25">
      <c r="A12" s="22" t="s">
        <v>953</v>
      </c>
      <c r="B12" s="22" t="s">
        <v>954</v>
      </c>
    </row>
    <row r="13" spans="1:4" x14ac:dyDescent="0.25">
      <c r="A13" s="22" t="s">
        <v>951</v>
      </c>
      <c r="B13" t="s">
        <v>228</v>
      </c>
      <c r="C13" t="s">
        <v>537</v>
      </c>
      <c r="D13" t="s">
        <v>952</v>
      </c>
    </row>
    <row r="14" spans="1:4" x14ac:dyDescent="0.25">
      <c r="A14" s="3" t="s">
        <v>55</v>
      </c>
      <c r="B14" s="4">
        <v>30427</v>
      </c>
      <c r="C14" s="4">
        <v>27824</v>
      </c>
      <c r="D14" s="4">
        <v>58251</v>
      </c>
    </row>
    <row r="15" spans="1:4" x14ac:dyDescent="0.25">
      <c r="A15" s="3" t="s">
        <v>60</v>
      </c>
      <c r="B15" s="4">
        <v>29017</v>
      </c>
      <c r="C15" s="4">
        <v>30673</v>
      </c>
      <c r="D15" s="4">
        <v>59690</v>
      </c>
    </row>
    <row r="16" spans="1:4" x14ac:dyDescent="0.25">
      <c r="A16" s="3" t="s">
        <v>69</v>
      </c>
      <c r="B16" s="4">
        <v>29487</v>
      </c>
      <c r="C16" s="4">
        <v>27277</v>
      </c>
      <c r="D16" s="4">
        <v>56764</v>
      </c>
    </row>
    <row r="17" spans="1:4" x14ac:dyDescent="0.25">
      <c r="A17" s="3" t="s">
        <v>78</v>
      </c>
      <c r="B17" s="4">
        <v>29514</v>
      </c>
      <c r="C17" s="4">
        <v>28110</v>
      </c>
      <c r="D17" s="4">
        <v>57624</v>
      </c>
    </row>
    <row r="18" spans="1:4" x14ac:dyDescent="0.25">
      <c r="A18" s="3" t="s">
        <v>87</v>
      </c>
      <c r="B18" s="4">
        <v>28726</v>
      </c>
      <c r="C18" s="4">
        <v>30291</v>
      </c>
      <c r="D18" s="4">
        <v>59017</v>
      </c>
    </row>
    <row r="19" spans="1:4" x14ac:dyDescent="0.25">
      <c r="A19" s="3" t="s">
        <v>24</v>
      </c>
      <c r="B19" s="4">
        <v>27969</v>
      </c>
      <c r="C19" s="4">
        <v>25176</v>
      </c>
      <c r="D19" s="4">
        <v>53145</v>
      </c>
    </row>
    <row r="20" spans="1:4" x14ac:dyDescent="0.25">
      <c r="A20" s="3" t="s">
        <v>32</v>
      </c>
      <c r="B20" s="4">
        <v>26340</v>
      </c>
      <c r="C20" s="4">
        <v>26742</v>
      </c>
      <c r="D20" s="4">
        <v>53082</v>
      </c>
    </row>
    <row r="21" spans="1:4" x14ac:dyDescent="0.25">
      <c r="A21" s="3" t="s">
        <v>41</v>
      </c>
      <c r="B21" s="4">
        <v>28990</v>
      </c>
      <c r="C21" s="4">
        <v>23781</v>
      </c>
      <c r="D21" s="4">
        <v>52771</v>
      </c>
    </row>
    <row r="22" spans="1:4" x14ac:dyDescent="0.25">
      <c r="A22" s="3" t="s">
        <v>50</v>
      </c>
      <c r="B22" s="4">
        <v>7535</v>
      </c>
      <c r="C22" s="4">
        <v>7597</v>
      </c>
      <c r="D22" s="4">
        <v>15132</v>
      </c>
    </row>
    <row r="23" spans="1:4" x14ac:dyDescent="0.25">
      <c r="A23" s="3" t="s">
        <v>952</v>
      </c>
      <c r="B23" s="4">
        <v>238005</v>
      </c>
      <c r="C23" s="4">
        <v>227471</v>
      </c>
      <c r="D23" s="4">
        <v>465476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opLeftCell="C94" workbookViewId="0"/>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Sheet1</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Administrator</cp:lastModifiedBy>
  <dcterms:created xsi:type="dcterms:W3CDTF">2017-08-11T05:58:40Z</dcterms:created>
  <dcterms:modified xsi:type="dcterms:W3CDTF">2023-12-04T18:12:16Z</dcterms:modified>
</cp:coreProperties>
</file>