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"/>
    </mc:Choice>
  </mc:AlternateContent>
  <xr:revisionPtr revIDLastSave="0" documentId="8_{D42CC00D-BBDD-4A71-ADBF-FC13D40E9C75}" xr6:coauthVersionLast="47" xr6:coauthVersionMax="47" xr10:uidLastSave="{00000000-0000-0000-0000-000000000000}"/>
  <bookViews>
    <workbookView xWindow="-110" yWindow="-110" windowWidth="19420" windowHeight="10560" xr2:uid="{7432D907-6461-44E7-8260-03E65DDE8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2" i="1" l="1"/>
  <c r="I31" i="1"/>
  <c r="I30" i="1"/>
  <c r="I29" i="1"/>
  <c r="I28" i="1"/>
  <c r="H16" i="1"/>
  <c r="H12" i="1"/>
  <c r="H9" i="1"/>
  <c r="H8" i="1"/>
  <c r="H5" i="1"/>
  <c r="K19" i="1" l="1"/>
  <c r="J25" i="1"/>
  <c r="J24" i="1"/>
  <c r="J23" i="1"/>
  <c r="J22" i="1"/>
  <c r="J21" i="1"/>
  <c r="J20" i="1"/>
  <c r="J19" i="1"/>
  <c r="I26" i="1"/>
  <c r="L25" i="1"/>
  <c r="H11" i="1"/>
  <c r="H6" i="1"/>
  <c r="K23" i="1" l="1"/>
  <c r="K20" i="1"/>
  <c r="K24" i="1"/>
  <c r="K21" i="1"/>
  <c r="K25" i="1"/>
  <c r="K22" i="1"/>
  <c r="K26" i="1" l="1"/>
  <c r="L24" i="1" s="1"/>
  <c r="L23" i="1"/>
  <c r="L20" i="1"/>
  <c r="L22" i="1" l="1"/>
  <c r="L19" i="1"/>
  <c r="L21" i="1"/>
  <c r="L26" i="1"/>
</calcChain>
</file>

<file path=xl/sharedStrings.xml><?xml version="1.0" encoding="utf-8"?>
<sst xmlns="http://schemas.openxmlformats.org/spreadsheetml/2006/main" count="28" uniqueCount="28">
  <si>
    <t>QUIZ STATISTIKA PENDDIDIKAN</t>
  </si>
  <si>
    <t>No.</t>
  </si>
  <si>
    <t>Data</t>
  </si>
  <si>
    <t>1.</t>
  </si>
  <si>
    <t>a.</t>
  </si>
  <si>
    <t>Rata-Rata</t>
  </si>
  <si>
    <t>Variansi</t>
  </si>
  <si>
    <t>b.</t>
  </si>
  <si>
    <t>Modus</t>
  </si>
  <si>
    <t xml:space="preserve">Median </t>
  </si>
  <si>
    <t xml:space="preserve">C. </t>
  </si>
  <si>
    <t>Letak K1</t>
  </si>
  <si>
    <t>Nilai K1</t>
  </si>
  <si>
    <t xml:space="preserve"> </t>
  </si>
  <si>
    <t>Nilai D7</t>
  </si>
  <si>
    <t xml:space="preserve">d. </t>
  </si>
  <si>
    <t>Skewnes</t>
  </si>
  <si>
    <t>2.</t>
  </si>
  <si>
    <t>Interval</t>
  </si>
  <si>
    <t>fi</t>
  </si>
  <si>
    <t>xi</t>
  </si>
  <si>
    <t>fixi</t>
  </si>
  <si>
    <t>fi(xi-xrat)^2</t>
  </si>
  <si>
    <t>Mean</t>
  </si>
  <si>
    <t>Var</t>
  </si>
  <si>
    <t>sTd</t>
  </si>
  <si>
    <t>Mo=</t>
  </si>
  <si>
    <t>Skewnes=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</si>
</sst>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OGIVE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percent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Sheet1!$F$19:$F$24</c:f>
              <c:numCache>
                <c:formatCode>General</c:formatCode>
                <c:ptCount val="6"/>
                <c:pt idx="0">
                  <c:v>61</c:v>
                </c:pt>
                <c:pt idx="1">
                  <c:v>66</c:v>
                </c:pt>
                <c:pt idx="2">
                  <c:v>71</c:v>
                </c:pt>
                <c:pt idx="3">
                  <c:v>76</c:v>
                </c:pt>
                <c:pt idx="4">
                  <c:v>81</c:v>
                </c:pt>
                <c:pt idx="5">
                  <c:v>86</c:v>
                </c:pt>
              </c:numCache>
            </c:numRef>
          </c:cat>
          <c:val>
            <c:numRef>
              <c:f>Sheet1!$G$19:$G$24</c:f>
              <c:numCache>
                <c:formatCode>General</c:formatCode>
                <c:ptCount val="6"/>
                <c:pt idx="0">
                  <c:v>65</c:v>
                </c:pt>
                <c:pt idx="1">
                  <c:v>70</c:v>
                </c:pt>
                <c:pt idx="2">
                  <c:v>75</c:v>
                </c:pt>
                <c:pt idx="3">
                  <c:v>80</c:v>
                </c:pt>
                <c:pt idx="4">
                  <c:v>85</c:v>
                </c:pt>
                <c:pt idx="5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41-4CB4-86AC-B25825778423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Sheet1!$F$19:$F$24</c:f>
              <c:numCache>
                <c:formatCode>General</c:formatCode>
                <c:ptCount val="6"/>
                <c:pt idx="0">
                  <c:v>61</c:v>
                </c:pt>
                <c:pt idx="1">
                  <c:v>66</c:v>
                </c:pt>
                <c:pt idx="2">
                  <c:v>71</c:v>
                </c:pt>
                <c:pt idx="3">
                  <c:v>76</c:v>
                </c:pt>
                <c:pt idx="4">
                  <c:v>81</c:v>
                </c:pt>
                <c:pt idx="5">
                  <c:v>86</c:v>
                </c:pt>
              </c:numCache>
            </c:numRef>
          </c:cat>
          <c:val>
            <c:numRef>
              <c:f>Sheet1!$I$19:$I$24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41-4CB4-86AC-B25825778423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Sheet1!$F$19:$F$24</c:f>
              <c:numCache>
                <c:formatCode>General</c:formatCode>
                <c:ptCount val="6"/>
                <c:pt idx="0">
                  <c:v>61</c:v>
                </c:pt>
                <c:pt idx="1">
                  <c:v>66</c:v>
                </c:pt>
                <c:pt idx="2">
                  <c:v>71</c:v>
                </c:pt>
                <c:pt idx="3">
                  <c:v>76</c:v>
                </c:pt>
                <c:pt idx="4">
                  <c:v>81</c:v>
                </c:pt>
                <c:pt idx="5">
                  <c:v>86</c:v>
                </c:pt>
              </c:numCache>
            </c:numRef>
          </c:cat>
          <c:val>
            <c:numRef>
              <c:f>Sheet1!$J$19:$J$24</c:f>
              <c:numCache>
                <c:formatCode>General</c:formatCode>
                <c:ptCount val="6"/>
                <c:pt idx="0">
                  <c:v>63</c:v>
                </c:pt>
                <c:pt idx="1">
                  <c:v>68</c:v>
                </c:pt>
                <c:pt idx="2">
                  <c:v>73</c:v>
                </c:pt>
                <c:pt idx="3">
                  <c:v>78</c:v>
                </c:pt>
                <c:pt idx="4">
                  <c:v>83</c:v>
                </c:pt>
                <c:pt idx="5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41-4CB4-86AC-B25825778423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Sheet1!$F$19:$F$24</c:f>
              <c:numCache>
                <c:formatCode>General</c:formatCode>
                <c:ptCount val="6"/>
                <c:pt idx="0">
                  <c:v>61</c:v>
                </c:pt>
                <c:pt idx="1">
                  <c:v>66</c:v>
                </c:pt>
                <c:pt idx="2">
                  <c:v>71</c:v>
                </c:pt>
                <c:pt idx="3">
                  <c:v>76</c:v>
                </c:pt>
                <c:pt idx="4">
                  <c:v>81</c:v>
                </c:pt>
                <c:pt idx="5">
                  <c:v>86</c:v>
                </c:pt>
              </c:numCache>
            </c:numRef>
          </c:cat>
          <c:val>
            <c:numRef>
              <c:f>Sheet1!$K$19:$K$24</c:f>
              <c:numCache>
                <c:formatCode>General</c:formatCode>
                <c:ptCount val="6"/>
                <c:pt idx="0">
                  <c:v>189</c:v>
                </c:pt>
                <c:pt idx="1">
                  <c:v>272</c:v>
                </c:pt>
                <c:pt idx="2">
                  <c:v>438</c:v>
                </c:pt>
                <c:pt idx="3">
                  <c:v>624</c:v>
                </c:pt>
                <c:pt idx="4">
                  <c:v>166</c:v>
                </c:pt>
                <c:pt idx="5">
                  <c:v>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41-4CB4-86AC-B25825778423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Sheet1!$F$19:$F$24</c:f>
              <c:numCache>
                <c:formatCode>General</c:formatCode>
                <c:ptCount val="6"/>
                <c:pt idx="0">
                  <c:v>61</c:v>
                </c:pt>
                <c:pt idx="1">
                  <c:v>66</c:v>
                </c:pt>
                <c:pt idx="2">
                  <c:v>71</c:v>
                </c:pt>
                <c:pt idx="3">
                  <c:v>76</c:v>
                </c:pt>
                <c:pt idx="4">
                  <c:v>81</c:v>
                </c:pt>
                <c:pt idx="5">
                  <c:v>86</c:v>
                </c:pt>
              </c:numCache>
            </c:numRef>
          </c:cat>
          <c:val>
            <c:numRef>
              <c:f>Sheet1!$L$19:$L$24</c:f>
              <c:numCache>
                <c:formatCode>General</c:formatCode>
                <c:ptCount val="6"/>
                <c:pt idx="0">
                  <c:v>403.67999999999961</c:v>
                </c:pt>
                <c:pt idx="1">
                  <c:v>174.2399999999997</c:v>
                </c:pt>
                <c:pt idx="2">
                  <c:v>15.359999999999891</c:v>
                </c:pt>
                <c:pt idx="3">
                  <c:v>92.480000000000302</c:v>
                </c:pt>
                <c:pt idx="4">
                  <c:v>141.1200000000002</c:v>
                </c:pt>
                <c:pt idx="5">
                  <c:v>359.12000000000029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D41-4CB4-86AC-B25825778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9148336"/>
        <c:axId val="156915041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Sheet1!$F$19:$F$24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61</c:v>
                      </c:pt>
                      <c:pt idx="1">
                        <c:v>66</c:v>
                      </c:pt>
                      <c:pt idx="2">
                        <c:v>71</c:v>
                      </c:pt>
                      <c:pt idx="3">
                        <c:v>76</c:v>
                      </c:pt>
                      <c:pt idx="4">
                        <c:v>81</c:v>
                      </c:pt>
                      <c:pt idx="5">
                        <c:v>86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Sheet1!$H$19:$H$24</c15:sqref>
                        </c15:formulaRef>
                      </c:ext>
                    </c:extLst>
                    <c:numCache>
                      <c:formatCode>General</c:formatCode>
                      <c:ptCount val="6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9D41-4CB4-86AC-B25825778423}"/>
                  </c:ext>
                </c:extLst>
              </c15:ser>
            </c15:filteredLineSeries>
          </c:ext>
        </c:extLst>
      </c:lineChart>
      <c:catAx>
        <c:axId val="156914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150416"/>
        <c:crosses val="autoZero"/>
        <c:auto val="1"/>
        <c:lblAlgn val="ctr"/>
        <c:lblOffset val="100"/>
        <c:noMultiLvlLbl val="0"/>
      </c:catAx>
      <c:valAx>
        <c:axId val="156915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14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D"/>
              <a:t>Batang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Sheet1!$F$19:$F$24</c:f>
              <c:numCache>
                <c:formatCode>General</c:formatCode>
                <c:ptCount val="6"/>
                <c:pt idx="0">
                  <c:v>61</c:v>
                </c:pt>
                <c:pt idx="1">
                  <c:v>66</c:v>
                </c:pt>
                <c:pt idx="2">
                  <c:v>71</c:v>
                </c:pt>
                <c:pt idx="3">
                  <c:v>76</c:v>
                </c:pt>
                <c:pt idx="4">
                  <c:v>81</c:v>
                </c:pt>
                <c:pt idx="5">
                  <c:v>86</c:v>
                </c:pt>
              </c:numCache>
            </c:numRef>
          </c:cat>
          <c:val>
            <c:numRef>
              <c:f>Sheet1!$G$19:$G$24</c:f>
              <c:numCache>
                <c:formatCode>General</c:formatCode>
                <c:ptCount val="6"/>
                <c:pt idx="0">
                  <c:v>65</c:v>
                </c:pt>
                <c:pt idx="1">
                  <c:v>70</c:v>
                </c:pt>
                <c:pt idx="2">
                  <c:v>75</c:v>
                </c:pt>
                <c:pt idx="3">
                  <c:v>80</c:v>
                </c:pt>
                <c:pt idx="4">
                  <c:v>85</c:v>
                </c:pt>
                <c:pt idx="5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FD-453D-AE98-F547EEFA03F5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Sheet1!$F$19:$F$24</c:f>
              <c:numCache>
                <c:formatCode>General</c:formatCode>
                <c:ptCount val="6"/>
                <c:pt idx="0">
                  <c:v>61</c:v>
                </c:pt>
                <c:pt idx="1">
                  <c:v>66</c:v>
                </c:pt>
                <c:pt idx="2">
                  <c:v>71</c:v>
                </c:pt>
                <c:pt idx="3">
                  <c:v>76</c:v>
                </c:pt>
                <c:pt idx="4">
                  <c:v>81</c:v>
                </c:pt>
                <c:pt idx="5">
                  <c:v>86</c:v>
                </c:pt>
              </c:numCache>
            </c:numRef>
          </c:cat>
          <c:val>
            <c:numRef>
              <c:f>Sheet1!$I$19:$I$24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FD-453D-AE98-F547EEFA03F5}"/>
            </c:ext>
          </c:extLst>
        </c:ser>
        <c:ser>
          <c:idx val="3"/>
          <c:order val="3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Sheet1!$F$19:$F$24</c:f>
              <c:numCache>
                <c:formatCode>General</c:formatCode>
                <c:ptCount val="6"/>
                <c:pt idx="0">
                  <c:v>61</c:v>
                </c:pt>
                <c:pt idx="1">
                  <c:v>66</c:v>
                </c:pt>
                <c:pt idx="2">
                  <c:v>71</c:v>
                </c:pt>
                <c:pt idx="3">
                  <c:v>76</c:v>
                </c:pt>
                <c:pt idx="4">
                  <c:v>81</c:v>
                </c:pt>
                <c:pt idx="5">
                  <c:v>86</c:v>
                </c:pt>
              </c:numCache>
            </c:numRef>
          </c:cat>
          <c:val>
            <c:numRef>
              <c:f>Sheet1!$J$19:$J$24</c:f>
              <c:numCache>
                <c:formatCode>General</c:formatCode>
                <c:ptCount val="6"/>
                <c:pt idx="0">
                  <c:v>63</c:v>
                </c:pt>
                <c:pt idx="1">
                  <c:v>68</c:v>
                </c:pt>
                <c:pt idx="2">
                  <c:v>73</c:v>
                </c:pt>
                <c:pt idx="3">
                  <c:v>78</c:v>
                </c:pt>
                <c:pt idx="4">
                  <c:v>83</c:v>
                </c:pt>
                <c:pt idx="5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FD-453D-AE98-F547EEFA03F5}"/>
            </c:ext>
          </c:extLst>
        </c:ser>
        <c:ser>
          <c:idx val="4"/>
          <c:order val="4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Sheet1!$F$19:$F$24</c:f>
              <c:numCache>
                <c:formatCode>General</c:formatCode>
                <c:ptCount val="6"/>
                <c:pt idx="0">
                  <c:v>61</c:v>
                </c:pt>
                <c:pt idx="1">
                  <c:v>66</c:v>
                </c:pt>
                <c:pt idx="2">
                  <c:v>71</c:v>
                </c:pt>
                <c:pt idx="3">
                  <c:v>76</c:v>
                </c:pt>
                <c:pt idx="4">
                  <c:v>81</c:v>
                </c:pt>
                <c:pt idx="5">
                  <c:v>86</c:v>
                </c:pt>
              </c:numCache>
            </c:numRef>
          </c:cat>
          <c:val>
            <c:numRef>
              <c:f>Sheet1!$K$19:$K$24</c:f>
              <c:numCache>
                <c:formatCode>General</c:formatCode>
                <c:ptCount val="6"/>
                <c:pt idx="0">
                  <c:v>189</c:v>
                </c:pt>
                <c:pt idx="1">
                  <c:v>272</c:v>
                </c:pt>
                <c:pt idx="2">
                  <c:v>438</c:v>
                </c:pt>
                <c:pt idx="3">
                  <c:v>624</c:v>
                </c:pt>
                <c:pt idx="4">
                  <c:v>166</c:v>
                </c:pt>
                <c:pt idx="5">
                  <c:v>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4FD-453D-AE98-F547EEFA03F5}"/>
            </c:ext>
          </c:extLst>
        </c:ser>
        <c:ser>
          <c:idx val="5"/>
          <c:order val="5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Sheet1!$F$19:$F$24</c:f>
              <c:numCache>
                <c:formatCode>General</c:formatCode>
                <c:ptCount val="6"/>
                <c:pt idx="0">
                  <c:v>61</c:v>
                </c:pt>
                <c:pt idx="1">
                  <c:v>66</c:v>
                </c:pt>
                <c:pt idx="2">
                  <c:v>71</c:v>
                </c:pt>
                <c:pt idx="3">
                  <c:v>76</c:v>
                </c:pt>
                <c:pt idx="4">
                  <c:v>81</c:v>
                </c:pt>
                <c:pt idx="5">
                  <c:v>86</c:v>
                </c:pt>
              </c:numCache>
            </c:numRef>
          </c:cat>
          <c:val>
            <c:numRef>
              <c:f>Sheet1!$L$19:$L$24</c:f>
              <c:numCache>
                <c:formatCode>General</c:formatCode>
                <c:ptCount val="6"/>
                <c:pt idx="0">
                  <c:v>403.67999999999961</c:v>
                </c:pt>
                <c:pt idx="1">
                  <c:v>174.2399999999997</c:v>
                </c:pt>
                <c:pt idx="2">
                  <c:v>15.359999999999891</c:v>
                </c:pt>
                <c:pt idx="3">
                  <c:v>92.480000000000302</c:v>
                </c:pt>
                <c:pt idx="4">
                  <c:v>141.1200000000002</c:v>
                </c:pt>
                <c:pt idx="5">
                  <c:v>359.12000000000029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4FD-453D-AE98-F547EEFA0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60479808"/>
        <c:axId val="136047398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Sheet1!$F$19:$F$24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61</c:v>
                      </c:pt>
                      <c:pt idx="1">
                        <c:v>66</c:v>
                      </c:pt>
                      <c:pt idx="2">
                        <c:v>71</c:v>
                      </c:pt>
                      <c:pt idx="3">
                        <c:v>76</c:v>
                      </c:pt>
                      <c:pt idx="4">
                        <c:v>81</c:v>
                      </c:pt>
                      <c:pt idx="5">
                        <c:v>86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Sheet1!$H$19:$H$24</c15:sqref>
                        </c15:formulaRef>
                      </c:ext>
                    </c:extLst>
                    <c:numCache>
                      <c:formatCode>General</c:formatCode>
                      <c:ptCount val="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A4FD-453D-AE98-F547EEFA03F5}"/>
                  </c:ext>
                </c:extLst>
              </c15:ser>
            </c15:filteredBarSeries>
          </c:ext>
        </c:extLst>
      </c:barChart>
      <c:catAx>
        <c:axId val="136047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473984"/>
        <c:crosses val="autoZero"/>
        <c:auto val="1"/>
        <c:lblAlgn val="ctr"/>
        <c:lblOffset val="100"/>
        <c:noMultiLvlLbl val="0"/>
      </c:catAx>
      <c:valAx>
        <c:axId val="136047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47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D"/>
              <a:t> PIE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val>
            <c:numRef>
              <c:f>Sheet1!$F$19:$L$19</c:f>
              <c:numCache>
                <c:formatCode>General</c:formatCode>
                <c:ptCount val="7"/>
                <c:pt idx="0">
                  <c:v>61</c:v>
                </c:pt>
                <c:pt idx="1">
                  <c:v>65</c:v>
                </c:pt>
                <c:pt idx="3">
                  <c:v>3</c:v>
                </c:pt>
                <c:pt idx="4">
                  <c:v>63</c:v>
                </c:pt>
                <c:pt idx="5">
                  <c:v>189</c:v>
                </c:pt>
                <c:pt idx="6">
                  <c:v>403.67999999999961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82-4597-9C3C-E77FF656F3B5}"/>
            </c:ext>
          </c:extLst>
        </c:ser>
        <c:ser>
          <c:idx val="1"/>
          <c:order val="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val>
            <c:numRef>
              <c:f>Sheet1!$F$20:$L$20</c:f>
              <c:numCache>
                <c:formatCode>General</c:formatCode>
                <c:ptCount val="7"/>
                <c:pt idx="0">
                  <c:v>66</c:v>
                </c:pt>
                <c:pt idx="1">
                  <c:v>70</c:v>
                </c:pt>
                <c:pt idx="3">
                  <c:v>4</c:v>
                </c:pt>
                <c:pt idx="4">
                  <c:v>68</c:v>
                </c:pt>
                <c:pt idx="5">
                  <c:v>272</c:v>
                </c:pt>
                <c:pt idx="6">
                  <c:v>174.2399999999997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82-4597-9C3C-E77FF656F3B5}"/>
            </c:ext>
          </c:extLst>
        </c:ser>
        <c:ser>
          <c:idx val="2"/>
          <c:order val="2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val>
            <c:numRef>
              <c:f>Sheet1!$F$21:$L$21</c:f>
              <c:numCache>
                <c:formatCode>General</c:formatCode>
                <c:ptCount val="7"/>
                <c:pt idx="0">
                  <c:v>71</c:v>
                </c:pt>
                <c:pt idx="1">
                  <c:v>75</c:v>
                </c:pt>
                <c:pt idx="3">
                  <c:v>6</c:v>
                </c:pt>
                <c:pt idx="4">
                  <c:v>73</c:v>
                </c:pt>
                <c:pt idx="5">
                  <c:v>438</c:v>
                </c:pt>
                <c:pt idx="6">
                  <c:v>15.359999999999891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82-4597-9C3C-E77FF656F3B5}"/>
            </c:ext>
          </c:extLst>
        </c:ser>
        <c:ser>
          <c:idx val="3"/>
          <c:order val="3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val>
            <c:numRef>
              <c:f>Sheet1!$F$22:$L$22</c:f>
              <c:numCache>
                <c:formatCode>General</c:formatCode>
                <c:ptCount val="7"/>
                <c:pt idx="0">
                  <c:v>76</c:v>
                </c:pt>
                <c:pt idx="1">
                  <c:v>80</c:v>
                </c:pt>
                <c:pt idx="3">
                  <c:v>8</c:v>
                </c:pt>
                <c:pt idx="4">
                  <c:v>78</c:v>
                </c:pt>
                <c:pt idx="5">
                  <c:v>624</c:v>
                </c:pt>
                <c:pt idx="6">
                  <c:v>92.480000000000302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82-4597-9C3C-E77FF656F3B5}"/>
            </c:ext>
          </c:extLst>
        </c:ser>
        <c:ser>
          <c:idx val="4"/>
          <c:order val="4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val>
            <c:numRef>
              <c:f>Sheet1!$F$23:$L$23</c:f>
              <c:numCache>
                <c:formatCode>General</c:formatCode>
                <c:ptCount val="7"/>
                <c:pt idx="0">
                  <c:v>81</c:v>
                </c:pt>
                <c:pt idx="1">
                  <c:v>85</c:v>
                </c:pt>
                <c:pt idx="3">
                  <c:v>2</c:v>
                </c:pt>
                <c:pt idx="4">
                  <c:v>83</c:v>
                </c:pt>
                <c:pt idx="5">
                  <c:v>166</c:v>
                </c:pt>
                <c:pt idx="6">
                  <c:v>141.1200000000002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182-4597-9C3C-E77FF656F3B5}"/>
            </c:ext>
          </c:extLst>
        </c:ser>
        <c:ser>
          <c:idx val="5"/>
          <c:order val="5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val>
            <c:numRef>
              <c:f>Sheet1!$F$24:$L$24</c:f>
              <c:numCache>
                <c:formatCode>General</c:formatCode>
                <c:ptCount val="7"/>
                <c:pt idx="0">
                  <c:v>86</c:v>
                </c:pt>
                <c:pt idx="1">
                  <c:v>90</c:v>
                </c:pt>
                <c:pt idx="3">
                  <c:v>2</c:v>
                </c:pt>
                <c:pt idx="4">
                  <c:v>88</c:v>
                </c:pt>
                <c:pt idx="5">
                  <c:v>176</c:v>
                </c:pt>
                <c:pt idx="6">
                  <c:v>359.12000000000029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182-4597-9C3C-E77FF656F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250825</xdr:colOff>
      <xdr:row>32</xdr:row>
      <xdr:rowOff>174625</xdr:rowOff>
    </xdr:from>
    <xdr:to>
      <xdr:col>11</xdr:col>
      <xdr:colOff>555625</xdr:colOff>
      <xdr:row>47</xdr:row>
      <xdr:rowOff>155575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904D699-82F8-44D4-96F5-C8154A89D1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263525</xdr:colOff>
      <xdr:row>48</xdr:row>
      <xdr:rowOff>92075</xdr:rowOff>
    </xdr:from>
    <xdr:to>
      <xdr:col>11</xdr:col>
      <xdr:colOff>568325</xdr:colOff>
      <xdr:row>63</xdr:row>
      <xdr:rowOff>73025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A32B35F-29B7-4A72-9C49-BC854A1BDD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403225</xdr:colOff>
      <xdr:row>64</xdr:row>
      <xdr:rowOff>149225</xdr:rowOff>
    </xdr:from>
    <xdr:to>
      <xdr:col>12</xdr:col>
      <xdr:colOff>98425</xdr:colOff>
      <xdr:row>79</xdr:row>
      <xdr:rowOff>130175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C589B02-FD50-4106-B274-753C9F0115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FB5B9-1EB5-4871-B03B-9B646D1D15BB}">
  <dimension ref="A1:L32"/>
  <sheetViews>
    <sheetView tabSelected="1" topLeftCell="A53" workbookViewId="0">
      <selection activeCell="F19" sqref="F19:L24"/>
    </sheetView>
  </sheetViews>
  <sheetFormatPr defaultRowHeight="14.5" x14ac:dyDescent="0.35"/>
  <sheetData>
    <row r="1" spans="1:8" ht="18.5" x14ac:dyDescent="0.45">
      <c r="G1" s="1" t="s">
        <v>0</v>
      </c>
    </row>
    <row r="5" spans="1:8" x14ac:dyDescent="0.35">
      <c r="A5" s="2" t="s">
        <v>1</v>
      </c>
      <c r="B5" s="2" t="s">
        <v>2</v>
      </c>
      <c r="E5" t="s">
        <v>3</v>
      </c>
      <c r="F5" t="s">
        <v>4</v>
      </c>
      <c r="G5" t="s">
        <v>5</v>
      </c>
      <c r="H5">
        <f>AVERAGE(B6:B30)</f>
        <v>74.16</v>
      </c>
    </row>
    <row r="6" spans="1:8" x14ac:dyDescent="0.35">
      <c r="A6" s="2">
        <v>1</v>
      </c>
      <c r="B6" s="2">
        <v>67</v>
      </c>
      <c r="G6" t="s">
        <v>6</v>
      </c>
      <c r="H6">
        <f>VAR(B6:B30)</f>
        <v>50.890000000000008</v>
      </c>
    </row>
    <row r="7" spans="1:8" x14ac:dyDescent="0.35">
      <c r="A7" s="2">
        <v>2</v>
      </c>
      <c r="B7" s="2">
        <v>70</v>
      </c>
    </row>
    <row r="8" spans="1:8" x14ac:dyDescent="0.35">
      <c r="A8" s="2">
        <v>3</v>
      </c>
      <c r="B8" s="2">
        <v>71</v>
      </c>
      <c r="F8" t="s">
        <v>7</v>
      </c>
      <c r="G8" t="s">
        <v>8</v>
      </c>
      <c r="H8">
        <f>MODE(B6:B30)</f>
        <v>71</v>
      </c>
    </row>
    <row r="9" spans="1:8" x14ac:dyDescent="0.35">
      <c r="A9" s="2">
        <v>4</v>
      </c>
      <c r="B9" s="2">
        <v>71</v>
      </c>
      <c r="G9" t="s">
        <v>9</v>
      </c>
      <c r="H9">
        <f>MEDIAN(B6:B30)</f>
        <v>75</v>
      </c>
    </row>
    <row r="10" spans="1:8" x14ac:dyDescent="0.35">
      <c r="A10" s="2">
        <v>5</v>
      </c>
      <c r="B10" s="2">
        <v>71</v>
      </c>
    </row>
    <row r="11" spans="1:8" x14ac:dyDescent="0.35">
      <c r="A11" s="2">
        <v>6</v>
      </c>
      <c r="B11" s="2">
        <v>72</v>
      </c>
      <c r="F11" t="s">
        <v>10</v>
      </c>
      <c r="G11" t="s">
        <v>11</v>
      </c>
      <c r="H11">
        <f>1/4*(25+1)</f>
        <v>6.5</v>
      </c>
    </row>
    <row r="12" spans="1:8" x14ac:dyDescent="0.35">
      <c r="A12" s="2">
        <v>7</v>
      </c>
      <c r="B12" s="2">
        <v>74</v>
      </c>
      <c r="G12" t="s">
        <v>12</v>
      </c>
      <c r="H12">
        <f>B11+0.25*(B12-B10)</f>
        <v>72.75</v>
      </c>
    </row>
    <row r="13" spans="1:8" x14ac:dyDescent="0.35">
      <c r="A13" s="2">
        <v>8</v>
      </c>
      <c r="B13" s="2">
        <v>75</v>
      </c>
      <c r="G13" t="s">
        <v>13</v>
      </c>
    </row>
    <row r="14" spans="1:8" x14ac:dyDescent="0.35">
      <c r="A14" s="2">
        <v>9</v>
      </c>
      <c r="B14" s="2">
        <v>76</v>
      </c>
      <c r="G14" t="s">
        <v>14</v>
      </c>
      <c r="H14">
        <v>175</v>
      </c>
    </row>
    <row r="15" spans="1:8" x14ac:dyDescent="0.35">
      <c r="A15" s="2">
        <v>10</v>
      </c>
      <c r="B15" s="2">
        <v>76</v>
      </c>
    </row>
    <row r="16" spans="1:8" x14ac:dyDescent="0.35">
      <c r="A16" s="2">
        <v>11</v>
      </c>
      <c r="B16" s="2">
        <v>77</v>
      </c>
      <c r="F16" t="s">
        <v>15</v>
      </c>
      <c r="G16" t="s">
        <v>16</v>
      </c>
      <c r="H16">
        <f>SKEW(B6:B30)</f>
        <v>-7.9283255943067912E-4</v>
      </c>
    </row>
    <row r="17" spans="1:12" x14ac:dyDescent="0.35">
      <c r="A17" s="2">
        <v>12</v>
      </c>
      <c r="B17" s="2">
        <v>78</v>
      </c>
    </row>
    <row r="18" spans="1:12" x14ac:dyDescent="0.35">
      <c r="A18" s="2">
        <v>13</v>
      </c>
      <c r="B18" s="2">
        <v>79</v>
      </c>
      <c r="E18" t="s">
        <v>17</v>
      </c>
      <c r="F18" s="3" t="s">
        <v>18</v>
      </c>
      <c r="G18" s="3"/>
      <c r="H18" s="3"/>
      <c r="I18" s="2" t="s">
        <v>19</v>
      </c>
      <c r="J18" s="2" t="s">
        <v>20</v>
      </c>
      <c r="K18" s="2" t="s">
        <v>21</v>
      </c>
      <c r="L18" s="2" t="s">
        <v>22</v>
      </c>
    </row>
    <row r="19" spans="1:12" x14ac:dyDescent="0.35">
      <c r="A19" s="2">
        <v>14</v>
      </c>
      <c r="B19" s="2">
        <v>81</v>
      </c>
      <c r="F19" s="2">
        <v>61</v>
      </c>
      <c r="G19" s="2">
        <v>65</v>
      </c>
      <c r="H19" s="2"/>
      <c r="I19" s="2">
        <v>3</v>
      </c>
      <c r="J19" s="2">
        <f>(F19+G19)/2</f>
        <v>63</v>
      </c>
      <c r="K19" s="2">
        <f>I19*J19</f>
        <v>189</v>
      </c>
      <c r="L19" s="2">
        <f>I19*(J19-I28)^2</f>
        <v>403.67999999999961</v>
      </c>
    </row>
    <row r="20" spans="1:12" x14ac:dyDescent="0.35">
      <c r="A20" s="2">
        <v>15</v>
      </c>
      <c r="B20" s="2">
        <v>88</v>
      </c>
      <c r="F20" s="2">
        <v>66</v>
      </c>
      <c r="G20" s="2">
        <v>70</v>
      </c>
      <c r="H20" s="2"/>
      <c r="I20" s="2">
        <v>4</v>
      </c>
      <c r="J20" s="2">
        <f>(F20+G20)/2</f>
        <v>68</v>
      </c>
      <c r="K20" s="2">
        <f t="shared" ref="K20:K25" si="0">I20*J20</f>
        <v>272</v>
      </c>
      <c r="L20" s="2">
        <f>I20*(J20-I28)^2</f>
        <v>174.2399999999997</v>
      </c>
    </row>
    <row r="21" spans="1:12" x14ac:dyDescent="0.35">
      <c r="A21" s="2">
        <v>16</v>
      </c>
      <c r="B21" s="2">
        <v>61</v>
      </c>
      <c r="F21" s="2">
        <v>71</v>
      </c>
      <c r="G21" s="2">
        <v>75</v>
      </c>
      <c r="H21" s="2"/>
      <c r="I21" s="2">
        <v>6</v>
      </c>
      <c r="J21" s="2">
        <f>(F21+G21)/2</f>
        <v>73</v>
      </c>
      <c r="K21" s="2">
        <f t="shared" si="0"/>
        <v>438</v>
      </c>
      <c r="L21" s="2">
        <f>I21*(J21-I28)^2</f>
        <v>15.359999999999891</v>
      </c>
    </row>
    <row r="22" spans="1:12" x14ac:dyDescent="0.35">
      <c r="A22" s="2">
        <v>17</v>
      </c>
      <c r="B22" s="2">
        <v>63</v>
      </c>
      <c r="F22" s="2">
        <v>76</v>
      </c>
      <c r="G22" s="2">
        <v>80</v>
      </c>
      <c r="H22" s="2"/>
      <c r="I22" s="2">
        <v>8</v>
      </c>
      <c r="J22" s="2">
        <f>(F22+G22)/2</f>
        <v>78</v>
      </c>
      <c r="K22" s="2">
        <f t="shared" si="0"/>
        <v>624</v>
      </c>
      <c r="L22" s="2">
        <f>I22*(J22-I28)^2</f>
        <v>92.480000000000302</v>
      </c>
    </row>
    <row r="23" spans="1:12" x14ac:dyDescent="0.35">
      <c r="A23" s="2">
        <v>18</v>
      </c>
      <c r="B23" s="2">
        <v>79</v>
      </c>
      <c r="F23" s="2">
        <v>81</v>
      </c>
      <c r="G23" s="2">
        <v>85</v>
      </c>
      <c r="H23" s="2"/>
      <c r="I23" s="2">
        <v>2</v>
      </c>
      <c r="J23" s="2">
        <f>(F23+G23)/2</f>
        <v>83</v>
      </c>
      <c r="K23" s="2">
        <f t="shared" si="0"/>
        <v>166</v>
      </c>
      <c r="L23" s="2">
        <f>I23*(J23-I28)^2</f>
        <v>141.1200000000002</v>
      </c>
    </row>
    <row r="24" spans="1:12" x14ac:dyDescent="0.35">
      <c r="A24" s="2">
        <v>19</v>
      </c>
      <c r="B24" s="2">
        <v>69</v>
      </c>
      <c r="F24" s="2">
        <v>86</v>
      </c>
      <c r="G24" s="2">
        <v>90</v>
      </c>
      <c r="H24" s="2"/>
      <c r="I24" s="2">
        <v>2</v>
      </c>
      <c r="J24" s="2">
        <f>(F24+G24)/2</f>
        <v>88</v>
      </c>
      <c r="K24" s="2">
        <f t="shared" si="0"/>
        <v>176</v>
      </c>
      <c r="L24" s="2">
        <f>I24*(J24-I28)^2</f>
        <v>359.12000000000029</v>
      </c>
    </row>
    <row r="25" spans="1:12" x14ac:dyDescent="0.35">
      <c r="A25" s="2">
        <v>20</v>
      </c>
      <c r="B25" s="2">
        <v>78</v>
      </c>
      <c r="F25" s="2">
        <v>91</v>
      </c>
      <c r="G25" s="2">
        <v>100</v>
      </c>
      <c r="H25" s="2"/>
      <c r="I25" s="2">
        <v>0</v>
      </c>
      <c r="J25" s="2">
        <f>(F25+G25)/2</f>
        <v>95.5</v>
      </c>
      <c r="K25" s="2">
        <f t="shared" si="0"/>
        <v>0</v>
      </c>
      <c r="L25" s="2">
        <f t="shared" ref="L20:L25" si="1">I25*(J25-$J$12)^2</f>
        <v>0</v>
      </c>
    </row>
    <row r="26" spans="1:12" x14ac:dyDescent="0.35">
      <c r="A26" s="2">
        <v>21</v>
      </c>
      <c r="B26" s="2">
        <v>88</v>
      </c>
      <c r="F26" s="2"/>
      <c r="G26" s="2"/>
      <c r="H26" s="2"/>
      <c r="I26" s="2">
        <f>SUM(I19:I25)</f>
        <v>25</v>
      </c>
      <c r="J26" s="2"/>
      <c r="K26" s="2">
        <f>SUM(K19:K25)</f>
        <v>1865</v>
      </c>
      <c r="L26" s="2">
        <f>SUM(L19:L25)</f>
        <v>1186</v>
      </c>
    </row>
    <row r="27" spans="1:12" x14ac:dyDescent="0.35">
      <c r="A27" s="2">
        <v>22</v>
      </c>
      <c r="B27" s="2">
        <v>76</v>
      </c>
    </row>
    <row r="28" spans="1:12" x14ac:dyDescent="0.35">
      <c r="A28" s="2">
        <v>23</v>
      </c>
      <c r="B28" s="2">
        <v>83</v>
      </c>
      <c r="H28" t="s">
        <v>23</v>
      </c>
      <c r="I28">
        <f>K26/I26</f>
        <v>74.599999999999994</v>
      </c>
    </row>
    <row r="29" spans="1:12" x14ac:dyDescent="0.35">
      <c r="A29" s="2">
        <v>24</v>
      </c>
      <c r="B29" s="2">
        <v>70</v>
      </c>
      <c r="H29" t="s">
        <v>24</v>
      </c>
      <c r="I29">
        <f>L26/24</f>
        <v>49.416666666666664</v>
      </c>
    </row>
    <row r="30" spans="1:12" x14ac:dyDescent="0.35">
      <c r="A30" s="2">
        <v>25</v>
      </c>
      <c r="B30" s="2">
        <v>61</v>
      </c>
      <c r="H30" t="s">
        <v>25</v>
      </c>
      <c r="I30">
        <f>SQRT(I29)</f>
        <v>7.0296989029877137</v>
      </c>
    </row>
    <row r="31" spans="1:12" x14ac:dyDescent="0.35">
      <c r="H31" t="s">
        <v>26</v>
      </c>
      <c r="I31">
        <f>MODE(H19:L24)</f>
        <v>2</v>
      </c>
    </row>
    <row r="32" spans="1:12" x14ac:dyDescent="0.35">
      <c r="H32" t="s">
        <v>27</v>
      </c>
      <c r="I32">
        <f>SKEW(F19:L24)</f>
        <v>2.1396331712471772</v>
      </c>
    </row>
  </sheetData>
  <mergeCells count="1">
    <mergeCell ref="F18:H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M415UA</dc:creator>
  <cp:lastModifiedBy>M415UA</cp:lastModifiedBy>
  <dcterms:created xsi:type="dcterms:W3CDTF">2021-11-01T01:11:16Z</dcterms:created>
  <dcterms:modified xsi:type="dcterms:W3CDTF">2021-11-01T03:02:04Z</dcterms:modified>
</cp:coreProperties>
</file>