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UGAS\Statistika\"/>
    </mc:Choice>
  </mc:AlternateContent>
  <xr:revisionPtr revIDLastSave="0" documentId="8_{EF8082D3-74A6-4B13-ADDC-DD24F35D8CDE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5" i="1" l="1"/>
  <c r="B63" i="1" l="1"/>
  <c r="E53" i="1" s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38" i="1"/>
  <c r="E44" i="1" l="1"/>
  <c r="E55" i="1"/>
  <c r="E56" i="1"/>
  <c r="E57" i="1"/>
  <c r="E42" i="1"/>
  <c r="E43" i="1"/>
  <c r="E45" i="1"/>
  <c r="E46" i="1"/>
  <c r="E54" i="1"/>
  <c r="E58" i="1"/>
  <c r="C63" i="1"/>
  <c r="C67" i="1" s="1"/>
  <c r="E59" i="1"/>
  <c r="E48" i="1"/>
  <c r="E60" i="1"/>
  <c r="E47" i="1"/>
  <c r="E49" i="1"/>
  <c r="E61" i="1"/>
  <c r="E38" i="1"/>
  <c r="E50" i="1"/>
  <c r="E62" i="1"/>
  <c r="E39" i="1"/>
  <c r="E51" i="1"/>
  <c r="E40" i="1"/>
  <c r="E52" i="1"/>
  <c r="E41" i="1"/>
  <c r="D45" i="1" l="1"/>
  <c r="D56" i="1"/>
  <c r="D52" i="1"/>
  <c r="D57" i="1"/>
  <c r="D49" i="1"/>
  <c r="D41" i="1"/>
  <c r="D44" i="1"/>
  <c r="D60" i="1"/>
  <c r="D48" i="1"/>
  <c r="D40" i="1"/>
  <c r="D61" i="1"/>
  <c r="D53" i="1"/>
  <c r="D39" i="1"/>
  <c r="D43" i="1"/>
  <c r="D47" i="1"/>
  <c r="D51" i="1"/>
  <c r="D55" i="1"/>
  <c r="D59" i="1"/>
  <c r="D62" i="1"/>
  <c r="D42" i="1"/>
  <c r="D46" i="1"/>
  <c r="D50" i="1"/>
  <c r="D54" i="1"/>
  <c r="D58" i="1"/>
  <c r="D38" i="1"/>
  <c r="D63" i="1" l="1"/>
  <c r="C68" i="1" s="1"/>
  <c r="C69" i="1" s="1"/>
  <c r="F46" i="1" s="1"/>
  <c r="G46" i="1" s="1"/>
  <c r="I46" i="1" s="1"/>
  <c r="H46" i="1" s="1"/>
  <c r="F47" i="1"/>
  <c r="G47" i="1" s="1"/>
  <c r="I47" i="1" s="1"/>
  <c r="H47" i="1" s="1"/>
  <c r="F61" i="1"/>
  <c r="G61" i="1" s="1"/>
  <c r="I61" i="1" s="1"/>
  <c r="H61" i="1" s="1"/>
  <c r="F38" i="1"/>
  <c r="G38" i="1" s="1"/>
  <c r="I38" i="1" s="1"/>
  <c r="H38" i="1" s="1"/>
  <c r="F52" i="1"/>
  <c r="G52" i="1" s="1"/>
  <c r="I52" i="1" s="1"/>
  <c r="H52" i="1" s="1"/>
  <c r="F48" i="1"/>
  <c r="G48" i="1" s="1"/>
  <c r="I48" i="1" s="1"/>
  <c r="H48" i="1" s="1"/>
  <c r="F57" i="1"/>
  <c r="G57" i="1" s="1"/>
  <c r="I57" i="1" s="1"/>
  <c r="H57" i="1" s="1"/>
  <c r="F45" i="1"/>
  <c r="G45" i="1" s="1"/>
  <c r="I45" i="1" s="1"/>
  <c r="H45" i="1" s="1"/>
  <c r="F55" i="1" l="1"/>
  <c r="G55" i="1" s="1"/>
  <c r="I55" i="1" s="1"/>
  <c r="H55" i="1" s="1"/>
  <c r="F53" i="1"/>
  <c r="G53" i="1" s="1"/>
  <c r="I53" i="1" s="1"/>
  <c r="H53" i="1" s="1"/>
  <c r="F56" i="1"/>
  <c r="G56" i="1" s="1"/>
  <c r="I56" i="1" s="1"/>
  <c r="H56" i="1" s="1"/>
  <c r="F50" i="1"/>
  <c r="G50" i="1" s="1"/>
  <c r="I50" i="1" s="1"/>
  <c r="H50" i="1" s="1"/>
  <c r="F51" i="1"/>
  <c r="G51" i="1" s="1"/>
  <c r="I51" i="1" s="1"/>
  <c r="H51" i="1" s="1"/>
  <c r="F42" i="1"/>
  <c r="G42" i="1" s="1"/>
  <c r="I42" i="1" s="1"/>
  <c r="H42" i="1" s="1"/>
  <c r="F40" i="1"/>
  <c r="G40" i="1" s="1"/>
  <c r="I40" i="1" s="1"/>
  <c r="H40" i="1" s="1"/>
  <c r="F58" i="1"/>
  <c r="G58" i="1" s="1"/>
  <c r="I58" i="1" s="1"/>
  <c r="H58" i="1" s="1"/>
  <c r="F41" i="1"/>
  <c r="G41" i="1" s="1"/>
  <c r="I41" i="1" s="1"/>
  <c r="H41" i="1" s="1"/>
  <c r="F54" i="1"/>
  <c r="G54" i="1" s="1"/>
  <c r="I54" i="1" s="1"/>
  <c r="H54" i="1" s="1"/>
  <c r="F39" i="1"/>
  <c r="G39" i="1" s="1"/>
  <c r="I39" i="1" s="1"/>
  <c r="H39" i="1" s="1"/>
  <c r="F44" i="1"/>
  <c r="G44" i="1" s="1"/>
  <c r="I44" i="1" s="1"/>
  <c r="H44" i="1" s="1"/>
  <c r="F43" i="1"/>
  <c r="G43" i="1" s="1"/>
  <c r="I43" i="1" s="1"/>
  <c r="H43" i="1" s="1"/>
  <c r="F60" i="1"/>
  <c r="G60" i="1" s="1"/>
  <c r="I60" i="1" s="1"/>
  <c r="H60" i="1" s="1"/>
  <c r="F59" i="1"/>
  <c r="G59" i="1" s="1"/>
  <c r="I59" i="1" s="1"/>
  <c r="H59" i="1" s="1"/>
  <c r="F49" i="1"/>
  <c r="G49" i="1" s="1"/>
  <c r="I49" i="1" s="1"/>
  <c r="H49" i="1" s="1"/>
  <c r="F62" i="1"/>
  <c r="G62" i="1" s="1"/>
  <c r="I62" i="1" s="1"/>
  <c r="H62" i="1" s="1"/>
</calcChain>
</file>

<file path=xl/sharedStrings.xml><?xml version="1.0" encoding="utf-8"?>
<sst xmlns="http://schemas.openxmlformats.org/spreadsheetml/2006/main" count="30" uniqueCount="27">
  <si>
    <t>No</t>
  </si>
  <si>
    <t>A</t>
  </si>
  <si>
    <t>NO</t>
  </si>
  <si>
    <t>B</t>
  </si>
  <si>
    <t>C</t>
  </si>
  <si>
    <t>D</t>
  </si>
  <si>
    <t>xi</t>
  </si>
  <si>
    <t>fi</t>
  </si>
  <si>
    <t>fi.xi</t>
  </si>
  <si>
    <t>jumlah</t>
  </si>
  <si>
    <t>fi(xi-xrat)^2)</t>
  </si>
  <si>
    <t>mean</t>
  </si>
  <si>
    <t>var</t>
  </si>
  <si>
    <t>stdev</t>
  </si>
  <si>
    <t>kp</t>
  </si>
  <si>
    <t>zi</t>
  </si>
  <si>
    <t>ztabel</t>
  </si>
  <si>
    <t>a1</t>
  </si>
  <si>
    <t>a2</t>
  </si>
  <si>
    <t>do=</t>
  </si>
  <si>
    <t>maks(a1,a2)</t>
  </si>
  <si>
    <t>prob=sign=</t>
  </si>
  <si>
    <t>NAMA</t>
  </si>
  <si>
    <t>PRODI</t>
  </si>
  <si>
    <t>PTIK</t>
  </si>
  <si>
    <t>ASYRAFIL HUDA</t>
  </si>
  <si>
    <t>NPM       2010013231008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</si>
</sst>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NumberFormat="1" applyFont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9"/>
  <sheetViews>
    <sheetView tabSelected="1" zoomScaleNormal="100" workbookViewId="0">
      <selection activeCell="N9" sqref="N9"/>
    </sheetView>
  </sheetViews>
  <sheetFormatPr defaultRowHeight="14.5" x14ac:dyDescent="0.35"/>
  <cols>
    <col min="3" max="3" width="10.1796875" customWidth="1"/>
    <col min="4" max="4" width="13.7265625" customWidth="1"/>
    <col min="12" max="12" width="12.81640625" customWidth="1"/>
    <col min="14" max="14" width="14.81640625" bestFit="1" customWidth="1"/>
  </cols>
  <sheetData>
    <row r="1" spans="1:15" ht="15.5" x14ac:dyDescent="0.35">
      <c r="M1" s="4" t="s">
        <v>22</v>
      </c>
      <c r="N1" s="4" t="s">
        <v>25</v>
      </c>
      <c r="O1" s="4"/>
    </row>
    <row r="2" spans="1:15" ht="15.5" x14ac:dyDescent="0.35">
      <c r="M2" s="4" t="s">
        <v>26</v>
      </c>
      <c r="N2" s="5"/>
      <c r="O2" s="4"/>
    </row>
    <row r="3" spans="1:15" ht="15.5" x14ac:dyDescent="0.35">
      <c r="M3" s="4" t="s">
        <v>23</v>
      </c>
      <c r="N3" s="4" t="s">
        <v>24</v>
      </c>
      <c r="O3" s="4"/>
    </row>
    <row r="4" spans="1:15" x14ac:dyDescent="0.35">
      <c r="A4" s="1" t="s">
        <v>0</v>
      </c>
      <c r="B4" s="6" t="s">
        <v>1</v>
      </c>
      <c r="C4" s="6" t="s">
        <v>2</v>
      </c>
      <c r="D4" s="6" t="s">
        <v>3</v>
      </c>
      <c r="E4" s="6" t="s">
        <v>2</v>
      </c>
      <c r="F4" s="6" t="s">
        <v>4</v>
      </c>
      <c r="G4" s="6" t="s">
        <v>2</v>
      </c>
      <c r="H4" s="6" t="s">
        <v>5</v>
      </c>
    </row>
    <row r="5" spans="1:15" ht="15.5" x14ac:dyDescent="0.35">
      <c r="A5" s="1">
        <v>1</v>
      </c>
      <c r="B5" s="1">
        <v>40</v>
      </c>
      <c r="C5" s="1">
        <v>1</v>
      </c>
      <c r="D5" s="1">
        <v>40</v>
      </c>
      <c r="E5" s="1">
        <v>1</v>
      </c>
      <c r="F5" s="7">
        <v>55</v>
      </c>
      <c r="G5" s="1">
        <v>1</v>
      </c>
      <c r="H5" s="7">
        <v>70</v>
      </c>
    </row>
    <row r="6" spans="1:15" ht="15.5" x14ac:dyDescent="0.35">
      <c r="A6" s="1">
        <v>2</v>
      </c>
      <c r="B6" s="1">
        <v>50</v>
      </c>
      <c r="C6" s="1">
        <v>2</v>
      </c>
      <c r="D6" s="1">
        <v>50</v>
      </c>
      <c r="E6" s="1">
        <v>2</v>
      </c>
      <c r="F6" s="7">
        <v>45</v>
      </c>
      <c r="G6" s="1">
        <v>2</v>
      </c>
      <c r="H6" s="7">
        <v>76</v>
      </c>
    </row>
    <row r="7" spans="1:15" ht="15.5" x14ac:dyDescent="0.35">
      <c r="A7" s="1">
        <v>3</v>
      </c>
      <c r="B7" s="1">
        <v>60</v>
      </c>
      <c r="C7" s="1">
        <v>3</v>
      </c>
      <c r="D7" s="1">
        <v>50</v>
      </c>
      <c r="E7" s="1">
        <v>3</v>
      </c>
      <c r="F7" s="7">
        <v>58</v>
      </c>
      <c r="G7" s="1">
        <v>3</v>
      </c>
      <c r="H7" s="7">
        <v>78</v>
      </c>
    </row>
    <row r="8" spans="1:15" ht="15.5" x14ac:dyDescent="0.35">
      <c r="A8" s="1">
        <v>4</v>
      </c>
      <c r="B8" s="1">
        <v>65</v>
      </c>
      <c r="C8" s="1">
        <v>4</v>
      </c>
      <c r="D8" s="1">
        <v>60</v>
      </c>
      <c r="E8" s="1">
        <v>4</v>
      </c>
      <c r="F8" s="7">
        <v>30</v>
      </c>
      <c r="G8" s="1">
        <v>4</v>
      </c>
      <c r="H8" s="7">
        <v>80</v>
      </c>
    </row>
    <row r="9" spans="1:15" ht="15.5" x14ac:dyDescent="0.35">
      <c r="A9" s="1">
        <v>5</v>
      </c>
      <c r="B9" s="1">
        <v>68</v>
      </c>
      <c r="C9" s="1">
        <v>5</v>
      </c>
      <c r="D9" s="1">
        <v>40</v>
      </c>
      <c r="E9" s="1">
        <v>5</v>
      </c>
      <c r="F9" s="7">
        <v>45</v>
      </c>
      <c r="G9" s="1">
        <v>5</v>
      </c>
      <c r="H9" s="7">
        <v>60</v>
      </c>
    </row>
    <row r="10" spans="1:15" ht="15.5" x14ac:dyDescent="0.35">
      <c r="A10" s="1">
        <v>6</v>
      </c>
      <c r="B10" s="1">
        <v>70</v>
      </c>
      <c r="C10" s="1">
        <v>6</v>
      </c>
      <c r="D10" s="1">
        <v>55</v>
      </c>
      <c r="E10" s="1">
        <v>6</v>
      </c>
      <c r="F10" s="7">
        <v>50</v>
      </c>
      <c r="G10" s="1">
        <v>6</v>
      </c>
      <c r="H10" s="7">
        <v>68</v>
      </c>
    </row>
    <row r="11" spans="1:15" ht="15.5" x14ac:dyDescent="0.35">
      <c r="A11" s="1">
        <v>7</v>
      </c>
      <c r="B11" s="1">
        <v>71</v>
      </c>
      <c r="C11" s="1">
        <v>7</v>
      </c>
      <c r="D11" s="1">
        <v>60</v>
      </c>
      <c r="E11" s="1">
        <v>7</v>
      </c>
      <c r="F11" s="7">
        <v>20</v>
      </c>
      <c r="G11" s="1">
        <v>7</v>
      </c>
      <c r="H11" s="7">
        <v>86</v>
      </c>
    </row>
    <row r="12" spans="1:15" ht="15.5" x14ac:dyDescent="0.35">
      <c r="A12" s="1">
        <v>8</v>
      </c>
      <c r="B12" s="1">
        <v>71</v>
      </c>
      <c r="C12" s="1">
        <v>8</v>
      </c>
      <c r="D12" s="1">
        <v>62</v>
      </c>
      <c r="E12" s="1">
        <v>8</v>
      </c>
      <c r="F12" s="7">
        <v>30</v>
      </c>
      <c r="G12" s="1">
        <v>8</v>
      </c>
      <c r="H12" s="7">
        <v>79</v>
      </c>
    </row>
    <row r="13" spans="1:15" ht="15.5" x14ac:dyDescent="0.35">
      <c r="A13" s="1">
        <v>9</v>
      </c>
      <c r="B13" s="1">
        <v>72</v>
      </c>
      <c r="C13" s="1">
        <v>9</v>
      </c>
      <c r="D13" s="1">
        <v>65</v>
      </c>
      <c r="E13" s="1">
        <v>9</v>
      </c>
      <c r="F13" s="7">
        <v>25</v>
      </c>
      <c r="G13" s="1">
        <v>9</v>
      </c>
      <c r="H13" s="7">
        <v>88</v>
      </c>
    </row>
    <row r="14" spans="1:15" ht="15.5" x14ac:dyDescent="0.35">
      <c r="A14" s="1">
        <v>10</v>
      </c>
      <c r="B14" s="1">
        <v>72</v>
      </c>
      <c r="C14" s="1">
        <v>10</v>
      </c>
      <c r="D14" s="1">
        <v>68</v>
      </c>
      <c r="E14" s="1">
        <v>10</v>
      </c>
      <c r="F14" s="7">
        <v>40</v>
      </c>
      <c r="G14" s="1">
        <v>10</v>
      </c>
      <c r="H14" s="7">
        <v>89</v>
      </c>
    </row>
    <row r="15" spans="1:15" ht="15.5" x14ac:dyDescent="0.35">
      <c r="A15" s="1">
        <v>11</v>
      </c>
      <c r="B15" s="1">
        <v>72</v>
      </c>
      <c r="C15" s="1">
        <v>11</v>
      </c>
      <c r="D15" s="1">
        <v>50</v>
      </c>
      <c r="E15" s="1">
        <v>11</v>
      </c>
      <c r="F15" s="7">
        <v>60</v>
      </c>
      <c r="G15" s="1">
        <v>11</v>
      </c>
      <c r="H15" s="7">
        <v>60</v>
      </c>
    </row>
    <row r="16" spans="1:15" ht="15.5" x14ac:dyDescent="0.35">
      <c r="A16" s="1">
        <v>12</v>
      </c>
      <c r="B16" s="1">
        <v>75</v>
      </c>
      <c r="C16" s="1">
        <v>12</v>
      </c>
      <c r="D16" s="1">
        <v>45</v>
      </c>
      <c r="E16" s="1">
        <v>12</v>
      </c>
      <c r="F16" s="7">
        <v>70</v>
      </c>
      <c r="G16" s="1">
        <v>12</v>
      </c>
      <c r="H16" s="7">
        <v>79</v>
      </c>
    </row>
    <row r="17" spans="1:8" ht="15.5" x14ac:dyDescent="0.35">
      <c r="A17" s="1">
        <v>13</v>
      </c>
      <c r="B17" s="1">
        <v>75</v>
      </c>
      <c r="C17" s="1">
        <v>13</v>
      </c>
      <c r="D17" s="1">
        <v>52</v>
      </c>
      <c r="E17" s="1">
        <v>13</v>
      </c>
      <c r="F17" s="7">
        <v>75</v>
      </c>
      <c r="G17" s="1">
        <v>13</v>
      </c>
      <c r="H17" s="7">
        <v>84</v>
      </c>
    </row>
    <row r="18" spans="1:8" ht="15.5" x14ac:dyDescent="0.35">
      <c r="A18" s="1">
        <v>14</v>
      </c>
      <c r="B18" s="1">
        <v>75</v>
      </c>
      <c r="C18" s="1">
        <v>14</v>
      </c>
      <c r="D18" s="1">
        <v>53</v>
      </c>
      <c r="E18" s="1">
        <v>14</v>
      </c>
      <c r="F18" s="7">
        <v>80</v>
      </c>
      <c r="G18" s="1">
        <v>14</v>
      </c>
      <c r="H18" s="7">
        <v>89</v>
      </c>
    </row>
    <row r="19" spans="1:8" ht="15.5" x14ac:dyDescent="0.35">
      <c r="A19" s="1">
        <v>15</v>
      </c>
      <c r="B19" s="1">
        <v>75</v>
      </c>
      <c r="C19" s="1">
        <v>15</v>
      </c>
      <c r="D19" s="1">
        <v>60</v>
      </c>
      <c r="E19" s="1">
        <v>15</v>
      </c>
      <c r="F19" s="7">
        <v>75</v>
      </c>
      <c r="G19" s="1">
        <v>15</v>
      </c>
      <c r="H19" s="7">
        <v>92</v>
      </c>
    </row>
    <row r="20" spans="1:8" ht="15.5" x14ac:dyDescent="0.35">
      <c r="A20" s="1">
        <v>16</v>
      </c>
      <c r="B20" s="1">
        <v>76</v>
      </c>
      <c r="C20" s="1">
        <v>16</v>
      </c>
      <c r="D20" s="1">
        <v>32</v>
      </c>
      <c r="E20" s="1">
        <v>16</v>
      </c>
      <c r="F20" s="7">
        <v>70</v>
      </c>
      <c r="G20" s="1">
        <v>16</v>
      </c>
      <c r="H20" s="7">
        <v>85</v>
      </c>
    </row>
    <row r="21" spans="1:8" ht="15.5" x14ac:dyDescent="0.35">
      <c r="A21" s="1">
        <v>17</v>
      </c>
      <c r="B21" s="1">
        <v>78</v>
      </c>
      <c r="C21" s="1">
        <v>17</v>
      </c>
      <c r="D21" s="1">
        <v>35</v>
      </c>
      <c r="E21" s="1">
        <v>17</v>
      </c>
      <c r="F21" s="7">
        <v>90</v>
      </c>
      <c r="G21" s="1">
        <v>17</v>
      </c>
      <c r="H21" s="7">
        <v>90</v>
      </c>
    </row>
    <row r="22" spans="1:8" ht="15.5" x14ac:dyDescent="0.35">
      <c r="A22" s="1">
        <v>18</v>
      </c>
      <c r="B22" s="1">
        <v>81</v>
      </c>
      <c r="C22" s="1">
        <v>18</v>
      </c>
      <c r="D22" s="1">
        <v>40</v>
      </c>
      <c r="E22" s="1">
        <v>18</v>
      </c>
      <c r="F22" s="7">
        <v>65</v>
      </c>
      <c r="G22" s="1">
        <v>18</v>
      </c>
      <c r="H22" s="7">
        <v>78</v>
      </c>
    </row>
    <row r="23" spans="1:8" ht="15.5" x14ac:dyDescent="0.35">
      <c r="A23" s="1">
        <v>19</v>
      </c>
      <c r="B23" s="1">
        <v>82</v>
      </c>
      <c r="C23" s="1">
        <v>19</v>
      </c>
      <c r="D23" s="1">
        <v>43</v>
      </c>
      <c r="E23" s="1">
        <v>19</v>
      </c>
      <c r="F23" s="7">
        <v>70</v>
      </c>
      <c r="G23" s="1">
        <v>19</v>
      </c>
      <c r="H23" s="7">
        <v>80</v>
      </c>
    </row>
    <row r="24" spans="1:8" ht="15.5" x14ac:dyDescent="0.35">
      <c r="A24" s="1">
        <v>20</v>
      </c>
      <c r="B24" s="1">
        <v>83</v>
      </c>
      <c r="C24" s="1">
        <v>20</v>
      </c>
      <c r="D24" s="1">
        <v>37</v>
      </c>
      <c r="E24" s="1">
        <v>20</v>
      </c>
      <c r="F24" s="7">
        <v>66</v>
      </c>
      <c r="G24" s="1">
        <v>20</v>
      </c>
      <c r="H24" s="7">
        <v>65</v>
      </c>
    </row>
    <row r="25" spans="1:8" ht="15.5" x14ac:dyDescent="0.35">
      <c r="A25" s="1">
        <v>21</v>
      </c>
      <c r="B25" s="1">
        <v>85</v>
      </c>
      <c r="C25" s="1">
        <v>21</v>
      </c>
      <c r="D25" s="1">
        <v>50</v>
      </c>
      <c r="E25" s="1">
        <v>21</v>
      </c>
      <c r="F25" s="7">
        <v>75</v>
      </c>
      <c r="G25" s="1">
        <v>21</v>
      </c>
      <c r="H25" s="7">
        <v>80</v>
      </c>
    </row>
    <row r="26" spans="1:8" ht="15.5" x14ac:dyDescent="0.35">
      <c r="A26" s="1">
        <v>22</v>
      </c>
      <c r="B26" s="1">
        <v>86</v>
      </c>
      <c r="C26" s="1">
        <v>22</v>
      </c>
      <c r="D26" s="1">
        <v>54</v>
      </c>
      <c r="E26" s="1">
        <v>22</v>
      </c>
      <c r="F26" s="7">
        <v>80</v>
      </c>
      <c r="G26" s="1">
        <v>22</v>
      </c>
      <c r="H26" s="7">
        <v>90</v>
      </c>
    </row>
    <row r="27" spans="1:8" ht="15.5" x14ac:dyDescent="0.35">
      <c r="A27" s="1">
        <v>23</v>
      </c>
      <c r="B27" s="1">
        <v>87</v>
      </c>
      <c r="C27" s="1">
        <v>23</v>
      </c>
      <c r="D27" s="1">
        <v>62</v>
      </c>
      <c r="E27" s="1">
        <v>23</v>
      </c>
      <c r="F27" s="7">
        <v>70</v>
      </c>
      <c r="G27" s="1">
        <v>23</v>
      </c>
      <c r="H27" s="7">
        <v>85</v>
      </c>
    </row>
    <row r="28" spans="1:8" ht="15.5" x14ac:dyDescent="0.35">
      <c r="A28" s="1">
        <v>24</v>
      </c>
      <c r="B28" s="1">
        <v>88</v>
      </c>
      <c r="C28" s="1">
        <v>24</v>
      </c>
      <c r="D28" s="1">
        <v>65</v>
      </c>
      <c r="E28" s="1">
        <v>24</v>
      </c>
      <c r="F28" s="7">
        <v>59</v>
      </c>
      <c r="G28" s="1">
        <v>24</v>
      </c>
      <c r="H28" s="7">
        <v>70</v>
      </c>
    </row>
    <row r="29" spans="1:8" ht="15.5" x14ac:dyDescent="0.35">
      <c r="A29" s="1">
        <v>25</v>
      </c>
      <c r="B29" s="1">
        <v>90</v>
      </c>
      <c r="C29" s="1">
        <v>25</v>
      </c>
      <c r="D29" s="1">
        <v>70</v>
      </c>
      <c r="E29" s="1">
        <v>25</v>
      </c>
      <c r="F29" s="7">
        <v>60</v>
      </c>
      <c r="G29" s="1">
        <v>25</v>
      </c>
      <c r="H29" s="7">
        <v>88</v>
      </c>
    </row>
    <row r="37" spans="1:14" ht="15.5" x14ac:dyDescent="0.35">
      <c r="A37" s="2" t="s">
        <v>6</v>
      </c>
      <c r="B37" s="2" t="s">
        <v>7</v>
      </c>
      <c r="C37" s="2" t="s">
        <v>8</v>
      </c>
      <c r="D37" s="2" t="s">
        <v>10</v>
      </c>
      <c r="E37" s="2" t="s">
        <v>14</v>
      </c>
      <c r="F37" s="2" t="s">
        <v>15</v>
      </c>
      <c r="G37" s="2" t="s">
        <v>16</v>
      </c>
      <c r="H37" s="2" t="s">
        <v>17</v>
      </c>
      <c r="I37" s="2" t="s">
        <v>18</v>
      </c>
    </row>
    <row r="38" spans="1:14" ht="15.5" x14ac:dyDescent="0.35">
      <c r="A38" s="2">
        <v>1</v>
      </c>
      <c r="B38" s="7">
        <v>70</v>
      </c>
      <c r="C38" s="2">
        <f>A38*B38</f>
        <v>70</v>
      </c>
      <c r="D38" s="2">
        <f>C38*(A38-$C$67)^2</f>
        <v>10487.783391862888</v>
      </c>
      <c r="E38" s="2">
        <f>B38/B63</f>
        <v>3.5193564605329311E-2</v>
      </c>
      <c r="F38" s="2">
        <f>(B6-$C$67)/$C$69</f>
        <v>0.17856414541365312</v>
      </c>
      <c r="G38" s="2">
        <f>_xlfn.NORM.S.DIST(F38,TRUE)</f>
        <v>0.57086002512337464</v>
      </c>
      <c r="H38" s="2">
        <f>ABS(I38-B38/25)</f>
        <v>3.3356664605180453</v>
      </c>
      <c r="I38" s="2">
        <f>E38-G38</f>
        <v>-0.53566646051804534</v>
      </c>
    </row>
    <row r="39" spans="1:14" ht="15.5" x14ac:dyDescent="0.35">
      <c r="A39" s="2">
        <v>2</v>
      </c>
      <c r="B39" s="7">
        <v>76</v>
      </c>
      <c r="C39" s="2">
        <f t="shared" ref="C39:C62" si="0">A39*B39</f>
        <v>152</v>
      </c>
      <c r="D39" s="2">
        <f t="shared" ref="D39:D61" si="1">C39*(A39-$C$67)^2</f>
        <v>19204.414690046131</v>
      </c>
      <c r="E39" s="2">
        <f>B39/B63</f>
        <v>3.8210155857214684E-2</v>
      </c>
      <c r="F39" s="2">
        <f t="shared" ref="F39:F62" si="2">(B7-$C$67)/$C$69</f>
        <v>0.22714023585032905</v>
      </c>
      <c r="G39" s="2">
        <f t="shared" ref="G39:G62" si="3">_xlfn.NORM.S.DIST(F39,TRUE)</f>
        <v>0.58984265104699651</v>
      </c>
      <c r="H39" s="2">
        <f t="shared" ref="H39:H62" si="4">ABS(I39-B39/25)</f>
        <v>3.5916324951897818</v>
      </c>
      <c r="I39" s="2">
        <f t="shared" ref="I39:I62" si="5">E39-G39</f>
        <v>-0.55163249518978186</v>
      </c>
    </row>
    <row r="40" spans="1:14" ht="15.5" x14ac:dyDescent="0.35">
      <c r="A40" s="2">
        <v>3</v>
      </c>
      <c r="B40" s="7">
        <v>78</v>
      </c>
      <c r="C40" s="2">
        <f t="shared" si="0"/>
        <v>234</v>
      </c>
      <c r="D40" s="2">
        <f t="shared" si="1"/>
        <v>24538.220447756776</v>
      </c>
      <c r="E40" s="2">
        <f>B40/B63</f>
        <v>3.9215686274509803E-2</v>
      </c>
      <c r="F40" s="2">
        <f t="shared" si="2"/>
        <v>0.25142828106866705</v>
      </c>
      <c r="G40" s="2">
        <f t="shared" si="3"/>
        <v>0.5992584976582922</v>
      </c>
      <c r="H40" s="2">
        <f t="shared" si="4"/>
        <v>3.6800428113837826</v>
      </c>
      <c r="I40" s="2">
        <f t="shared" si="5"/>
        <v>-0.56004281138378242</v>
      </c>
    </row>
    <row r="41" spans="1:14" ht="15.5" x14ac:dyDescent="0.35">
      <c r="A41" s="2">
        <v>4</v>
      </c>
      <c r="B41" s="7">
        <v>80</v>
      </c>
      <c r="C41" s="2">
        <f t="shared" si="0"/>
        <v>320</v>
      </c>
      <c r="D41" s="2">
        <f t="shared" si="1"/>
        <v>27322.734850627668</v>
      </c>
      <c r="E41" s="2">
        <f>B41/B63</f>
        <v>4.022121669180493E-2</v>
      </c>
      <c r="F41" s="2">
        <f t="shared" si="2"/>
        <v>0.26600110819966982</v>
      </c>
      <c r="G41" s="2">
        <f t="shared" si="3"/>
        <v>0.60488082222887685</v>
      </c>
      <c r="H41" s="2">
        <f t="shared" si="4"/>
        <v>3.764659605537072</v>
      </c>
      <c r="I41" s="2">
        <f t="shared" si="5"/>
        <v>-0.56465960553707195</v>
      </c>
    </row>
    <row r="42" spans="1:14" ht="15.5" x14ac:dyDescent="0.35">
      <c r="A42" s="2">
        <v>5</v>
      </c>
      <c r="B42" s="7">
        <v>60</v>
      </c>
      <c r="C42" s="2">
        <f t="shared" si="0"/>
        <v>300</v>
      </c>
      <c r="D42" s="2">
        <f t="shared" si="1"/>
        <v>20370.870860623316</v>
      </c>
      <c r="E42" s="2">
        <f>B42/B63</f>
        <v>3.0165912518853696E-2</v>
      </c>
      <c r="F42" s="2">
        <f t="shared" si="2"/>
        <v>0.27571632628700499</v>
      </c>
      <c r="G42" s="2">
        <f t="shared" si="3"/>
        <v>0.60861702252482641</v>
      </c>
      <c r="H42" s="2">
        <f t="shared" si="4"/>
        <v>2.9784511100059725</v>
      </c>
      <c r="I42" s="2">
        <f t="shared" si="5"/>
        <v>-0.57845111000597271</v>
      </c>
    </row>
    <row r="43" spans="1:14" ht="15.5" x14ac:dyDescent="0.35">
      <c r="A43" s="2">
        <v>6</v>
      </c>
      <c r="B43" s="7">
        <v>68</v>
      </c>
      <c r="C43" s="2">
        <f t="shared" si="0"/>
        <v>408</v>
      </c>
      <c r="D43" s="2">
        <f t="shared" si="1"/>
        <v>21388.281806345152</v>
      </c>
      <c r="E43" s="2">
        <f>B43/B63</f>
        <v>3.4188034188034191E-2</v>
      </c>
      <c r="F43" s="2">
        <f t="shared" si="2"/>
        <v>0.2805739353306726</v>
      </c>
      <c r="G43" s="2">
        <f t="shared" si="3"/>
        <v>0.61048139505831189</v>
      </c>
      <c r="H43" s="2">
        <f t="shared" si="4"/>
        <v>3.296293360870278</v>
      </c>
      <c r="I43" s="2">
        <f t="shared" si="5"/>
        <v>-0.57629336087027772</v>
      </c>
      <c r="L43" s="3" t="s">
        <v>19</v>
      </c>
      <c r="M43" s="3" t="s">
        <v>20</v>
      </c>
      <c r="N43" s="3"/>
    </row>
    <row r="44" spans="1:14" ht="15.5" x14ac:dyDescent="0.35">
      <c r="A44" s="2">
        <v>7</v>
      </c>
      <c r="B44" s="7">
        <v>86</v>
      </c>
      <c r="C44" s="2">
        <f t="shared" si="0"/>
        <v>602</v>
      </c>
      <c r="D44" s="2">
        <f t="shared" si="1"/>
        <v>23442.852705465779</v>
      </c>
      <c r="E44" s="2">
        <f>B44/B63</f>
        <v>4.3237807943690296E-2</v>
      </c>
      <c r="F44" s="2">
        <f t="shared" si="2"/>
        <v>0.2805739353306726</v>
      </c>
      <c r="G44" s="2">
        <f t="shared" si="3"/>
        <v>0.61048139505831189</v>
      </c>
      <c r="H44" s="2">
        <f t="shared" si="4"/>
        <v>4.0072435871146217</v>
      </c>
      <c r="I44" s="2">
        <f t="shared" si="5"/>
        <v>-0.56724358711462164</v>
      </c>
      <c r="L44" s="3"/>
      <c r="M44" s="3"/>
      <c r="N44" s="3"/>
    </row>
    <row r="45" spans="1:14" ht="15.5" x14ac:dyDescent="0.35">
      <c r="A45" s="2">
        <v>8</v>
      </c>
      <c r="B45" s="7">
        <v>79</v>
      </c>
      <c r="C45" s="2">
        <f t="shared" si="0"/>
        <v>632</v>
      </c>
      <c r="D45" s="2">
        <f t="shared" si="1"/>
        <v>17355.334462216899</v>
      </c>
      <c r="E45" s="2">
        <f>B45/B63</f>
        <v>3.9718451483157363E-2</v>
      </c>
      <c r="F45" s="2">
        <f t="shared" si="2"/>
        <v>0.28543154437434015</v>
      </c>
      <c r="G45" s="2">
        <f t="shared" si="3"/>
        <v>0.61234322833979005</v>
      </c>
      <c r="H45" s="2">
        <f t="shared" si="4"/>
        <v>3.7326247768566327</v>
      </c>
      <c r="I45" s="2">
        <f t="shared" si="5"/>
        <v>-0.57262477685663271</v>
      </c>
      <c r="L45" s="3" t="s">
        <v>19</v>
      </c>
      <c r="M45" s="3">
        <f>MAX(H38,I62)</f>
        <v>3.3356664605180453</v>
      </c>
      <c r="N45" s="3"/>
    </row>
    <row r="46" spans="1:14" ht="15.5" x14ac:dyDescent="0.35">
      <c r="A46" s="2">
        <v>9</v>
      </c>
      <c r="B46" s="7">
        <v>88</v>
      </c>
      <c r="C46" s="2">
        <f t="shared" si="0"/>
        <v>792</v>
      </c>
      <c r="D46" s="2">
        <f t="shared" si="1"/>
        <v>14240.420339013892</v>
      </c>
      <c r="E46" s="2">
        <f>B46/B63</f>
        <v>4.4243338360985422E-2</v>
      </c>
      <c r="F46" s="2">
        <f t="shared" si="2"/>
        <v>0.28543154437434015</v>
      </c>
      <c r="G46" s="2">
        <f t="shared" si="3"/>
        <v>0.61234322833979005</v>
      </c>
      <c r="H46" s="2">
        <f t="shared" si="4"/>
        <v>4.088099889978805</v>
      </c>
      <c r="I46" s="2">
        <f t="shared" si="5"/>
        <v>-0.56809988997880467</v>
      </c>
      <c r="L46" s="3"/>
      <c r="M46" s="3"/>
      <c r="N46" s="3"/>
    </row>
    <row r="47" spans="1:14" ht="15.5" x14ac:dyDescent="0.35">
      <c r="A47" s="2">
        <v>10</v>
      </c>
      <c r="B47" s="7">
        <v>89</v>
      </c>
      <c r="C47" s="2">
        <f t="shared" si="0"/>
        <v>890</v>
      </c>
      <c r="D47" s="2">
        <f t="shared" si="1"/>
        <v>9344.719802554062</v>
      </c>
      <c r="E47" s="2">
        <f>B47/B63</f>
        <v>4.4746103569632982E-2</v>
      </c>
      <c r="F47" s="2">
        <f t="shared" si="2"/>
        <v>0.28543154437434015</v>
      </c>
      <c r="G47" s="2">
        <f t="shared" si="3"/>
        <v>0.61234322833979005</v>
      </c>
      <c r="H47" s="2">
        <f t="shared" si="4"/>
        <v>4.1275971247701575</v>
      </c>
      <c r="I47" s="2">
        <f t="shared" si="5"/>
        <v>-0.56759712477015711</v>
      </c>
      <c r="L47" s="3" t="s">
        <v>21</v>
      </c>
      <c r="M47" s="3"/>
      <c r="N47" s="3"/>
    </row>
    <row r="48" spans="1:14" ht="15.5" x14ac:dyDescent="0.35">
      <c r="A48" s="2">
        <v>11</v>
      </c>
      <c r="B48" s="7">
        <v>60</v>
      </c>
      <c r="C48" s="2">
        <f t="shared" si="0"/>
        <v>660</v>
      </c>
      <c r="D48" s="2">
        <f t="shared" si="1"/>
        <v>3312.5674770817145</v>
      </c>
      <c r="E48" s="2">
        <f>B48/B63</f>
        <v>3.0165912518853696E-2</v>
      </c>
      <c r="F48" s="2">
        <f t="shared" si="2"/>
        <v>0.30000437150534298</v>
      </c>
      <c r="G48" s="2">
        <f t="shared" si="3"/>
        <v>0.6179130894267324</v>
      </c>
      <c r="H48" s="2">
        <f t="shared" si="4"/>
        <v>2.9877471769078787</v>
      </c>
      <c r="I48" s="2">
        <f t="shared" si="5"/>
        <v>-0.5877471769078787</v>
      </c>
      <c r="L48" s="3"/>
      <c r="M48" s="3"/>
      <c r="N48" s="3"/>
    </row>
    <row r="49" spans="1:9" ht="15.5" x14ac:dyDescent="0.35">
      <c r="A49" s="2">
        <v>12</v>
      </c>
      <c r="B49" s="7">
        <v>79</v>
      </c>
      <c r="C49" s="2">
        <f t="shared" si="0"/>
        <v>948</v>
      </c>
      <c r="D49" s="2">
        <f t="shared" si="1"/>
        <v>1458.4013916662286</v>
      </c>
      <c r="E49" s="2">
        <f>B49/B63</f>
        <v>3.9718451483157363E-2</v>
      </c>
      <c r="F49" s="2">
        <f t="shared" si="2"/>
        <v>0.30000437150534298</v>
      </c>
      <c r="G49" s="2">
        <f t="shared" si="3"/>
        <v>0.6179130894267324</v>
      </c>
      <c r="H49" s="2">
        <f t="shared" si="4"/>
        <v>3.7381946379435753</v>
      </c>
      <c r="I49" s="2">
        <f t="shared" si="5"/>
        <v>-0.57819463794357506</v>
      </c>
    </row>
    <row r="50" spans="1:9" ht="15.5" x14ac:dyDescent="0.35">
      <c r="A50" s="2">
        <v>13</v>
      </c>
      <c r="B50" s="7">
        <v>84</v>
      </c>
      <c r="C50" s="2">
        <f t="shared" si="0"/>
        <v>1092</v>
      </c>
      <c r="D50" s="2">
        <f t="shared" si="1"/>
        <v>63.067971884580437</v>
      </c>
      <c r="E50" s="2">
        <f>B50/B63</f>
        <v>4.2232277526395176E-2</v>
      </c>
      <c r="F50" s="2">
        <f t="shared" si="2"/>
        <v>0.30000437150534298</v>
      </c>
      <c r="G50" s="2">
        <f t="shared" si="3"/>
        <v>0.6179130894267324</v>
      </c>
      <c r="H50" s="2">
        <f t="shared" si="4"/>
        <v>3.9356808119003373</v>
      </c>
      <c r="I50" s="2">
        <f t="shared" si="5"/>
        <v>-0.57568081190033726</v>
      </c>
    </row>
    <row r="51" spans="1:9" ht="15.5" x14ac:dyDescent="0.35">
      <c r="A51" s="2">
        <v>14</v>
      </c>
      <c r="B51" s="7">
        <v>89</v>
      </c>
      <c r="C51" s="2">
        <f t="shared" si="0"/>
        <v>1246</v>
      </c>
      <c r="D51" s="2">
        <f t="shared" si="1"/>
        <v>719.08032287182482</v>
      </c>
      <c r="E51" s="2">
        <f>B51/B63</f>
        <v>4.4746103569632982E-2</v>
      </c>
      <c r="F51" s="2">
        <f t="shared" si="2"/>
        <v>0.30000437150534298</v>
      </c>
      <c r="G51" s="2">
        <f t="shared" si="3"/>
        <v>0.6179130894267324</v>
      </c>
      <c r="H51" s="2">
        <f t="shared" si="4"/>
        <v>4.1331669858570992</v>
      </c>
      <c r="I51" s="2">
        <f t="shared" si="5"/>
        <v>-0.57316698585709946</v>
      </c>
    </row>
    <row r="52" spans="1:9" ht="15.5" x14ac:dyDescent="0.35">
      <c r="A52" s="2">
        <v>15</v>
      </c>
      <c r="B52" s="7">
        <v>92</v>
      </c>
      <c r="C52" s="2">
        <f t="shared" si="0"/>
        <v>1380</v>
      </c>
      <c r="D52" s="2">
        <f t="shared" si="1"/>
        <v>4273.1251142217379</v>
      </c>
      <c r="E52" s="2">
        <f>B52/B63</f>
        <v>4.6254399195575668E-2</v>
      </c>
      <c r="F52" s="2">
        <f t="shared" si="2"/>
        <v>0.30486198054901054</v>
      </c>
      <c r="G52" s="2">
        <f t="shared" si="3"/>
        <v>0.61976436335335694</v>
      </c>
      <c r="H52" s="2">
        <f t="shared" si="4"/>
        <v>4.2535099641577814</v>
      </c>
      <c r="I52" s="2">
        <f t="shared" si="5"/>
        <v>-0.57350996415778122</v>
      </c>
    </row>
    <row r="53" spans="1:9" ht="15.5" x14ac:dyDescent="0.35">
      <c r="A53" s="2">
        <v>16</v>
      </c>
      <c r="B53" s="7">
        <v>85</v>
      </c>
      <c r="C53" s="2">
        <f t="shared" si="0"/>
        <v>1360</v>
      </c>
      <c r="D53" s="2">
        <f t="shared" si="1"/>
        <v>10357.520551065052</v>
      </c>
      <c r="E53" s="2">
        <f>B53/B63</f>
        <v>4.2735042735042736E-2</v>
      </c>
      <c r="F53" s="2">
        <f t="shared" si="2"/>
        <v>0.31457719863634576</v>
      </c>
      <c r="G53" s="2">
        <f t="shared" si="3"/>
        <v>0.62345865315367621</v>
      </c>
      <c r="H53" s="2">
        <f t="shared" si="4"/>
        <v>3.9807236104186332</v>
      </c>
      <c r="I53" s="2">
        <f t="shared" si="5"/>
        <v>-0.58072361041863352</v>
      </c>
    </row>
    <row r="54" spans="1:9" ht="15.5" x14ac:dyDescent="0.35">
      <c r="A54" s="2">
        <v>17</v>
      </c>
      <c r="B54" s="7">
        <v>90</v>
      </c>
      <c r="C54" s="2">
        <f t="shared" si="0"/>
        <v>1530</v>
      </c>
      <c r="D54" s="2">
        <f t="shared" si="1"/>
        <v>21626.826004563572</v>
      </c>
      <c r="E54" s="2">
        <f>B54/B63</f>
        <v>4.5248868778280542E-2</v>
      </c>
      <c r="F54" s="2">
        <f t="shared" si="2"/>
        <v>0.32915002576734853</v>
      </c>
      <c r="G54" s="2">
        <f t="shared" si="3"/>
        <v>0.62897885309915447</v>
      </c>
      <c r="H54" s="2">
        <f t="shared" si="4"/>
        <v>4.1837299843208742</v>
      </c>
      <c r="I54" s="2">
        <f t="shared" si="5"/>
        <v>-0.58372998432087397</v>
      </c>
    </row>
    <row r="55" spans="1:9" ht="15.5" x14ac:dyDescent="0.35">
      <c r="A55" s="2">
        <v>18</v>
      </c>
      <c r="B55" s="7">
        <v>78</v>
      </c>
      <c r="C55" s="2">
        <f t="shared" si="0"/>
        <v>1404</v>
      </c>
      <c r="D55" s="2">
        <f t="shared" si="1"/>
        <v>31806.969745364218</v>
      </c>
      <c r="E55" s="2">
        <f>B55/B63</f>
        <v>3.9215686274509803E-2</v>
      </c>
      <c r="F55" s="2">
        <f t="shared" si="2"/>
        <v>0.33400763481101614</v>
      </c>
      <c r="G55" s="2">
        <f t="shared" si="3"/>
        <v>0.63081310127092727</v>
      </c>
      <c r="H55" s="2">
        <f t="shared" si="4"/>
        <v>3.7115974149964175</v>
      </c>
      <c r="I55" s="2">
        <f t="shared" si="5"/>
        <v>-0.59159741499641749</v>
      </c>
    </row>
    <row r="56" spans="1:9" ht="15.5" x14ac:dyDescent="0.35">
      <c r="A56" s="2">
        <v>19</v>
      </c>
      <c r="B56" s="7">
        <v>80</v>
      </c>
      <c r="C56" s="2">
        <f t="shared" si="0"/>
        <v>1520</v>
      </c>
      <c r="D56" s="2">
        <f t="shared" si="1"/>
        <v>50424.317840632299</v>
      </c>
      <c r="E56" s="2">
        <f>B56/B63</f>
        <v>4.022121669180493E-2</v>
      </c>
      <c r="F56" s="2">
        <f t="shared" si="2"/>
        <v>0.33886524385468375</v>
      </c>
      <c r="G56" s="2">
        <f t="shared" si="3"/>
        <v>0.63264437583327204</v>
      </c>
      <c r="H56" s="2">
        <f t="shared" si="4"/>
        <v>3.7924231591414674</v>
      </c>
      <c r="I56" s="2">
        <f t="shared" si="5"/>
        <v>-0.59242315914146715</v>
      </c>
    </row>
    <row r="57" spans="1:9" ht="15.5" x14ac:dyDescent="0.35">
      <c r="A57" s="2">
        <v>20</v>
      </c>
      <c r="B57" s="7">
        <v>65</v>
      </c>
      <c r="C57" s="2">
        <f t="shared" si="0"/>
        <v>1300</v>
      </c>
      <c r="D57" s="2">
        <f t="shared" si="1"/>
        <v>59401.22470975991</v>
      </c>
      <c r="E57" s="2">
        <f>B57/B63</f>
        <v>3.2679738562091505E-2</v>
      </c>
      <c r="F57" s="2">
        <f t="shared" si="2"/>
        <v>0.34858046194201892</v>
      </c>
      <c r="G57" s="2">
        <f t="shared" si="3"/>
        <v>0.63629785105439962</v>
      </c>
      <c r="H57" s="2">
        <f t="shared" si="4"/>
        <v>3.2036181124923084</v>
      </c>
      <c r="I57" s="2">
        <f t="shared" si="5"/>
        <v>-0.60361811249230812</v>
      </c>
    </row>
    <row r="58" spans="1:9" ht="15.5" x14ac:dyDescent="0.35">
      <c r="A58" s="2">
        <v>21</v>
      </c>
      <c r="B58" s="7">
        <v>80</v>
      </c>
      <c r="C58" s="2">
        <f t="shared" si="0"/>
        <v>1680</v>
      </c>
      <c r="D58" s="2">
        <f t="shared" si="1"/>
        <v>101157.17847861582</v>
      </c>
      <c r="E58" s="2">
        <f>B58/B63</f>
        <v>4.022121669180493E-2</v>
      </c>
      <c r="F58" s="2">
        <f t="shared" si="2"/>
        <v>0.35343807098568653</v>
      </c>
      <c r="G58" s="2">
        <f t="shared" si="3"/>
        <v>0.63811997569051948</v>
      </c>
      <c r="H58" s="2">
        <f t="shared" si="4"/>
        <v>3.7978987589987145</v>
      </c>
      <c r="I58" s="2">
        <f t="shared" si="5"/>
        <v>-0.59789875899871459</v>
      </c>
    </row>
    <row r="59" spans="1:9" ht="15.5" x14ac:dyDescent="0.35">
      <c r="A59" s="2">
        <v>22</v>
      </c>
      <c r="B59" s="7">
        <v>90</v>
      </c>
      <c r="C59" s="2">
        <f t="shared" si="0"/>
        <v>1980</v>
      </c>
      <c r="D59" s="2">
        <f t="shared" si="1"/>
        <v>151929.28614165241</v>
      </c>
      <c r="E59" s="2">
        <f>B59/B63</f>
        <v>4.5248868778280542E-2</v>
      </c>
      <c r="F59" s="2">
        <f t="shared" si="2"/>
        <v>0.35829568002935414</v>
      </c>
      <c r="G59" s="2">
        <f t="shared" si="3"/>
        <v>0.63993897467657479</v>
      </c>
      <c r="H59" s="2">
        <f t="shared" si="4"/>
        <v>4.1946901058982942</v>
      </c>
      <c r="I59" s="2">
        <f t="shared" si="5"/>
        <v>-0.5946901058982943</v>
      </c>
    </row>
    <row r="60" spans="1:9" ht="15.5" x14ac:dyDescent="0.35">
      <c r="A60" s="2">
        <v>23</v>
      </c>
      <c r="B60" s="7">
        <v>85</v>
      </c>
      <c r="C60" s="2">
        <f t="shared" si="0"/>
        <v>1955</v>
      </c>
      <c r="D60" s="2">
        <f t="shared" si="1"/>
        <v>186216.32895454919</v>
      </c>
      <c r="E60" s="2">
        <f>B60/B63</f>
        <v>4.2735042735042736E-2</v>
      </c>
      <c r="F60" s="2">
        <f t="shared" si="2"/>
        <v>0.36315328907302169</v>
      </c>
      <c r="G60" s="2">
        <f t="shared" si="3"/>
        <v>0.64175481052671901</v>
      </c>
      <c r="H60" s="2">
        <f t="shared" si="4"/>
        <v>3.9990197677916761</v>
      </c>
      <c r="I60" s="2">
        <f t="shared" si="5"/>
        <v>-0.59901976779167632</v>
      </c>
    </row>
    <row r="61" spans="1:9" ht="15.5" x14ac:dyDescent="0.35">
      <c r="A61" s="2">
        <v>24</v>
      </c>
      <c r="B61" s="7">
        <v>70</v>
      </c>
      <c r="C61" s="2">
        <f t="shared" si="0"/>
        <v>1680</v>
      </c>
      <c r="D61" s="2">
        <f t="shared" si="1"/>
        <v>194494.7350397018</v>
      </c>
      <c r="E61" s="2">
        <f>B61/B63</f>
        <v>3.5193564605329311E-2</v>
      </c>
      <c r="F61" s="2">
        <f t="shared" si="2"/>
        <v>0.37286850716035691</v>
      </c>
      <c r="G61" s="2">
        <f t="shared" si="3"/>
        <v>0.64537684394980377</v>
      </c>
      <c r="H61" s="2">
        <f t="shared" si="4"/>
        <v>3.4101832793444742</v>
      </c>
      <c r="I61" s="2">
        <f t="shared" si="5"/>
        <v>-0.61018327934447447</v>
      </c>
    </row>
    <row r="62" spans="1:9" ht="15.5" x14ac:dyDescent="0.35">
      <c r="A62" s="2">
        <v>25</v>
      </c>
      <c r="B62" s="7">
        <v>88</v>
      </c>
      <c r="C62" s="2">
        <f t="shared" si="0"/>
        <v>2200</v>
      </c>
      <c r="D62" s="2">
        <f>B62*(A62-$C$67)^2</f>
        <v>12169.52282298747</v>
      </c>
      <c r="E62" s="2">
        <f>B62/B63</f>
        <v>4.4243338360985422E-2</v>
      </c>
      <c r="F62" s="2">
        <f t="shared" si="2"/>
        <v>-6.4316306769726522E-2</v>
      </c>
      <c r="G62" s="2">
        <f t="shared" si="3"/>
        <v>0.47435918470626914</v>
      </c>
      <c r="H62" s="2">
        <f t="shared" si="4"/>
        <v>3.9501158463452839</v>
      </c>
      <c r="I62" s="2">
        <f t="shared" si="5"/>
        <v>-0.43011584634528371</v>
      </c>
    </row>
    <row r="63" spans="1:9" ht="15.5" x14ac:dyDescent="0.35">
      <c r="A63" s="2" t="s">
        <v>9</v>
      </c>
      <c r="B63" s="2">
        <f>SUM(B38:B62)</f>
        <v>1989</v>
      </c>
      <c r="C63" s="2">
        <f>SUM(C38:C62)</f>
        <v>26335</v>
      </c>
      <c r="D63" s="2">
        <f>SUM(D38:D62)</f>
        <v>1017105.7859231305</v>
      </c>
      <c r="E63" s="2"/>
      <c r="F63" s="2"/>
      <c r="G63" s="2"/>
      <c r="H63" s="2"/>
      <c r="I63" s="2"/>
    </row>
    <row r="67" spans="2:3" x14ac:dyDescent="0.35">
      <c r="B67" t="s">
        <v>11</v>
      </c>
      <c r="C67">
        <f>C63/B63</f>
        <v>13.240321769733534</v>
      </c>
    </row>
    <row r="68" spans="2:3" x14ac:dyDescent="0.35">
      <c r="B68" t="s">
        <v>12</v>
      </c>
      <c r="C68">
        <f>D63/24</f>
        <v>42379.4077467971</v>
      </c>
    </row>
    <row r="69" spans="2:3" x14ac:dyDescent="0.35">
      <c r="B69" t="s">
        <v>13</v>
      </c>
      <c r="C69">
        <f>SQRT(C68)</f>
        <v>205.86259433611804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asyrafil huda</dc:creator>
  <cp:lastModifiedBy>M415UA</cp:lastModifiedBy>
  <dcterms:created xsi:type="dcterms:W3CDTF">2022-01-10T01:37:42Z</dcterms:created>
  <dcterms:modified xsi:type="dcterms:W3CDTF">2022-01-10T02:58:21Z</dcterms:modified>
</cp:coreProperties>
</file>