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go Trung Hieu\Documents\Zalo Received Files\"/>
    </mc:Choice>
  </mc:AlternateContent>
  <bookViews>
    <workbookView xWindow="0" yWindow="0" windowWidth="23040" windowHeight="921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23" i="1" l="1"/>
  <c r="I24" i="1"/>
  <c r="I25" i="1"/>
  <c r="I26" i="1"/>
  <c r="I27" i="1"/>
  <c r="I28" i="1"/>
  <c r="I29" i="1"/>
  <c r="I22" i="1"/>
  <c r="H22" i="1"/>
  <c r="H23" i="1"/>
  <c r="H24" i="1"/>
  <c r="H25" i="1"/>
  <c r="H26" i="1"/>
  <c r="H27" i="1"/>
  <c r="H28" i="1"/>
  <c r="H29" i="1"/>
  <c r="G29" i="1" l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A23" i="1"/>
  <c r="A24" i="1" s="1"/>
  <c r="A25" i="1" s="1"/>
  <c r="A26" i="1" s="1"/>
  <c r="A27" i="1" s="1"/>
  <c r="A28" i="1" s="1"/>
  <c r="A29" i="1" s="1"/>
  <c r="G22" i="1"/>
  <c r="E22" i="1"/>
  <c r="F15" i="1"/>
  <c r="H14" i="1"/>
  <c r="G14" i="1"/>
  <c r="F14" i="1"/>
  <c r="F13" i="1"/>
  <c r="F12" i="1"/>
  <c r="F11" i="1"/>
  <c r="H10" i="1"/>
  <c r="G10" i="1"/>
  <c r="F10" i="1"/>
  <c r="F9" i="1"/>
  <c r="B9" i="1"/>
  <c r="B10" i="1" s="1"/>
  <c r="B11" i="1" s="1"/>
  <c r="B12" i="1" s="1"/>
  <c r="B13" i="1" s="1"/>
  <c r="B14" i="1" s="1"/>
  <c r="B15" i="1" s="1"/>
  <c r="F8" i="1"/>
  <c r="F16" i="1" l="1"/>
  <c r="G8" i="1"/>
  <c r="H8" i="1" s="1"/>
  <c r="G12" i="1"/>
  <c r="H12" i="1" s="1"/>
  <c r="G9" i="1"/>
  <c r="H9" i="1" s="1"/>
  <c r="G13" i="1"/>
  <c r="H13" i="1" s="1"/>
  <c r="G11" i="1"/>
  <c r="H11" i="1" s="1"/>
  <c r="G15" i="1"/>
  <c r="H15" i="1" s="1"/>
</calcChain>
</file>

<file path=xl/sharedStrings.xml><?xml version="1.0" encoding="utf-8"?>
<sst xmlns="http://schemas.openxmlformats.org/spreadsheetml/2006/main" count="53" uniqueCount="39">
  <si>
    <t>Bài 1</t>
  </si>
  <si>
    <t xml:space="preserve"> BÀI 1:</t>
  </si>
  <si>
    <t xml:space="preserve">                             BẢNG KÊ CHI TIẾT HÀNG MAY MẶC THÁNG 4 NĂM 2022</t>
  </si>
  <si>
    <t>BẢNG KÊ CHI TIẾT HÀNG MAY MẶC THÁNG 4 NĂM 2022</t>
  </si>
  <si>
    <t>STT</t>
  </si>
  <si>
    <t>Mã hàng</t>
  </si>
  <si>
    <t>Số lượng</t>
  </si>
  <si>
    <t>Đơn giá</t>
  </si>
  <si>
    <t xml:space="preserve">Thành tiền </t>
  </si>
  <si>
    <t>Giảm giá</t>
  </si>
  <si>
    <t>Tổng tiền</t>
  </si>
  <si>
    <t>QK001Y</t>
  </si>
  <si>
    <t>QJ012N</t>
  </si>
  <si>
    <t>QK003Y</t>
  </si>
  <si>
    <t>AT011N</t>
  </si>
  <si>
    <t>SM054Y</t>
  </si>
  <si>
    <t>AT205N</t>
  </si>
  <si>
    <t>QJ102N</t>
  </si>
  <si>
    <t>AT130Y</t>
  </si>
  <si>
    <r>
      <t xml:space="preserve">                                           </t>
    </r>
    <r>
      <rPr>
        <b/>
        <sz val="13"/>
        <color theme="1"/>
        <rFont val="Times New Roman"/>
        <charset val="134"/>
      </rPr>
      <t xml:space="preserve">  Tổng cộng</t>
    </r>
  </si>
  <si>
    <t>Bài 2</t>
  </si>
  <si>
    <t>TÌNH HÌNH KINH DOANH QUÁN TRÀ SỮA NĂM 2021</t>
  </si>
  <si>
    <t>Loại</t>
  </si>
  <si>
    <t>Ngày bán</t>
  </si>
  <si>
    <t>Tên hàng</t>
  </si>
  <si>
    <t>Thành tiền</t>
  </si>
  <si>
    <t>Ghi chú</t>
  </si>
  <si>
    <t>TS</t>
  </si>
  <si>
    <t>ST</t>
  </si>
  <si>
    <t>TĐ</t>
  </si>
  <si>
    <t>CP</t>
  </si>
  <si>
    <t>Bảng đơn giá</t>
  </si>
  <si>
    <t xml:space="preserve">              Đơn giá</t>
  </si>
  <si>
    <t>Loại 1</t>
  </si>
  <si>
    <t>Loại 2</t>
  </si>
  <si>
    <t>Trà sữa Matcha</t>
  </si>
  <si>
    <t>Cà phê Espresso</t>
  </si>
  <si>
    <t>Trà Đào cam sả</t>
  </si>
  <si>
    <t>Sinh tố Bơ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</si>
</sst>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6" formatCode="m/d/yyyy;@"/>
    <numFmt numFmtId="167" formatCode="#,###\ &quot;đồng&quot;"/>
    <numFmt numFmtId="168" formatCode="_-* #,##0.00\ &quot;₫&quot;_-;\-* #,##0.00\ &quot;₫&quot;_-;_-* &quot;-&quot;??\ &quot;₫&quot;_-;_-@_-"/>
    <numFmt numFmtId="169" formatCode="mm/dd/yy;@"/>
  </numFmts>
  <fonts count="7">
    <font>
      <sz val="11"/>
      <color theme="1"/>
      <name val="Calibri"/>
      <charset val="163"/>
      <scheme val="minor"/>
    </font>
    <font>
      <b/>
      <sz val="13"/>
      <color theme="1"/>
      <name val="Times New Roman"/>
      <charset val="163"/>
    </font>
    <font>
      <b/>
      <sz val="13"/>
      <color theme="1"/>
      <name val="Times New Roman"/>
      <charset val="134"/>
    </font>
    <font>
      <sz val="13"/>
      <color theme="1"/>
      <name val="Calibri Light"/>
      <charset val="134"/>
      <scheme val="major"/>
    </font>
    <font>
      <sz val="13"/>
      <color theme="1"/>
      <name val="Times New Roman"/>
      <charset val="134"/>
    </font>
    <font>
      <b/>
      <sz val="11"/>
      <color theme="1"/>
      <name val="Times New Roman"/>
      <charset val="163"/>
    </font>
    <font>
      <sz val="11"/>
      <color theme="1"/>
      <name val="Calibri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8" fontId="6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5" fillId="0" borderId="0" xfId="0" applyFont="1"/>
    <xf numFmtId="0" fontId="4" fillId="0" borderId="1" xfId="0" applyFont="1" applyBorder="1"/>
    <xf numFmtId="166" fontId="4" fillId="0" borderId="1" xfId="0" applyNumberFormat="1" applyFont="1" applyBorder="1"/>
    <xf numFmtId="167" fontId="4" fillId="0" borderId="1" xfId="0" applyNumberFormat="1" applyFont="1" applyBorder="1"/>
    <xf numFmtId="14" fontId="4" fillId="0" borderId="1" xfId="0" applyNumberFormat="1" applyFont="1" applyBorder="1"/>
    <xf numFmtId="169" fontId="4" fillId="0" borderId="1" xfId="0" applyNumberFormat="1" applyFont="1" applyBorder="1"/>
    <xf numFmtId="167" fontId="3" fillId="0" borderId="0" xfId="0" applyNumberFormat="1" applyFont="1"/>
    <xf numFmtId="0" fontId="2" fillId="0" borderId="2" xfId="0" applyFont="1" applyBorder="1" applyAlignment="1"/>
    <xf numFmtId="0" fontId="2" fillId="0" borderId="3" xfId="0" applyFont="1" applyBorder="1" applyAlignment="1"/>
    <xf numFmtId="167" fontId="2" fillId="0" borderId="1" xfId="0" applyNumberFormat="1" applyFont="1" applyBorder="1"/>
    <xf numFmtId="167" fontId="0" fillId="0" borderId="0" xfId="0" applyNumberFormat="1"/>
    <xf numFmtId="167" fontId="3" fillId="0" borderId="0" xfId="1" applyNumberFormat="1" applyFont="1"/>
    <xf numFmtId="0" fontId="4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H10" sqref="H10"/>
    </sheetView>
  </sheetViews>
  <sheetFormatPr defaultColWidth="9" defaultRowHeight="14.25"/>
  <cols>
    <col min="2" max="2" width="9.796875" customWidth="1"/>
    <col min="3" max="3" width="10.33203125" customWidth="1"/>
    <col min="4" max="4" width="14.46484375" customWidth="1"/>
    <col min="5" max="5" width="17.9296875" customWidth="1"/>
    <col min="6" max="6" width="14.19921875" customWidth="1"/>
    <col min="7" max="7" width="15.3984375" customWidth="1"/>
    <col min="8" max="8" width="21.86328125" customWidth="1"/>
    <col min="9" max="9" width="12.1328125" customWidth="1"/>
    <col min="10" max="10" width="14" customWidth="1"/>
  </cols>
  <sheetData>
    <row r="1" spans="1:10">
      <c r="A1" t="s">
        <v>0</v>
      </c>
    </row>
    <row r="4" spans="1:10" ht="16.5">
      <c r="A4" s="1" t="s">
        <v>1</v>
      </c>
    </row>
    <row r="5" spans="1:10" ht="16.5">
      <c r="B5" t="s">
        <v>2</v>
      </c>
      <c r="C5" s="2" t="s">
        <v>3</v>
      </c>
      <c r="D5" s="2"/>
      <c r="E5" s="2"/>
      <c r="F5" s="2"/>
      <c r="G5" s="2"/>
    </row>
    <row r="6" spans="1:10" ht="16.899999999999999">
      <c r="A6" s="3"/>
      <c r="B6" s="3"/>
      <c r="C6" s="3"/>
      <c r="D6" s="3"/>
      <c r="E6" s="3"/>
      <c r="F6" s="3"/>
      <c r="G6" s="3"/>
      <c r="H6" s="3"/>
      <c r="I6" s="3"/>
    </row>
    <row r="7" spans="1:10" ht="16.899999999999999">
      <c r="A7" s="3"/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3"/>
    </row>
    <row r="8" spans="1:10" ht="16.899999999999999">
      <c r="A8" s="3"/>
      <c r="B8" s="5">
        <v>1</v>
      </c>
      <c r="C8" s="5" t="s">
        <v>11</v>
      </c>
      <c r="D8" s="5">
        <v>95</v>
      </c>
      <c r="E8" s="5">
        <v>160000</v>
      </c>
      <c r="F8" s="5">
        <f>D8*E8</f>
        <v>15200000</v>
      </c>
      <c r="G8" s="5">
        <f>F8*IF(D8&gt;=150,50%,IF(D8&gt;=100,30%,IF(D8&gt;=50,15%,0)))</f>
        <v>2280000</v>
      </c>
      <c r="H8" s="5">
        <f>F8-G8</f>
        <v>12920000</v>
      </c>
      <c r="I8" s="3"/>
      <c r="J8" s="19"/>
    </row>
    <row r="9" spans="1:10" ht="16.899999999999999">
      <c r="A9" s="3"/>
      <c r="B9" s="5">
        <f>B8+1</f>
        <v>2</v>
      </c>
      <c r="C9" s="5" t="s">
        <v>12</v>
      </c>
      <c r="D9" s="5">
        <v>105</v>
      </c>
      <c r="E9" s="5">
        <v>220000</v>
      </c>
      <c r="F9" s="5">
        <f t="shared" ref="F9:F15" si="0">D9*E9</f>
        <v>23100000</v>
      </c>
      <c r="G9" s="5">
        <f t="shared" ref="G9:G15" si="1">F9*IF(D9&gt;=150,50%,IF(D9&gt;=100,30%,IF(D9&gt;=50,15%,0)))</f>
        <v>6930000</v>
      </c>
      <c r="H9" s="5">
        <f t="shared" ref="H9:H15" si="2">F9-G9</f>
        <v>16170000</v>
      </c>
      <c r="I9" s="3"/>
    </row>
    <row r="10" spans="1:10" ht="16.899999999999999">
      <c r="A10" s="3"/>
      <c r="B10" s="5">
        <f t="shared" ref="B10:B15" si="3">B9+1</f>
        <v>3</v>
      </c>
      <c r="C10" s="5" t="s">
        <v>13</v>
      </c>
      <c r="D10" s="5">
        <v>285</v>
      </c>
      <c r="E10" s="5">
        <v>160000</v>
      </c>
      <c r="F10" s="5">
        <f t="shared" si="0"/>
        <v>45600000</v>
      </c>
      <c r="G10" s="5">
        <f t="shared" si="1"/>
        <v>22800000</v>
      </c>
      <c r="H10" s="5">
        <f t="shared" si="2"/>
        <v>22800000</v>
      </c>
      <c r="I10" s="3"/>
    </row>
    <row r="11" spans="1:10" ht="16.899999999999999">
      <c r="A11" s="3"/>
      <c r="B11" s="5">
        <f t="shared" si="3"/>
        <v>4</v>
      </c>
      <c r="C11" s="5" t="s">
        <v>14</v>
      </c>
      <c r="D11" s="5">
        <v>50</v>
      </c>
      <c r="E11" s="5">
        <v>80000</v>
      </c>
      <c r="F11" s="5">
        <f t="shared" si="0"/>
        <v>4000000</v>
      </c>
      <c r="G11" s="5">
        <f t="shared" si="1"/>
        <v>600000</v>
      </c>
      <c r="H11" s="5">
        <f t="shared" si="2"/>
        <v>3400000</v>
      </c>
      <c r="I11" s="3"/>
    </row>
    <row r="12" spans="1:10" ht="16.899999999999999">
      <c r="A12" s="3"/>
      <c r="B12" s="5">
        <f t="shared" si="3"/>
        <v>5</v>
      </c>
      <c r="C12" s="5" t="s">
        <v>15</v>
      </c>
      <c r="D12" s="5">
        <v>85</v>
      </c>
      <c r="E12" s="5">
        <v>105000</v>
      </c>
      <c r="F12" s="5">
        <f t="shared" si="0"/>
        <v>8925000</v>
      </c>
      <c r="G12" s="5">
        <f t="shared" si="1"/>
        <v>1338750</v>
      </c>
      <c r="H12" s="5">
        <f t="shared" si="2"/>
        <v>7586250</v>
      </c>
      <c r="I12" s="3"/>
    </row>
    <row r="13" spans="1:10" ht="16.899999999999999">
      <c r="A13" s="3"/>
      <c r="B13" s="5">
        <f t="shared" si="3"/>
        <v>6</v>
      </c>
      <c r="C13" s="5" t="s">
        <v>16</v>
      </c>
      <c r="D13" s="5">
        <v>100</v>
      </c>
      <c r="E13" s="5">
        <v>80000</v>
      </c>
      <c r="F13" s="5">
        <f t="shared" si="0"/>
        <v>8000000</v>
      </c>
      <c r="G13" s="5">
        <f t="shared" si="1"/>
        <v>2400000</v>
      </c>
      <c r="H13" s="5">
        <f t="shared" si="2"/>
        <v>5600000</v>
      </c>
      <c r="I13" s="3"/>
    </row>
    <row r="14" spans="1:10" ht="16.899999999999999">
      <c r="A14" s="3"/>
      <c r="B14" s="5">
        <f t="shared" si="3"/>
        <v>7</v>
      </c>
      <c r="C14" s="5" t="s">
        <v>17</v>
      </c>
      <c r="D14" s="5">
        <v>75</v>
      </c>
      <c r="E14" s="5">
        <v>220000</v>
      </c>
      <c r="F14" s="5">
        <f t="shared" si="0"/>
        <v>16500000</v>
      </c>
      <c r="G14" s="5">
        <f t="shared" si="1"/>
        <v>2475000</v>
      </c>
      <c r="H14" s="5">
        <f t="shared" si="2"/>
        <v>14025000</v>
      </c>
      <c r="I14" s="3"/>
    </row>
    <row r="15" spans="1:10" ht="16.899999999999999">
      <c r="A15" s="3"/>
      <c r="B15" s="5">
        <f t="shared" si="3"/>
        <v>8</v>
      </c>
      <c r="C15" s="5" t="s">
        <v>18</v>
      </c>
      <c r="D15" s="5">
        <v>35</v>
      </c>
      <c r="E15" s="5">
        <v>80000</v>
      </c>
      <c r="F15" s="5">
        <f t="shared" si="0"/>
        <v>2800000</v>
      </c>
      <c r="G15" s="5">
        <f t="shared" si="1"/>
        <v>0</v>
      </c>
      <c r="H15" s="5">
        <f t="shared" si="2"/>
        <v>2800000</v>
      </c>
      <c r="I15" s="3"/>
    </row>
    <row r="16" spans="1:10" ht="16.899999999999999">
      <c r="A16" s="3"/>
      <c r="B16" s="6" t="s">
        <v>19</v>
      </c>
      <c r="C16" s="6"/>
      <c r="D16" s="7"/>
      <c r="E16" s="8"/>
      <c r="F16" s="5">
        <f>SUM(F8:F15)</f>
        <v>124125000</v>
      </c>
      <c r="G16" s="21"/>
      <c r="H16" s="21"/>
      <c r="I16" s="3"/>
    </row>
    <row r="17" spans="1:12" ht="16.899999999999999">
      <c r="A17" s="3"/>
      <c r="B17" s="3"/>
      <c r="C17" s="3"/>
      <c r="D17" s="3"/>
      <c r="E17" s="3"/>
      <c r="F17" s="3"/>
      <c r="G17" s="3"/>
      <c r="H17" s="3"/>
      <c r="I17" s="3"/>
    </row>
    <row r="18" spans="1:12" ht="16.899999999999999">
      <c r="A18" s="2" t="s">
        <v>20</v>
      </c>
      <c r="B18" s="3"/>
      <c r="C18" s="3"/>
      <c r="D18" s="3"/>
      <c r="E18" s="3"/>
      <c r="F18" s="3"/>
      <c r="G18" s="3"/>
      <c r="H18" s="3"/>
      <c r="I18" s="3"/>
    </row>
    <row r="19" spans="1:12" ht="16.899999999999999">
      <c r="A19" s="3"/>
      <c r="C19" s="2" t="s">
        <v>21</v>
      </c>
      <c r="D19" s="9"/>
      <c r="E19" s="9"/>
      <c r="F19" s="9"/>
    </row>
    <row r="21" spans="1:12" ht="16.5">
      <c r="A21" s="4" t="s">
        <v>4</v>
      </c>
      <c r="B21" s="4" t="s">
        <v>5</v>
      </c>
      <c r="C21" s="4" t="s">
        <v>22</v>
      </c>
      <c r="D21" s="4" t="s">
        <v>23</v>
      </c>
      <c r="E21" s="4" t="s">
        <v>24</v>
      </c>
      <c r="F21" s="4" t="s">
        <v>6</v>
      </c>
      <c r="G21" s="4" t="s">
        <v>7</v>
      </c>
      <c r="H21" s="4" t="s">
        <v>25</v>
      </c>
      <c r="I21" s="4" t="s">
        <v>26</v>
      </c>
    </row>
    <row r="22" spans="1:12" ht="16.5">
      <c r="A22" s="5">
        <v>1</v>
      </c>
      <c r="B22" s="10" t="s">
        <v>27</v>
      </c>
      <c r="C22" s="5">
        <v>1</v>
      </c>
      <c r="D22" s="11">
        <v>44326</v>
      </c>
      <c r="E22" s="10" t="str">
        <f t="shared" ref="E22:E29" si="4">VLOOKUP(B22,$A$33:$C$38,2,0)</f>
        <v>Trà sữa Matcha</v>
      </c>
      <c r="F22" s="10">
        <v>20</v>
      </c>
      <c r="G22" s="12">
        <f>VLOOKUP(B22,$A$33:$E$38,IF(C22=1,4,5),0)</f>
        <v>300000</v>
      </c>
      <c r="H22" s="12">
        <f>IF(C22=1,G22*F22,IF(C22&gt;1,G22*F22))</f>
        <v>6000000</v>
      </c>
      <c r="I22" s="10">
        <f>IF((G22*F22-H22)&gt;0,"Giảm giá",0)</f>
        <v>0</v>
      </c>
    </row>
    <row r="23" spans="1:12" ht="16.5">
      <c r="A23" s="5">
        <f t="shared" ref="A23:A29" si="5">A22+1</f>
        <v>2</v>
      </c>
      <c r="B23" s="10" t="s">
        <v>28</v>
      </c>
      <c r="C23" s="5">
        <v>1</v>
      </c>
      <c r="D23" s="13">
        <v>44321</v>
      </c>
      <c r="E23" s="10" t="str">
        <f t="shared" si="4"/>
        <v>Sinh tố Bơ</v>
      </c>
      <c r="F23" s="10">
        <v>30</v>
      </c>
      <c r="G23" s="12">
        <f t="shared" ref="G23:G29" si="6">VLOOKUP(B23,$A$33:$E$38,IF(C23=1,4,5),0)</f>
        <v>70000</v>
      </c>
      <c r="H23" s="12">
        <f t="shared" ref="H23:H29" si="7">IF(C23=1,G23*F23,IF(C23&gt;1,G23*F23))</f>
        <v>2100000</v>
      </c>
      <c r="I23" s="10">
        <f t="shared" ref="I23:I29" si="8">IF((G23*F23-H23)&gt;0,"Giảm giá",0)</f>
        <v>0</v>
      </c>
    </row>
    <row r="24" spans="1:12" ht="16.5">
      <c r="A24" s="5">
        <f t="shared" si="5"/>
        <v>3</v>
      </c>
      <c r="B24" s="10" t="s">
        <v>29</v>
      </c>
      <c r="C24" s="5">
        <v>1</v>
      </c>
      <c r="D24" s="11">
        <v>44402</v>
      </c>
      <c r="E24" s="10" t="str">
        <f t="shared" si="4"/>
        <v>Trà Đào cam sả</v>
      </c>
      <c r="F24" s="10">
        <v>30</v>
      </c>
      <c r="G24" s="12">
        <f t="shared" si="6"/>
        <v>120000</v>
      </c>
      <c r="H24" s="12">
        <f t="shared" si="7"/>
        <v>3600000</v>
      </c>
      <c r="I24" s="10">
        <f t="shared" si="8"/>
        <v>0</v>
      </c>
    </row>
    <row r="25" spans="1:12" ht="16.5">
      <c r="A25" s="5">
        <f t="shared" si="5"/>
        <v>4</v>
      </c>
      <c r="B25" s="10" t="s">
        <v>28</v>
      </c>
      <c r="C25" s="5">
        <v>1</v>
      </c>
      <c r="D25" s="11">
        <v>44311</v>
      </c>
      <c r="E25" s="10" t="str">
        <f t="shared" si="4"/>
        <v>Sinh tố Bơ</v>
      </c>
      <c r="F25" s="10">
        <v>50</v>
      </c>
      <c r="G25" s="12">
        <f t="shared" si="6"/>
        <v>70000</v>
      </c>
      <c r="H25" s="12">
        <f t="shared" si="7"/>
        <v>3500000</v>
      </c>
      <c r="I25" s="10">
        <f t="shared" si="8"/>
        <v>0</v>
      </c>
    </row>
    <row r="26" spans="1:12" ht="16.5">
      <c r="A26" s="5">
        <f t="shared" si="5"/>
        <v>5</v>
      </c>
      <c r="B26" s="10" t="s">
        <v>30</v>
      </c>
      <c r="C26" s="5">
        <v>2</v>
      </c>
      <c r="D26" s="14">
        <v>44331</v>
      </c>
      <c r="E26" s="10" t="str">
        <f t="shared" si="4"/>
        <v>Cà phê Espresso</v>
      </c>
      <c r="F26" s="10">
        <v>50</v>
      </c>
      <c r="G26" s="12">
        <f t="shared" si="6"/>
        <v>80000</v>
      </c>
      <c r="H26" s="12">
        <f t="shared" si="7"/>
        <v>4000000</v>
      </c>
      <c r="I26" s="10">
        <f t="shared" si="8"/>
        <v>0</v>
      </c>
    </row>
    <row r="27" spans="1:12" ht="16.5">
      <c r="A27" s="5">
        <f t="shared" si="5"/>
        <v>6</v>
      </c>
      <c r="B27" s="10" t="s">
        <v>29</v>
      </c>
      <c r="C27" s="5">
        <v>2</v>
      </c>
      <c r="D27" s="13">
        <v>44534</v>
      </c>
      <c r="E27" s="10" t="str">
        <f t="shared" si="4"/>
        <v>Trà Đào cam sả</v>
      </c>
      <c r="F27" s="10">
        <v>50</v>
      </c>
      <c r="G27" s="12">
        <f t="shared" si="6"/>
        <v>100000</v>
      </c>
      <c r="H27" s="12">
        <f t="shared" si="7"/>
        <v>5000000</v>
      </c>
      <c r="I27" s="10">
        <f t="shared" si="8"/>
        <v>0</v>
      </c>
    </row>
    <row r="28" spans="1:12" ht="16.5">
      <c r="A28" s="5">
        <f t="shared" si="5"/>
        <v>7</v>
      </c>
      <c r="B28" s="10" t="s">
        <v>27</v>
      </c>
      <c r="C28" s="5">
        <v>2</v>
      </c>
      <c r="D28" s="14">
        <v>44294</v>
      </c>
      <c r="E28" s="10" t="str">
        <f t="shared" si="4"/>
        <v>Trà sữa Matcha</v>
      </c>
      <c r="F28" s="10">
        <v>80</v>
      </c>
      <c r="G28" s="12">
        <f t="shared" si="6"/>
        <v>240000</v>
      </c>
      <c r="H28" s="12">
        <f t="shared" si="7"/>
        <v>19200000</v>
      </c>
      <c r="I28" s="10">
        <f t="shared" si="8"/>
        <v>0</v>
      </c>
    </row>
    <row r="29" spans="1:12" ht="16.5">
      <c r="A29" s="5">
        <f t="shared" si="5"/>
        <v>8</v>
      </c>
      <c r="B29" s="10" t="s">
        <v>30</v>
      </c>
      <c r="C29" s="5">
        <v>1</v>
      </c>
      <c r="D29" s="14">
        <v>44280</v>
      </c>
      <c r="E29" s="10" t="str">
        <f t="shared" si="4"/>
        <v>Cà phê Espresso</v>
      </c>
      <c r="F29" s="10">
        <v>100</v>
      </c>
      <c r="G29" s="12">
        <f t="shared" si="6"/>
        <v>90000</v>
      </c>
      <c r="H29" s="12">
        <f t="shared" si="7"/>
        <v>9000000</v>
      </c>
      <c r="I29" s="10">
        <f t="shared" si="8"/>
        <v>0</v>
      </c>
    </row>
    <row r="30" spans="1:12" ht="16.899999999999999">
      <c r="A30" s="3"/>
      <c r="B30" s="3"/>
      <c r="C30" s="3"/>
      <c r="D30" s="3"/>
      <c r="E30" s="3"/>
      <c r="F30" s="3"/>
      <c r="G30" s="15"/>
      <c r="H30" s="15"/>
      <c r="I30" s="3"/>
    </row>
    <row r="31" spans="1:12" ht="16.899999999999999">
      <c r="A31" s="2" t="s">
        <v>31</v>
      </c>
      <c r="B31" s="3"/>
      <c r="C31" s="3"/>
      <c r="D31" s="3"/>
      <c r="E31" s="3"/>
      <c r="F31" s="3"/>
      <c r="G31" s="3"/>
      <c r="H31" s="3"/>
      <c r="I31" s="3"/>
    </row>
    <row r="32" spans="1:12" ht="16.899999999999999">
      <c r="A32" s="3"/>
      <c r="B32" s="3"/>
      <c r="C32" s="3"/>
      <c r="D32" s="3"/>
      <c r="E32" s="3"/>
      <c r="F32" s="3"/>
      <c r="G32" s="3"/>
      <c r="H32" s="3"/>
      <c r="I32" s="3"/>
      <c r="K32" s="19"/>
      <c r="L32" s="19"/>
    </row>
    <row r="33" spans="1:10" ht="16.899999999999999">
      <c r="A33" s="22" t="s">
        <v>5</v>
      </c>
      <c r="B33" s="24" t="s">
        <v>24</v>
      </c>
      <c r="C33" s="25"/>
      <c r="D33" s="16" t="s">
        <v>32</v>
      </c>
      <c r="E33" s="17"/>
      <c r="F33" s="3"/>
      <c r="G33" s="3"/>
      <c r="H33" s="3"/>
      <c r="I33" s="3"/>
    </row>
    <row r="34" spans="1:10" ht="16.899999999999999">
      <c r="A34" s="23"/>
      <c r="B34" s="26"/>
      <c r="C34" s="27"/>
      <c r="D34" s="18" t="s">
        <v>33</v>
      </c>
      <c r="E34" s="18" t="s">
        <v>34</v>
      </c>
      <c r="F34" s="3"/>
      <c r="G34" s="3"/>
      <c r="H34" s="3"/>
      <c r="I34" s="3"/>
    </row>
    <row r="35" spans="1:10" ht="16.899999999999999">
      <c r="A35" s="10" t="s">
        <v>27</v>
      </c>
      <c r="B35" s="10" t="s">
        <v>35</v>
      </c>
      <c r="C35" s="10"/>
      <c r="D35" s="12">
        <v>300000</v>
      </c>
      <c r="E35" s="12">
        <v>240000</v>
      </c>
      <c r="F35" s="3"/>
      <c r="G35" s="3"/>
      <c r="H35" s="3"/>
      <c r="I35" s="3"/>
    </row>
    <row r="36" spans="1:10" ht="16.899999999999999">
      <c r="A36" s="10" t="s">
        <v>30</v>
      </c>
      <c r="B36" s="10" t="s">
        <v>36</v>
      </c>
      <c r="C36" s="10"/>
      <c r="D36" s="12">
        <v>90000</v>
      </c>
      <c r="E36" s="12">
        <v>80000</v>
      </c>
      <c r="F36" s="3"/>
      <c r="G36" s="3"/>
      <c r="H36" s="3"/>
      <c r="I36" s="3"/>
    </row>
    <row r="37" spans="1:10" ht="16.899999999999999">
      <c r="A37" s="10" t="s">
        <v>29</v>
      </c>
      <c r="B37" s="10" t="s">
        <v>37</v>
      </c>
      <c r="C37" s="10"/>
      <c r="D37" s="12">
        <v>120000</v>
      </c>
      <c r="E37" s="12">
        <v>100000</v>
      </c>
      <c r="F37" s="3"/>
      <c r="G37" s="3"/>
      <c r="H37" s="3"/>
      <c r="I37" s="20"/>
      <c r="J37" s="19"/>
    </row>
    <row r="38" spans="1:10" ht="16.899999999999999">
      <c r="A38" s="10" t="s">
        <v>28</v>
      </c>
      <c r="B38" s="10" t="s">
        <v>38</v>
      </c>
      <c r="C38" s="10"/>
      <c r="D38" s="12">
        <v>70000</v>
      </c>
      <c r="E38" s="12">
        <v>60000</v>
      </c>
      <c r="F38" s="3"/>
      <c r="G38" s="3"/>
      <c r="H38" s="3"/>
      <c r="I38" s="20"/>
      <c r="J38" s="19"/>
    </row>
    <row r="39" spans="1:10">
      <c r="E39" s="19"/>
      <c r="I39" s="19"/>
      <c r="J39" s="19"/>
    </row>
    <row r="41" spans="1:10">
      <c r="H41" s="19"/>
      <c r="I41" s="19"/>
      <c r="J41" s="19"/>
    </row>
    <row r="42" spans="1:10">
      <c r="H42" s="19"/>
      <c r="I42" s="19"/>
      <c r="J42" s="19"/>
    </row>
    <row r="43" spans="1:10">
      <c r="H43" s="19"/>
      <c r="I43" s="19"/>
      <c r="J43" s="19"/>
    </row>
  </sheetData>
  <sortState ref="A22:I29">
    <sortCondition ref="F22:F29"/>
    <sortCondition ref="D22:D29"/>
  </sortState>
  <mergeCells count="3">
    <mergeCell ref="G16:H16"/>
    <mergeCell ref="A33:A34"/>
    <mergeCell ref="B33:C3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Ngo Trung Hieu</cp:lastModifiedBy>
  <dcterms:created xsi:type="dcterms:W3CDTF">2023-05-16T04:17:00Z</dcterms:created>
  <dcterms:modified xsi:type="dcterms:W3CDTF">2023-05-16T11:45:14Z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DC6C86D442714A2E92CEEF3558A1D57A</vt:lpwstr>
  </property>
  <property fmtid="{D5CDD505-2E9C-101B-9397-08002B2CF9AE}" pid="3" name="KSOProductBuildVer">
    <vt:lpwstr>1033-11.2.0.11388</vt:lpwstr>
  </property>
</Properties>
</file>