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65" windowWidth="14805" windowHeight="7650" firstSheet="1" activeTab="9"/>
  </bookViews>
  <sheets>
    <sheet name="12.2017" sheetId="43" r:id="rId1"/>
    <sheet name="01.2018" sheetId="44" r:id="rId2"/>
    <sheet name="02.2018" sheetId="45" r:id="rId3"/>
    <sheet name="03.2018" sheetId="46" r:id="rId4"/>
    <sheet name="04.2018" sheetId="47" r:id="rId5"/>
    <sheet name="05.2018" sheetId="48" r:id="rId6"/>
    <sheet name="06.2018" sheetId="49" r:id="rId7"/>
    <sheet name="07.2018" sheetId="50" r:id="rId8"/>
    <sheet name="08.2018" sheetId="51" r:id="rId9"/>
    <sheet name="09.2018" sheetId="52" r:id="rId10"/>
    <sheet name="mau in" sheetId="2" r:id="rId11"/>
  </sheets>
  <externalReferences>
    <externalReference r:id="rId12"/>
  </externalReferences>
  <definedNames>
    <definedName name="_xlnm.Print_Area" localSheetId="1">'01.2018'!$A$1:$M$11</definedName>
    <definedName name="_xlnm.Print_Area" localSheetId="2">'02.2018'!$A$1:$M$11</definedName>
    <definedName name="_xlnm.Print_Area" localSheetId="3">'03.2018'!$A$1:$M$11</definedName>
    <definedName name="_xlnm.Print_Area" localSheetId="4">'04.2018'!$A$1:$M$10</definedName>
    <definedName name="_xlnm.Print_Area" localSheetId="0">'12.2017'!$A$1:$M$11</definedName>
    <definedName name="_xlnm.Print_Area" localSheetId="10">'mau in'!$A$95:$E$113</definedName>
  </definedNames>
  <calcPr calcId="145621"/>
</workbook>
</file>

<file path=xl/calcChain.xml><?xml version="1.0" encoding="utf-8"?>
<calcChain xmlns="http://schemas.openxmlformats.org/spreadsheetml/2006/main">
  <c r="S11" i="52" l="1"/>
  <c r="G11" i="52"/>
  <c r="I11" i="52" s="1"/>
  <c r="S10" i="52"/>
  <c r="G10" i="52"/>
  <c r="I10" i="52" s="1"/>
  <c r="S9" i="52"/>
  <c r="Q9" i="52"/>
  <c r="I9" i="52"/>
  <c r="K9" i="52" s="1"/>
  <c r="G9" i="52"/>
  <c r="Q8" i="52"/>
  <c r="G8" i="52"/>
  <c r="I8" i="52" s="1"/>
  <c r="K8" i="52" s="1"/>
  <c r="S7" i="52"/>
  <c r="Q7" i="52"/>
  <c r="G7" i="52"/>
  <c r="I7" i="52" s="1"/>
  <c r="S6" i="52"/>
  <c r="Q6" i="52"/>
  <c r="G6" i="52"/>
  <c r="I6" i="52" s="1"/>
  <c r="K6" i="52" s="1"/>
  <c r="S5" i="52"/>
  <c r="Q5" i="52"/>
  <c r="G5" i="52"/>
  <c r="I5" i="52" s="1"/>
  <c r="S4" i="52"/>
  <c r="Q4" i="52"/>
  <c r="G4" i="52"/>
  <c r="I4" i="52" s="1"/>
  <c r="K4" i="52" s="1"/>
  <c r="S3" i="52"/>
  <c r="Q3" i="52"/>
  <c r="G3" i="52"/>
  <c r="I3" i="52" s="1"/>
  <c r="S2" i="52"/>
  <c r="R2" i="52"/>
  <c r="Q2" i="52"/>
  <c r="P2" i="52"/>
  <c r="M2" i="52"/>
  <c r="O2" i="52" s="1"/>
  <c r="K2" i="52"/>
  <c r="G2" i="52"/>
  <c r="U2" i="52"/>
  <c r="P3" i="52" l="1"/>
  <c r="K3" i="52"/>
  <c r="R4" i="52"/>
  <c r="M4" i="52"/>
  <c r="P7" i="52"/>
  <c r="K7" i="52"/>
  <c r="R8" i="52"/>
  <c r="M8" i="52"/>
  <c r="P10" i="52"/>
  <c r="J10" i="52"/>
  <c r="Q10" i="52" s="1"/>
  <c r="P11" i="52"/>
  <c r="J11" i="52"/>
  <c r="Q11" i="52" s="1"/>
  <c r="P5" i="52"/>
  <c r="K5" i="52"/>
  <c r="R6" i="52"/>
  <c r="M6" i="52"/>
  <c r="R9" i="52"/>
  <c r="M9" i="52"/>
  <c r="T2" i="52"/>
  <c r="P4" i="52"/>
  <c r="P6" i="52"/>
  <c r="P8" i="52"/>
  <c r="P9" i="52"/>
  <c r="S11" i="51"/>
  <c r="G11" i="51"/>
  <c r="I11" i="51" s="1"/>
  <c r="S10" i="51"/>
  <c r="G10" i="51"/>
  <c r="I10" i="51" s="1"/>
  <c r="S9" i="51"/>
  <c r="Q9" i="51"/>
  <c r="G9" i="51"/>
  <c r="I9" i="51" s="1"/>
  <c r="Q8" i="51"/>
  <c r="G8" i="51"/>
  <c r="I8" i="51" s="1"/>
  <c r="S7" i="51"/>
  <c r="Q7" i="51"/>
  <c r="G7" i="51"/>
  <c r="I7" i="51" s="1"/>
  <c r="P7" i="51" s="1"/>
  <c r="S6" i="51"/>
  <c r="Q6" i="51"/>
  <c r="G6" i="51"/>
  <c r="I6" i="51" s="1"/>
  <c r="S5" i="51"/>
  <c r="Q5" i="51"/>
  <c r="G5" i="51"/>
  <c r="I5" i="51" s="1"/>
  <c r="K5" i="51" s="1"/>
  <c r="S4" i="51"/>
  <c r="Q4" i="51"/>
  <c r="G4" i="51"/>
  <c r="I4" i="51" s="1"/>
  <c r="S3" i="51"/>
  <c r="Q3" i="51"/>
  <c r="G3" i="51"/>
  <c r="I3" i="51" s="1"/>
  <c r="K3" i="51" s="1"/>
  <c r="S2" i="51"/>
  <c r="Q2" i="51"/>
  <c r="P2" i="51"/>
  <c r="K2" i="51"/>
  <c r="R2" i="51" s="1"/>
  <c r="G2" i="51"/>
  <c r="U4" i="52"/>
  <c r="U8" i="52"/>
  <c r="U9" i="52"/>
  <c r="U6" i="52"/>
  <c r="O9" i="52" l="1"/>
  <c r="T9" i="52"/>
  <c r="O6" i="52"/>
  <c r="T6" i="52"/>
  <c r="R5" i="52"/>
  <c r="M5" i="52"/>
  <c r="K11" i="52"/>
  <c r="T8" i="52"/>
  <c r="O8" i="52"/>
  <c r="R7" i="52"/>
  <c r="M7" i="52"/>
  <c r="O4" i="52"/>
  <c r="T4" i="52"/>
  <c r="R3" i="52"/>
  <c r="M3" i="52"/>
  <c r="K10" i="52"/>
  <c r="R3" i="51"/>
  <c r="M3" i="51"/>
  <c r="P6" i="51"/>
  <c r="K6" i="51"/>
  <c r="P4" i="51"/>
  <c r="K4" i="51"/>
  <c r="R5" i="51"/>
  <c r="M5" i="51"/>
  <c r="K8" i="51"/>
  <c r="P8" i="51"/>
  <c r="K9" i="51"/>
  <c r="P9" i="51"/>
  <c r="P3" i="51"/>
  <c r="P5" i="51"/>
  <c r="M2" i="51"/>
  <c r="K7" i="51"/>
  <c r="J10" i="51"/>
  <c r="Q10" i="51" s="1"/>
  <c r="P10" i="51"/>
  <c r="J11" i="51"/>
  <c r="Q11" i="51" s="1"/>
  <c r="P11" i="51"/>
  <c r="I15" i="50"/>
  <c r="U5" i="52"/>
  <c r="U7" i="52"/>
  <c r="U3" i="52"/>
  <c r="U5" i="51"/>
  <c r="U2" i="51"/>
  <c r="U3" i="51"/>
  <c r="T5" i="52" l="1"/>
  <c r="O5" i="52"/>
  <c r="R10" i="52"/>
  <c r="M10" i="52"/>
  <c r="T3" i="52"/>
  <c r="O3" i="52"/>
  <c r="T7" i="52"/>
  <c r="O7" i="52"/>
  <c r="R11" i="52"/>
  <c r="M11" i="52"/>
  <c r="R7" i="51"/>
  <c r="M7" i="51"/>
  <c r="K11" i="51"/>
  <c r="O5" i="51"/>
  <c r="T5" i="51"/>
  <c r="R4" i="51"/>
  <c r="M4" i="51"/>
  <c r="R6" i="51"/>
  <c r="M6" i="51"/>
  <c r="O3" i="51"/>
  <c r="T3" i="51"/>
  <c r="T2" i="51"/>
  <c r="O2" i="51"/>
  <c r="K10" i="51"/>
  <c r="R9" i="51"/>
  <c r="M9" i="51"/>
  <c r="R8" i="51"/>
  <c r="M8" i="51"/>
  <c r="I14" i="50"/>
  <c r="U8" i="51"/>
  <c r="U9" i="51"/>
  <c r="U6" i="51"/>
  <c r="U11" i="52"/>
  <c r="U4" i="51"/>
  <c r="U10" i="52"/>
  <c r="U7" i="51"/>
  <c r="O11" i="52" l="1"/>
  <c r="T11" i="52"/>
  <c r="O10" i="52"/>
  <c r="T10" i="52"/>
  <c r="T6" i="51"/>
  <c r="O6" i="51"/>
  <c r="T4" i="51"/>
  <c r="O4" i="51"/>
  <c r="T8" i="51"/>
  <c r="O8" i="51"/>
  <c r="O9" i="51"/>
  <c r="T9" i="51"/>
  <c r="R10" i="51"/>
  <c r="M10" i="51"/>
  <c r="T7" i="51"/>
  <c r="O7" i="51"/>
  <c r="R11" i="51"/>
  <c r="M11" i="51"/>
  <c r="S11" i="50"/>
  <c r="G11" i="50"/>
  <c r="I11" i="50" s="1"/>
  <c r="S10" i="50"/>
  <c r="G10" i="50"/>
  <c r="I10" i="50" s="1"/>
  <c r="S9" i="50"/>
  <c r="Q9" i="50"/>
  <c r="G9" i="50"/>
  <c r="I9" i="50" s="1"/>
  <c r="Q8" i="50"/>
  <c r="G8" i="50"/>
  <c r="I8" i="50" s="1"/>
  <c r="S7" i="50"/>
  <c r="Q7" i="50"/>
  <c r="G7" i="50"/>
  <c r="I7" i="50" s="1"/>
  <c r="P7" i="50" s="1"/>
  <c r="S6" i="50"/>
  <c r="Q6" i="50"/>
  <c r="G6" i="50"/>
  <c r="I6" i="50" s="1"/>
  <c r="S5" i="50"/>
  <c r="Q5" i="50"/>
  <c r="G5" i="50"/>
  <c r="I5" i="50" s="1"/>
  <c r="P5" i="50" s="1"/>
  <c r="S4" i="50"/>
  <c r="Q4" i="50"/>
  <c r="G4" i="50"/>
  <c r="I4" i="50" s="1"/>
  <c r="S3" i="50"/>
  <c r="Q3" i="50"/>
  <c r="G3" i="50"/>
  <c r="I3" i="50" s="1"/>
  <c r="P3" i="50" s="1"/>
  <c r="S2" i="50"/>
  <c r="Q2" i="50"/>
  <c r="P2" i="50"/>
  <c r="K2" i="50"/>
  <c r="R2" i="50" s="1"/>
  <c r="G2" i="50"/>
  <c r="U11" i="51"/>
  <c r="U10" i="51"/>
  <c r="O11" i="51" l="1"/>
  <c r="T11" i="51"/>
  <c r="O10" i="51"/>
  <c r="T10" i="51"/>
  <c r="K8" i="50"/>
  <c r="P8" i="50"/>
  <c r="K6" i="50"/>
  <c r="P6" i="50"/>
  <c r="K4" i="50"/>
  <c r="P4" i="50"/>
  <c r="K9" i="50"/>
  <c r="P9" i="50"/>
  <c r="M2" i="50"/>
  <c r="K3" i="50"/>
  <c r="K5" i="50"/>
  <c r="K7" i="50"/>
  <c r="J10" i="50"/>
  <c r="Q10" i="50" s="1"/>
  <c r="P10" i="50"/>
  <c r="J11" i="50"/>
  <c r="Q11" i="50" s="1"/>
  <c r="P11" i="50"/>
  <c r="S11" i="49"/>
  <c r="G11" i="49"/>
  <c r="I11" i="49" s="1"/>
  <c r="S10" i="49"/>
  <c r="G10" i="49"/>
  <c r="I10" i="49" s="1"/>
  <c r="S9" i="49"/>
  <c r="G9" i="49"/>
  <c r="I9" i="49" s="1"/>
  <c r="Q8" i="49"/>
  <c r="I8" i="49"/>
  <c r="P8" i="49" s="1"/>
  <c r="G8" i="49"/>
  <c r="S7" i="49"/>
  <c r="Q7" i="49"/>
  <c r="G7" i="49"/>
  <c r="I7" i="49" s="1"/>
  <c r="S6" i="49"/>
  <c r="Q6" i="49"/>
  <c r="G6" i="49"/>
  <c r="I6" i="49" s="1"/>
  <c r="P6" i="49" s="1"/>
  <c r="S5" i="49"/>
  <c r="Q5" i="49"/>
  <c r="G5" i="49"/>
  <c r="I5" i="49" s="1"/>
  <c r="S4" i="49"/>
  <c r="Q4" i="49"/>
  <c r="I4" i="49"/>
  <c r="P4" i="49" s="1"/>
  <c r="G4" i="49"/>
  <c r="S3" i="49"/>
  <c r="Q3" i="49"/>
  <c r="G3" i="49"/>
  <c r="I3" i="49" s="1"/>
  <c r="S2" i="49"/>
  <c r="R2" i="49"/>
  <c r="Q2" i="49"/>
  <c r="P2" i="49"/>
  <c r="M2" i="49"/>
  <c r="T2" i="49" s="1"/>
  <c r="K2" i="49"/>
  <c r="G2" i="49"/>
  <c r="U4" i="49"/>
  <c r="U8" i="49"/>
  <c r="U2" i="50"/>
  <c r="U3" i="49"/>
  <c r="U11" i="49"/>
  <c r="U2" i="49"/>
  <c r="U6" i="49"/>
  <c r="U7" i="49"/>
  <c r="U5" i="49"/>
  <c r="U9" i="49"/>
  <c r="U10" i="49"/>
  <c r="R7" i="50" l="1"/>
  <c r="M7" i="50"/>
  <c r="R3" i="50"/>
  <c r="M3" i="50"/>
  <c r="K10" i="50"/>
  <c r="R9" i="50"/>
  <c r="M9" i="50"/>
  <c r="R4" i="50"/>
  <c r="M4" i="50"/>
  <c r="R5" i="50"/>
  <c r="M5" i="50"/>
  <c r="T2" i="50"/>
  <c r="O2" i="50"/>
  <c r="K11" i="50"/>
  <c r="R6" i="50"/>
  <c r="M6" i="50"/>
  <c r="R8" i="50"/>
  <c r="M8" i="50"/>
  <c r="K5" i="49"/>
  <c r="P5" i="49"/>
  <c r="K3" i="49"/>
  <c r="P3" i="49"/>
  <c r="K7" i="49"/>
  <c r="P7" i="49"/>
  <c r="O2" i="49"/>
  <c r="K4" i="49"/>
  <c r="K6" i="49"/>
  <c r="K8" i="49"/>
  <c r="Q9" i="49"/>
  <c r="P9" i="49"/>
  <c r="J10" i="49"/>
  <c r="Q10" i="49" s="1"/>
  <c r="P10" i="49"/>
  <c r="J11" i="49"/>
  <c r="Q11" i="49" s="1"/>
  <c r="P11" i="49"/>
  <c r="Q6" i="48"/>
  <c r="Q7" i="48"/>
  <c r="Q8" i="48"/>
  <c r="I8" i="48"/>
  <c r="K8" i="48" s="1"/>
  <c r="G7" i="48"/>
  <c r="I7" i="48" s="1"/>
  <c r="P7" i="48" s="1"/>
  <c r="G8" i="48"/>
  <c r="S11" i="48"/>
  <c r="G11" i="48"/>
  <c r="I11" i="48" s="1"/>
  <c r="S10" i="48"/>
  <c r="G10" i="48"/>
  <c r="I10" i="48" s="1"/>
  <c r="S9" i="48"/>
  <c r="G9" i="48"/>
  <c r="I9" i="48" s="1"/>
  <c r="S7" i="48"/>
  <c r="S6" i="48"/>
  <c r="I6" i="48"/>
  <c r="P6" i="48" s="1"/>
  <c r="G6" i="48"/>
  <c r="S5" i="48"/>
  <c r="Q5" i="48"/>
  <c r="G5" i="48"/>
  <c r="I5" i="48" s="1"/>
  <c r="S4" i="48"/>
  <c r="Q4" i="48"/>
  <c r="G4" i="48"/>
  <c r="I4" i="48" s="1"/>
  <c r="P4" i="48" s="1"/>
  <c r="S3" i="48"/>
  <c r="Q3" i="48"/>
  <c r="G3" i="48"/>
  <c r="I3" i="48" s="1"/>
  <c r="S2" i="48"/>
  <c r="R2" i="48"/>
  <c r="Q2" i="48"/>
  <c r="P2" i="48"/>
  <c r="M2" i="48"/>
  <c r="O2" i="48" s="1"/>
  <c r="K2" i="48"/>
  <c r="G2" i="48"/>
  <c r="U3" i="50"/>
  <c r="U6" i="50"/>
  <c r="U5" i="50"/>
  <c r="U9" i="50"/>
  <c r="U4" i="50"/>
  <c r="U2" i="48"/>
  <c r="U8" i="50"/>
  <c r="U7" i="50"/>
  <c r="T3" i="50" l="1"/>
  <c r="O3" i="50"/>
  <c r="T7" i="50"/>
  <c r="O7" i="50"/>
  <c r="T8" i="50"/>
  <c r="O8" i="50"/>
  <c r="T6" i="50"/>
  <c r="O6" i="50"/>
  <c r="R11" i="50"/>
  <c r="M11" i="50"/>
  <c r="T5" i="50"/>
  <c r="O5" i="50"/>
  <c r="O4" i="50"/>
  <c r="T4" i="50"/>
  <c r="O9" i="50"/>
  <c r="T9" i="50"/>
  <c r="R10" i="50"/>
  <c r="M10" i="50"/>
  <c r="R6" i="49"/>
  <c r="M6" i="49"/>
  <c r="K11" i="49"/>
  <c r="R8" i="49"/>
  <c r="M8" i="49"/>
  <c r="R4" i="49"/>
  <c r="M4" i="49"/>
  <c r="K10" i="49"/>
  <c r="R7" i="49"/>
  <c r="M7" i="49"/>
  <c r="R3" i="49"/>
  <c r="M3" i="49"/>
  <c r="K9" i="49"/>
  <c r="R5" i="49"/>
  <c r="M5" i="49"/>
  <c r="M8" i="48"/>
  <c r="R8" i="48"/>
  <c r="P8" i="48"/>
  <c r="K5" i="48"/>
  <c r="P5" i="48"/>
  <c r="K3" i="48"/>
  <c r="P3" i="48"/>
  <c r="T2" i="48"/>
  <c r="K4" i="48"/>
  <c r="K6" i="48"/>
  <c r="R6" i="48" s="1"/>
  <c r="K7" i="48"/>
  <c r="R7" i="48" s="1"/>
  <c r="J9" i="48"/>
  <c r="Q9" i="48" s="1"/>
  <c r="P9" i="48"/>
  <c r="J10" i="48"/>
  <c r="Q10" i="48" s="1"/>
  <c r="P10" i="48"/>
  <c r="J11" i="48"/>
  <c r="Q11" i="48" s="1"/>
  <c r="P11" i="48"/>
  <c r="P5" i="47"/>
  <c r="Q5" i="47"/>
  <c r="R5" i="47"/>
  <c r="S5" i="47"/>
  <c r="T5" i="47"/>
  <c r="P6" i="47"/>
  <c r="Q6" i="47"/>
  <c r="R6" i="47"/>
  <c r="S6" i="47"/>
  <c r="T6" i="47"/>
  <c r="P7" i="47"/>
  <c r="Q7" i="47"/>
  <c r="R7" i="47"/>
  <c r="S7" i="47"/>
  <c r="T7" i="47"/>
  <c r="P8" i="47"/>
  <c r="Q8" i="47"/>
  <c r="R8" i="47"/>
  <c r="S8" i="47"/>
  <c r="T8" i="47"/>
  <c r="P9" i="47"/>
  <c r="Q9" i="47"/>
  <c r="R9" i="47"/>
  <c r="S9" i="47"/>
  <c r="T9" i="47"/>
  <c r="P10" i="47"/>
  <c r="Q10" i="47"/>
  <c r="R10" i="47"/>
  <c r="S10" i="47"/>
  <c r="T10" i="47"/>
  <c r="O4" i="47"/>
  <c r="O5" i="47"/>
  <c r="O6" i="47"/>
  <c r="O7" i="47"/>
  <c r="O8" i="47"/>
  <c r="O9" i="47"/>
  <c r="O10" i="47"/>
  <c r="K8" i="47"/>
  <c r="K9" i="47"/>
  <c r="K10" i="47"/>
  <c r="K4" i="47"/>
  <c r="K5" i="47"/>
  <c r="K6" i="47"/>
  <c r="K7" i="47"/>
  <c r="I4" i="47"/>
  <c r="I5" i="47"/>
  <c r="I6" i="47"/>
  <c r="I7" i="47"/>
  <c r="U10" i="50"/>
  <c r="U7" i="47"/>
  <c r="U11" i="50"/>
  <c r="U8" i="48"/>
  <c r="U8" i="47"/>
  <c r="O10" i="50" l="1"/>
  <c r="T10" i="50"/>
  <c r="O11" i="50"/>
  <c r="T11" i="50"/>
  <c r="T4" i="49"/>
  <c r="O4" i="49"/>
  <c r="T8" i="49"/>
  <c r="O8" i="49"/>
  <c r="R11" i="49"/>
  <c r="M11" i="49"/>
  <c r="T3" i="49"/>
  <c r="O3" i="49"/>
  <c r="O7" i="49"/>
  <c r="T7" i="49"/>
  <c r="R10" i="49"/>
  <c r="M10" i="49"/>
  <c r="T6" i="49"/>
  <c r="O6" i="49"/>
  <c r="O5" i="49"/>
  <c r="T5" i="49"/>
  <c r="R9" i="49"/>
  <c r="M9" i="49"/>
  <c r="T8" i="48"/>
  <c r="O8" i="48"/>
  <c r="M7" i="48"/>
  <c r="M6" i="48"/>
  <c r="T6" i="48" s="1"/>
  <c r="K11" i="48"/>
  <c r="R4" i="48"/>
  <c r="M4" i="48"/>
  <c r="K10" i="48"/>
  <c r="K9" i="48"/>
  <c r="R3" i="48"/>
  <c r="M3" i="48"/>
  <c r="R5" i="48"/>
  <c r="M5" i="48"/>
  <c r="G10" i="47"/>
  <c r="I10" i="47" s="1"/>
  <c r="G9" i="47"/>
  <c r="I9" i="47" s="1"/>
  <c r="G8" i="47"/>
  <c r="I8" i="47" s="1"/>
  <c r="G6" i="47"/>
  <c r="G5" i="47"/>
  <c r="S4" i="47"/>
  <c r="Q4" i="47"/>
  <c r="G4" i="47"/>
  <c r="S3" i="47"/>
  <c r="Q3" i="47"/>
  <c r="G3" i="47"/>
  <c r="I3" i="47" s="1"/>
  <c r="S2" i="47"/>
  <c r="Q2" i="47"/>
  <c r="P2" i="47"/>
  <c r="K2" i="47"/>
  <c r="R2" i="47" s="1"/>
  <c r="G2" i="47"/>
  <c r="U5" i="48"/>
  <c r="U7" i="48"/>
  <c r="U3" i="48"/>
  <c r="U4" i="48"/>
  <c r="U6" i="48"/>
  <c r="O9" i="49" l="1"/>
  <c r="T9" i="49"/>
  <c r="O10" i="49"/>
  <c r="T10" i="49"/>
  <c r="O11" i="49"/>
  <c r="T11" i="49"/>
  <c r="O7" i="48"/>
  <c r="T7" i="48"/>
  <c r="O5" i="48"/>
  <c r="T5" i="48"/>
  <c r="O3" i="48"/>
  <c r="T3" i="48"/>
  <c r="R9" i="48"/>
  <c r="M9" i="48"/>
  <c r="T4" i="48"/>
  <c r="O4" i="48"/>
  <c r="R11" i="48"/>
  <c r="M11" i="48"/>
  <c r="R10" i="48"/>
  <c r="M10" i="48"/>
  <c r="O6" i="48"/>
  <c r="P3" i="47"/>
  <c r="K3" i="47"/>
  <c r="R4" i="47"/>
  <c r="M4" i="47"/>
  <c r="J9" i="47"/>
  <c r="J10" i="47"/>
  <c r="P4" i="47"/>
  <c r="J8" i="47"/>
  <c r="M2" i="47"/>
  <c r="S11" i="46"/>
  <c r="G11" i="46"/>
  <c r="I11" i="46" s="1"/>
  <c r="S10" i="46"/>
  <c r="G10" i="46"/>
  <c r="I10" i="46" s="1"/>
  <c r="S9" i="46"/>
  <c r="G9" i="46"/>
  <c r="I9" i="46" s="1"/>
  <c r="S8" i="46"/>
  <c r="G8" i="46"/>
  <c r="I8" i="46" s="1"/>
  <c r="S7" i="46"/>
  <c r="Q7" i="46"/>
  <c r="G7" i="46"/>
  <c r="I7" i="46" s="1"/>
  <c r="S6" i="46"/>
  <c r="Q6" i="46"/>
  <c r="G6" i="46"/>
  <c r="I6" i="46" s="1"/>
  <c r="K6" i="46" s="1"/>
  <c r="S5" i="46"/>
  <c r="Q5" i="46"/>
  <c r="G5" i="46"/>
  <c r="I5" i="46" s="1"/>
  <c r="S4" i="46"/>
  <c r="Q4" i="46"/>
  <c r="I4" i="46"/>
  <c r="K4" i="46" s="1"/>
  <c r="G4" i="46"/>
  <c r="S3" i="46"/>
  <c r="Q3" i="46"/>
  <c r="G3" i="46"/>
  <c r="I3" i="46" s="1"/>
  <c r="S2" i="46"/>
  <c r="Q2" i="46"/>
  <c r="P2" i="46"/>
  <c r="K2" i="46"/>
  <c r="M2" i="46" s="1"/>
  <c r="T2" i="46" s="1"/>
  <c r="G2" i="46"/>
  <c r="U9" i="48"/>
  <c r="U2" i="47"/>
  <c r="U2" i="46"/>
  <c r="U4" i="47"/>
  <c r="U10" i="48"/>
  <c r="U11" i="48"/>
  <c r="O10" i="48" l="1"/>
  <c r="T10" i="48"/>
  <c r="O11" i="48"/>
  <c r="T11" i="48"/>
  <c r="O9" i="48"/>
  <c r="T9" i="48"/>
  <c r="M5" i="47"/>
  <c r="T4" i="47"/>
  <c r="R3" i="47"/>
  <c r="M3" i="47"/>
  <c r="T2" i="47"/>
  <c r="O2" i="47"/>
  <c r="M6" i="47"/>
  <c r="R2" i="46"/>
  <c r="M4" i="46"/>
  <c r="R4" i="46"/>
  <c r="P7" i="46"/>
  <c r="K7" i="46"/>
  <c r="P5" i="46"/>
  <c r="K5" i="46"/>
  <c r="R6" i="46"/>
  <c r="M6" i="46"/>
  <c r="P3" i="46"/>
  <c r="K3" i="46"/>
  <c r="P4" i="46"/>
  <c r="P6" i="46"/>
  <c r="O2" i="46"/>
  <c r="J8" i="46"/>
  <c r="Q8" i="46" s="1"/>
  <c r="P8" i="46"/>
  <c r="J9" i="46"/>
  <c r="Q9" i="46" s="1"/>
  <c r="P9" i="46"/>
  <c r="J10" i="46"/>
  <c r="Q10" i="46" s="1"/>
  <c r="P10" i="46"/>
  <c r="J11" i="46"/>
  <c r="Q11" i="46" s="1"/>
  <c r="P11" i="46"/>
  <c r="S11" i="45"/>
  <c r="G11" i="45"/>
  <c r="I11" i="45" s="1"/>
  <c r="S10" i="45"/>
  <c r="I10" i="45"/>
  <c r="G10" i="45"/>
  <c r="S9" i="45"/>
  <c r="G9" i="45"/>
  <c r="I9" i="45" s="1"/>
  <c r="S8" i="45"/>
  <c r="G8" i="45"/>
  <c r="I8" i="45" s="1"/>
  <c r="P8" i="45" s="1"/>
  <c r="S7" i="45"/>
  <c r="Q7" i="45"/>
  <c r="G7" i="45"/>
  <c r="I7" i="45" s="1"/>
  <c r="S6" i="45"/>
  <c r="Q6" i="45"/>
  <c r="G6" i="45"/>
  <c r="I6" i="45" s="1"/>
  <c r="P6" i="45" s="1"/>
  <c r="S5" i="45"/>
  <c r="Q5" i="45"/>
  <c r="G5" i="45"/>
  <c r="I5" i="45" s="1"/>
  <c r="S4" i="45"/>
  <c r="Q4" i="45"/>
  <c r="G4" i="45"/>
  <c r="I4" i="45" s="1"/>
  <c r="P4" i="45" s="1"/>
  <c r="S3" i="45"/>
  <c r="Q3" i="45"/>
  <c r="G3" i="45"/>
  <c r="I3" i="45" s="1"/>
  <c r="S2" i="45"/>
  <c r="Q2" i="45"/>
  <c r="P2" i="45"/>
  <c r="K2" i="45"/>
  <c r="R2" i="45" s="1"/>
  <c r="G2" i="45"/>
  <c r="S11" i="44"/>
  <c r="G11" i="44"/>
  <c r="I11" i="44" s="1"/>
  <c r="S10" i="44"/>
  <c r="G10" i="44"/>
  <c r="I10" i="44" s="1"/>
  <c r="S9" i="44"/>
  <c r="I9" i="44"/>
  <c r="G9" i="44"/>
  <c r="S8" i="44"/>
  <c r="G8" i="44"/>
  <c r="I8" i="44" s="1"/>
  <c r="S7" i="44"/>
  <c r="Q7" i="44"/>
  <c r="G7" i="44"/>
  <c r="I7" i="44" s="1"/>
  <c r="S6" i="44"/>
  <c r="Q6" i="44"/>
  <c r="G6" i="44"/>
  <c r="I6" i="44" s="1"/>
  <c r="P6" i="44" s="1"/>
  <c r="S5" i="44"/>
  <c r="Q5" i="44"/>
  <c r="G5" i="44"/>
  <c r="I5" i="44" s="1"/>
  <c r="S4" i="44"/>
  <c r="Q4" i="44"/>
  <c r="G4" i="44"/>
  <c r="I4" i="44" s="1"/>
  <c r="K4" i="44" s="1"/>
  <c r="S3" i="44"/>
  <c r="Q3" i="44"/>
  <c r="G3" i="44"/>
  <c r="I3" i="44" s="1"/>
  <c r="S2" i="44"/>
  <c r="R2" i="44"/>
  <c r="Q2" i="44"/>
  <c r="P2" i="44"/>
  <c r="M2" i="44"/>
  <c r="O2" i="44" s="1"/>
  <c r="K2" i="44"/>
  <c r="G2" i="44"/>
  <c r="U6" i="47"/>
  <c r="U8" i="44"/>
  <c r="U7" i="44"/>
  <c r="U4" i="44"/>
  <c r="U6" i="44"/>
  <c r="U5" i="44"/>
  <c r="U4" i="46"/>
  <c r="U5" i="47"/>
  <c r="U2" i="44"/>
  <c r="U3" i="47"/>
  <c r="U10" i="44"/>
  <c r="U9" i="44"/>
  <c r="U6" i="46"/>
  <c r="U3" i="44"/>
  <c r="U11" i="44"/>
  <c r="M8" i="47" l="1"/>
  <c r="M10" i="47"/>
  <c r="T3" i="47"/>
  <c r="O3" i="47"/>
  <c r="M9" i="47"/>
  <c r="M2" i="45"/>
  <c r="T2" i="45" s="1"/>
  <c r="K10" i="46"/>
  <c r="K9" i="46"/>
  <c r="R7" i="46"/>
  <c r="M7" i="46"/>
  <c r="R3" i="46"/>
  <c r="M3" i="46"/>
  <c r="K11" i="46"/>
  <c r="O6" i="46"/>
  <c r="T6" i="46"/>
  <c r="R5" i="46"/>
  <c r="M5" i="46"/>
  <c r="K8" i="46"/>
  <c r="T4" i="46"/>
  <c r="O4" i="46"/>
  <c r="K5" i="45"/>
  <c r="P5" i="45"/>
  <c r="K3" i="45"/>
  <c r="P3" i="45"/>
  <c r="K7" i="45"/>
  <c r="P7" i="45"/>
  <c r="K4" i="45"/>
  <c r="K6" i="45"/>
  <c r="J8" i="45"/>
  <c r="J9" i="45"/>
  <c r="Q9" i="45" s="1"/>
  <c r="P9" i="45"/>
  <c r="J10" i="45"/>
  <c r="Q10" i="45" s="1"/>
  <c r="P10" i="45"/>
  <c r="J11" i="45"/>
  <c r="Q11" i="45" s="1"/>
  <c r="P11" i="45"/>
  <c r="P3" i="44"/>
  <c r="K3" i="44"/>
  <c r="R4" i="44"/>
  <c r="M4" i="44"/>
  <c r="P5" i="44"/>
  <c r="K5" i="44"/>
  <c r="K7" i="44"/>
  <c r="P7" i="44"/>
  <c r="T2" i="44"/>
  <c r="P4" i="44"/>
  <c r="K6" i="44"/>
  <c r="J8" i="44"/>
  <c r="Q8" i="44" s="1"/>
  <c r="P8" i="44"/>
  <c r="J9" i="44"/>
  <c r="Q9" i="44" s="1"/>
  <c r="P9" i="44"/>
  <c r="J10" i="44"/>
  <c r="Q10" i="44" s="1"/>
  <c r="P10" i="44"/>
  <c r="J11" i="44"/>
  <c r="Q11" i="44" s="1"/>
  <c r="P11" i="44"/>
  <c r="S11" i="43"/>
  <c r="G11" i="43"/>
  <c r="I11" i="43" s="1"/>
  <c r="S10" i="43"/>
  <c r="I10" i="43"/>
  <c r="G10" i="43"/>
  <c r="S9" i="43"/>
  <c r="G9" i="43"/>
  <c r="I9" i="43" s="1"/>
  <c r="S8" i="43"/>
  <c r="I8" i="43"/>
  <c r="P8" i="43" s="1"/>
  <c r="G8" i="43"/>
  <c r="S7" i="43"/>
  <c r="Q7" i="43"/>
  <c r="G7" i="43"/>
  <c r="I7" i="43" s="1"/>
  <c r="S6" i="43"/>
  <c r="Q6" i="43"/>
  <c r="G6" i="43"/>
  <c r="I6" i="43" s="1"/>
  <c r="K6" i="43" s="1"/>
  <c r="S5" i="43"/>
  <c r="Q5" i="43"/>
  <c r="G5" i="43"/>
  <c r="I5" i="43" s="1"/>
  <c r="S4" i="43"/>
  <c r="Q4" i="43"/>
  <c r="G4" i="43"/>
  <c r="I4" i="43" s="1"/>
  <c r="P4" i="43" s="1"/>
  <c r="S3" i="43"/>
  <c r="Q3" i="43"/>
  <c r="G3" i="43"/>
  <c r="I3" i="43" s="1"/>
  <c r="S2" i="43"/>
  <c r="R2" i="43"/>
  <c r="Q2" i="43"/>
  <c r="P2" i="43"/>
  <c r="M2" i="43"/>
  <c r="O2" i="43" s="1"/>
  <c r="K2" i="43"/>
  <c r="G2" i="43"/>
  <c r="U2" i="45"/>
  <c r="U10" i="47"/>
  <c r="U7" i="46"/>
  <c r="U3" i="46"/>
  <c r="U5" i="46"/>
  <c r="U2" i="43"/>
  <c r="U9" i="47"/>
  <c r="O2" i="45" l="1"/>
  <c r="R8" i="46"/>
  <c r="M8" i="46"/>
  <c r="T3" i="46"/>
  <c r="O3" i="46"/>
  <c r="T7" i="46"/>
  <c r="O7" i="46"/>
  <c r="R9" i="46"/>
  <c r="M9" i="46"/>
  <c r="T5" i="46"/>
  <c r="O5" i="46"/>
  <c r="R11" i="46"/>
  <c r="M11" i="46"/>
  <c r="R10" i="46"/>
  <c r="M10" i="46"/>
  <c r="K11" i="45"/>
  <c r="R6" i="45"/>
  <c r="M6" i="45"/>
  <c r="Q8" i="45"/>
  <c r="K8" i="45"/>
  <c r="R4" i="45"/>
  <c r="M4" i="45"/>
  <c r="K10" i="45"/>
  <c r="R7" i="45"/>
  <c r="M7" i="45"/>
  <c r="R3" i="45"/>
  <c r="M3" i="45"/>
  <c r="K9" i="45"/>
  <c r="R5" i="45"/>
  <c r="M5" i="45"/>
  <c r="K11" i="44"/>
  <c r="M11" i="44" s="1"/>
  <c r="K8" i="44"/>
  <c r="R8" i="44" s="1"/>
  <c r="R6" i="44"/>
  <c r="M6" i="44"/>
  <c r="R5" i="44"/>
  <c r="M5" i="44"/>
  <c r="K10" i="44"/>
  <c r="R7" i="44"/>
  <c r="M7" i="44"/>
  <c r="K9" i="44"/>
  <c r="O4" i="44"/>
  <c r="T4" i="44"/>
  <c r="R3" i="44"/>
  <c r="M3" i="44"/>
  <c r="R11" i="44"/>
  <c r="M8" i="44"/>
  <c r="P3" i="43"/>
  <c r="K3" i="43"/>
  <c r="P5" i="43"/>
  <c r="K5" i="43"/>
  <c r="M6" i="43"/>
  <c r="R6" i="43"/>
  <c r="K9" i="43"/>
  <c r="K7" i="43"/>
  <c r="P7" i="43"/>
  <c r="T2" i="43"/>
  <c r="P6" i="43"/>
  <c r="K4" i="43"/>
  <c r="J8" i="43"/>
  <c r="Q8" i="43" s="1"/>
  <c r="J9" i="43"/>
  <c r="Q9" i="43" s="1"/>
  <c r="P9" i="43"/>
  <c r="J10" i="43"/>
  <c r="Q10" i="43" s="1"/>
  <c r="P10" i="43"/>
  <c r="J11" i="43"/>
  <c r="Q11" i="43" s="1"/>
  <c r="P11" i="43"/>
  <c r="U6" i="45"/>
  <c r="U5" i="45"/>
  <c r="U6" i="43"/>
  <c r="U8" i="46"/>
  <c r="U10" i="46"/>
  <c r="U7" i="45"/>
  <c r="U9" i="46"/>
  <c r="U3" i="45"/>
  <c r="U11" i="46"/>
  <c r="U4" i="45"/>
  <c r="O10" i="46" l="1"/>
  <c r="T10" i="46"/>
  <c r="O11" i="46"/>
  <c r="T11" i="46"/>
  <c r="O9" i="46"/>
  <c r="T9" i="46"/>
  <c r="O8" i="46"/>
  <c r="T8" i="46"/>
  <c r="O3" i="45"/>
  <c r="T3" i="45"/>
  <c r="T7" i="45"/>
  <c r="O7" i="45"/>
  <c r="R10" i="45"/>
  <c r="M10" i="45"/>
  <c r="O5" i="45"/>
  <c r="T5" i="45"/>
  <c r="R9" i="45"/>
  <c r="M9" i="45"/>
  <c r="T4" i="45"/>
  <c r="O4" i="45"/>
  <c r="R8" i="45"/>
  <c r="M8" i="45"/>
  <c r="T6" i="45"/>
  <c r="O6" i="45"/>
  <c r="R11" i="45"/>
  <c r="M11" i="45"/>
  <c r="O8" i="44"/>
  <c r="T8" i="44"/>
  <c r="O11" i="44"/>
  <c r="T11" i="44"/>
  <c r="O3" i="44"/>
  <c r="T3" i="44"/>
  <c r="R9" i="44"/>
  <c r="M9" i="44"/>
  <c r="O5" i="44"/>
  <c r="T5" i="44"/>
  <c r="T6" i="44"/>
  <c r="O6" i="44"/>
  <c r="O7" i="44"/>
  <c r="T7" i="44"/>
  <c r="R10" i="44"/>
  <c r="M10" i="44"/>
  <c r="K8" i="43"/>
  <c r="R7" i="43"/>
  <c r="M7" i="43"/>
  <c r="R9" i="43"/>
  <c r="M9" i="43"/>
  <c r="T6" i="43"/>
  <c r="O6" i="43"/>
  <c r="R3" i="43"/>
  <c r="M3" i="43"/>
  <c r="R4" i="43"/>
  <c r="M4" i="43"/>
  <c r="K11" i="43"/>
  <c r="R5" i="43"/>
  <c r="M5" i="43"/>
  <c r="K10" i="43"/>
  <c r="U10" i="45"/>
  <c r="U9" i="45"/>
  <c r="U9" i="43"/>
  <c r="U4" i="43"/>
  <c r="U8" i="45"/>
  <c r="U5" i="43"/>
  <c r="U7" i="43"/>
  <c r="U3" i="43"/>
  <c r="U11" i="45"/>
  <c r="O11" i="45" l="1"/>
  <c r="T11" i="45"/>
  <c r="O8" i="45"/>
  <c r="T8" i="45"/>
  <c r="O9" i="45"/>
  <c r="T9" i="45"/>
  <c r="O10" i="45"/>
  <c r="T10" i="45"/>
  <c r="O10" i="44"/>
  <c r="T10" i="44"/>
  <c r="O9" i="44"/>
  <c r="T9" i="44"/>
  <c r="T5" i="43"/>
  <c r="O5" i="43"/>
  <c r="R11" i="43"/>
  <c r="M11" i="43"/>
  <c r="R10" i="43"/>
  <c r="M10" i="43"/>
  <c r="T4" i="43"/>
  <c r="O4" i="43"/>
  <c r="O3" i="43"/>
  <c r="T3" i="43"/>
  <c r="O9" i="43"/>
  <c r="T9" i="43"/>
  <c r="T7" i="43"/>
  <c r="O7" i="43"/>
  <c r="R8" i="43"/>
  <c r="M8" i="43"/>
  <c r="U8" i="43"/>
  <c r="U10" i="43"/>
  <c r="U11" i="43"/>
  <c r="O8" i="43" l="1"/>
  <c r="T8" i="43"/>
  <c r="O10" i="43"/>
  <c r="T10" i="43"/>
  <c r="O11" i="43"/>
  <c r="T11" i="43"/>
</calcChain>
</file>

<file path=xl/comments1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Gửi thông phí cho chị Trinh - P. HCNS</t>
        </r>
      </text>
    </comment>
  </commentList>
</comments>
</file>

<file path=xl/sharedStrings.xml><?xml version="1.0" encoding="utf-8"?>
<sst xmlns="http://schemas.openxmlformats.org/spreadsheetml/2006/main" count="367" uniqueCount="51">
  <si>
    <t>STT</t>
  </si>
  <si>
    <t>ĐƠN VỊ</t>
  </si>
  <si>
    <t>CSC</t>
  </si>
  <si>
    <t>CSM</t>
  </si>
  <si>
    <t>VAT</t>
  </si>
  <si>
    <t>TC</t>
  </si>
  <si>
    <t>TỪ NGÀY</t>
  </si>
  <si>
    <t>ĐẾN NGÀY</t>
  </si>
  <si>
    <t>TRƯỜNG MẦM NON NHẬT MINH</t>
  </si>
  <si>
    <t>BÁCH HÓA TỔNG HỢP NGÔI NHÀ - LA CASA MART</t>
  </si>
  <si>
    <t>CARO COFFEE</t>
  </si>
  <si>
    <t>HỒ BƠI</t>
  </si>
  <si>
    <t>VAT1</t>
  </si>
  <si>
    <t>TC1</t>
  </si>
  <si>
    <t>BẰNG CHỮ</t>
  </si>
  <si>
    <t>BQLTN</t>
  </si>
  <si>
    <t>NGÀY</t>
  </si>
  <si>
    <t>ĐƠN VỊ SỬ DỤNG</t>
  </si>
  <si>
    <t>CHỈ SỐ ĐIỆN (KW)</t>
  </si>
  <si>
    <t>PHÒNG KINH DOANH</t>
  </si>
  <si>
    <t>THÀNH 
TIỀN</t>
  </si>
  <si>
    <t>TT.</t>
  </si>
  <si>
    <t>TIÊU
THỤ</t>
  </si>
  <si>
    <t>1,671</t>
  </si>
  <si>
    <t>QUÁN SUN FLOWER</t>
  </si>
  <si>
    <t>NGÂN HÀNG AGRIBANK - CN CHỢ LỚN (MÁY ATM)</t>
  </si>
  <si>
    <t>GYM</t>
  </si>
  <si>
    <t>NỢ CŨ</t>
  </si>
  <si>
    <t>TC T11</t>
  </si>
  <si>
    <t>NỢ CŨ 1</t>
  </si>
  <si>
    <t>TC T11 1</t>
  </si>
  <si>
    <t>Thời hạn TT</t>
  </si>
  <si>
    <t>ĐÃ TT</t>
  </si>
  <si>
    <t>CÒN LẠI</t>
  </si>
  <si>
    <t>GHI NHẬN CHỈ SỐ ĐIỆN NĂM 2017
CTY ITECOM</t>
  </si>
  <si>
    <t>GHI NHẬN CHỈ SỐ ĐIỆN NĂM 2017
HỒ BƠI LA CASA</t>
  </si>
  <si>
    <t>GHI NHẬN CHỈ SỐ ĐIỆN NĂM 2017
SIÊU THỊ LA CASA MART</t>
  </si>
  <si>
    <t>GHI NHẬN CHỈ SỐ ĐIỆN NĂM 2017
CARO COFFEE</t>
  </si>
  <si>
    <t>GHI NHẬN CHỈ SỐ ĐIỆN NĂM 2017
VINMART</t>
  </si>
  <si>
    <t>GHI NHẬN CHỈ SỐ ĐIỆN NĂM 2017
TRƯỜNG MN NHẬT MINH</t>
  </si>
  <si>
    <t>SIÊU THỊ VINMART+</t>
  </si>
  <si>
    <t>CÔNG TY CP VIỄN THÔNG ĐT và TM QUỐC TẾ ITECOM -CN TPHCM</t>
  </si>
  <si>
    <t>ĐƠN
GIÁ</t>
  </si>
  <si>
    <t>CÔNG TY TNHH THIẾT BỊ TRUYỀN HÌNH TRỰC TUYẾN</t>
  </si>
  <si>
    <t>CÔNG TY THUỐC TÂY PHARMA - PHẠM MẠNH CƯỜNG</t>
  </si>
  <si>
    <t>VÕ LÊ THÙY TRANG</t>
  </si>
  <si>
    <t>VÕ THỊ MỸ LINH (CARO COFFEE)</t>
  </si>
  <si>
    <t>CÔNG TY TNHH THIẾT BỊ TRUYỀN HÌNH TRỰC TUYẾN (OBE)</t>
  </si>
  <si>
    <t>SIÊU THỊ COOP FOOD</t>
  </si>
  <si>
    <t>CÔNG TY THUỐC TÂY PHARMA</t>
  </si>
  <si>
    <t>10/25/2018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</si>
</sst>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9"/>
      <color indexed="81"/>
      <name val="Tahoma"/>
      <family val="2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3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5" fontId="1" fillId="0" borderId="1" xfId="1" applyNumberFormat="1" applyFont="1" applyBorder="1"/>
    <xf numFmtId="0" fontId="2" fillId="2" borderId="1" xfId="0" applyFont="1" applyFill="1" applyBorder="1" applyAlignment="1">
      <alignment horizontal="center"/>
    </xf>
    <xf numFmtId="165" fontId="2" fillId="2" borderId="1" xfId="1" applyNumberFormat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165" fontId="2" fillId="0" borderId="1" xfId="1" applyNumberFormat="1" applyFont="1" applyFill="1" applyBorder="1"/>
    <xf numFmtId="165" fontId="1" fillId="0" borderId="1" xfId="1" quotePrefix="1" applyNumberFormat="1" applyFont="1" applyBorder="1"/>
    <xf numFmtId="165" fontId="1" fillId="0" borderId="1" xfId="0" applyNumberFormat="1" applyFont="1" applyBorder="1"/>
    <xf numFmtId="0" fontId="1" fillId="0" borderId="1" xfId="0" applyFont="1" applyFill="1" applyBorder="1"/>
    <xf numFmtId="0" fontId="1" fillId="3" borderId="1" xfId="0" applyFont="1" applyFill="1" applyBorder="1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165" fontId="1" fillId="0" borderId="1" xfId="1" applyNumberFormat="1" applyFont="1" applyFill="1" applyBorder="1"/>
    <xf numFmtId="0" fontId="1" fillId="0" borderId="0" xfId="0" applyFont="1" applyFill="1"/>
    <xf numFmtId="14" fontId="1" fillId="0" borderId="1" xfId="0" quotePrefix="1" applyNumberFormat="1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165" fontId="2" fillId="4" borderId="1" xfId="1" applyNumberFormat="1" applyFont="1" applyFill="1" applyBorder="1"/>
    <xf numFmtId="14" fontId="1" fillId="0" borderId="0" xfId="0" applyNumberFormat="1" applyFont="1"/>
    <xf numFmtId="165" fontId="1" fillId="0" borderId="0" xfId="0" applyNumberFormat="1" applyFont="1"/>
    <xf numFmtId="0" fontId="2" fillId="5" borderId="1" xfId="0" applyFont="1" applyFill="1" applyBorder="1" applyAlignment="1">
      <alignment horizontal="center"/>
    </xf>
    <xf numFmtId="165" fontId="2" fillId="5" borderId="1" xfId="1" applyNumberFormat="1" applyFont="1" applyFill="1" applyBorder="1"/>
    <xf numFmtId="0" fontId="2" fillId="6" borderId="1" xfId="0" applyFont="1" applyFill="1" applyBorder="1" applyAlignment="1">
      <alignment horizontal="center"/>
    </xf>
    <xf numFmtId="165" fontId="2" fillId="6" borderId="1" xfId="1" applyNumberFormat="1" applyFont="1" applyFill="1" applyBorder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165" fontId="1" fillId="0" borderId="1" xfId="1" quotePrefix="1" applyNumberFormat="1" applyFont="1" applyBorder="1" applyAlignment="1">
      <alignment horizontal="right"/>
    </xf>
    <xf numFmtId="0" fontId="8" fillId="0" borderId="1" xfId="2" applyFont="1" applyFill="1" applyBorder="1" applyAlignment="1">
      <alignment horizontal="left" vertical="center" wrapText="1"/>
    </xf>
    <xf numFmtId="165" fontId="1" fillId="0" borderId="0" xfId="0" applyNumberFormat="1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 6 3 2 2 2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171450</xdr:colOff>
      <xdr:row>1</xdr:row>
      <xdr:rowOff>125397</xdr:rowOff>
    </xdr:to>
    <xdr:pic>
      <xdr:nvPicPr>
        <xdr:cNvPr id="1025" name="Picture 1" descr="la cas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81050" cy="6683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571500</xdr:colOff>
      <xdr:row>0</xdr:row>
      <xdr:rowOff>0</xdr:rowOff>
    </xdr:from>
    <xdr:to>
      <xdr:col>4</xdr:col>
      <xdr:colOff>1279569</xdr:colOff>
      <xdr:row>1</xdr:row>
      <xdr:rowOff>95250</xdr:rowOff>
    </xdr:to>
    <xdr:pic>
      <xdr:nvPicPr>
        <xdr:cNvPr id="1026" name="Picture 2" descr="Blue Diamond new final copy 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24475" y="0"/>
          <a:ext cx="708069" cy="6381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19</xdr:row>
      <xdr:rowOff>0</xdr:rowOff>
    </xdr:from>
    <xdr:to>
      <xdr:col>1</xdr:col>
      <xdr:colOff>171450</xdr:colOff>
      <xdr:row>20</xdr:row>
      <xdr:rowOff>125397</xdr:rowOff>
    </xdr:to>
    <xdr:pic>
      <xdr:nvPicPr>
        <xdr:cNvPr id="4" name="Picture 1" descr="la cas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81050" cy="6683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581025</xdr:colOff>
      <xdr:row>19</xdr:row>
      <xdr:rowOff>57150</xdr:rowOff>
    </xdr:from>
    <xdr:to>
      <xdr:col>4</xdr:col>
      <xdr:colOff>1289094</xdr:colOff>
      <xdr:row>20</xdr:row>
      <xdr:rowOff>152400</xdr:rowOff>
    </xdr:to>
    <xdr:pic>
      <xdr:nvPicPr>
        <xdr:cNvPr id="5" name="Picture 2" descr="Blue Diamond new final copy 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34000" y="10734675"/>
          <a:ext cx="708069" cy="6381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1</xdr:col>
      <xdr:colOff>171450</xdr:colOff>
      <xdr:row>39</xdr:row>
      <xdr:rowOff>125397</xdr:rowOff>
    </xdr:to>
    <xdr:pic>
      <xdr:nvPicPr>
        <xdr:cNvPr id="6" name="Picture 1" descr="la cas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81050" cy="6683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571500</xdr:colOff>
      <xdr:row>38</xdr:row>
      <xdr:rowOff>47625</xdr:rowOff>
    </xdr:from>
    <xdr:to>
      <xdr:col>4</xdr:col>
      <xdr:colOff>1279569</xdr:colOff>
      <xdr:row>39</xdr:row>
      <xdr:rowOff>142875</xdr:rowOff>
    </xdr:to>
    <xdr:pic>
      <xdr:nvPicPr>
        <xdr:cNvPr id="7" name="Picture 2" descr="Blue Diamond new final copy 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24475" y="21402675"/>
          <a:ext cx="708069" cy="6381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76</xdr:row>
      <xdr:rowOff>47625</xdr:rowOff>
    </xdr:from>
    <xdr:to>
      <xdr:col>1</xdr:col>
      <xdr:colOff>171450</xdr:colOff>
      <xdr:row>77</xdr:row>
      <xdr:rowOff>173022</xdr:rowOff>
    </xdr:to>
    <xdr:pic>
      <xdr:nvPicPr>
        <xdr:cNvPr id="18" name="Picture 1" descr="la cas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2757725"/>
          <a:ext cx="781050" cy="668322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57</xdr:row>
      <xdr:rowOff>38100</xdr:rowOff>
    </xdr:from>
    <xdr:to>
      <xdr:col>1</xdr:col>
      <xdr:colOff>209550</xdr:colOff>
      <xdr:row>58</xdr:row>
      <xdr:rowOff>163497</xdr:rowOff>
    </xdr:to>
    <xdr:pic>
      <xdr:nvPicPr>
        <xdr:cNvPr id="19" name="Picture 1" descr="la cas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32070675"/>
          <a:ext cx="781050" cy="668322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76</xdr:row>
      <xdr:rowOff>47625</xdr:rowOff>
    </xdr:from>
    <xdr:to>
      <xdr:col>4</xdr:col>
      <xdr:colOff>1327194</xdr:colOff>
      <xdr:row>77</xdr:row>
      <xdr:rowOff>142875</xdr:rowOff>
    </xdr:to>
    <xdr:pic>
      <xdr:nvPicPr>
        <xdr:cNvPr id="20" name="Picture 2" descr="Blue Diamond new final copy 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42757725"/>
          <a:ext cx="708069" cy="638175"/>
        </a:xfrm>
        <a:prstGeom prst="rect">
          <a:avLst/>
        </a:prstGeom>
        <a:noFill/>
      </xdr:spPr>
    </xdr:pic>
    <xdr:clientData/>
  </xdr:twoCellAnchor>
  <xdr:twoCellAnchor>
    <xdr:from>
      <xdr:col>4</xdr:col>
      <xdr:colOff>590550</xdr:colOff>
      <xdr:row>57</xdr:row>
      <xdr:rowOff>47625</xdr:rowOff>
    </xdr:from>
    <xdr:to>
      <xdr:col>4</xdr:col>
      <xdr:colOff>1298619</xdr:colOff>
      <xdr:row>58</xdr:row>
      <xdr:rowOff>142875</xdr:rowOff>
    </xdr:to>
    <xdr:pic>
      <xdr:nvPicPr>
        <xdr:cNvPr id="21" name="Picture 2" descr="Blue Diamond new final copy 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43525" y="32080200"/>
          <a:ext cx="708069" cy="6381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95</xdr:row>
      <xdr:rowOff>47625</xdr:rowOff>
    </xdr:from>
    <xdr:to>
      <xdr:col>1</xdr:col>
      <xdr:colOff>114300</xdr:colOff>
      <xdr:row>96</xdr:row>
      <xdr:rowOff>117848</xdr:rowOff>
    </xdr:to>
    <xdr:pic>
      <xdr:nvPicPr>
        <xdr:cNvPr id="12" name="Picture 1" descr="la casa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3435250"/>
          <a:ext cx="723900" cy="698873"/>
        </a:xfrm>
        <a:prstGeom prst="rect">
          <a:avLst/>
        </a:prstGeom>
        <a:noFill/>
      </xdr:spPr>
    </xdr:pic>
    <xdr:clientData/>
  </xdr:twoCellAnchor>
  <xdr:twoCellAnchor>
    <xdr:from>
      <xdr:col>4</xdr:col>
      <xdr:colOff>619125</xdr:colOff>
      <xdr:row>95</xdr:row>
      <xdr:rowOff>47625</xdr:rowOff>
    </xdr:from>
    <xdr:to>
      <xdr:col>4</xdr:col>
      <xdr:colOff>1276350</xdr:colOff>
      <xdr:row>96</xdr:row>
      <xdr:rowOff>90894</xdr:rowOff>
    </xdr:to>
    <xdr:pic>
      <xdr:nvPicPr>
        <xdr:cNvPr id="13" name="Picture 2" descr="Blue Diamond new final copy small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72100" y="53435250"/>
          <a:ext cx="657225" cy="67191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c\AppData\Roaming\Microsoft\AddIn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topLeftCell="C1" workbookViewId="0">
      <selection activeCell="O4" sqref="O4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8" width="7.5703125" style="1" bestFit="1" customWidth="1"/>
    <col min="9" max="9" width="12.7109375" style="30" bestFit="1" customWidth="1"/>
    <col min="10" max="10" width="9.8554687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2" t="s">
        <v>41</v>
      </c>
      <c r="C2" s="31">
        <v>43062</v>
      </c>
      <c r="D2" s="31">
        <v>43091</v>
      </c>
      <c r="E2" s="7">
        <v>132606</v>
      </c>
      <c r="F2" s="7">
        <v>136483</v>
      </c>
      <c r="G2" s="9">
        <f t="shared" ref="G2:G11" si="0">F2-E2</f>
        <v>3877</v>
      </c>
      <c r="H2" s="23">
        <v>3000</v>
      </c>
      <c r="I2" s="29">
        <v>11000000</v>
      </c>
      <c r="J2" s="29"/>
      <c r="K2" s="11">
        <f>I2+J2</f>
        <v>11000000</v>
      </c>
      <c r="L2" s="11"/>
      <c r="M2" s="33">
        <f>L2+K2</f>
        <v>11000000</v>
      </c>
      <c r="N2" s="39"/>
      <c r="O2" s="37">
        <f>M2-N2</f>
        <v>11000000</v>
      </c>
      <c r="P2" s="22" t="str">
        <f>TEXT(I2,"###,###,###")</f>
        <v>11,000,000</v>
      </c>
      <c r="Q2" s="8" t="str">
        <f>TEXT(J2,"###,###,###")</f>
        <v/>
      </c>
      <c r="R2" s="8" t="str">
        <f>TEXT(K2,"###,###,###")</f>
        <v>11,000,000</v>
      </c>
      <c r="S2" s="8" t="str">
        <f>TEXT(L2,"###,###,###")</f>
        <v/>
      </c>
      <c r="T2" s="8" t="str">
        <f>TEXT(M2,"###,###,###")</f>
        <v>11,000,000</v>
      </c>
      <c r="U2" s="7" t="str">
        <f>[1]!VND(M2, TRUE,1)</f>
        <v>Mười một triệu đồng</v>
      </c>
      <c r="V2" s="34">
        <v>43100</v>
      </c>
    </row>
    <row r="3" spans="1:22" x14ac:dyDescent="0.25">
      <c r="A3" s="6">
        <v>2</v>
      </c>
      <c r="B3" s="7" t="s">
        <v>25</v>
      </c>
      <c r="C3" s="31">
        <v>43062</v>
      </c>
      <c r="D3" s="31">
        <v>43091</v>
      </c>
      <c r="E3" s="7">
        <v>16000</v>
      </c>
      <c r="F3" s="7">
        <v>16000</v>
      </c>
      <c r="G3" s="9">
        <f t="shared" si="0"/>
        <v>0</v>
      </c>
      <c r="H3" s="23">
        <v>3000</v>
      </c>
      <c r="I3" s="29">
        <f t="shared" ref="I3:I11" si="1">G3*H3</f>
        <v>0</v>
      </c>
      <c r="J3" s="29"/>
      <c r="K3" s="11">
        <f t="shared" ref="K3:K11" si="2">I3+J3</f>
        <v>0</v>
      </c>
      <c r="L3" s="11"/>
      <c r="M3" s="33">
        <f t="shared" ref="M3:M11" si="3">L3+K3</f>
        <v>0</v>
      </c>
      <c r="N3" s="39"/>
      <c r="O3" s="37">
        <f t="shared" ref="O3:O11" si="4">M3-N3</f>
        <v>0</v>
      </c>
      <c r="P3" s="22" t="str">
        <f t="shared" ref="P3:T11" si="5">TEXT(I3,"###,###,###")</f>
        <v/>
      </c>
      <c r="Q3" s="8" t="str">
        <f t="shared" si="5"/>
        <v/>
      </c>
      <c r="R3" s="8" t="str">
        <f t="shared" si="5"/>
        <v/>
      </c>
      <c r="S3" s="8" t="str">
        <f t="shared" si="5"/>
        <v/>
      </c>
      <c r="T3" s="8" t="str">
        <f t="shared" si="5"/>
        <v/>
      </c>
      <c r="U3" s="7" t="str">
        <f>[1]!VND(M3, TRUE,1)</f>
        <v>không đồng</v>
      </c>
      <c r="V3" s="34">
        <v>43100</v>
      </c>
    </row>
    <row r="4" spans="1:22" x14ac:dyDescent="0.25">
      <c r="A4" s="6">
        <v>3</v>
      </c>
      <c r="B4" s="7" t="s">
        <v>10</v>
      </c>
      <c r="C4" s="31">
        <v>43062</v>
      </c>
      <c r="D4" s="31">
        <v>43091</v>
      </c>
      <c r="E4" s="7">
        <v>16725</v>
      </c>
      <c r="F4" s="7">
        <v>16890</v>
      </c>
      <c r="G4" s="9">
        <f t="shared" si="0"/>
        <v>165</v>
      </c>
      <c r="H4" s="23">
        <v>3000</v>
      </c>
      <c r="I4" s="29">
        <f t="shared" si="1"/>
        <v>495000</v>
      </c>
      <c r="J4" s="29"/>
      <c r="K4" s="11">
        <f t="shared" si="2"/>
        <v>495000</v>
      </c>
      <c r="L4" s="11"/>
      <c r="M4" s="33">
        <f t="shared" si="3"/>
        <v>495000</v>
      </c>
      <c r="N4" s="39"/>
      <c r="O4" s="37">
        <f t="shared" si="4"/>
        <v>495000</v>
      </c>
      <c r="P4" s="22" t="str">
        <f t="shared" si="5"/>
        <v>495,000</v>
      </c>
      <c r="Q4" s="8" t="str">
        <f t="shared" si="5"/>
        <v/>
      </c>
      <c r="R4" s="8" t="str">
        <f t="shared" si="5"/>
        <v>495,000</v>
      </c>
      <c r="S4" s="8" t="str">
        <f t="shared" si="5"/>
        <v/>
      </c>
      <c r="T4" s="8" t="str">
        <f t="shared" si="5"/>
        <v>495,000</v>
      </c>
      <c r="U4" s="7" t="str">
        <f>[1]!VND(M4, TRUE,1)</f>
        <v>Bốn trăm chín mươi lăm ngàn đồng</v>
      </c>
      <c r="V4" s="34">
        <v>43100</v>
      </c>
    </row>
    <row r="5" spans="1:22" x14ac:dyDescent="0.25">
      <c r="A5" s="6">
        <v>4</v>
      </c>
      <c r="B5" s="7" t="s">
        <v>24</v>
      </c>
      <c r="C5" s="31">
        <v>43062</v>
      </c>
      <c r="D5" s="31">
        <v>43091</v>
      </c>
      <c r="E5" s="7">
        <v>21422</v>
      </c>
      <c r="F5" s="7">
        <v>22436</v>
      </c>
      <c r="G5" s="9">
        <f t="shared" si="0"/>
        <v>1014</v>
      </c>
      <c r="H5" s="23">
        <v>3000</v>
      </c>
      <c r="I5" s="29">
        <f t="shared" si="1"/>
        <v>3042000</v>
      </c>
      <c r="J5" s="29"/>
      <c r="K5" s="11">
        <f t="shared" si="2"/>
        <v>3042000</v>
      </c>
      <c r="L5" s="11"/>
      <c r="M5" s="33">
        <f t="shared" si="3"/>
        <v>3042000</v>
      </c>
      <c r="N5" s="39"/>
      <c r="O5" s="37">
        <f t="shared" si="4"/>
        <v>3042000</v>
      </c>
      <c r="P5" s="22" t="str">
        <f t="shared" si="5"/>
        <v>3,042,000</v>
      </c>
      <c r="Q5" s="8" t="str">
        <f t="shared" si="5"/>
        <v/>
      </c>
      <c r="R5" s="8" t="str">
        <f t="shared" si="5"/>
        <v>3,042,000</v>
      </c>
      <c r="S5" s="8" t="str">
        <f t="shared" si="5"/>
        <v/>
      </c>
      <c r="T5" s="8" t="str">
        <f t="shared" si="5"/>
        <v>3,042,000</v>
      </c>
      <c r="U5" s="7" t="str">
        <f>[1]!VND(M5, TRUE,1)</f>
        <v>Ba triệu, không trăm bốn mươi hai ngàn đồng</v>
      </c>
      <c r="V5" s="34">
        <v>43100</v>
      </c>
    </row>
    <row r="6" spans="1:22" x14ac:dyDescent="0.25">
      <c r="A6" s="6">
        <v>5</v>
      </c>
      <c r="B6" s="7" t="s">
        <v>9</v>
      </c>
      <c r="C6" s="31">
        <v>43062</v>
      </c>
      <c r="D6" s="31">
        <v>43091</v>
      </c>
      <c r="E6" s="7">
        <v>85502</v>
      </c>
      <c r="F6" s="7">
        <v>88259</v>
      </c>
      <c r="G6" s="9">
        <f t="shared" si="0"/>
        <v>2757</v>
      </c>
      <c r="H6" s="23">
        <v>3000</v>
      </c>
      <c r="I6" s="29">
        <f t="shared" si="1"/>
        <v>8271000</v>
      </c>
      <c r="J6" s="29"/>
      <c r="K6" s="11">
        <f t="shared" si="2"/>
        <v>8271000</v>
      </c>
      <c r="L6" s="11"/>
      <c r="M6" s="33">
        <f t="shared" si="3"/>
        <v>8271000</v>
      </c>
      <c r="N6" s="39"/>
      <c r="O6" s="37">
        <f t="shared" si="4"/>
        <v>8271000</v>
      </c>
      <c r="P6" s="22" t="str">
        <f t="shared" si="5"/>
        <v>8,271,000</v>
      </c>
      <c r="Q6" s="8" t="str">
        <f t="shared" si="5"/>
        <v/>
      </c>
      <c r="R6" s="8" t="str">
        <f>TEXT(K6,"###,###,###")</f>
        <v>8,271,000</v>
      </c>
      <c r="S6" s="8" t="str">
        <f t="shared" si="5"/>
        <v/>
      </c>
      <c r="T6" s="8" t="str">
        <f t="shared" si="5"/>
        <v>8,271,000</v>
      </c>
      <c r="U6" s="7" t="str">
        <f>[1]!VND(M6, TRUE,1)</f>
        <v>Tám triệu, hai trăm bảy mươi mốt ngàn đồng</v>
      </c>
      <c r="V6" s="34">
        <v>43100</v>
      </c>
    </row>
    <row r="7" spans="1:22" x14ac:dyDescent="0.25">
      <c r="A7" s="6">
        <v>6</v>
      </c>
      <c r="B7" s="7" t="s">
        <v>40</v>
      </c>
      <c r="C7" s="31">
        <v>43062</v>
      </c>
      <c r="D7" s="31">
        <v>43091</v>
      </c>
      <c r="E7" s="7">
        <v>70242</v>
      </c>
      <c r="F7" s="7">
        <v>79728</v>
      </c>
      <c r="G7" s="9">
        <f t="shared" si="0"/>
        <v>9486</v>
      </c>
      <c r="H7" s="23">
        <v>3000</v>
      </c>
      <c r="I7" s="29">
        <f t="shared" si="1"/>
        <v>28458000</v>
      </c>
      <c r="J7" s="29"/>
      <c r="K7" s="11">
        <f t="shared" si="2"/>
        <v>28458000</v>
      </c>
      <c r="L7" s="11"/>
      <c r="M7" s="33">
        <f t="shared" si="3"/>
        <v>28458000</v>
      </c>
      <c r="N7" s="39"/>
      <c r="O7" s="37">
        <f t="shared" si="4"/>
        <v>28458000</v>
      </c>
      <c r="P7" s="22" t="str">
        <f t="shared" si="5"/>
        <v>28,458,000</v>
      </c>
      <c r="Q7" s="8" t="str">
        <f t="shared" si="5"/>
        <v/>
      </c>
      <c r="R7" s="8" t="str">
        <f>TEXT(K7,"###,###,###")</f>
        <v>28,458,000</v>
      </c>
      <c r="S7" s="8" t="str">
        <f t="shared" si="5"/>
        <v/>
      </c>
      <c r="T7" s="8" t="str">
        <f t="shared" si="5"/>
        <v>28,458,000</v>
      </c>
      <c r="U7" s="7" t="str">
        <f>[1]!VND(M7, TRUE,1)</f>
        <v>Hai mươi tám triệu, bốn trăm năm mươi tám ngàn đồng</v>
      </c>
      <c r="V7" s="34">
        <v>43100</v>
      </c>
    </row>
    <row r="8" spans="1:22" x14ac:dyDescent="0.25">
      <c r="A8" s="6">
        <v>7</v>
      </c>
      <c r="B8" s="25" t="s">
        <v>11</v>
      </c>
      <c r="C8" s="31">
        <v>43062</v>
      </c>
      <c r="D8" s="31">
        <v>43091</v>
      </c>
      <c r="E8" s="7">
        <v>70920</v>
      </c>
      <c r="F8" s="7">
        <v>73440</v>
      </c>
      <c r="G8" s="7">
        <f t="shared" si="0"/>
        <v>2520</v>
      </c>
      <c r="H8" s="23">
        <v>3000</v>
      </c>
      <c r="I8" s="29">
        <f t="shared" si="1"/>
        <v>7560000</v>
      </c>
      <c r="J8" s="29">
        <f t="shared" ref="J8:J11" si="6">I8*0.1</f>
        <v>756000</v>
      </c>
      <c r="K8" s="11">
        <f t="shared" si="2"/>
        <v>8316000</v>
      </c>
      <c r="L8" s="11"/>
      <c r="M8" s="33">
        <f t="shared" si="3"/>
        <v>8316000</v>
      </c>
      <c r="N8" s="39"/>
      <c r="O8" s="37">
        <f t="shared" si="4"/>
        <v>8316000</v>
      </c>
      <c r="P8" s="22" t="str">
        <f t="shared" si="5"/>
        <v>7,560,000</v>
      </c>
      <c r="Q8" s="8" t="str">
        <f t="shared" si="5"/>
        <v>756,000</v>
      </c>
      <c r="R8" s="8" t="str">
        <f t="shared" si="5"/>
        <v>8,316,000</v>
      </c>
      <c r="S8" s="8" t="str">
        <f t="shared" si="5"/>
        <v/>
      </c>
      <c r="T8" s="8" t="str">
        <f t="shared" si="5"/>
        <v>8,316,000</v>
      </c>
      <c r="U8" s="7" t="str">
        <f>[1]!VND(M8, TRUE,1)</f>
        <v>Tám triệu, ba trăm mười sáu ngàn đồng</v>
      </c>
      <c r="V8" s="34">
        <v>43100</v>
      </c>
    </row>
    <row r="9" spans="1:22" x14ac:dyDescent="0.25">
      <c r="A9" s="6">
        <v>8</v>
      </c>
      <c r="B9" s="26" t="s">
        <v>8</v>
      </c>
      <c r="C9" s="31">
        <v>43062</v>
      </c>
      <c r="D9" s="31">
        <v>43091</v>
      </c>
      <c r="E9" s="7">
        <v>38991</v>
      </c>
      <c r="F9" s="7">
        <v>40268</v>
      </c>
      <c r="G9" s="9">
        <f t="shared" si="0"/>
        <v>1277</v>
      </c>
      <c r="H9" s="44" t="s">
        <v>23</v>
      </c>
      <c r="I9" s="29">
        <f t="shared" si="1"/>
        <v>2133867</v>
      </c>
      <c r="J9" s="29">
        <f t="shared" si="6"/>
        <v>213386.7</v>
      </c>
      <c r="K9" s="11">
        <f t="shared" si="2"/>
        <v>2347253.7000000002</v>
      </c>
      <c r="L9" s="11">
        <v>0</v>
      </c>
      <c r="M9" s="33">
        <f t="shared" si="3"/>
        <v>2347253.7000000002</v>
      </c>
      <c r="N9" s="39"/>
      <c r="O9" s="37">
        <f t="shared" si="4"/>
        <v>2347253.7000000002</v>
      </c>
      <c r="P9" s="22" t="str">
        <f t="shared" si="5"/>
        <v>2,133,867</v>
      </c>
      <c r="Q9" s="8" t="str">
        <f t="shared" si="5"/>
        <v>213,387</v>
      </c>
      <c r="R9" s="8" t="str">
        <f>TEXT(K9,"###,###,###")</f>
        <v>2,347,254</v>
      </c>
      <c r="S9" s="8" t="str">
        <f t="shared" si="5"/>
        <v/>
      </c>
      <c r="T9" s="8" t="str">
        <f t="shared" si="5"/>
        <v>2,347,254</v>
      </c>
      <c r="U9" s="7" t="str">
        <f>[1]!VND(M9, TRUE,1)</f>
        <v>Hai triệu, ba trăm bốn mươi bảy ngàn, hai trăm năm mươi ba đồng, bảy mươi xu</v>
      </c>
      <c r="V9" s="34">
        <v>43100</v>
      </c>
    </row>
    <row r="10" spans="1:22" x14ac:dyDescent="0.25">
      <c r="A10" s="6">
        <v>9</v>
      </c>
      <c r="B10" s="26" t="s">
        <v>19</v>
      </c>
      <c r="C10" s="31">
        <v>43062</v>
      </c>
      <c r="D10" s="31">
        <v>43091</v>
      </c>
      <c r="E10" s="7">
        <v>30005</v>
      </c>
      <c r="F10" s="7">
        <v>30005</v>
      </c>
      <c r="G10" s="9">
        <f t="shared" si="0"/>
        <v>0</v>
      </c>
      <c r="H10" s="44" t="s">
        <v>23</v>
      </c>
      <c r="I10" s="29">
        <f t="shared" si="1"/>
        <v>0</v>
      </c>
      <c r="J10" s="29">
        <f t="shared" si="6"/>
        <v>0</v>
      </c>
      <c r="K10" s="11">
        <f t="shared" si="2"/>
        <v>0</v>
      </c>
      <c r="L10" s="11">
        <v>0</v>
      </c>
      <c r="M10" s="33">
        <f t="shared" si="3"/>
        <v>0</v>
      </c>
      <c r="N10" s="39"/>
      <c r="O10" s="37">
        <f t="shared" si="4"/>
        <v>0</v>
      </c>
      <c r="P10" s="22" t="str">
        <f t="shared" si="5"/>
        <v/>
      </c>
      <c r="Q10" s="8" t="str">
        <f t="shared" si="5"/>
        <v/>
      </c>
      <c r="R10" s="8" t="str">
        <f>TEXT(K10,"###,###,###")</f>
        <v/>
      </c>
      <c r="S10" s="8" t="str">
        <f t="shared" si="5"/>
        <v/>
      </c>
      <c r="T10" s="8" t="str">
        <f t="shared" si="5"/>
        <v/>
      </c>
      <c r="U10" s="7" t="str">
        <f>[1]!VND(M10, TRUE,1)</f>
        <v>không đồng</v>
      </c>
      <c r="V10" s="34">
        <v>43100</v>
      </c>
    </row>
    <row r="11" spans="1:22" x14ac:dyDescent="0.25">
      <c r="A11" s="6">
        <v>10</v>
      </c>
      <c r="B11" s="26" t="s">
        <v>26</v>
      </c>
      <c r="C11" s="31">
        <v>43062</v>
      </c>
      <c r="D11" s="31">
        <v>43091</v>
      </c>
      <c r="E11" s="7">
        <v>6142</v>
      </c>
      <c r="F11" s="7">
        <v>6502</v>
      </c>
      <c r="G11" s="24">
        <f t="shared" si="0"/>
        <v>360</v>
      </c>
      <c r="H11" s="44" t="s">
        <v>23</v>
      </c>
      <c r="I11" s="29">
        <f t="shared" si="1"/>
        <v>601560</v>
      </c>
      <c r="J11" s="29">
        <f t="shared" si="6"/>
        <v>60156</v>
      </c>
      <c r="K11" s="11">
        <f t="shared" si="2"/>
        <v>661716</v>
      </c>
      <c r="L11" s="11">
        <v>0</v>
      </c>
      <c r="M11" s="33">
        <f t="shared" si="3"/>
        <v>661716</v>
      </c>
      <c r="N11" s="39"/>
      <c r="O11" s="37">
        <f t="shared" si="4"/>
        <v>661716</v>
      </c>
      <c r="P11" s="22" t="str">
        <f t="shared" si="5"/>
        <v>601,560</v>
      </c>
      <c r="Q11" s="8" t="str">
        <f t="shared" si="5"/>
        <v>60,156</v>
      </c>
      <c r="R11" s="8" t="str">
        <f>TEXT(K11,"###,###,###")</f>
        <v>661,716</v>
      </c>
      <c r="S11" s="8" t="str">
        <f t="shared" si="5"/>
        <v/>
      </c>
      <c r="T11" s="8" t="str">
        <f t="shared" si="5"/>
        <v>661,716</v>
      </c>
      <c r="U11" s="7" t="str">
        <f>[1]!VND(M11, TRUE,1)</f>
        <v>Sáu trăm sáu mươi mốt ngàn, bảy trăm mười sáu đồng</v>
      </c>
      <c r="V11" s="34">
        <v>43100</v>
      </c>
    </row>
    <row r="13" spans="1:22" x14ac:dyDescent="0.25">
      <c r="G13" s="35"/>
    </row>
  </sheetData>
  <pageMargins left="0.7" right="0.7" top="0.75" bottom="0.75" header="0.3" footer="0.3"/>
  <pageSetup paperSize="9" scale="8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J15" sqref="J15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43335</v>
      </c>
      <c r="D2" s="31">
        <v>43366</v>
      </c>
      <c r="E2" s="7">
        <v>165620</v>
      </c>
      <c r="F2" s="7">
        <v>169262</v>
      </c>
      <c r="G2" s="9">
        <f t="shared" ref="G2:G11" si="0">F2-E2</f>
        <v>3642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 t="s">
        <v>50</v>
      </c>
    </row>
    <row r="3" spans="1:22" x14ac:dyDescent="0.25">
      <c r="A3" s="6">
        <v>3</v>
      </c>
      <c r="B3" s="7" t="s">
        <v>46</v>
      </c>
      <c r="C3" s="31">
        <v>43335</v>
      </c>
      <c r="D3" s="31">
        <v>43366</v>
      </c>
      <c r="E3" s="7">
        <v>18895</v>
      </c>
      <c r="F3" s="7">
        <v>19195</v>
      </c>
      <c r="G3" s="9">
        <f t="shared" si="0"/>
        <v>300</v>
      </c>
      <c r="H3" s="23">
        <v>3182</v>
      </c>
      <c r="I3" s="29">
        <f t="shared" ref="I3:I11" si="1">G3*H3</f>
        <v>954600</v>
      </c>
      <c r="J3" s="29"/>
      <c r="K3" s="11">
        <f t="shared" ref="K3:K11" si="2">I3+J3</f>
        <v>954600</v>
      </c>
      <c r="L3" s="11"/>
      <c r="M3" s="33">
        <f t="shared" ref="M3:M11" si="3">L3+K3</f>
        <v>954600</v>
      </c>
      <c r="N3" s="39"/>
      <c r="O3" s="37">
        <f t="shared" ref="O3:O11" si="4">M3-N3</f>
        <v>954600</v>
      </c>
      <c r="P3" s="22" t="str">
        <f t="shared" ref="P3:T11" si="5">TEXT(I3,"###,###,###")</f>
        <v>954,600</v>
      </c>
      <c r="Q3" s="8" t="str">
        <f t="shared" si="5"/>
        <v/>
      </c>
      <c r="R3" s="8" t="str">
        <f t="shared" si="5"/>
        <v>954,600</v>
      </c>
      <c r="S3" s="8" t="str">
        <f t="shared" si="5"/>
        <v/>
      </c>
      <c r="T3" s="8" t="str">
        <f t="shared" si="5"/>
        <v>954,600</v>
      </c>
      <c r="U3" s="7" t="str">
        <f>[1]!VND(M3, TRUE,1)</f>
        <v>Chín trăm năm mươi bốn ngàn, sáu trăm đồng</v>
      </c>
      <c r="V3" s="34" t="s">
        <v>50</v>
      </c>
    </row>
    <row r="4" spans="1:22" x14ac:dyDescent="0.25">
      <c r="A4" s="6">
        <v>5</v>
      </c>
      <c r="B4" s="45" t="s">
        <v>45</v>
      </c>
      <c r="C4" s="31">
        <v>43335</v>
      </c>
      <c r="D4" s="31">
        <v>43366</v>
      </c>
      <c r="E4" s="7">
        <v>26882</v>
      </c>
      <c r="F4" s="7">
        <v>26882</v>
      </c>
      <c r="G4" s="9">
        <f t="shared" si="0"/>
        <v>0</v>
      </c>
      <c r="H4" s="23">
        <v>3182</v>
      </c>
      <c r="I4" s="29">
        <f t="shared" si="1"/>
        <v>0</v>
      </c>
      <c r="J4" s="29"/>
      <c r="K4" s="11">
        <f t="shared" si="2"/>
        <v>0</v>
      </c>
      <c r="L4" s="11"/>
      <c r="M4" s="33">
        <f t="shared" si="3"/>
        <v>0</v>
      </c>
      <c r="N4" s="39"/>
      <c r="O4" s="37">
        <f t="shared" si="4"/>
        <v>0</v>
      </c>
      <c r="P4" s="22" t="str">
        <f t="shared" si="5"/>
        <v/>
      </c>
      <c r="Q4" s="8" t="str">
        <f t="shared" si="5"/>
        <v/>
      </c>
      <c r="R4" s="8" t="str">
        <f t="shared" si="5"/>
        <v/>
      </c>
      <c r="S4" s="8" t="str">
        <f t="shared" si="5"/>
        <v/>
      </c>
      <c r="T4" s="8" t="str">
        <f t="shared" si="5"/>
        <v/>
      </c>
      <c r="U4" s="7" t="str">
        <f>[1]!VND(M4, TRUE,1)</f>
        <v>không đồng</v>
      </c>
      <c r="V4" s="34" t="s">
        <v>50</v>
      </c>
    </row>
    <row r="5" spans="1:22" x14ac:dyDescent="0.25">
      <c r="A5" s="6">
        <v>7</v>
      </c>
      <c r="B5" s="7" t="s">
        <v>47</v>
      </c>
      <c r="C5" s="31">
        <v>43335</v>
      </c>
      <c r="D5" s="31">
        <v>43366</v>
      </c>
      <c r="E5" s="7">
        <v>13871</v>
      </c>
      <c r="F5" s="7">
        <v>14116</v>
      </c>
      <c r="G5" s="9">
        <f t="shared" si="0"/>
        <v>245</v>
      </c>
      <c r="H5" s="23">
        <v>3182</v>
      </c>
      <c r="I5" s="29">
        <f t="shared" si="1"/>
        <v>779590</v>
      </c>
      <c r="J5" s="29"/>
      <c r="K5" s="11">
        <f t="shared" si="2"/>
        <v>779590</v>
      </c>
      <c r="L5" s="11"/>
      <c r="M5" s="33">
        <f t="shared" si="3"/>
        <v>779590</v>
      </c>
      <c r="N5" s="39"/>
      <c r="O5" s="37">
        <f t="shared" si="4"/>
        <v>779590</v>
      </c>
      <c r="P5" s="22" t="str">
        <f t="shared" si="5"/>
        <v>779,590</v>
      </c>
      <c r="Q5" s="8" t="str">
        <f t="shared" si="5"/>
        <v/>
      </c>
      <c r="R5" s="8" t="str">
        <f t="shared" si="5"/>
        <v>779,590</v>
      </c>
      <c r="S5" s="8" t="str">
        <f t="shared" si="5"/>
        <v/>
      </c>
      <c r="T5" s="8" t="str">
        <f t="shared" si="5"/>
        <v>779,590</v>
      </c>
      <c r="U5" s="7" t="str">
        <f>[1]!VND(M5, TRUE,1)</f>
        <v>Bảy trăm bảy mươi chín ngàn, năm trăm chín mươi đồng</v>
      </c>
      <c r="V5" s="34" t="s">
        <v>50</v>
      </c>
    </row>
    <row r="6" spans="1:22" x14ac:dyDescent="0.25">
      <c r="A6" s="6">
        <v>9</v>
      </c>
      <c r="B6" s="7" t="s">
        <v>40</v>
      </c>
      <c r="C6" s="31">
        <v>43335</v>
      </c>
      <c r="D6" s="31">
        <v>43366</v>
      </c>
      <c r="E6" s="7">
        <v>165052</v>
      </c>
      <c r="F6" s="7">
        <v>177707</v>
      </c>
      <c r="G6" s="9">
        <f t="shared" si="0"/>
        <v>12655</v>
      </c>
      <c r="H6" s="23">
        <v>3182</v>
      </c>
      <c r="I6" s="29">
        <f t="shared" si="1"/>
        <v>40268210</v>
      </c>
      <c r="J6" s="29"/>
      <c r="K6" s="11">
        <f t="shared" si="2"/>
        <v>40268210</v>
      </c>
      <c r="L6" s="11"/>
      <c r="M6" s="33">
        <f t="shared" si="3"/>
        <v>40268210</v>
      </c>
      <c r="N6" s="39"/>
      <c r="O6" s="37">
        <f t="shared" si="4"/>
        <v>40268210</v>
      </c>
      <c r="P6" s="22" t="str">
        <f t="shared" si="5"/>
        <v>40,268,210</v>
      </c>
      <c r="Q6" s="8" t="str">
        <f t="shared" si="5"/>
        <v/>
      </c>
      <c r="R6" s="8" t="str">
        <f t="shared" si="5"/>
        <v>40,268,210</v>
      </c>
      <c r="S6" s="8" t="str">
        <f t="shared" si="5"/>
        <v/>
      </c>
      <c r="T6" s="8" t="str">
        <f t="shared" si="5"/>
        <v>40,268,210</v>
      </c>
      <c r="U6" s="7" t="str">
        <f>[1]!VND(M6, TRUE,1)</f>
        <v>Bốn mươi triệu, hai trăm sáu mươi tám ngàn, hai trăm mười đồng</v>
      </c>
      <c r="V6" s="34" t="s">
        <v>50</v>
      </c>
    </row>
    <row r="7" spans="1:22" x14ac:dyDescent="0.25">
      <c r="A7" s="6">
        <v>11</v>
      </c>
      <c r="B7" s="25" t="s">
        <v>49</v>
      </c>
      <c r="C7" s="31">
        <v>43348</v>
      </c>
      <c r="D7" s="31">
        <v>43366</v>
      </c>
      <c r="E7" s="7">
        <v>0</v>
      </c>
      <c r="F7" s="7">
        <v>132</v>
      </c>
      <c r="G7" s="9">
        <f t="shared" si="0"/>
        <v>132</v>
      </c>
      <c r="H7" s="23">
        <v>3182</v>
      </c>
      <c r="I7" s="29">
        <f t="shared" si="1"/>
        <v>420024</v>
      </c>
      <c r="J7" s="29"/>
      <c r="K7" s="11">
        <f t="shared" si="2"/>
        <v>420024</v>
      </c>
      <c r="L7" s="11"/>
      <c r="M7" s="33">
        <f t="shared" si="3"/>
        <v>420024</v>
      </c>
      <c r="N7" s="39"/>
      <c r="O7" s="37">
        <f t="shared" si="4"/>
        <v>420024</v>
      </c>
      <c r="P7" s="22" t="str">
        <f t="shared" si="5"/>
        <v>420,024</v>
      </c>
      <c r="Q7" s="8" t="str">
        <f t="shared" si="5"/>
        <v/>
      </c>
      <c r="R7" s="8" t="str">
        <f t="shared" si="5"/>
        <v>420,024</v>
      </c>
      <c r="S7" s="8" t="str">
        <f t="shared" si="5"/>
        <v/>
      </c>
      <c r="T7" s="8" t="str">
        <f t="shared" si="5"/>
        <v>420,024</v>
      </c>
      <c r="U7" s="7" t="str">
        <f>[1]!VND(M7, TRUE,1)</f>
        <v>Bốn trăm hai mươi ngàn, không trăm hai mươi bốn đồng</v>
      </c>
      <c r="V7" s="34" t="s">
        <v>50</v>
      </c>
    </row>
    <row r="8" spans="1:22" x14ac:dyDescent="0.25">
      <c r="A8" s="6">
        <v>13</v>
      </c>
      <c r="B8" s="25" t="s">
        <v>48</v>
      </c>
      <c r="C8" s="31">
        <v>43335</v>
      </c>
      <c r="D8" s="31">
        <v>43366</v>
      </c>
      <c r="E8" s="7">
        <v>92717</v>
      </c>
      <c r="F8" s="7">
        <v>92717</v>
      </c>
      <c r="G8" s="9">
        <f t="shared" si="0"/>
        <v>0</v>
      </c>
      <c r="H8" s="23">
        <v>3182</v>
      </c>
      <c r="I8" s="29">
        <f t="shared" si="1"/>
        <v>0</v>
      </c>
      <c r="J8" s="29"/>
      <c r="K8" s="11">
        <f t="shared" si="2"/>
        <v>0</v>
      </c>
      <c r="L8" s="11"/>
      <c r="M8" s="33">
        <f t="shared" si="3"/>
        <v>0</v>
      </c>
      <c r="N8" s="39"/>
      <c r="O8" s="37">
        <f t="shared" si="4"/>
        <v>0</v>
      </c>
      <c r="P8" s="22" t="str">
        <f t="shared" si="5"/>
        <v/>
      </c>
      <c r="Q8" s="8" t="str">
        <f t="shared" si="5"/>
        <v/>
      </c>
      <c r="R8" s="8" t="str">
        <f t="shared" si="5"/>
        <v/>
      </c>
      <c r="S8" s="8"/>
      <c r="T8" s="8" t="str">
        <f t="shared" si="5"/>
        <v/>
      </c>
      <c r="U8" s="7" t="str">
        <f>[1]!VND(M8, TRUE,1)</f>
        <v>không đồng</v>
      </c>
      <c r="V8" s="34" t="s">
        <v>50</v>
      </c>
    </row>
    <row r="9" spans="1:22" x14ac:dyDescent="0.25">
      <c r="A9" s="6">
        <v>15</v>
      </c>
      <c r="B9" s="25" t="s">
        <v>11</v>
      </c>
      <c r="C9" s="31">
        <v>43335</v>
      </c>
      <c r="D9" s="31">
        <v>43366</v>
      </c>
      <c r="E9" s="7">
        <v>88997</v>
      </c>
      <c r="F9" s="7">
        <v>91727</v>
      </c>
      <c r="G9" s="7">
        <f t="shared" si="0"/>
        <v>2730</v>
      </c>
      <c r="H9" s="23">
        <v>3182</v>
      </c>
      <c r="I9" s="29">
        <f t="shared" si="1"/>
        <v>8686860</v>
      </c>
      <c r="J9" s="29"/>
      <c r="K9" s="11">
        <f t="shared" si="2"/>
        <v>8686860</v>
      </c>
      <c r="L9" s="11"/>
      <c r="M9" s="33">
        <f t="shared" si="3"/>
        <v>8686860</v>
      </c>
      <c r="N9" s="39"/>
      <c r="O9" s="37">
        <f t="shared" si="4"/>
        <v>8686860</v>
      </c>
      <c r="P9" s="22" t="str">
        <f t="shared" si="5"/>
        <v>8,686,860</v>
      </c>
      <c r="Q9" s="8" t="str">
        <f t="shared" si="5"/>
        <v/>
      </c>
      <c r="R9" s="8" t="str">
        <f t="shared" si="5"/>
        <v>8,686,860</v>
      </c>
      <c r="S9" s="8" t="str">
        <f t="shared" si="5"/>
        <v/>
      </c>
      <c r="T9" s="8" t="str">
        <f t="shared" si="5"/>
        <v>8,686,860</v>
      </c>
      <c r="U9" s="7" t="str">
        <f>[1]!VND(M9, TRUE,1)</f>
        <v>Tám triệu, sáu trăm tám mươi sáu ngàn, tám trăm sáu mươi đồng</v>
      </c>
      <c r="V9" s="34" t="s">
        <v>50</v>
      </c>
    </row>
    <row r="10" spans="1:22" x14ac:dyDescent="0.25">
      <c r="A10" s="6">
        <v>17</v>
      </c>
      <c r="B10" s="26" t="s">
        <v>8</v>
      </c>
      <c r="C10" s="31">
        <v>43335</v>
      </c>
      <c r="D10" s="31">
        <v>43366</v>
      </c>
      <c r="E10" s="7">
        <v>50149</v>
      </c>
      <c r="F10" s="7">
        <v>51533</v>
      </c>
      <c r="G10" s="9">
        <f t="shared" si="0"/>
        <v>1384</v>
      </c>
      <c r="H10" s="44">
        <v>1755</v>
      </c>
      <c r="I10" s="29">
        <f t="shared" si="1"/>
        <v>2428920</v>
      </c>
      <c r="J10" s="29">
        <f t="shared" ref="J10:J11" si="6">I10*0.1</f>
        <v>242892</v>
      </c>
      <c r="K10" s="11">
        <f t="shared" si="2"/>
        <v>2671812</v>
      </c>
      <c r="L10" s="11">
        <v>0</v>
      </c>
      <c r="M10" s="33">
        <f t="shared" si="3"/>
        <v>2671812</v>
      </c>
      <c r="N10" s="39"/>
      <c r="O10" s="37">
        <f t="shared" si="4"/>
        <v>2671812</v>
      </c>
      <c r="P10" s="22" t="str">
        <f t="shared" si="5"/>
        <v>2,428,920</v>
      </c>
      <c r="Q10" s="8" t="str">
        <f t="shared" si="5"/>
        <v>242,892</v>
      </c>
      <c r="R10" s="8" t="str">
        <f t="shared" si="5"/>
        <v>2,671,812</v>
      </c>
      <c r="S10" s="8" t="str">
        <f t="shared" si="5"/>
        <v/>
      </c>
      <c r="T10" s="8" t="str">
        <f t="shared" si="5"/>
        <v>2,671,812</v>
      </c>
      <c r="U10" s="7" t="str">
        <f>[1]!VND(M10, TRUE,1)</f>
        <v>Hai triệu, sáu trăm bảy mươi mốt ngàn, tám trăm mười hai đồng</v>
      </c>
      <c r="V10" s="34" t="s">
        <v>50</v>
      </c>
    </row>
    <row r="11" spans="1:22" x14ac:dyDescent="0.25">
      <c r="A11" s="6">
        <v>10</v>
      </c>
      <c r="B11" s="26" t="s">
        <v>26</v>
      </c>
      <c r="C11" s="31">
        <v>43335</v>
      </c>
      <c r="D11" s="31">
        <v>43366</v>
      </c>
      <c r="E11" s="7">
        <v>7300</v>
      </c>
      <c r="F11" s="7">
        <v>7300</v>
      </c>
      <c r="G11" s="24">
        <f t="shared" si="0"/>
        <v>0</v>
      </c>
      <c r="H11" s="44">
        <v>1755</v>
      </c>
      <c r="I11" s="29">
        <f t="shared" si="1"/>
        <v>0</v>
      </c>
      <c r="J11" s="29">
        <f t="shared" si="6"/>
        <v>0</v>
      </c>
      <c r="K11" s="11">
        <f t="shared" si="2"/>
        <v>0</v>
      </c>
      <c r="L11" s="11">
        <v>0</v>
      </c>
      <c r="M11" s="33">
        <f t="shared" si="3"/>
        <v>0</v>
      </c>
      <c r="N11" s="39"/>
      <c r="O11" s="37">
        <f t="shared" si="4"/>
        <v>0</v>
      </c>
      <c r="P11" s="22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7" t="str">
        <f>[1]!VND(M11, TRUE,1)</f>
        <v>không đồng</v>
      </c>
      <c r="V11" s="34" t="s">
        <v>50</v>
      </c>
    </row>
    <row r="13" spans="1:22" x14ac:dyDescent="0.25">
      <c r="G13" s="35"/>
    </row>
    <row r="14" spans="1:22" x14ac:dyDescent="0.25">
      <c r="I14" s="46"/>
    </row>
    <row r="15" spans="1:22" x14ac:dyDescent="0.25">
      <c r="I15" s="46"/>
      <c r="J15" s="4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opLeftCell="A97" workbookViewId="0">
      <selection activeCell="A99" sqref="A99:XFD113"/>
    </sheetView>
  </sheetViews>
  <sheetFormatPr defaultRowHeight="16.5" x14ac:dyDescent="0.25"/>
  <cols>
    <col min="1" max="1" width="9.140625" style="13"/>
    <col min="2" max="2" width="17.140625" style="13" customWidth="1"/>
    <col min="3" max="3" width="22.5703125" style="12" bestFit="1" customWidth="1"/>
    <col min="4" max="4" width="22.42578125" style="12" customWidth="1"/>
    <col min="5" max="5" width="20.7109375" style="12" bestFit="1" customWidth="1"/>
    <col min="6" max="16384" width="9.140625" style="12"/>
  </cols>
  <sheetData>
    <row r="1" spans="1:5" ht="42.75" customHeight="1" x14ac:dyDescent="0.25">
      <c r="A1" s="47" t="s">
        <v>34</v>
      </c>
      <c r="B1" s="48"/>
      <c r="C1" s="48"/>
      <c r="D1" s="48"/>
      <c r="E1" s="48"/>
    </row>
    <row r="2" spans="1:5" ht="15.75" customHeight="1" x14ac:dyDescent="0.25">
      <c r="A2" s="19"/>
      <c r="B2" s="20"/>
      <c r="C2" s="20"/>
      <c r="D2" s="20"/>
      <c r="E2" s="20"/>
    </row>
    <row r="3" spans="1:5" x14ac:dyDescent="0.25">
      <c r="A3" s="14" t="s">
        <v>0</v>
      </c>
      <c r="B3" s="14" t="s">
        <v>16</v>
      </c>
      <c r="C3" s="14" t="s">
        <v>18</v>
      </c>
      <c r="D3" s="14" t="s">
        <v>15</v>
      </c>
      <c r="E3" s="14" t="s">
        <v>17</v>
      </c>
    </row>
    <row r="4" spans="1:5" ht="50.25" customHeight="1" x14ac:dyDescent="0.25">
      <c r="A4" s="15">
        <v>1</v>
      </c>
      <c r="B4" s="17"/>
      <c r="C4" s="18"/>
      <c r="D4" s="16"/>
      <c r="E4" s="16"/>
    </row>
    <row r="5" spans="1:5" ht="50.25" customHeight="1" x14ac:dyDescent="0.25">
      <c r="A5" s="15">
        <v>2</v>
      </c>
      <c r="B5" s="15"/>
      <c r="C5" s="16"/>
      <c r="D5" s="16"/>
      <c r="E5" s="16"/>
    </row>
    <row r="6" spans="1:5" ht="50.25" customHeight="1" x14ac:dyDescent="0.25">
      <c r="A6" s="15">
        <v>3</v>
      </c>
      <c r="B6" s="15"/>
      <c r="C6" s="16"/>
      <c r="D6" s="16"/>
      <c r="E6" s="16"/>
    </row>
    <row r="7" spans="1:5" ht="50.25" customHeight="1" x14ac:dyDescent="0.25">
      <c r="A7" s="15">
        <v>4</v>
      </c>
      <c r="B7" s="15"/>
      <c r="C7" s="16"/>
      <c r="D7" s="16"/>
      <c r="E7" s="16"/>
    </row>
    <row r="8" spans="1:5" ht="50.25" customHeight="1" x14ac:dyDescent="0.25">
      <c r="A8" s="15">
        <v>5</v>
      </c>
      <c r="B8" s="15"/>
      <c r="C8" s="16"/>
      <c r="D8" s="16"/>
      <c r="E8" s="16"/>
    </row>
    <row r="9" spans="1:5" ht="50.25" customHeight="1" x14ac:dyDescent="0.25">
      <c r="A9" s="15">
        <v>6</v>
      </c>
      <c r="B9" s="15"/>
      <c r="C9" s="16"/>
      <c r="D9" s="16"/>
      <c r="E9" s="16"/>
    </row>
    <row r="10" spans="1:5" ht="50.25" customHeight="1" x14ac:dyDescent="0.25">
      <c r="A10" s="15">
        <v>7</v>
      </c>
      <c r="B10" s="15"/>
      <c r="C10" s="16"/>
      <c r="D10" s="16"/>
      <c r="E10" s="16"/>
    </row>
    <row r="11" spans="1:5" ht="50.25" customHeight="1" x14ac:dyDescent="0.25">
      <c r="A11" s="15">
        <v>8</v>
      </c>
      <c r="B11" s="15"/>
      <c r="C11" s="16"/>
      <c r="D11" s="16"/>
      <c r="E11" s="16"/>
    </row>
    <row r="12" spans="1:5" ht="50.25" customHeight="1" x14ac:dyDescent="0.25">
      <c r="A12" s="15">
        <v>9</v>
      </c>
      <c r="B12" s="15"/>
      <c r="C12" s="16"/>
      <c r="D12" s="16"/>
      <c r="E12" s="16"/>
    </row>
    <row r="13" spans="1:5" ht="50.25" customHeight="1" x14ac:dyDescent="0.25">
      <c r="A13" s="15">
        <v>10</v>
      </c>
      <c r="B13" s="15"/>
      <c r="C13" s="16"/>
      <c r="D13" s="16"/>
      <c r="E13" s="16"/>
    </row>
    <row r="14" spans="1:5" ht="50.25" customHeight="1" x14ac:dyDescent="0.25">
      <c r="A14" s="15">
        <v>11</v>
      </c>
      <c r="B14" s="15"/>
      <c r="C14" s="16"/>
      <c r="D14" s="16"/>
      <c r="E14" s="16"/>
    </row>
    <row r="15" spans="1:5" ht="50.25" customHeight="1" x14ac:dyDescent="0.25">
      <c r="A15" s="15">
        <v>12</v>
      </c>
      <c r="B15" s="15"/>
      <c r="C15" s="16"/>
      <c r="D15" s="16"/>
      <c r="E15" s="16"/>
    </row>
    <row r="16" spans="1:5" ht="50.25" customHeight="1" x14ac:dyDescent="0.25">
      <c r="A16" s="15">
        <v>13</v>
      </c>
      <c r="B16" s="15"/>
      <c r="C16" s="16"/>
      <c r="D16" s="16"/>
      <c r="E16" s="16"/>
    </row>
    <row r="17" spans="1:5" ht="50.25" customHeight="1" x14ac:dyDescent="0.25">
      <c r="A17" s="15">
        <v>14</v>
      </c>
      <c r="B17" s="15"/>
      <c r="C17" s="16"/>
      <c r="D17" s="16"/>
      <c r="E17" s="16"/>
    </row>
    <row r="18" spans="1:5" ht="45.75" customHeight="1" x14ac:dyDescent="0.25">
      <c r="A18" s="15">
        <v>15</v>
      </c>
      <c r="B18" s="15"/>
      <c r="C18" s="16"/>
      <c r="D18" s="16"/>
      <c r="E18" s="16"/>
    </row>
    <row r="20" spans="1:5" ht="42.75" customHeight="1" x14ac:dyDescent="0.25">
      <c r="A20" s="47" t="s">
        <v>35</v>
      </c>
      <c r="B20" s="48"/>
      <c r="C20" s="48"/>
      <c r="D20" s="48"/>
      <c r="E20" s="48"/>
    </row>
    <row r="21" spans="1:5" ht="15.75" customHeight="1" x14ac:dyDescent="0.25">
      <c r="A21" s="19"/>
      <c r="B21" s="20"/>
      <c r="C21" s="20"/>
      <c r="D21" s="20"/>
      <c r="E21" s="20"/>
    </row>
    <row r="22" spans="1:5" x14ac:dyDescent="0.25">
      <c r="A22" s="14" t="s">
        <v>0</v>
      </c>
      <c r="B22" s="14" t="s">
        <v>16</v>
      </c>
      <c r="C22" s="14" t="s">
        <v>18</v>
      </c>
      <c r="D22" s="14" t="s">
        <v>15</v>
      </c>
      <c r="E22" s="14" t="s">
        <v>17</v>
      </c>
    </row>
    <row r="23" spans="1:5" ht="50.25" customHeight="1" x14ac:dyDescent="0.25">
      <c r="A23" s="15">
        <v>1</v>
      </c>
      <c r="B23" s="17"/>
      <c r="C23" s="18"/>
      <c r="D23" s="16"/>
      <c r="E23" s="16"/>
    </row>
    <row r="24" spans="1:5" ht="50.25" customHeight="1" x14ac:dyDescent="0.25">
      <c r="A24" s="15">
        <v>2</v>
      </c>
      <c r="B24" s="15"/>
      <c r="C24" s="16"/>
      <c r="D24" s="16"/>
      <c r="E24" s="16"/>
    </row>
    <row r="25" spans="1:5" ht="50.25" customHeight="1" x14ac:dyDescent="0.25">
      <c r="A25" s="15">
        <v>3</v>
      </c>
      <c r="B25" s="15"/>
      <c r="C25" s="16"/>
      <c r="D25" s="16"/>
      <c r="E25" s="16"/>
    </row>
    <row r="26" spans="1:5" ht="50.25" customHeight="1" x14ac:dyDescent="0.25">
      <c r="A26" s="15">
        <v>4</v>
      </c>
      <c r="B26" s="15"/>
      <c r="C26" s="16"/>
      <c r="D26" s="16"/>
      <c r="E26" s="16"/>
    </row>
    <row r="27" spans="1:5" ht="50.25" customHeight="1" x14ac:dyDescent="0.25">
      <c r="A27" s="15">
        <v>5</v>
      </c>
      <c r="B27" s="15"/>
      <c r="C27" s="16"/>
      <c r="D27" s="16"/>
      <c r="E27" s="16"/>
    </row>
    <row r="28" spans="1:5" ht="50.25" customHeight="1" x14ac:dyDescent="0.25">
      <c r="A28" s="15">
        <v>6</v>
      </c>
      <c r="B28" s="15"/>
      <c r="C28" s="16"/>
      <c r="D28" s="16"/>
      <c r="E28" s="16"/>
    </row>
    <row r="29" spans="1:5" ht="50.25" customHeight="1" x14ac:dyDescent="0.25">
      <c r="A29" s="15">
        <v>7</v>
      </c>
      <c r="B29" s="15"/>
      <c r="C29" s="16"/>
      <c r="D29" s="16"/>
      <c r="E29" s="16"/>
    </row>
    <row r="30" spans="1:5" ht="50.25" customHeight="1" x14ac:dyDescent="0.25">
      <c r="A30" s="15">
        <v>8</v>
      </c>
      <c r="B30" s="15"/>
      <c r="C30" s="16"/>
      <c r="D30" s="16"/>
      <c r="E30" s="16"/>
    </row>
    <row r="31" spans="1:5" ht="50.25" customHeight="1" x14ac:dyDescent="0.25">
      <c r="A31" s="15">
        <v>9</v>
      </c>
      <c r="B31" s="15"/>
      <c r="C31" s="16"/>
      <c r="D31" s="16"/>
      <c r="E31" s="16"/>
    </row>
    <row r="32" spans="1:5" ht="50.25" customHeight="1" x14ac:dyDescent="0.25">
      <c r="A32" s="15">
        <v>10</v>
      </c>
      <c r="B32" s="15"/>
      <c r="C32" s="16"/>
      <c r="D32" s="16"/>
      <c r="E32" s="16"/>
    </row>
    <row r="33" spans="1:5" ht="50.25" customHeight="1" x14ac:dyDescent="0.25">
      <c r="A33" s="15">
        <v>11</v>
      </c>
      <c r="B33" s="15"/>
      <c r="C33" s="16"/>
      <c r="D33" s="16"/>
      <c r="E33" s="16"/>
    </row>
    <row r="34" spans="1:5" ht="50.25" customHeight="1" x14ac:dyDescent="0.25">
      <c r="A34" s="15">
        <v>12</v>
      </c>
      <c r="B34" s="15"/>
      <c r="C34" s="16"/>
      <c r="D34" s="16"/>
      <c r="E34" s="16"/>
    </row>
    <row r="35" spans="1:5" ht="50.25" customHeight="1" x14ac:dyDescent="0.25">
      <c r="A35" s="15">
        <v>13</v>
      </c>
      <c r="B35" s="15"/>
      <c r="C35" s="16"/>
      <c r="D35" s="16"/>
      <c r="E35" s="16"/>
    </row>
    <row r="36" spans="1:5" ht="50.25" customHeight="1" x14ac:dyDescent="0.25">
      <c r="A36" s="15">
        <v>14</v>
      </c>
      <c r="B36" s="15"/>
      <c r="C36" s="16"/>
      <c r="D36" s="16"/>
      <c r="E36" s="16"/>
    </row>
    <row r="37" spans="1:5" ht="45.75" customHeight="1" x14ac:dyDescent="0.25">
      <c r="A37" s="15">
        <v>15</v>
      </c>
      <c r="B37" s="15"/>
      <c r="C37" s="16"/>
      <c r="D37" s="16"/>
      <c r="E37" s="16"/>
    </row>
    <row r="39" spans="1:5" ht="42.75" customHeight="1" x14ac:dyDescent="0.25">
      <c r="A39" s="47" t="s">
        <v>36</v>
      </c>
      <c r="B39" s="48"/>
      <c r="C39" s="48"/>
      <c r="D39" s="48"/>
      <c r="E39" s="48"/>
    </row>
    <row r="40" spans="1:5" ht="15.75" customHeight="1" x14ac:dyDescent="0.25">
      <c r="A40" s="19"/>
      <c r="B40" s="20"/>
      <c r="C40" s="20"/>
      <c r="D40" s="20"/>
      <c r="E40" s="20"/>
    </row>
    <row r="41" spans="1:5" x14ac:dyDescent="0.25">
      <c r="A41" s="14" t="s">
        <v>0</v>
      </c>
      <c r="B41" s="14" t="s">
        <v>16</v>
      </c>
      <c r="C41" s="14" t="s">
        <v>18</v>
      </c>
      <c r="D41" s="14" t="s">
        <v>15</v>
      </c>
      <c r="E41" s="14" t="s">
        <v>17</v>
      </c>
    </row>
    <row r="42" spans="1:5" ht="50.25" customHeight="1" x14ac:dyDescent="0.25">
      <c r="A42" s="15">
        <v>1</v>
      </c>
      <c r="B42" s="17"/>
      <c r="C42" s="18"/>
      <c r="D42" s="15"/>
      <c r="E42" s="15"/>
    </row>
    <row r="43" spans="1:5" ht="50.25" customHeight="1" x14ac:dyDescent="0.25">
      <c r="A43" s="15">
        <v>2</v>
      </c>
      <c r="B43" s="15"/>
      <c r="C43" s="16"/>
      <c r="D43" s="16"/>
      <c r="E43" s="16"/>
    </row>
    <row r="44" spans="1:5" ht="50.25" customHeight="1" x14ac:dyDescent="0.25">
      <c r="A44" s="15">
        <v>3</v>
      </c>
      <c r="B44" s="15"/>
      <c r="C44" s="16"/>
      <c r="D44" s="16"/>
      <c r="E44" s="16"/>
    </row>
    <row r="45" spans="1:5" ht="50.25" customHeight="1" x14ac:dyDescent="0.25">
      <c r="A45" s="15">
        <v>4</v>
      </c>
      <c r="B45" s="15"/>
      <c r="C45" s="16"/>
      <c r="D45" s="16"/>
      <c r="E45" s="16"/>
    </row>
    <row r="46" spans="1:5" ht="50.25" customHeight="1" x14ac:dyDescent="0.25">
      <c r="A46" s="15">
        <v>5</v>
      </c>
      <c r="B46" s="15"/>
      <c r="C46" s="16"/>
      <c r="D46" s="16"/>
      <c r="E46" s="16"/>
    </row>
    <row r="47" spans="1:5" ht="50.25" customHeight="1" x14ac:dyDescent="0.25">
      <c r="A47" s="15">
        <v>6</v>
      </c>
      <c r="B47" s="15"/>
      <c r="C47" s="16"/>
      <c r="D47" s="16"/>
      <c r="E47" s="16"/>
    </row>
    <row r="48" spans="1:5" ht="50.25" customHeight="1" x14ac:dyDescent="0.25">
      <c r="A48" s="15">
        <v>7</v>
      </c>
      <c r="B48" s="15"/>
      <c r="C48" s="16"/>
      <c r="D48" s="16"/>
      <c r="E48" s="16"/>
    </row>
    <row r="49" spans="1:5" ht="50.25" customHeight="1" x14ac:dyDescent="0.25">
      <c r="A49" s="15">
        <v>8</v>
      </c>
      <c r="B49" s="15"/>
      <c r="C49" s="16"/>
      <c r="D49" s="16"/>
      <c r="E49" s="16"/>
    </row>
    <row r="50" spans="1:5" ht="50.25" customHeight="1" x14ac:dyDescent="0.25">
      <c r="A50" s="15">
        <v>9</v>
      </c>
      <c r="B50" s="15"/>
      <c r="C50" s="16"/>
      <c r="D50" s="16"/>
      <c r="E50" s="16"/>
    </row>
    <row r="51" spans="1:5" ht="50.25" customHeight="1" x14ac:dyDescent="0.25">
      <c r="A51" s="15">
        <v>10</v>
      </c>
      <c r="B51" s="15"/>
      <c r="C51" s="16"/>
      <c r="D51" s="16"/>
      <c r="E51" s="16"/>
    </row>
    <row r="52" spans="1:5" ht="50.25" customHeight="1" x14ac:dyDescent="0.25">
      <c r="A52" s="15">
        <v>11</v>
      </c>
      <c r="B52" s="15"/>
      <c r="C52" s="16"/>
      <c r="D52" s="16"/>
      <c r="E52" s="16"/>
    </row>
    <row r="53" spans="1:5" ht="50.25" customHeight="1" x14ac:dyDescent="0.25">
      <c r="A53" s="15">
        <v>12</v>
      </c>
      <c r="B53" s="15"/>
      <c r="C53" s="16"/>
      <c r="D53" s="16"/>
      <c r="E53" s="16"/>
    </row>
    <row r="54" spans="1:5" ht="50.25" customHeight="1" x14ac:dyDescent="0.25">
      <c r="A54" s="15">
        <v>13</v>
      </c>
      <c r="B54" s="15"/>
      <c r="C54" s="16"/>
      <c r="D54" s="16"/>
      <c r="E54" s="16"/>
    </row>
    <row r="55" spans="1:5" ht="50.25" customHeight="1" x14ac:dyDescent="0.25">
      <c r="A55" s="15">
        <v>14</v>
      </c>
      <c r="B55" s="15"/>
      <c r="C55" s="16"/>
      <c r="D55" s="16"/>
      <c r="E55" s="16"/>
    </row>
    <row r="56" spans="1:5" ht="45.75" customHeight="1" x14ac:dyDescent="0.25">
      <c r="A56" s="15">
        <v>15</v>
      </c>
      <c r="B56" s="15"/>
      <c r="C56" s="16"/>
      <c r="D56" s="16"/>
      <c r="E56" s="16"/>
    </row>
    <row r="58" spans="1:5" ht="42.75" customHeight="1" x14ac:dyDescent="0.25">
      <c r="A58" s="47" t="s">
        <v>37</v>
      </c>
      <c r="B58" s="48"/>
      <c r="C58" s="48"/>
      <c r="D58" s="48"/>
      <c r="E58" s="48"/>
    </row>
    <row r="59" spans="1:5" ht="15.75" customHeight="1" x14ac:dyDescent="0.25">
      <c r="A59" s="19"/>
      <c r="B59" s="20"/>
      <c r="C59" s="20"/>
      <c r="D59" s="20"/>
      <c r="E59" s="20"/>
    </row>
    <row r="60" spans="1:5" x14ac:dyDescent="0.25">
      <c r="A60" s="14" t="s">
        <v>0</v>
      </c>
      <c r="B60" s="14" t="s">
        <v>16</v>
      </c>
      <c r="C60" s="14" t="s">
        <v>18</v>
      </c>
      <c r="D60" s="14" t="s">
        <v>15</v>
      </c>
      <c r="E60" s="14" t="s">
        <v>17</v>
      </c>
    </row>
    <row r="61" spans="1:5" ht="50.25" customHeight="1" x14ac:dyDescent="0.25">
      <c r="A61" s="15">
        <v>1</v>
      </c>
      <c r="B61" s="17"/>
      <c r="C61" s="18"/>
      <c r="D61" s="16"/>
      <c r="E61" s="16"/>
    </row>
    <row r="62" spans="1:5" ht="50.25" customHeight="1" x14ac:dyDescent="0.25">
      <c r="A62" s="15">
        <v>2</v>
      </c>
      <c r="B62" s="15"/>
      <c r="C62" s="16"/>
      <c r="D62" s="16"/>
      <c r="E62" s="16"/>
    </row>
    <row r="63" spans="1:5" ht="50.25" customHeight="1" x14ac:dyDescent="0.25">
      <c r="A63" s="15">
        <v>3</v>
      </c>
      <c r="B63" s="15"/>
      <c r="C63" s="16"/>
      <c r="D63" s="16"/>
      <c r="E63" s="16"/>
    </row>
    <row r="64" spans="1:5" ht="50.25" customHeight="1" x14ac:dyDescent="0.25">
      <c r="A64" s="15">
        <v>4</v>
      </c>
      <c r="B64" s="15"/>
      <c r="C64" s="16"/>
      <c r="D64" s="16"/>
      <c r="E64" s="16"/>
    </row>
    <row r="65" spans="1:5" ht="50.25" customHeight="1" x14ac:dyDescent="0.25">
      <c r="A65" s="15">
        <v>5</v>
      </c>
      <c r="B65" s="15"/>
      <c r="C65" s="16"/>
      <c r="D65" s="16"/>
      <c r="E65" s="16"/>
    </row>
    <row r="66" spans="1:5" ht="50.25" customHeight="1" x14ac:dyDescent="0.25">
      <c r="A66" s="15">
        <v>6</v>
      </c>
      <c r="B66" s="15"/>
      <c r="C66" s="16"/>
      <c r="D66" s="16"/>
      <c r="E66" s="16"/>
    </row>
    <row r="67" spans="1:5" ht="50.25" customHeight="1" x14ac:dyDescent="0.25">
      <c r="A67" s="15">
        <v>7</v>
      </c>
      <c r="B67" s="15"/>
      <c r="C67" s="16"/>
      <c r="D67" s="16"/>
      <c r="E67" s="16"/>
    </row>
    <row r="68" spans="1:5" ht="50.25" customHeight="1" x14ac:dyDescent="0.25">
      <c r="A68" s="15">
        <v>8</v>
      </c>
      <c r="B68" s="15"/>
      <c r="C68" s="16"/>
      <c r="D68" s="16"/>
      <c r="E68" s="16"/>
    </row>
    <row r="69" spans="1:5" ht="50.25" customHeight="1" x14ac:dyDescent="0.25">
      <c r="A69" s="15">
        <v>9</v>
      </c>
      <c r="B69" s="15"/>
      <c r="C69" s="16"/>
      <c r="D69" s="16"/>
      <c r="E69" s="16"/>
    </row>
    <row r="70" spans="1:5" ht="50.25" customHeight="1" x14ac:dyDescent="0.25">
      <c r="A70" s="15">
        <v>10</v>
      </c>
      <c r="B70" s="15"/>
      <c r="C70" s="16"/>
      <c r="D70" s="16"/>
      <c r="E70" s="16"/>
    </row>
    <row r="71" spans="1:5" ht="50.25" customHeight="1" x14ac:dyDescent="0.25">
      <c r="A71" s="15">
        <v>11</v>
      </c>
      <c r="B71" s="15"/>
      <c r="C71" s="16"/>
      <c r="D71" s="16"/>
      <c r="E71" s="16"/>
    </row>
    <row r="72" spans="1:5" ht="50.25" customHeight="1" x14ac:dyDescent="0.25">
      <c r="A72" s="15">
        <v>12</v>
      </c>
      <c r="B72" s="15"/>
      <c r="C72" s="16"/>
      <c r="D72" s="16"/>
      <c r="E72" s="16"/>
    </row>
    <row r="73" spans="1:5" ht="50.25" customHeight="1" x14ac:dyDescent="0.25">
      <c r="A73" s="15">
        <v>13</v>
      </c>
      <c r="B73" s="15"/>
      <c r="C73" s="16"/>
      <c r="D73" s="16"/>
      <c r="E73" s="16"/>
    </row>
    <row r="74" spans="1:5" ht="50.25" customHeight="1" x14ac:dyDescent="0.25">
      <c r="A74" s="15">
        <v>14</v>
      </c>
      <c r="B74" s="15"/>
      <c r="C74" s="16"/>
      <c r="D74" s="16"/>
      <c r="E74" s="16"/>
    </row>
    <row r="75" spans="1:5" ht="45.75" customHeight="1" x14ac:dyDescent="0.25">
      <c r="A75" s="15">
        <v>15</v>
      </c>
      <c r="B75" s="15"/>
      <c r="C75" s="16"/>
      <c r="D75" s="16"/>
      <c r="E75" s="16"/>
    </row>
    <row r="77" spans="1:5" ht="42.75" customHeight="1" x14ac:dyDescent="0.25">
      <c r="A77" s="47" t="s">
        <v>38</v>
      </c>
      <c r="B77" s="48"/>
      <c r="C77" s="48"/>
      <c r="D77" s="48"/>
      <c r="E77" s="48"/>
    </row>
    <row r="78" spans="1:5" ht="15.75" customHeight="1" x14ac:dyDescent="0.25">
      <c r="A78" s="19"/>
      <c r="B78" s="20"/>
      <c r="C78" s="20"/>
      <c r="D78" s="20"/>
      <c r="E78" s="20"/>
    </row>
    <row r="79" spans="1:5" x14ac:dyDescent="0.25">
      <c r="A79" s="14" t="s">
        <v>0</v>
      </c>
      <c r="B79" s="14" t="s">
        <v>16</v>
      </c>
      <c r="C79" s="14" t="s">
        <v>18</v>
      </c>
      <c r="D79" s="14" t="s">
        <v>15</v>
      </c>
      <c r="E79" s="14" t="s">
        <v>17</v>
      </c>
    </row>
    <row r="80" spans="1:5" ht="50.25" customHeight="1" x14ac:dyDescent="0.25">
      <c r="A80" s="15">
        <v>1</v>
      </c>
      <c r="B80" s="17"/>
      <c r="C80" s="18"/>
      <c r="D80" s="16"/>
      <c r="E80" s="16"/>
    </row>
    <row r="81" spans="1:5" ht="50.25" customHeight="1" x14ac:dyDescent="0.25">
      <c r="A81" s="15">
        <v>2</v>
      </c>
      <c r="B81" s="15"/>
      <c r="C81" s="16"/>
      <c r="D81" s="16"/>
      <c r="E81" s="16"/>
    </row>
    <row r="82" spans="1:5" ht="50.25" customHeight="1" x14ac:dyDescent="0.25">
      <c r="A82" s="15">
        <v>3</v>
      </c>
      <c r="B82" s="15"/>
      <c r="C82" s="16"/>
      <c r="D82" s="16"/>
      <c r="E82" s="16"/>
    </row>
    <row r="83" spans="1:5" ht="50.25" customHeight="1" x14ac:dyDescent="0.25">
      <c r="A83" s="15">
        <v>4</v>
      </c>
      <c r="B83" s="15"/>
      <c r="C83" s="16"/>
      <c r="D83" s="16"/>
      <c r="E83" s="16"/>
    </row>
    <row r="84" spans="1:5" ht="50.25" customHeight="1" x14ac:dyDescent="0.25">
      <c r="A84" s="15">
        <v>5</v>
      </c>
      <c r="B84" s="15"/>
      <c r="C84" s="16"/>
      <c r="D84" s="16"/>
      <c r="E84" s="16"/>
    </row>
    <row r="85" spans="1:5" ht="50.25" customHeight="1" x14ac:dyDescent="0.25">
      <c r="A85" s="15">
        <v>6</v>
      </c>
      <c r="B85" s="15"/>
      <c r="C85" s="16"/>
      <c r="D85" s="16"/>
      <c r="E85" s="16"/>
    </row>
    <row r="86" spans="1:5" ht="50.25" customHeight="1" x14ac:dyDescent="0.25">
      <c r="A86" s="15">
        <v>7</v>
      </c>
      <c r="B86" s="15"/>
      <c r="C86" s="16"/>
      <c r="D86" s="16"/>
      <c r="E86" s="16"/>
    </row>
    <row r="87" spans="1:5" ht="50.25" customHeight="1" x14ac:dyDescent="0.25">
      <c r="A87" s="15">
        <v>8</v>
      </c>
      <c r="B87" s="15"/>
      <c r="C87" s="16"/>
      <c r="D87" s="16"/>
      <c r="E87" s="16"/>
    </row>
    <row r="88" spans="1:5" ht="50.25" customHeight="1" x14ac:dyDescent="0.25">
      <c r="A88" s="15">
        <v>9</v>
      </c>
      <c r="B88" s="15"/>
      <c r="C88" s="16"/>
      <c r="D88" s="16"/>
      <c r="E88" s="16"/>
    </row>
    <row r="89" spans="1:5" ht="50.25" customHeight="1" x14ac:dyDescent="0.25">
      <c r="A89" s="15">
        <v>10</v>
      </c>
      <c r="B89" s="15"/>
      <c r="C89" s="16"/>
      <c r="D89" s="16"/>
      <c r="E89" s="16"/>
    </row>
    <row r="90" spans="1:5" ht="50.25" customHeight="1" x14ac:dyDescent="0.25">
      <c r="A90" s="15">
        <v>11</v>
      </c>
      <c r="B90" s="15"/>
      <c r="C90" s="16"/>
      <c r="D90" s="16"/>
      <c r="E90" s="16"/>
    </row>
    <row r="91" spans="1:5" ht="50.25" customHeight="1" x14ac:dyDescent="0.25">
      <c r="A91" s="15">
        <v>12</v>
      </c>
      <c r="B91" s="15"/>
      <c r="C91" s="16"/>
      <c r="D91" s="16"/>
      <c r="E91" s="16"/>
    </row>
    <row r="92" spans="1:5" ht="50.25" customHeight="1" x14ac:dyDescent="0.25">
      <c r="A92" s="15">
        <v>13</v>
      </c>
      <c r="B92" s="15"/>
      <c r="C92" s="16"/>
      <c r="D92" s="16"/>
      <c r="E92" s="16"/>
    </row>
    <row r="93" spans="1:5" ht="50.25" customHeight="1" x14ac:dyDescent="0.25">
      <c r="A93" s="15">
        <v>14</v>
      </c>
      <c r="B93" s="15"/>
      <c r="C93" s="16"/>
      <c r="D93" s="16"/>
      <c r="E93" s="16"/>
    </row>
    <row r="94" spans="1:5" ht="45.75" customHeight="1" x14ac:dyDescent="0.25">
      <c r="A94" s="15">
        <v>15</v>
      </c>
      <c r="B94" s="15"/>
      <c r="C94" s="16"/>
      <c r="D94" s="16"/>
      <c r="E94" s="16"/>
    </row>
    <row r="95" spans="1:5" ht="16.5" customHeight="1" x14ac:dyDescent="0.25"/>
    <row r="96" spans="1:5" ht="50.1" customHeight="1" x14ac:dyDescent="0.25">
      <c r="A96" s="47" t="s">
        <v>39</v>
      </c>
      <c r="B96" s="48"/>
      <c r="C96" s="48"/>
      <c r="D96" s="48"/>
      <c r="E96" s="48"/>
    </row>
    <row r="97" spans="1:5" ht="11.25" customHeight="1" x14ac:dyDescent="0.25">
      <c r="A97" s="40"/>
      <c r="B97" s="41"/>
      <c r="C97" s="41"/>
      <c r="D97" s="41"/>
      <c r="E97" s="41"/>
    </row>
    <row r="98" spans="1:5" ht="27.75" customHeight="1" x14ac:dyDescent="0.25">
      <c r="A98" s="14" t="s">
        <v>0</v>
      </c>
      <c r="B98" s="14" t="s">
        <v>16</v>
      </c>
      <c r="C98" s="14" t="s">
        <v>18</v>
      </c>
      <c r="D98" s="14" t="s">
        <v>15</v>
      </c>
      <c r="E98" s="14" t="s">
        <v>17</v>
      </c>
    </row>
    <row r="99" spans="1:5" ht="45" customHeight="1" x14ac:dyDescent="0.25">
      <c r="A99" s="15">
        <v>1</v>
      </c>
      <c r="B99" s="17"/>
      <c r="C99" s="18"/>
      <c r="D99" s="16"/>
      <c r="E99" s="16"/>
    </row>
    <row r="100" spans="1:5" ht="45" customHeight="1" x14ac:dyDescent="0.25">
      <c r="A100" s="15">
        <v>2</v>
      </c>
      <c r="B100" s="15"/>
      <c r="C100" s="16"/>
      <c r="D100" s="16"/>
      <c r="E100" s="16"/>
    </row>
    <row r="101" spans="1:5" ht="45" customHeight="1" x14ac:dyDescent="0.25">
      <c r="A101" s="15">
        <v>3</v>
      </c>
      <c r="B101" s="15"/>
      <c r="C101" s="16"/>
      <c r="D101" s="16"/>
      <c r="E101" s="16"/>
    </row>
    <row r="102" spans="1:5" ht="45" customHeight="1" x14ac:dyDescent="0.25">
      <c r="A102" s="15">
        <v>4</v>
      </c>
      <c r="B102" s="15"/>
      <c r="C102" s="16"/>
      <c r="D102" s="16"/>
      <c r="E102" s="16"/>
    </row>
    <row r="103" spans="1:5" ht="45" customHeight="1" x14ac:dyDescent="0.25">
      <c r="A103" s="15">
        <v>5</v>
      </c>
      <c r="B103" s="15"/>
      <c r="C103" s="16"/>
      <c r="D103" s="16"/>
      <c r="E103" s="16"/>
    </row>
    <row r="104" spans="1:5" ht="45" customHeight="1" x14ac:dyDescent="0.25">
      <c r="A104" s="15">
        <v>6</v>
      </c>
      <c r="B104" s="15"/>
      <c r="C104" s="16"/>
      <c r="D104" s="16"/>
      <c r="E104" s="16"/>
    </row>
    <row r="105" spans="1:5" ht="45" customHeight="1" x14ac:dyDescent="0.25">
      <c r="A105" s="15">
        <v>7</v>
      </c>
      <c r="B105" s="15"/>
      <c r="C105" s="16"/>
      <c r="D105" s="16"/>
      <c r="E105" s="16"/>
    </row>
    <row r="106" spans="1:5" ht="45" customHeight="1" x14ac:dyDescent="0.25">
      <c r="A106" s="15">
        <v>8</v>
      </c>
      <c r="B106" s="15"/>
      <c r="C106" s="16"/>
      <c r="D106" s="16"/>
      <c r="E106" s="16"/>
    </row>
    <row r="107" spans="1:5" ht="45" customHeight="1" x14ac:dyDescent="0.25">
      <c r="A107" s="15">
        <v>9</v>
      </c>
      <c r="B107" s="15"/>
      <c r="C107" s="16"/>
      <c r="D107" s="16"/>
      <c r="E107" s="16"/>
    </row>
    <row r="108" spans="1:5" ht="45" customHeight="1" x14ac:dyDescent="0.25">
      <c r="A108" s="15">
        <v>10</v>
      </c>
      <c r="B108" s="15"/>
      <c r="C108" s="16"/>
      <c r="D108" s="16"/>
      <c r="E108" s="16"/>
    </row>
    <row r="109" spans="1:5" ht="45" customHeight="1" x14ac:dyDescent="0.25">
      <c r="A109" s="15">
        <v>11</v>
      </c>
      <c r="B109" s="15"/>
      <c r="C109" s="16"/>
      <c r="D109" s="16"/>
      <c r="E109" s="16"/>
    </row>
    <row r="110" spans="1:5" ht="45" customHeight="1" x14ac:dyDescent="0.25">
      <c r="A110" s="15">
        <v>12</v>
      </c>
      <c r="B110" s="15"/>
      <c r="C110" s="16"/>
      <c r="D110" s="16"/>
      <c r="E110" s="16"/>
    </row>
    <row r="111" spans="1:5" ht="45" customHeight="1" x14ac:dyDescent="0.25">
      <c r="A111" s="15">
        <v>13</v>
      </c>
      <c r="B111" s="15"/>
      <c r="C111" s="16"/>
      <c r="D111" s="16"/>
      <c r="E111" s="16"/>
    </row>
    <row r="112" spans="1:5" ht="45" customHeight="1" x14ac:dyDescent="0.25">
      <c r="A112" s="15">
        <v>14</v>
      </c>
      <c r="B112" s="15"/>
      <c r="C112" s="16"/>
      <c r="D112" s="16"/>
      <c r="E112" s="16"/>
    </row>
    <row r="113" spans="1:5" ht="45" customHeight="1" x14ac:dyDescent="0.25">
      <c r="A113" s="15">
        <v>15</v>
      </c>
      <c r="B113" s="15"/>
      <c r="C113" s="16"/>
      <c r="D113" s="16"/>
      <c r="E113" s="16"/>
    </row>
  </sheetData>
  <mergeCells count="6">
    <mergeCell ref="A96:E96"/>
    <mergeCell ref="A58:E58"/>
    <mergeCell ref="A77:E77"/>
    <mergeCell ref="A1:E1"/>
    <mergeCell ref="A20:E20"/>
    <mergeCell ref="A39:E39"/>
  </mergeCells>
  <pageMargins left="0.66" right="0.16" top="0.21" bottom="0" header="0.17" footer="0.17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H9" sqref="H9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8" width="7.5703125" style="1" bestFit="1" customWidth="1"/>
    <col min="9" max="9" width="12.7109375" style="30" bestFit="1" customWidth="1"/>
    <col min="10" max="10" width="9.8554687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7.7109375" style="3" bestFit="1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43092</v>
      </c>
      <c r="D2" s="31">
        <v>43122</v>
      </c>
      <c r="E2" s="7">
        <v>136483</v>
      </c>
      <c r="F2" s="7">
        <v>140399</v>
      </c>
      <c r="G2" s="9">
        <f t="shared" ref="G2:G11" si="0">F2-E2</f>
        <v>3916</v>
      </c>
      <c r="H2" s="23">
        <v>3000</v>
      </c>
      <c r="I2" s="29">
        <v>11000000</v>
      </c>
      <c r="J2" s="29"/>
      <c r="K2" s="11">
        <f>I2+J2</f>
        <v>11000000</v>
      </c>
      <c r="L2" s="11"/>
      <c r="M2" s="33">
        <f>L2+K2</f>
        <v>11000000</v>
      </c>
      <c r="N2" s="39"/>
      <c r="O2" s="37">
        <f>M2-N2</f>
        <v>11000000</v>
      </c>
      <c r="P2" s="22" t="str">
        <f>TEXT(I2,"###,###,###")</f>
        <v>11,000,000</v>
      </c>
      <c r="Q2" s="8" t="str">
        <f>TEXT(J2,"###,###,###")</f>
        <v/>
      </c>
      <c r="R2" s="8" t="str">
        <f>TEXT(K2,"###,###,###")</f>
        <v>11,000,000</v>
      </c>
      <c r="S2" s="8" t="str">
        <f>TEXT(L2,"###,###,###")</f>
        <v/>
      </c>
      <c r="T2" s="8" t="str">
        <f>TEXT(M2,"###,###,###")</f>
        <v>11,000,000</v>
      </c>
      <c r="U2" s="7" t="str">
        <f>[1]!VND(M2, TRUE,1)</f>
        <v>Mười một triệu đồng</v>
      </c>
      <c r="V2" s="34">
        <v>43156</v>
      </c>
    </row>
    <row r="3" spans="1:22" x14ac:dyDescent="0.25">
      <c r="A3" s="6">
        <v>2</v>
      </c>
      <c r="B3" s="7" t="s">
        <v>25</v>
      </c>
      <c r="C3" s="31">
        <v>43092</v>
      </c>
      <c r="D3" s="31">
        <v>43122</v>
      </c>
      <c r="E3" s="7">
        <v>16000</v>
      </c>
      <c r="F3" s="7">
        <v>16000</v>
      </c>
      <c r="G3" s="9">
        <f t="shared" si="0"/>
        <v>0</v>
      </c>
      <c r="H3" s="23">
        <v>3000</v>
      </c>
      <c r="I3" s="29">
        <f t="shared" ref="I3:I11" si="1">G3*H3</f>
        <v>0</v>
      </c>
      <c r="J3" s="29"/>
      <c r="K3" s="11">
        <f t="shared" ref="K3:K11" si="2">I3+J3</f>
        <v>0</v>
      </c>
      <c r="L3" s="11"/>
      <c r="M3" s="33">
        <f t="shared" ref="M3:M11" si="3">L3+K3</f>
        <v>0</v>
      </c>
      <c r="N3" s="39"/>
      <c r="O3" s="37">
        <f t="shared" ref="O3:O11" si="4">M3-N3</f>
        <v>0</v>
      </c>
      <c r="P3" s="22" t="str">
        <f t="shared" ref="P3:T11" si="5">TEXT(I3,"###,###,###")</f>
        <v/>
      </c>
      <c r="Q3" s="8" t="str">
        <f t="shared" si="5"/>
        <v/>
      </c>
      <c r="R3" s="8" t="str">
        <f t="shared" si="5"/>
        <v/>
      </c>
      <c r="S3" s="8" t="str">
        <f t="shared" si="5"/>
        <v/>
      </c>
      <c r="T3" s="8" t="str">
        <f t="shared" si="5"/>
        <v/>
      </c>
      <c r="U3" s="7" t="str">
        <f>[1]!VND(M3, TRUE,1)</f>
        <v>không đồng</v>
      </c>
      <c r="V3" s="34">
        <v>43156</v>
      </c>
    </row>
    <row r="4" spans="1:22" x14ac:dyDescent="0.25">
      <c r="A4" s="6">
        <v>3</v>
      </c>
      <c r="B4" s="7" t="s">
        <v>10</v>
      </c>
      <c r="C4" s="31">
        <v>43092</v>
      </c>
      <c r="D4" s="31">
        <v>43122</v>
      </c>
      <c r="E4" s="7">
        <v>16890</v>
      </c>
      <c r="F4" s="7">
        <v>17091</v>
      </c>
      <c r="G4" s="9">
        <f t="shared" si="0"/>
        <v>201</v>
      </c>
      <c r="H4" s="23">
        <v>3000</v>
      </c>
      <c r="I4" s="29">
        <f t="shared" si="1"/>
        <v>603000</v>
      </c>
      <c r="J4" s="29"/>
      <c r="K4" s="11">
        <f t="shared" si="2"/>
        <v>603000</v>
      </c>
      <c r="L4" s="11"/>
      <c r="M4" s="33">
        <f t="shared" si="3"/>
        <v>603000</v>
      </c>
      <c r="N4" s="39"/>
      <c r="O4" s="37">
        <f t="shared" si="4"/>
        <v>603000</v>
      </c>
      <c r="P4" s="22" t="str">
        <f t="shared" si="5"/>
        <v>603,000</v>
      </c>
      <c r="Q4" s="8" t="str">
        <f t="shared" si="5"/>
        <v/>
      </c>
      <c r="R4" s="8" t="str">
        <f t="shared" si="5"/>
        <v>603,000</v>
      </c>
      <c r="S4" s="8" t="str">
        <f t="shared" si="5"/>
        <v/>
      </c>
      <c r="T4" s="8" t="str">
        <f t="shared" si="5"/>
        <v>603,000</v>
      </c>
      <c r="U4" s="7" t="str">
        <f>[1]!VND(M4, TRUE,1)</f>
        <v>Sáu trăm lẻ ba ngàn đồng</v>
      </c>
      <c r="V4" s="34">
        <v>43156</v>
      </c>
    </row>
    <row r="5" spans="1:22" x14ac:dyDescent="0.25">
      <c r="A5" s="6">
        <v>4</v>
      </c>
      <c r="B5" s="7" t="s">
        <v>24</v>
      </c>
      <c r="C5" s="31">
        <v>43092</v>
      </c>
      <c r="D5" s="31">
        <v>43122</v>
      </c>
      <c r="E5" s="7">
        <v>22436</v>
      </c>
      <c r="F5" s="7">
        <v>23372</v>
      </c>
      <c r="G5" s="9">
        <f t="shared" si="0"/>
        <v>936</v>
      </c>
      <c r="H5" s="23">
        <v>3000</v>
      </c>
      <c r="I5" s="29">
        <f t="shared" si="1"/>
        <v>2808000</v>
      </c>
      <c r="J5" s="29"/>
      <c r="K5" s="11">
        <f t="shared" si="2"/>
        <v>2808000</v>
      </c>
      <c r="L5" s="11"/>
      <c r="M5" s="33">
        <f t="shared" si="3"/>
        <v>2808000</v>
      </c>
      <c r="N5" s="39"/>
      <c r="O5" s="37">
        <f t="shared" si="4"/>
        <v>2808000</v>
      </c>
      <c r="P5" s="22" t="str">
        <f t="shared" si="5"/>
        <v>2,808,000</v>
      </c>
      <c r="Q5" s="8" t="str">
        <f t="shared" si="5"/>
        <v/>
      </c>
      <c r="R5" s="8" t="str">
        <f t="shared" si="5"/>
        <v>2,808,000</v>
      </c>
      <c r="S5" s="8" t="str">
        <f t="shared" si="5"/>
        <v/>
      </c>
      <c r="T5" s="8" t="str">
        <f t="shared" si="5"/>
        <v>2,808,000</v>
      </c>
      <c r="U5" s="7" t="str">
        <f>[1]!VND(M5, TRUE,1)</f>
        <v>Hai triệu, tám trăm lẻ tám ngàn đồng</v>
      </c>
      <c r="V5" s="34">
        <v>43156</v>
      </c>
    </row>
    <row r="6" spans="1:22" x14ac:dyDescent="0.25">
      <c r="A6" s="6">
        <v>5</v>
      </c>
      <c r="B6" s="7" t="s">
        <v>9</v>
      </c>
      <c r="C6" s="31">
        <v>43092</v>
      </c>
      <c r="D6" s="31">
        <v>43122</v>
      </c>
      <c r="E6" s="7">
        <v>88259</v>
      </c>
      <c r="F6" s="7">
        <v>90023</v>
      </c>
      <c r="G6" s="9">
        <f t="shared" si="0"/>
        <v>1764</v>
      </c>
      <c r="H6" s="23">
        <v>3000</v>
      </c>
      <c r="I6" s="29">
        <f t="shared" si="1"/>
        <v>5292000</v>
      </c>
      <c r="J6" s="29"/>
      <c r="K6" s="11">
        <f t="shared" si="2"/>
        <v>5292000</v>
      </c>
      <c r="L6" s="11"/>
      <c r="M6" s="33">
        <f t="shared" si="3"/>
        <v>5292000</v>
      </c>
      <c r="N6" s="39"/>
      <c r="O6" s="37">
        <f t="shared" si="4"/>
        <v>5292000</v>
      </c>
      <c r="P6" s="22" t="str">
        <f t="shared" si="5"/>
        <v>5,292,000</v>
      </c>
      <c r="Q6" s="8" t="str">
        <f t="shared" si="5"/>
        <v/>
      </c>
      <c r="R6" s="8" t="str">
        <f>TEXT(K6,"###,###,###")</f>
        <v>5,292,000</v>
      </c>
      <c r="S6" s="8" t="str">
        <f t="shared" si="5"/>
        <v/>
      </c>
      <c r="T6" s="8" t="str">
        <f t="shared" si="5"/>
        <v>5,292,000</v>
      </c>
      <c r="U6" s="7" t="str">
        <f>[1]!VND(M6, TRUE,1)</f>
        <v>Năm triệu, hai trăm chín mươi hai ngàn đồng</v>
      </c>
      <c r="V6" s="34">
        <v>43156</v>
      </c>
    </row>
    <row r="7" spans="1:22" x14ac:dyDescent="0.25">
      <c r="A7" s="6">
        <v>6</v>
      </c>
      <c r="B7" s="7" t="s">
        <v>40</v>
      </c>
      <c r="C7" s="31">
        <v>43092</v>
      </c>
      <c r="D7" s="31">
        <v>43122</v>
      </c>
      <c r="E7" s="7">
        <v>79728</v>
      </c>
      <c r="F7" s="7">
        <v>89143</v>
      </c>
      <c r="G7" s="9">
        <f t="shared" si="0"/>
        <v>9415</v>
      </c>
      <c r="H7" s="23">
        <v>3000</v>
      </c>
      <c r="I7" s="29">
        <f t="shared" si="1"/>
        <v>28245000</v>
      </c>
      <c r="J7" s="29"/>
      <c r="K7" s="11">
        <f t="shared" si="2"/>
        <v>28245000</v>
      </c>
      <c r="L7" s="11"/>
      <c r="M7" s="33">
        <f t="shared" si="3"/>
        <v>28245000</v>
      </c>
      <c r="N7" s="39"/>
      <c r="O7" s="37">
        <f t="shared" si="4"/>
        <v>28245000</v>
      </c>
      <c r="P7" s="22" t="str">
        <f t="shared" si="5"/>
        <v>28,245,000</v>
      </c>
      <c r="Q7" s="8" t="str">
        <f t="shared" si="5"/>
        <v/>
      </c>
      <c r="R7" s="8" t="str">
        <f>TEXT(K7,"###,###,###")</f>
        <v>28,245,000</v>
      </c>
      <c r="S7" s="8" t="str">
        <f t="shared" si="5"/>
        <v/>
      </c>
      <c r="T7" s="8" t="str">
        <f t="shared" si="5"/>
        <v>28,245,000</v>
      </c>
      <c r="U7" s="7" t="str">
        <f>[1]!VND(M7, TRUE,1)</f>
        <v>Hai mươi tám triệu, hai trăm bốn mươi lăm ngàn đồng</v>
      </c>
      <c r="V7" s="34">
        <v>43156</v>
      </c>
    </row>
    <row r="8" spans="1:22" x14ac:dyDescent="0.25">
      <c r="A8" s="6">
        <v>7</v>
      </c>
      <c r="B8" s="25" t="s">
        <v>11</v>
      </c>
      <c r="C8" s="31">
        <v>43092</v>
      </c>
      <c r="D8" s="31">
        <v>43122</v>
      </c>
      <c r="E8" s="7">
        <v>73440</v>
      </c>
      <c r="F8" s="7">
        <v>75871</v>
      </c>
      <c r="G8" s="7">
        <f t="shared" si="0"/>
        <v>2431</v>
      </c>
      <c r="H8" s="23">
        <v>3000</v>
      </c>
      <c r="I8" s="29">
        <f t="shared" si="1"/>
        <v>7293000</v>
      </c>
      <c r="J8" s="29">
        <f t="shared" ref="J8:J11" si="6">I8*0.1</f>
        <v>729300</v>
      </c>
      <c r="K8" s="11">
        <f t="shared" si="2"/>
        <v>8022300</v>
      </c>
      <c r="L8" s="11"/>
      <c r="M8" s="33">
        <f t="shared" si="3"/>
        <v>8022300</v>
      </c>
      <c r="N8" s="39"/>
      <c r="O8" s="37">
        <f t="shared" si="4"/>
        <v>8022300</v>
      </c>
      <c r="P8" s="22" t="str">
        <f t="shared" si="5"/>
        <v>7,293,000</v>
      </c>
      <c r="Q8" s="8" t="str">
        <f t="shared" si="5"/>
        <v>729,300</v>
      </c>
      <c r="R8" s="8" t="str">
        <f t="shared" si="5"/>
        <v>8,022,300</v>
      </c>
      <c r="S8" s="8" t="str">
        <f t="shared" si="5"/>
        <v/>
      </c>
      <c r="T8" s="8" t="str">
        <f t="shared" si="5"/>
        <v>8,022,300</v>
      </c>
      <c r="U8" s="7" t="str">
        <f>[1]!VND(M8, TRUE,1)</f>
        <v>Tám triệu, không trăm hai mươi hai ngàn, ba trăm đồng</v>
      </c>
      <c r="V8" s="34">
        <v>43156</v>
      </c>
    </row>
    <row r="9" spans="1:22" x14ac:dyDescent="0.25">
      <c r="A9" s="6">
        <v>8</v>
      </c>
      <c r="B9" s="26" t="s">
        <v>8</v>
      </c>
      <c r="C9" s="31">
        <v>43092</v>
      </c>
      <c r="D9" s="31">
        <v>43122</v>
      </c>
      <c r="E9" s="7">
        <v>40268</v>
      </c>
      <c r="F9" s="7">
        <v>41296</v>
      </c>
      <c r="G9" s="9">
        <f t="shared" si="0"/>
        <v>1028</v>
      </c>
      <c r="H9" s="44">
        <v>1755</v>
      </c>
      <c r="I9" s="29">
        <f t="shared" si="1"/>
        <v>1804140</v>
      </c>
      <c r="J9" s="29">
        <f t="shared" si="6"/>
        <v>180414</v>
      </c>
      <c r="K9" s="11">
        <f t="shared" si="2"/>
        <v>1984554</v>
      </c>
      <c r="L9" s="11">
        <v>0</v>
      </c>
      <c r="M9" s="33">
        <f t="shared" si="3"/>
        <v>1984554</v>
      </c>
      <c r="N9" s="39"/>
      <c r="O9" s="37">
        <f t="shared" si="4"/>
        <v>1984554</v>
      </c>
      <c r="P9" s="22" t="str">
        <f t="shared" si="5"/>
        <v>1,804,140</v>
      </c>
      <c r="Q9" s="8" t="str">
        <f t="shared" si="5"/>
        <v>180,414</v>
      </c>
      <c r="R9" s="8" t="str">
        <f>TEXT(K9,"###,###,###")</f>
        <v>1,984,554</v>
      </c>
      <c r="S9" s="8" t="str">
        <f t="shared" si="5"/>
        <v/>
      </c>
      <c r="T9" s="8" t="str">
        <f t="shared" si="5"/>
        <v>1,984,554</v>
      </c>
      <c r="U9" s="7" t="str">
        <f>[1]!VND(M9, TRUE,1)</f>
        <v>Một triệu, chín trăm tám mươi bốn ngàn, năm trăm năm mươi bốn đồng</v>
      </c>
      <c r="V9" s="34">
        <v>43156</v>
      </c>
    </row>
    <row r="10" spans="1:22" x14ac:dyDescent="0.25">
      <c r="A10" s="6">
        <v>9</v>
      </c>
      <c r="B10" s="26" t="s">
        <v>19</v>
      </c>
      <c r="C10" s="31">
        <v>43092</v>
      </c>
      <c r="D10" s="31">
        <v>43122</v>
      </c>
      <c r="E10" s="7">
        <v>30005</v>
      </c>
      <c r="F10" s="7">
        <v>30005</v>
      </c>
      <c r="G10" s="9">
        <f t="shared" si="0"/>
        <v>0</v>
      </c>
      <c r="H10" s="44">
        <v>1755</v>
      </c>
      <c r="I10" s="29">
        <f t="shared" si="1"/>
        <v>0</v>
      </c>
      <c r="J10" s="29">
        <f t="shared" si="6"/>
        <v>0</v>
      </c>
      <c r="K10" s="11">
        <f t="shared" si="2"/>
        <v>0</v>
      </c>
      <c r="L10" s="11">
        <v>0</v>
      </c>
      <c r="M10" s="33">
        <f t="shared" si="3"/>
        <v>0</v>
      </c>
      <c r="N10" s="39"/>
      <c r="O10" s="37">
        <f t="shared" si="4"/>
        <v>0</v>
      </c>
      <c r="P10" s="22" t="str">
        <f t="shared" si="5"/>
        <v/>
      </c>
      <c r="Q10" s="8" t="str">
        <f t="shared" si="5"/>
        <v/>
      </c>
      <c r="R10" s="8" t="str">
        <f>TEXT(K10,"###,###,###")</f>
        <v/>
      </c>
      <c r="S10" s="8" t="str">
        <f t="shared" si="5"/>
        <v/>
      </c>
      <c r="T10" s="8" t="str">
        <f t="shared" si="5"/>
        <v/>
      </c>
      <c r="U10" s="7" t="str">
        <f>[1]!VND(M10, TRUE,1)</f>
        <v>không đồng</v>
      </c>
      <c r="V10" s="34">
        <v>43156</v>
      </c>
    </row>
    <row r="11" spans="1:22" x14ac:dyDescent="0.25">
      <c r="A11" s="6">
        <v>10</v>
      </c>
      <c r="B11" s="26" t="s">
        <v>26</v>
      </c>
      <c r="C11" s="31">
        <v>43092</v>
      </c>
      <c r="D11" s="31">
        <v>43122</v>
      </c>
      <c r="E11" s="7">
        <v>6502</v>
      </c>
      <c r="F11" s="7">
        <v>6804</v>
      </c>
      <c r="G11" s="24">
        <f t="shared" si="0"/>
        <v>302</v>
      </c>
      <c r="H11" s="44">
        <v>1755</v>
      </c>
      <c r="I11" s="29">
        <f t="shared" si="1"/>
        <v>530010</v>
      </c>
      <c r="J11" s="29">
        <f t="shared" si="6"/>
        <v>53001</v>
      </c>
      <c r="K11" s="11">
        <f t="shared" si="2"/>
        <v>583011</v>
      </c>
      <c r="L11" s="11">
        <v>0</v>
      </c>
      <c r="M11" s="33">
        <f t="shared" si="3"/>
        <v>583011</v>
      </c>
      <c r="N11" s="39"/>
      <c r="O11" s="37">
        <f t="shared" si="4"/>
        <v>583011</v>
      </c>
      <c r="P11" s="22" t="str">
        <f t="shared" si="5"/>
        <v>530,010</v>
      </c>
      <c r="Q11" s="8" t="str">
        <f t="shared" si="5"/>
        <v>53,001</v>
      </c>
      <c r="R11" s="8" t="str">
        <f>TEXT(K11,"###,###,###")</f>
        <v>583,011</v>
      </c>
      <c r="S11" s="8" t="str">
        <f t="shared" si="5"/>
        <v/>
      </c>
      <c r="T11" s="8" t="str">
        <f t="shared" si="5"/>
        <v>583,011</v>
      </c>
      <c r="U11" s="7" t="str">
        <f>[1]!VND(M11, TRUE,1)</f>
        <v>Năm trăm tám mươi ba ngàn, không trăm mười một đồng</v>
      </c>
      <c r="V11" s="34">
        <v>43156</v>
      </c>
    </row>
    <row r="13" spans="1:22" x14ac:dyDescent="0.25">
      <c r="G13" s="35"/>
    </row>
  </sheetData>
  <pageMargins left="0.7" right="0.7" top="0.75" bottom="0.75" header="0.3" footer="0.3"/>
  <pageSetup paperSize="9" scale="8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D7" sqref="D7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2.7109375" style="30" bestFit="1" customWidth="1"/>
    <col min="10" max="10" width="9.8554687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43123</v>
      </c>
      <c r="D2" s="31">
        <v>43153</v>
      </c>
      <c r="E2" s="7">
        <v>140399</v>
      </c>
      <c r="F2" s="7">
        <v>143500</v>
      </c>
      <c r="G2" s="9">
        <f t="shared" ref="G2:G11" si="0">F2-E2</f>
        <v>3101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43184</v>
      </c>
    </row>
    <row r="3" spans="1:22" x14ac:dyDescent="0.25">
      <c r="A3" s="6">
        <v>2</v>
      </c>
      <c r="B3" s="7" t="s">
        <v>25</v>
      </c>
      <c r="C3" s="31">
        <v>43123</v>
      </c>
      <c r="D3" s="31">
        <v>43153</v>
      </c>
      <c r="E3" s="7">
        <v>16000</v>
      </c>
      <c r="F3" s="7">
        <v>16000</v>
      </c>
      <c r="G3" s="9">
        <f t="shared" si="0"/>
        <v>0</v>
      </c>
      <c r="H3" s="23">
        <v>3182</v>
      </c>
      <c r="I3" s="29">
        <f t="shared" ref="I3:I11" si="1">G3*H3</f>
        <v>0</v>
      </c>
      <c r="J3" s="29"/>
      <c r="K3" s="11">
        <f t="shared" ref="K3:K11" si="2">I3+J3</f>
        <v>0</v>
      </c>
      <c r="L3" s="11"/>
      <c r="M3" s="33">
        <f t="shared" ref="M3:M11" si="3">L3+K3</f>
        <v>0</v>
      </c>
      <c r="N3" s="39"/>
      <c r="O3" s="37">
        <f t="shared" ref="O3:O11" si="4">M3-N3</f>
        <v>0</v>
      </c>
      <c r="P3" s="22" t="str">
        <f t="shared" ref="P3:T11" si="5">TEXT(I3,"###,###,###")</f>
        <v/>
      </c>
      <c r="Q3" s="8" t="str">
        <f t="shared" si="5"/>
        <v/>
      </c>
      <c r="R3" s="8" t="str">
        <f t="shared" si="5"/>
        <v/>
      </c>
      <c r="S3" s="8" t="str">
        <f t="shared" si="5"/>
        <v/>
      </c>
      <c r="T3" s="8" t="str">
        <f t="shared" si="5"/>
        <v/>
      </c>
      <c r="U3" s="7" t="str">
        <f>[1]!VND(M3, TRUE,1)</f>
        <v>không đồng</v>
      </c>
      <c r="V3" s="34">
        <v>43184</v>
      </c>
    </row>
    <row r="4" spans="1:22" x14ac:dyDescent="0.25">
      <c r="A4" s="6">
        <v>3</v>
      </c>
      <c r="B4" s="7" t="s">
        <v>10</v>
      </c>
      <c r="C4" s="31">
        <v>43123</v>
      </c>
      <c r="D4" s="31">
        <v>43153</v>
      </c>
      <c r="E4" s="7">
        <v>17091</v>
      </c>
      <c r="F4" s="7">
        <v>17298</v>
      </c>
      <c r="G4" s="9">
        <f t="shared" si="0"/>
        <v>207</v>
      </c>
      <c r="H4" s="23">
        <v>3182</v>
      </c>
      <c r="I4" s="29">
        <f t="shared" si="1"/>
        <v>658674</v>
      </c>
      <c r="J4" s="29"/>
      <c r="K4" s="11">
        <f t="shared" si="2"/>
        <v>658674</v>
      </c>
      <c r="L4" s="11"/>
      <c r="M4" s="33">
        <f t="shared" si="3"/>
        <v>658674</v>
      </c>
      <c r="N4" s="39"/>
      <c r="O4" s="37">
        <f t="shared" si="4"/>
        <v>658674</v>
      </c>
      <c r="P4" s="22" t="str">
        <f t="shared" si="5"/>
        <v>658,674</v>
      </c>
      <c r="Q4" s="8" t="str">
        <f t="shared" si="5"/>
        <v/>
      </c>
      <c r="R4" s="8" t="str">
        <f t="shared" si="5"/>
        <v>658,674</v>
      </c>
      <c r="S4" s="8" t="str">
        <f t="shared" si="5"/>
        <v/>
      </c>
      <c r="T4" s="8" t="str">
        <f t="shared" si="5"/>
        <v>658,674</v>
      </c>
      <c r="U4" s="7" t="str">
        <f>[1]!VND(M4, TRUE,1)</f>
        <v>Sáu trăm năm mươi tám ngàn, sáu trăm bảy mươi bốn đồng</v>
      </c>
      <c r="V4" s="34">
        <v>43184</v>
      </c>
    </row>
    <row r="5" spans="1:22" x14ac:dyDescent="0.25">
      <c r="A5" s="6">
        <v>4</v>
      </c>
      <c r="B5" s="7" t="s">
        <v>24</v>
      </c>
      <c r="C5" s="31">
        <v>43123</v>
      </c>
      <c r="D5" s="31">
        <v>43153</v>
      </c>
      <c r="E5" s="7">
        <v>23372</v>
      </c>
      <c r="F5" s="7">
        <v>24038</v>
      </c>
      <c r="G5" s="9">
        <f t="shared" si="0"/>
        <v>666</v>
      </c>
      <c r="H5" s="23">
        <v>3182</v>
      </c>
      <c r="I5" s="29">
        <f t="shared" si="1"/>
        <v>2119212</v>
      </c>
      <c r="J5" s="29"/>
      <c r="K5" s="11">
        <f t="shared" si="2"/>
        <v>2119212</v>
      </c>
      <c r="L5" s="11"/>
      <c r="M5" s="33">
        <f t="shared" si="3"/>
        <v>2119212</v>
      </c>
      <c r="N5" s="39"/>
      <c r="O5" s="37">
        <f t="shared" si="4"/>
        <v>2119212</v>
      </c>
      <c r="P5" s="22" t="str">
        <f t="shared" si="5"/>
        <v>2,119,212</v>
      </c>
      <c r="Q5" s="8" t="str">
        <f t="shared" si="5"/>
        <v/>
      </c>
      <c r="R5" s="8" t="str">
        <f t="shared" si="5"/>
        <v>2,119,212</v>
      </c>
      <c r="S5" s="8" t="str">
        <f t="shared" si="5"/>
        <v/>
      </c>
      <c r="T5" s="8" t="str">
        <f t="shared" si="5"/>
        <v>2,119,212</v>
      </c>
      <c r="U5" s="7" t="str">
        <f>[1]!VND(M5, TRUE,1)</f>
        <v>Hai triệu, một trăm mười chín ngàn, hai trăm mười hai đồng</v>
      </c>
      <c r="V5" s="34">
        <v>43184</v>
      </c>
    </row>
    <row r="6" spans="1:22" x14ac:dyDescent="0.25">
      <c r="A6" s="6">
        <v>5</v>
      </c>
      <c r="B6" s="7" t="s">
        <v>9</v>
      </c>
      <c r="C6" s="31">
        <v>43123</v>
      </c>
      <c r="D6" s="31">
        <v>43161</v>
      </c>
      <c r="E6" s="7">
        <v>90023</v>
      </c>
      <c r="F6" s="7">
        <v>91127</v>
      </c>
      <c r="G6" s="9">
        <f t="shared" si="0"/>
        <v>1104</v>
      </c>
      <c r="H6" s="23">
        <v>3182</v>
      </c>
      <c r="I6" s="29">
        <f t="shared" si="1"/>
        <v>3512928</v>
      </c>
      <c r="J6" s="29"/>
      <c r="K6" s="11">
        <f t="shared" si="2"/>
        <v>3512928</v>
      </c>
      <c r="L6" s="11"/>
      <c r="M6" s="33">
        <f t="shared" si="3"/>
        <v>3512928</v>
      </c>
      <c r="N6" s="39"/>
      <c r="O6" s="37">
        <f t="shared" si="4"/>
        <v>3512928</v>
      </c>
      <c r="P6" s="22" t="str">
        <f t="shared" si="5"/>
        <v>3,512,928</v>
      </c>
      <c r="Q6" s="8" t="str">
        <f t="shared" si="5"/>
        <v/>
      </c>
      <c r="R6" s="8" t="str">
        <f>TEXT(K6,"###,###,###")</f>
        <v>3,512,928</v>
      </c>
      <c r="S6" s="8" t="str">
        <f t="shared" si="5"/>
        <v/>
      </c>
      <c r="T6" s="8" t="str">
        <f t="shared" si="5"/>
        <v>3,512,928</v>
      </c>
      <c r="U6" s="7" t="str">
        <f>[1]!VND(M6, TRUE,1)</f>
        <v>Ba triệu, năm trăm mười hai ngàn, chín trăm hai mươi tám đồng</v>
      </c>
      <c r="V6" s="34">
        <v>43184</v>
      </c>
    </row>
    <row r="7" spans="1:22" x14ac:dyDescent="0.25">
      <c r="A7" s="6">
        <v>6</v>
      </c>
      <c r="B7" s="7" t="s">
        <v>40</v>
      </c>
      <c r="C7" s="31">
        <v>43123</v>
      </c>
      <c r="D7" s="31">
        <v>43153</v>
      </c>
      <c r="E7" s="7">
        <v>89143</v>
      </c>
      <c r="F7" s="7">
        <v>98562</v>
      </c>
      <c r="G7" s="9">
        <f t="shared" si="0"/>
        <v>9419</v>
      </c>
      <c r="H7" s="23">
        <v>3182</v>
      </c>
      <c r="I7" s="29">
        <f t="shared" si="1"/>
        <v>29971258</v>
      </c>
      <c r="J7" s="29"/>
      <c r="K7" s="11">
        <f t="shared" si="2"/>
        <v>29971258</v>
      </c>
      <c r="L7" s="11"/>
      <c r="M7" s="33">
        <f t="shared" si="3"/>
        <v>29971258</v>
      </c>
      <c r="N7" s="39"/>
      <c r="O7" s="37">
        <f t="shared" si="4"/>
        <v>29971258</v>
      </c>
      <c r="P7" s="22" t="str">
        <f t="shared" si="5"/>
        <v>29,971,258</v>
      </c>
      <c r="Q7" s="8" t="str">
        <f t="shared" si="5"/>
        <v/>
      </c>
      <c r="R7" s="8" t="str">
        <f>TEXT(K7,"###,###,###")</f>
        <v>29,971,258</v>
      </c>
      <c r="S7" s="8" t="str">
        <f t="shared" si="5"/>
        <v/>
      </c>
      <c r="T7" s="8" t="str">
        <f t="shared" si="5"/>
        <v>29,971,258</v>
      </c>
      <c r="U7" s="7" t="str">
        <f>[1]!VND(M7, TRUE,1)</f>
        <v>Hai mươi chín triệu, chín trăm bảy mươi mốt ngàn, hai trăm năm mươi tám đồng</v>
      </c>
      <c r="V7" s="34">
        <v>43184</v>
      </c>
    </row>
    <row r="8" spans="1:22" x14ac:dyDescent="0.25">
      <c r="A8" s="6">
        <v>7</v>
      </c>
      <c r="B8" s="25" t="s">
        <v>11</v>
      </c>
      <c r="C8" s="31">
        <v>43123</v>
      </c>
      <c r="D8" s="31">
        <v>43153</v>
      </c>
      <c r="E8" s="7">
        <v>75871</v>
      </c>
      <c r="F8" s="7">
        <v>78177</v>
      </c>
      <c r="G8" s="7">
        <f t="shared" si="0"/>
        <v>2306</v>
      </c>
      <c r="H8" s="23">
        <v>3182</v>
      </c>
      <c r="I8" s="29">
        <f t="shared" si="1"/>
        <v>7337692</v>
      </c>
      <c r="J8" s="29">
        <f t="shared" ref="J8:J11" si="6">I8*0.1</f>
        <v>733769.20000000007</v>
      </c>
      <c r="K8" s="11">
        <f t="shared" si="2"/>
        <v>8071461.2000000002</v>
      </c>
      <c r="L8" s="11"/>
      <c r="M8" s="33">
        <f t="shared" si="3"/>
        <v>8071461.2000000002</v>
      </c>
      <c r="N8" s="39"/>
      <c r="O8" s="37">
        <f t="shared" si="4"/>
        <v>8071461.2000000002</v>
      </c>
      <c r="P8" s="22" t="str">
        <f t="shared" si="5"/>
        <v>7,337,692</v>
      </c>
      <c r="Q8" s="8" t="str">
        <f t="shared" si="5"/>
        <v>733,769</v>
      </c>
      <c r="R8" s="8" t="str">
        <f t="shared" si="5"/>
        <v>8,071,461</v>
      </c>
      <c r="S8" s="8" t="str">
        <f t="shared" si="5"/>
        <v/>
      </c>
      <c r="T8" s="8" t="str">
        <f t="shared" si="5"/>
        <v>8,071,461</v>
      </c>
      <c r="U8" s="7" t="str">
        <f>[1]!VND(M8, TRUE,1)</f>
        <v>Tám triệu, không trăm bảy mươi mốt ngàn, bốn trăm sáu mươi mốt đồng, hai mươi xu</v>
      </c>
      <c r="V8" s="34">
        <v>43184</v>
      </c>
    </row>
    <row r="9" spans="1:22" x14ac:dyDescent="0.25">
      <c r="A9" s="6">
        <v>8</v>
      </c>
      <c r="B9" s="26" t="s">
        <v>8</v>
      </c>
      <c r="C9" s="31">
        <v>43123</v>
      </c>
      <c r="D9" s="31">
        <v>43153</v>
      </c>
      <c r="E9" s="7">
        <v>41296</v>
      </c>
      <c r="F9" s="7">
        <v>42144</v>
      </c>
      <c r="G9" s="9">
        <f t="shared" si="0"/>
        <v>848</v>
      </c>
      <c r="H9" s="44">
        <v>1755</v>
      </c>
      <c r="I9" s="29">
        <f t="shared" si="1"/>
        <v>1488240</v>
      </c>
      <c r="J9" s="29">
        <f t="shared" si="6"/>
        <v>148824</v>
      </c>
      <c r="K9" s="11">
        <f t="shared" si="2"/>
        <v>1637064</v>
      </c>
      <c r="L9" s="11">
        <v>0</v>
      </c>
      <c r="M9" s="33">
        <f t="shared" si="3"/>
        <v>1637064</v>
      </c>
      <c r="N9" s="39"/>
      <c r="O9" s="37">
        <f t="shared" si="4"/>
        <v>1637064</v>
      </c>
      <c r="P9" s="22" t="str">
        <f t="shared" si="5"/>
        <v>1,488,240</v>
      </c>
      <c r="Q9" s="8" t="str">
        <f t="shared" si="5"/>
        <v>148,824</v>
      </c>
      <c r="R9" s="8" t="str">
        <f>TEXT(K9,"###,###,###")</f>
        <v>1,637,064</v>
      </c>
      <c r="S9" s="8" t="str">
        <f t="shared" si="5"/>
        <v/>
      </c>
      <c r="T9" s="8" t="str">
        <f t="shared" si="5"/>
        <v>1,637,064</v>
      </c>
      <c r="U9" s="7" t="str">
        <f>[1]!VND(M9, TRUE,1)</f>
        <v>Một triệu, sáu trăm ba mươi bảy ngàn, không trăm sáu mươi bốn đồng</v>
      </c>
      <c r="V9" s="34">
        <v>43184</v>
      </c>
    </row>
    <row r="10" spans="1:22" x14ac:dyDescent="0.25">
      <c r="A10" s="6">
        <v>9</v>
      </c>
      <c r="B10" s="26" t="s">
        <v>19</v>
      </c>
      <c r="C10" s="31">
        <v>43123</v>
      </c>
      <c r="D10" s="31">
        <v>43153</v>
      </c>
      <c r="E10" s="7">
        <v>30005</v>
      </c>
      <c r="F10" s="7">
        <v>30005</v>
      </c>
      <c r="G10" s="9">
        <f t="shared" si="0"/>
        <v>0</v>
      </c>
      <c r="H10" s="44">
        <v>1755</v>
      </c>
      <c r="I10" s="29">
        <f t="shared" si="1"/>
        <v>0</v>
      </c>
      <c r="J10" s="29">
        <f t="shared" si="6"/>
        <v>0</v>
      </c>
      <c r="K10" s="11">
        <f t="shared" si="2"/>
        <v>0</v>
      </c>
      <c r="L10" s="11">
        <v>0</v>
      </c>
      <c r="M10" s="33">
        <f t="shared" si="3"/>
        <v>0</v>
      </c>
      <c r="N10" s="39"/>
      <c r="O10" s="37">
        <f t="shared" si="4"/>
        <v>0</v>
      </c>
      <c r="P10" s="22" t="str">
        <f t="shared" si="5"/>
        <v/>
      </c>
      <c r="Q10" s="8" t="str">
        <f t="shared" si="5"/>
        <v/>
      </c>
      <c r="R10" s="8" t="str">
        <f>TEXT(K10,"###,###,###")</f>
        <v/>
      </c>
      <c r="S10" s="8" t="str">
        <f t="shared" si="5"/>
        <v/>
      </c>
      <c r="T10" s="8" t="str">
        <f t="shared" si="5"/>
        <v/>
      </c>
      <c r="U10" s="7" t="str">
        <f>[1]!VND(M10, TRUE,1)</f>
        <v>không đồng</v>
      </c>
      <c r="V10" s="34">
        <v>43184</v>
      </c>
    </row>
    <row r="11" spans="1:22" x14ac:dyDescent="0.25">
      <c r="A11" s="6">
        <v>10</v>
      </c>
      <c r="B11" s="26" t="s">
        <v>26</v>
      </c>
      <c r="C11" s="31">
        <v>43123</v>
      </c>
      <c r="D11" s="31">
        <v>43153</v>
      </c>
      <c r="E11" s="7">
        <v>6804</v>
      </c>
      <c r="F11" s="7">
        <v>7044</v>
      </c>
      <c r="G11" s="24">
        <f t="shared" si="0"/>
        <v>240</v>
      </c>
      <c r="H11" s="44">
        <v>1755</v>
      </c>
      <c r="I11" s="29">
        <f t="shared" si="1"/>
        <v>421200</v>
      </c>
      <c r="J11" s="29">
        <f t="shared" si="6"/>
        <v>42120</v>
      </c>
      <c r="K11" s="11">
        <f t="shared" si="2"/>
        <v>463320</v>
      </c>
      <c r="L11" s="11">
        <v>0</v>
      </c>
      <c r="M11" s="33">
        <f t="shared" si="3"/>
        <v>463320</v>
      </c>
      <c r="N11" s="39"/>
      <c r="O11" s="37">
        <f t="shared" si="4"/>
        <v>463320</v>
      </c>
      <c r="P11" s="22" t="str">
        <f t="shared" si="5"/>
        <v>421,200</v>
      </c>
      <c r="Q11" s="8" t="str">
        <f t="shared" si="5"/>
        <v>42,120</v>
      </c>
      <c r="R11" s="8" t="str">
        <f>TEXT(K11,"###,###,###")</f>
        <v>463,320</v>
      </c>
      <c r="S11" s="8" t="str">
        <f t="shared" si="5"/>
        <v/>
      </c>
      <c r="T11" s="8" t="str">
        <f t="shared" si="5"/>
        <v>463,320</v>
      </c>
      <c r="U11" s="7" t="str">
        <f>[1]!VND(M11, TRUE,1)</f>
        <v>Bốn trăm sáu mươi ba ngàn, ba trăm hai mươi đồng</v>
      </c>
      <c r="V11" s="34">
        <v>43184</v>
      </c>
    </row>
    <row r="13" spans="1:22" x14ac:dyDescent="0.25">
      <c r="G13" s="35"/>
    </row>
  </sheetData>
  <pageMargins left="0.7" right="0.7" top="0.75" bottom="0.75" header="0.3" footer="0.3"/>
  <pageSetup paperSize="9" scale="8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B6" sqref="B6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43154</v>
      </c>
      <c r="D2" s="31">
        <v>43181</v>
      </c>
      <c r="E2" s="7">
        <v>143500</v>
      </c>
      <c r="F2" s="7">
        <v>147980</v>
      </c>
      <c r="G2" s="9">
        <f t="shared" ref="G2:G11" si="0">F2-E2</f>
        <v>4480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43215</v>
      </c>
    </row>
    <row r="3" spans="1:22" hidden="1" x14ac:dyDescent="0.25">
      <c r="A3" s="6">
        <v>2</v>
      </c>
      <c r="B3" s="7"/>
      <c r="C3" s="31"/>
      <c r="D3" s="31"/>
      <c r="E3" s="7"/>
      <c r="F3" s="7"/>
      <c r="G3" s="9">
        <f t="shared" si="0"/>
        <v>0</v>
      </c>
      <c r="H3" s="23">
        <v>3182</v>
      </c>
      <c r="I3" s="29">
        <f t="shared" ref="I3:I11" si="1">G3*H3</f>
        <v>0</v>
      </c>
      <c r="J3" s="29"/>
      <c r="K3" s="11">
        <f t="shared" ref="K3:K11" si="2">I3+J3</f>
        <v>0</v>
      </c>
      <c r="L3" s="11"/>
      <c r="M3" s="33">
        <f t="shared" ref="M3:M11" si="3">L3+K3</f>
        <v>0</v>
      </c>
      <c r="N3" s="39"/>
      <c r="O3" s="37">
        <f t="shared" ref="O3:O11" si="4">M3-N3</f>
        <v>0</v>
      </c>
      <c r="P3" s="22" t="str">
        <f t="shared" ref="P3:T11" si="5">TEXT(I3,"###,###,###")</f>
        <v/>
      </c>
      <c r="Q3" s="8" t="str">
        <f t="shared" si="5"/>
        <v/>
      </c>
      <c r="R3" s="8" t="str">
        <f t="shared" si="5"/>
        <v/>
      </c>
      <c r="S3" s="8" t="str">
        <f t="shared" si="5"/>
        <v/>
      </c>
      <c r="T3" s="8" t="str">
        <f t="shared" si="5"/>
        <v/>
      </c>
      <c r="U3" s="7" t="str">
        <f>[1]!VND(M3, TRUE,1)</f>
        <v>không đồng</v>
      </c>
      <c r="V3" s="34">
        <v>43215</v>
      </c>
    </row>
    <row r="4" spans="1:22" x14ac:dyDescent="0.25">
      <c r="A4" s="6">
        <v>3</v>
      </c>
      <c r="B4" s="7" t="s">
        <v>10</v>
      </c>
      <c r="C4" s="31">
        <v>43154</v>
      </c>
      <c r="D4" s="31">
        <v>43181</v>
      </c>
      <c r="E4" s="7">
        <v>17298</v>
      </c>
      <c r="F4" s="7">
        <v>17492</v>
      </c>
      <c r="G4" s="9">
        <f t="shared" si="0"/>
        <v>194</v>
      </c>
      <c r="H4" s="23">
        <v>3182</v>
      </c>
      <c r="I4" s="29">
        <f t="shared" si="1"/>
        <v>617308</v>
      </c>
      <c r="J4" s="29"/>
      <c r="K4" s="11">
        <f t="shared" si="2"/>
        <v>617308</v>
      </c>
      <c r="L4" s="11"/>
      <c r="M4" s="33">
        <f t="shared" si="3"/>
        <v>617308</v>
      </c>
      <c r="N4" s="39"/>
      <c r="O4" s="37">
        <f t="shared" si="4"/>
        <v>617308</v>
      </c>
      <c r="P4" s="22" t="str">
        <f t="shared" si="5"/>
        <v>617,308</v>
      </c>
      <c r="Q4" s="8" t="str">
        <f t="shared" si="5"/>
        <v/>
      </c>
      <c r="R4" s="8" t="str">
        <f t="shared" si="5"/>
        <v>617,308</v>
      </c>
      <c r="S4" s="8" t="str">
        <f t="shared" si="5"/>
        <v/>
      </c>
      <c r="T4" s="8" t="str">
        <f t="shared" si="5"/>
        <v>617,308</v>
      </c>
      <c r="U4" s="7" t="str">
        <f>[1]!VND(M4, TRUE,1)</f>
        <v>Sáu trăm mười bảy ngàn, ba trăm lẻ tám đồng</v>
      </c>
      <c r="V4" s="34">
        <v>43215</v>
      </c>
    </row>
    <row r="5" spans="1:22" x14ac:dyDescent="0.25">
      <c r="A5" s="6">
        <v>4</v>
      </c>
      <c r="B5" s="7" t="s">
        <v>24</v>
      </c>
      <c r="C5" s="31">
        <v>43154</v>
      </c>
      <c r="D5" s="31">
        <v>43181</v>
      </c>
      <c r="E5" s="7">
        <v>24038</v>
      </c>
      <c r="F5" s="7">
        <v>24913</v>
      </c>
      <c r="G5" s="9">
        <f t="shared" si="0"/>
        <v>875</v>
      </c>
      <c r="H5" s="23">
        <v>3182</v>
      </c>
      <c r="I5" s="29">
        <f t="shared" si="1"/>
        <v>2784250</v>
      </c>
      <c r="J5" s="29"/>
      <c r="K5" s="11">
        <f t="shared" si="2"/>
        <v>2784250</v>
      </c>
      <c r="L5" s="11"/>
      <c r="M5" s="33">
        <f t="shared" si="3"/>
        <v>2784250</v>
      </c>
      <c r="N5" s="39"/>
      <c r="O5" s="37">
        <f t="shared" si="4"/>
        <v>2784250</v>
      </c>
      <c r="P5" s="22" t="str">
        <f t="shared" si="5"/>
        <v>2,784,250</v>
      </c>
      <c r="Q5" s="8" t="str">
        <f t="shared" si="5"/>
        <v/>
      </c>
      <c r="R5" s="8" t="str">
        <f t="shared" si="5"/>
        <v>2,784,250</v>
      </c>
      <c r="S5" s="8" t="str">
        <f t="shared" si="5"/>
        <v/>
      </c>
      <c r="T5" s="8" t="str">
        <f t="shared" si="5"/>
        <v>2,784,250</v>
      </c>
      <c r="U5" s="7" t="str">
        <f>[1]!VND(M5, TRUE,1)</f>
        <v>Hai triệu, bảy trăm tám mươi bốn ngàn, hai trăm năm mươi đồng</v>
      </c>
      <c r="V5" s="34">
        <v>43215</v>
      </c>
    </row>
    <row r="6" spans="1:22" x14ac:dyDescent="0.25">
      <c r="A6" s="6">
        <v>5</v>
      </c>
      <c r="B6" s="7" t="s">
        <v>43</v>
      </c>
      <c r="C6" s="31">
        <v>43132</v>
      </c>
      <c r="D6" s="31">
        <v>43181</v>
      </c>
      <c r="E6" s="7">
        <v>12323</v>
      </c>
      <c r="F6" s="7">
        <v>12714</v>
      </c>
      <c r="G6" s="9">
        <f t="shared" si="0"/>
        <v>391</v>
      </c>
      <c r="H6" s="23">
        <v>3182</v>
      </c>
      <c r="I6" s="29">
        <f t="shared" si="1"/>
        <v>1244162</v>
      </c>
      <c r="J6" s="29"/>
      <c r="K6" s="11">
        <f t="shared" si="2"/>
        <v>1244162</v>
      </c>
      <c r="L6" s="11"/>
      <c r="M6" s="33">
        <f t="shared" si="3"/>
        <v>1244162</v>
      </c>
      <c r="N6" s="39"/>
      <c r="O6" s="37">
        <f t="shared" si="4"/>
        <v>1244162</v>
      </c>
      <c r="P6" s="22" t="str">
        <f t="shared" si="5"/>
        <v>1,244,162</v>
      </c>
      <c r="Q6" s="8" t="str">
        <f t="shared" si="5"/>
        <v/>
      </c>
      <c r="R6" s="8" t="str">
        <f>TEXT(K6,"###,###,###")</f>
        <v>1,244,162</v>
      </c>
      <c r="S6" s="8" t="str">
        <f t="shared" si="5"/>
        <v/>
      </c>
      <c r="T6" s="8" t="str">
        <f t="shared" si="5"/>
        <v>1,244,162</v>
      </c>
      <c r="U6" s="7" t="str">
        <f>[1]!VND(M6, TRUE,1)</f>
        <v>Một triệu, hai trăm bốn mươi bốn ngàn, một trăm sáu mươi hai đồng</v>
      </c>
      <c r="V6" s="34">
        <v>43215</v>
      </c>
    </row>
    <row r="7" spans="1:22" x14ac:dyDescent="0.25">
      <c r="A7" s="6">
        <v>6</v>
      </c>
      <c r="B7" s="7" t="s">
        <v>40</v>
      </c>
      <c r="C7" s="31">
        <v>43154</v>
      </c>
      <c r="D7" s="31">
        <v>43181</v>
      </c>
      <c r="E7" s="7">
        <v>98562</v>
      </c>
      <c r="F7" s="7">
        <v>108349</v>
      </c>
      <c r="G7" s="9">
        <f t="shared" si="0"/>
        <v>9787</v>
      </c>
      <c r="H7" s="23">
        <v>3182</v>
      </c>
      <c r="I7" s="29">
        <f t="shared" si="1"/>
        <v>31142234</v>
      </c>
      <c r="J7" s="29"/>
      <c r="K7" s="11">
        <f t="shared" si="2"/>
        <v>31142234</v>
      </c>
      <c r="L7" s="11"/>
      <c r="M7" s="33">
        <f t="shared" si="3"/>
        <v>31142234</v>
      </c>
      <c r="N7" s="39"/>
      <c r="O7" s="37">
        <f t="shared" si="4"/>
        <v>31142234</v>
      </c>
      <c r="P7" s="22" t="str">
        <f t="shared" si="5"/>
        <v>31,142,234</v>
      </c>
      <c r="Q7" s="8" t="str">
        <f t="shared" si="5"/>
        <v/>
      </c>
      <c r="R7" s="8" t="str">
        <f>TEXT(K7,"###,###,###")</f>
        <v>31,142,234</v>
      </c>
      <c r="S7" s="8" t="str">
        <f t="shared" si="5"/>
        <v/>
      </c>
      <c r="T7" s="8" t="str">
        <f t="shared" si="5"/>
        <v>31,142,234</v>
      </c>
      <c r="U7" s="7" t="str">
        <f>[1]!VND(M7, TRUE,1)</f>
        <v>Ba mươi mốt triệu, một trăm bốn mươi hai ngàn, hai trăm ba mươi bốn đồng</v>
      </c>
      <c r="V7" s="34">
        <v>43215</v>
      </c>
    </row>
    <row r="8" spans="1:22" x14ac:dyDescent="0.25">
      <c r="A8" s="6">
        <v>7</v>
      </c>
      <c r="B8" s="25" t="s">
        <v>11</v>
      </c>
      <c r="C8" s="31">
        <v>43154</v>
      </c>
      <c r="D8" s="31">
        <v>43181</v>
      </c>
      <c r="E8" s="7">
        <v>78177</v>
      </c>
      <c r="F8" s="7">
        <v>80426</v>
      </c>
      <c r="G8" s="7">
        <f t="shared" si="0"/>
        <v>2249</v>
      </c>
      <c r="H8" s="23">
        <v>3182</v>
      </c>
      <c r="I8" s="29">
        <f t="shared" si="1"/>
        <v>7156318</v>
      </c>
      <c r="J8" s="29">
        <f t="shared" ref="J8:J11" si="6">I8*0.1</f>
        <v>715631.8</v>
      </c>
      <c r="K8" s="11">
        <f t="shared" si="2"/>
        <v>7871949.7999999998</v>
      </c>
      <c r="L8" s="11"/>
      <c r="M8" s="33">
        <f t="shared" si="3"/>
        <v>7871949.7999999998</v>
      </c>
      <c r="N8" s="39"/>
      <c r="O8" s="37">
        <f t="shared" si="4"/>
        <v>7871949.7999999998</v>
      </c>
      <c r="P8" s="22" t="str">
        <f t="shared" si="5"/>
        <v>7,156,318</v>
      </c>
      <c r="Q8" s="8" t="str">
        <f t="shared" si="5"/>
        <v>715,632</v>
      </c>
      <c r="R8" s="8" t="str">
        <f t="shared" si="5"/>
        <v>7,871,950</v>
      </c>
      <c r="S8" s="8" t="str">
        <f t="shared" si="5"/>
        <v/>
      </c>
      <c r="T8" s="8" t="str">
        <f t="shared" si="5"/>
        <v>7,871,950</v>
      </c>
      <c r="U8" s="7" t="str">
        <f>[1]!VND(M8, TRUE,1)</f>
        <v>Bảy triệu, tám trăm bảy mươi mốt ngàn, chín trăm bốn mươi chín đồng, tám mươi xu</v>
      </c>
      <c r="V8" s="34">
        <v>43215</v>
      </c>
    </row>
    <row r="9" spans="1:22" x14ac:dyDescent="0.25">
      <c r="A9" s="6">
        <v>8</v>
      </c>
      <c r="B9" s="26" t="s">
        <v>8</v>
      </c>
      <c r="C9" s="31">
        <v>43154</v>
      </c>
      <c r="D9" s="31">
        <v>43181</v>
      </c>
      <c r="E9" s="7">
        <v>42144</v>
      </c>
      <c r="F9" s="7">
        <v>43445</v>
      </c>
      <c r="G9" s="9">
        <f t="shared" si="0"/>
        <v>1301</v>
      </c>
      <c r="H9" s="44">
        <v>1755</v>
      </c>
      <c r="I9" s="29">
        <f t="shared" si="1"/>
        <v>2283255</v>
      </c>
      <c r="J9" s="29">
        <f t="shared" si="6"/>
        <v>228325.5</v>
      </c>
      <c r="K9" s="11">
        <f t="shared" si="2"/>
        <v>2511580.5</v>
      </c>
      <c r="L9" s="11">
        <v>0</v>
      </c>
      <c r="M9" s="33">
        <f t="shared" si="3"/>
        <v>2511580.5</v>
      </c>
      <c r="N9" s="39"/>
      <c r="O9" s="37">
        <f t="shared" si="4"/>
        <v>2511580.5</v>
      </c>
      <c r="P9" s="22" t="str">
        <f t="shared" si="5"/>
        <v>2,283,255</v>
      </c>
      <c r="Q9" s="8" t="str">
        <f t="shared" si="5"/>
        <v>228,326</v>
      </c>
      <c r="R9" s="8" t="str">
        <f>TEXT(K9,"###,###,###")</f>
        <v>2,511,581</v>
      </c>
      <c r="S9" s="8" t="str">
        <f t="shared" si="5"/>
        <v/>
      </c>
      <c r="T9" s="8" t="str">
        <f t="shared" si="5"/>
        <v>2,511,581</v>
      </c>
      <c r="U9" s="7" t="str">
        <f>[1]!VND(M9, TRUE,1)</f>
        <v>Hai triệu, năm trăm mười một ngàn, năm trăm tám mươi đồng, năm mươi xu</v>
      </c>
      <c r="V9" s="34">
        <v>43215</v>
      </c>
    </row>
    <row r="10" spans="1:22" x14ac:dyDescent="0.25">
      <c r="A10" s="6">
        <v>9</v>
      </c>
      <c r="B10" s="26" t="s">
        <v>19</v>
      </c>
      <c r="C10" s="31">
        <v>43154</v>
      </c>
      <c r="D10" s="31">
        <v>43181</v>
      </c>
      <c r="E10" s="7">
        <v>30005</v>
      </c>
      <c r="F10" s="7">
        <v>30005</v>
      </c>
      <c r="G10" s="9">
        <f t="shared" si="0"/>
        <v>0</v>
      </c>
      <c r="H10" s="44">
        <v>1755</v>
      </c>
      <c r="I10" s="29">
        <f t="shared" si="1"/>
        <v>0</v>
      </c>
      <c r="J10" s="29">
        <f t="shared" si="6"/>
        <v>0</v>
      </c>
      <c r="K10" s="11">
        <f t="shared" si="2"/>
        <v>0</v>
      </c>
      <c r="L10" s="11">
        <v>0</v>
      </c>
      <c r="M10" s="33">
        <f t="shared" si="3"/>
        <v>0</v>
      </c>
      <c r="N10" s="39"/>
      <c r="O10" s="37">
        <f t="shared" si="4"/>
        <v>0</v>
      </c>
      <c r="P10" s="22" t="str">
        <f t="shared" si="5"/>
        <v/>
      </c>
      <c r="Q10" s="8" t="str">
        <f t="shared" si="5"/>
        <v/>
      </c>
      <c r="R10" s="8" t="str">
        <f>TEXT(K10,"###,###,###")</f>
        <v/>
      </c>
      <c r="S10" s="8" t="str">
        <f t="shared" si="5"/>
        <v/>
      </c>
      <c r="T10" s="8" t="str">
        <f t="shared" si="5"/>
        <v/>
      </c>
      <c r="U10" s="7" t="str">
        <f>[1]!VND(M10, TRUE,1)</f>
        <v>không đồng</v>
      </c>
      <c r="V10" s="34">
        <v>43215</v>
      </c>
    </row>
    <row r="11" spans="1:22" x14ac:dyDescent="0.25">
      <c r="A11" s="6">
        <v>10</v>
      </c>
      <c r="B11" s="26" t="s">
        <v>26</v>
      </c>
      <c r="C11" s="31">
        <v>43154</v>
      </c>
      <c r="D11" s="31">
        <v>43181</v>
      </c>
      <c r="E11" s="7">
        <v>7044</v>
      </c>
      <c r="F11" s="7">
        <v>7292</v>
      </c>
      <c r="G11" s="24">
        <f t="shared" si="0"/>
        <v>248</v>
      </c>
      <c r="H11" s="44">
        <v>1755</v>
      </c>
      <c r="I11" s="29">
        <f t="shared" si="1"/>
        <v>435240</v>
      </c>
      <c r="J11" s="29">
        <f t="shared" si="6"/>
        <v>43524</v>
      </c>
      <c r="K11" s="11">
        <f t="shared" si="2"/>
        <v>478764</v>
      </c>
      <c r="L11" s="11">
        <v>0</v>
      </c>
      <c r="M11" s="33">
        <f t="shared" si="3"/>
        <v>478764</v>
      </c>
      <c r="N11" s="39"/>
      <c r="O11" s="37">
        <f t="shared" si="4"/>
        <v>478764</v>
      </c>
      <c r="P11" s="22" t="str">
        <f t="shared" si="5"/>
        <v>435,240</v>
      </c>
      <c r="Q11" s="8" t="str">
        <f t="shared" si="5"/>
        <v>43,524</v>
      </c>
      <c r="R11" s="8" t="str">
        <f>TEXT(K11,"###,###,###")</f>
        <v>478,764</v>
      </c>
      <c r="S11" s="8" t="str">
        <f t="shared" si="5"/>
        <v/>
      </c>
      <c r="T11" s="8" t="str">
        <f t="shared" si="5"/>
        <v>478,764</v>
      </c>
      <c r="U11" s="7" t="str">
        <f>[1]!VND(M11, TRUE,1)</f>
        <v>Bốn trăm bảy mươi tám ngàn, bảy trăm sáu mươi bốn đồng</v>
      </c>
      <c r="V11" s="34">
        <v>43215</v>
      </c>
    </row>
    <row r="13" spans="1:22" x14ac:dyDescent="0.25">
      <c r="G13" s="35"/>
    </row>
  </sheetData>
  <pageMargins left="0.7" right="0.7" top="0.75" bottom="0.75" header="0.3" footer="0.3"/>
  <pageSetup paperSize="9" scale="8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"/>
  <sheetViews>
    <sheetView workbookViewId="0">
      <selection activeCell="F20" sqref="F20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43182</v>
      </c>
      <c r="D2" s="31">
        <v>43212</v>
      </c>
      <c r="E2" s="7">
        <v>147980</v>
      </c>
      <c r="F2" s="7">
        <v>151972</v>
      </c>
      <c r="G2" s="9">
        <f t="shared" ref="G2:G10" si="0">F2-E2</f>
        <v>3992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43245</v>
      </c>
    </row>
    <row r="3" spans="1:22" x14ac:dyDescent="0.25">
      <c r="A3" s="6">
        <v>3</v>
      </c>
      <c r="B3" s="7" t="s">
        <v>10</v>
      </c>
      <c r="C3" s="31">
        <v>43182</v>
      </c>
      <c r="D3" s="31">
        <v>43212</v>
      </c>
      <c r="E3" s="7">
        <v>17492</v>
      </c>
      <c r="F3" s="7">
        <v>17678</v>
      </c>
      <c r="G3" s="9">
        <f t="shared" si="0"/>
        <v>186</v>
      </c>
      <c r="H3" s="23">
        <v>3182</v>
      </c>
      <c r="I3" s="29">
        <f t="shared" ref="I3:I10" si="1">G3*H3</f>
        <v>591852</v>
      </c>
      <c r="J3" s="29"/>
      <c r="K3" s="11">
        <f t="shared" ref="K3:K10" si="2">I3+J3</f>
        <v>591852</v>
      </c>
      <c r="L3" s="11"/>
      <c r="M3" s="33">
        <f t="shared" ref="M3:M10" si="3">L3+K3</f>
        <v>591852</v>
      </c>
      <c r="N3" s="39"/>
      <c r="O3" s="37">
        <f t="shared" ref="O3:O10" si="4">M3-N3</f>
        <v>591852</v>
      </c>
      <c r="P3" s="22" t="str">
        <f t="shared" ref="P3:T4" si="5">TEXT(I3,"###,###,###")</f>
        <v>591,852</v>
      </c>
      <c r="Q3" s="8" t="str">
        <f t="shared" si="5"/>
        <v/>
      </c>
      <c r="R3" s="8" t="str">
        <f t="shared" si="5"/>
        <v>591,852</v>
      </c>
      <c r="S3" s="8" t="str">
        <f t="shared" si="5"/>
        <v/>
      </c>
      <c r="T3" s="8" t="str">
        <f t="shared" si="5"/>
        <v>591,852</v>
      </c>
      <c r="U3" s="7" t="str">
        <f>[1]!VND(M3, TRUE,1)</f>
        <v>Năm trăm chín mươi mốt ngàn, tám trăm năm mươi hai đồng</v>
      </c>
      <c r="V3" s="34">
        <v>43245</v>
      </c>
    </row>
    <row r="4" spans="1:22" x14ac:dyDescent="0.25">
      <c r="A4" s="6">
        <v>4</v>
      </c>
      <c r="B4" s="7" t="s">
        <v>24</v>
      </c>
      <c r="C4" s="31">
        <v>43182</v>
      </c>
      <c r="D4" s="31">
        <v>43212</v>
      </c>
      <c r="E4" s="7">
        <v>24913</v>
      </c>
      <c r="F4" s="7">
        <v>25934</v>
      </c>
      <c r="G4" s="9">
        <f t="shared" si="0"/>
        <v>1021</v>
      </c>
      <c r="H4" s="23">
        <v>3182</v>
      </c>
      <c r="I4" s="29">
        <f t="shared" si="1"/>
        <v>3248822</v>
      </c>
      <c r="J4" s="29"/>
      <c r="K4" s="11">
        <f t="shared" si="2"/>
        <v>3248822</v>
      </c>
      <c r="L4" s="11"/>
      <c r="M4" s="33">
        <f t="shared" si="3"/>
        <v>3248822</v>
      </c>
      <c r="N4" s="39"/>
      <c r="O4" s="37">
        <f t="shared" si="4"/>
        <v>3248822</v>
      </c>
      <c r="P4" s="22" t="str">
        <f t="shared" si="5"/>
        <v>3,248,822</v>
      </c>
      <c r="Q4" s="8" t="str">
        <f t="shared" si="5"/>
        <v/>
      </c>
      <c r="R4" s="8" t="str">
        <f t="shared" si="5"/>
        <v>3,248,822</v>
      </c>
      <c r="S4" s="8" t="str">
        <f t="shared" si="5"/>
        <v/>
      </c>
      <c r="T4" s="8" t="str">
        <f t="shared" si="5"/>
        <v>3,248,822</v>
      </c>
      <c r="U4" s="7" t="str">
        <f>[1]!VND(M4, TRUE,1)</f>
        <v>Ba triệu, hai trăm bốn mươi tám ngàn, tám trăm hai mươi hai đồng</v>
      </c>
      <c r="V4" s="34">
        <v>43245</v>
      </c>
    </row>
    <row r="5" spans="1:22" x14ac:dyDescent="0.25">
      <c r="A5" s="6">
        <v>5</v>
      </c>
      <c r="B5" s="7" t="s">
        <v>43</v>
      </c>
      <c r="C5" s="31">
        <v>43182</v>
      </c>
      <c r="D5" s="31">
        <v>43212</v>
      </c>
      <c r="E5" s="7">
        <v>12714</v>
      </c>
      <c r="F5" s="7">
        <v>12951</v>
      </c>
      <c r="G5" s="9">
        <f t="shared" si="0"/>
        <v>237</v>
      </c>
      <c r="H5" s="23">
        <v>3182</v>
      </c>
      <c r="I5" s="29">
        <f t="shared" si="1"/>
        <v>754134</v>
      </c>
      <c r="J5" s="29"/>
      <c r="K5" s="11">
        <f t="shared" si="2"/>
        <v>754134</v>
      </c>
      <c r="L5" s="11"/>
      <c r="M5" s="33">
        <f t="shared" si="3"/>
        <v>754134</v>
      </c>
      <c r="N5" s="39"/>
      <c r="O5" s="37">
        <f t="shared" si="4"/>
        <v>754134</v>
      </c>
      <c r="P5" s="22" t="str">
        <f t="shared" ref="P5:P10" si="6">TEXT(I5,"###,###,###")</f>
        <v>754,134</v>
      </c>
      <c r="Q5" s="8" t="str">
        <f t="shared" ref="Q5:Q10" si="7">TEXT(J5,"###,###,###")</f>
        <v/>
      </c>
      <c r="R5" s="8" t="str">
        <f t="shared" ref="R5:R10" si="8">TEXT(K5,"###,###,###")</f>
        <v>754,134</v>
      </c>
      <c r="S5" s="8" t="str">
        <f t="shared" ref="S5:S10" si="9">TEXT(L5,"###,###,###")</f>
        <v/>
      </c>
      <c r="T5" s="8" t="str">
        <f t="shared" ref="T5:T10" si="10">TEXT(M5,"###,###,###")</f>
        <v>754,134</v>
      </c>
      <c r="U5" s="7" t="str">
        <f>[1]!VND(M5, TRUE,1)</f>
        <v>Bảy trăm năm mươi bốn ngàn, một trăm ba mươi bốn đồng</v>
      </c>
      <c r="V5" s="34">
        <v>43245</v>
      </c>
    </row>
    <row r="6" spans="1:22" x14ac:dyDescent="0.25">
      <c r="A6" s="6">
        <v>6</v>
      </c>
      <c r="B6" s="7" t="s">
        <v>40</v>
      </c>
      <c r="C6" s="31">
        <v>43182</v>
      </c>
      <c r="D6" s="31">
        <v>43212</v>
      </c>
      <c r="E6" s="7">
        <v>108349</v>
      </c>
      <c r="F6" s="7">
        <v>119834</v>
      </c>
      <c r="G6" s="9">
        <f t="shared" si="0"/>
        <v>11485</v>
      </c>
      <c r="H6" s="23">
        <v>3182</v>
      </c>
      <c r="I6" s="29">
        <f t="shared" si="1"/>
        <v>36545270</v>
      </c>
      <c r="J6" s="29"/>
      <c r="K6" s="11">
        <f t="shared" si="2"/>
        <v>36545270</v>
      </c>
      <c r="L6" s="11"/>
      <c r="M6" s="33">
        <f t="shared" si="3"/>
        <v>36545270</v>
      </c>
      <c r="N6" s="39"/>
      <c r="O6" s="37">
        <f t="shared" si="4"/>
        <v>36545270</v>
      </c>
      <c r="P6" s="22" t="str">
        <f t="shared" si="6"/>
        <v>36,545,270</v>
      </c>
      <c r="Q6" s="8" t="str">
        <f t="shared" si="7"/>
        <v/>
      </c>
      <c r="R6" s="8" t="str">
        <f t="shared" si="8"/>
        <v>36,545,270</v>
      </c>
      <c r="S6" s="8" t="str">
        <f t="shared" si="9"/>
        <v/>
      </c>
      <c r="T6" s="8" t="str">
        <f t="shared" si="10"/>
        <v>36,545,270</v>
      </c>
      <c r="U6" s="7" t="str">
        <f>[1]!VND(M6, TRUE,1)</f>
        <v>Ba mươi sáu triệu, năm trăm bốn mươi lăm ngàn, hai trăm bảy mươi đồng</v>
      </c>
      <c r="V6" s="34">
        <v>43245</v>
      </c>
    </row>
    <row r="7" spans="1:22" x14ac:dyDescent="0.25">
      <c r="A7" s="6">
        <v>7</v>
      </c>
      <c r="B7" s="25" t="s">
        <v>44</v>
      </c>
      <c r="C7" s="31">
        <v>43182</v>
      </c>
      <c r="D7" s="31">
        <v>43212</v>
      </c>
      <c r="E7" s="7">
        <v>16000</v>
      </c>
      <c r="F7" s="7">
        <v>16000</v>
      </c>
      <c r="G7" s="9"/>
      <c r="H7" s="23">
        <v>3182</v>
      </c>
      <c r="I7" s="29">
        <f t="shared" si="1"/>
        <v>0</v>
      </c>
      <c r="J7" s="29"/>
      <c r="K7" s="11">
        <f t="shared" si="2"/>
        <v>0</v>
      </c>
      <c r="L7" s="11"/>
      <c r="M7" s="33"/>
      <c r="N7" s="39"/>
      <c r="O7" s="37">
        <f t="shared" si="4"/>
        <v>0</v>
      </c>
      <c r="P7" s="22" t="str">
        <f t="shared" si="6"/>
        <v/>
      </c>
      <c r="Q7" s="8" t="str">
        <f t="shared" si="7"/>
        <v/>
      </c>
      <c r="R7" s="8" t="str">
        <f t="shared" si="8"/>
        <v/>
      </c>
      <c r="S7" s="8" t="str">
        <f t="shared" si="9"/>
        <v/>
      </c>
      <c r="T7" s="8" t="str">
        <f t="shared" si="10"/>
        <v/>
      </c>
      <c r="U7" s="7" t="str">
        <f>[1]!VND(M7, TRUE,1)</f>
        <v>Error: Ô rỗng !</v>
      </c>
      <c r="V7" s="34">
        <v>43245</v>
      </c>
    </row>
    <row r="8" spans="1:22" x14ac:dyDescent="0.25">
      <c r="A8" s="6">
        <v>8</v>
      </c>
      <c r="B8" s="25" t="s">
        <v>11</v>
      </c>
      <c r="C8" s="31">
        <v>43182</v>
      </c>
      <c r="D8" s="31">
        <v>43212</v>
      </c>
      <c r="E8" s="7">
        <v>80426</v>
      </c>
      <c r="F8" s="7">
        <v>82527</v>
      </c>
      <c r="G8" s="7">
        <f t="shared" si="0"/>
        <v>2101</v>
      </c>
      <c r="H8" s="23">
        <v>3182</v>
      </c>
      <c r="I8" s="29">
        <f t="shared" si="1"/>
        <v>6685382</v>
      </c>
      <c r="J8" s="29">
        <f t="shared" ref="J8:J10" si="11">I8*0.1</f>
        <v>668538.20000000007</v>
      </c>
      <c r="K8" s="11">
        <f t="shared" si="2"/>
        <v>7353920.2000000002</v>
      </c>
      <c r="L8" s="11"/>
      <c r="M8" s="33">
        <f t="shared" si="3"/>
        <v>7353920.2000000002</v>
      </c>
      <c r="N8" s="39"/>
      <c r="O8" s="37">
        <f t="shared" si="4"/>
        <v>7353920.2000000002</v>
      </c>
      <c r="P8" s="22" t="str">
        <f t="shared" si="6"/>
        <v>6,685,382</v>
      </c>
      <c r="Q8" s="8" t="str">
        <f t="shared" si="7"/>
        <v>668,538</v>
      </c>
      <c r="R8" s="8" t="str">
        <f t="shared" si="8"/>
        <v>7,353,920</v>
      </c>
      <c r="S8" s="8" t="str">
        <f t="shared" si="9"/>
        <v/>
      </c>
      <c r="T8" s="8" t="str">
        <f t="shared" si="10"/>
        <v>7,353,920</v>
      </c>
      <c r="U8" s="7" t="str">
        <f>[1]!VND(M8, TRUE,1)</f>
        <v>Bảy triệu, ba trăm năm mươi ba ngàn, chín trăm hai mươi đồng, hai mươi xu</v>
      </c>
      <c r="V8" s="34">
        <v>43245</v>
      </c>
    </row>
    <row r="9" spans="1:22" x14ac:dyDescent="0.25">
      <c r="A9" s="6">
        <v>8</v>
      </c>
      <c r="B9" s="26" t="s">
        <v>8</v>
      </c>
      <c r="C9" s="31">
        <v>43182</v>
      </c>
      <c r="D9" s="31">
        <v>43212</v>
      </c>
      <c r="E9" s="7">
        <v>43445</v>
      </c>
      <c r="F9" s="7">
        <v>44914</v>
      </c>
      <c r="G9" s="9">
        <f t="shared" si="0"/>
        <v>1469</v>
      </c>
      <c r="H9" s="44">
        <v>1755</v>
      </c>
      <c r="I9" s="29">
        <f t="shared" si="1"/>
        <v>2578095</v>
      </c>
      <c r="J9" s="29">
        <f t="shared" si="11"/>
        <v>257809.5</v>
      </c>
      <c r="K9" s="11">
        <f t="shared" si="2"/>
        <v>2835904.5</v>
      </c>
      <c r="L9" s="11">
        <v>0</v>
      </c>
      <c r="M9" s="33">
        <f t="shared" si="3"/>
        <v>2835904.5</v>
      </c>
      <c r="N9" s="39"/>
      <c r="O9" s="37">
        <f t="shared" si="4"/>
        <v>2835904.5</v>
      </c>
      <c r="P9" s="22" t="str">
        <f t="shared" si="6"/>
        <v>2,578,095</v>
      </c>
      <c r="Q9" s="8" t="str">
        <f t="shared" si="7"/>
        <v>257,810</v>
      </c>
      <c r="R9" s="8" t="str">
        <f t="shared" si="8"/>
        <v>2,835,905</v>
      </c>
      <c r="S9" s="8" t="str">
        <f t="shared" si="9"/>
        <v/>
      </c>
      <c r="T9" s="8" t="str">
        <f t="shared" si="10"/>
        <v>2,835,905</v>
      </c>
      <c r="U9" s="7" t="str">
        <f>[1]!VND(M9, TRUE,1)</f>
        <v>Hai triệu, tám trăm ba mươi lăm ngàn, chín trăm lẻ bốn đồng, năm mươi xu</v>
      </c>
      <c r="V9" s="34">
        <v>43245</v>
      </c>
    </row>
    <row r="10" spans="1:22" x14ac:dyDescent="0.25">
      <c r="A10" s="6">
        <v>10</v>
      </c>
      <c r="B10" s="26" t="s">
        <v>26</v>
      </c>
      <c r="C10" s="31">
        <v>43182</v>
      </c>
      <c r="D10" s="31">
        <v>43212</v>
      </c>
      <c r="E10" s="7">
        <v>7292</v>
      </c>
      <c r="F10" s="7">
        <v>7297</v>
      </c>
      <c r="G10" s="24">
        <f t="shared" si="0"/>
        <v>5</v>
      </c>
      <c r="H10" s="44">
        <v>1755</v>
      </c>
      <c r="I10" s="29">
        <f t="shared" si="1"/>
        <v>8775</v>
      </c>
      <c r="J10" s="29">
        <f t="shared" si="11"/>
        <v>877.5</v>
      </c>
      <c r="K10" s="11">
        <f t="shared" si="2"/>
        <v>9652.5</v>
      </c>
      <c r="L10" s="11">
        <v>0</v>
      </c>
      <c r="M10" s="33">
        <f t="shared" si="3"/>
        <v>9652.5</v>
      </c>
      <c r="N10" s="39"/>
      <c r="O10" s="37">
        <f t="shared" si="4"/>
        <v>9652.5</v>
      </c>
      <c r="P10" s="22" t="str">
        <f t="shared" si="6"/>
        <v>8,775</v>
      </c>
      <c r="Q10" s="8" t="str">
        <f t="shared" si="7"/>
        <v>878</v>
      </c>
      <c r="R10" s="8" t="str">
        <f t="shared" si="8"/>
        <v>9,653</v>
      </c>
      <c r="S10" s="8" t="str">
        <f t="shared" si="9"/>
        <v/>
      </c>
      <c r="T10" s="8" t="str">
        <f t="shared" si="10"/>
        <v>9,653</v>
      </c>
      <c r="U10" s="7" t="str">
        <f>[1]!VND(M10, TRUE,1)</f>
        <v>Chín ngàn, sáu trăm năm mươi hai đồng, năm mươi xu</v>
      </c>
      <c r="V10" s="34">
        <v>43245</v>
      </c>
    </row>
    <row r="12" spans="1:22" x14ac:dyDescent="0.25">
      <c r="G12" s="35"/>
    </row>
  </sheetData>
  <pageMargins left="0.7" right="0.7" top="0.75" bottom="0.75" header="0.3" footer="0.3"/>
  <pageSetup paperSize="9" scale="8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K2" sqref="K2:K8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43213</v>
      </c>
      <c r="D2" s="31">
        <v>43242</v>
      </c>
      <c r="E2" s="7">
        <v>151972</v>
      </c>
      <c r="F2" s="7">
        <v>155107</v>
      </c>
      <c r="G2" s="9">
        <f t="shared" ref="G2:G11" si="0">F2-E2</f>
        <v>3135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43276</v>
      </c>
    </row>
    <row r="3" spans="1:22" x14ac:dyDescent="0.25">
      <c r="A3" s="6">
        <v>3</v>
      </c>
      <c r="B3" s="7" t="s">
        <v>46</v>
      </c>
      <c r="C3" s="31">
        <v>43213</v>
      </c>
      <c r="D3" s="31">
        <v>43242</v>
      </c>
      <c r="E3" s="7">
        <v>17678</v>
      </c>
      <c r="F3" s="7">
        <v>17862</v>
      </c>
      <c r="G3" s="9">
        <f t="shared" si="0"/>
        <v>184</v>
      </c>
      <c r="H3" s="23">
        <v>3182</v>
      </c>
      <c r="I3" s="29">
        <f t="shared" ref="I3:I11" si="1">G3*H3</f>
        <v>585488</v>
      </c>
      <c r="J3" s="29"/>
      <c r="K3" s="11">
        <f t="shared" ref="K3:K11" si="2">I3+J3</f>
        <v>585488</v>
      </c>
      <c r="L3" s="11"/>
      <c r="M3" s="33">
        <f t="shared" ref="M3:M11" si="3">L3+K3</f>
        <v>585488</v>
      </c>
      <c r="N3" s="39"/>
      <c r="O3" s="37">
        <f t="shared" ref="O3:O11" si="4">M3-N3</f>
        <v>585488</v>
      </c>
      <c r="P3" s="22" t="str">
        <f t="shared" ref="P3:T11" si="5">TEXT(I3,"###,###,###")</f>
        <v>585,488</v>
      </c>
      <c r="Q3" s="8" t="str">
        <f t="shared" si="5"/>
        <v/>
      </c>
      <c r="R3" s="8" t="str">
        <f t="shared" si="5"/>
        <v>585,488</v>
      </c>
      <c r="S3" s="8" t="str">
        <f t="shared" si="5"/>
        <v/>
      </c>
      <c r="T3" s="8" t="str">
        <f t="shared" si="5"/>
        <v>585,488</v>
      </c>
      <c r="U3" s="7" t="str">
        <f>[1]!VND(M3, TRUE,1)</f>
        <v>Năm trăm tám mươi lăm ngàn, bốn trăm tám mươi tám đồng</v>
      </c>
      <c r="V3" s="34">
        <v>43276</v>
      </c>
    </row>
    <row r="4" spans="1:22" x14ac:dyDescent="0.25">
      <c r="A4" s="6">
        <v>5</v>
      </c>
      <c r="B4" s="45" t="s">
        <v>45</v>
      </c>
      <c r="C4" s="31">
        <v>43213</v>
      </c>
      <c r="D4" s="31">
        <v>43242</v>
      </c>
      <c r="E4" s="7">
        <v>25934</v>
      </c>
      <c r="F4" s="7">
        <v>26882</v>
      </c>
      <c r="G4" s="9">
        <f t="shared" si="0"/>
        <v>948</v>
      </c>
      <c r="H4" s="23">
        <v>3182</v>
      </c>
      <c r="I4" s="29">
        <f t="shared" si="1"/>
        <v>3016536</v>
      </c>
      <c r="J4" s="29"/>
      <c r="K4" s="11">
        <f t="shared" si="2"/>
        <v>3016536</v>
      </c>
      <c r="L4" s="11"/>
      <c r="M4" s="33">
        <f t="shared" si="3"/>
        <v>3016536</v>
      </c>
      <c r="N4" s="39"/>
      <c r="O4" s="37">
        <f t="shared" si="4"/>
        <v>3016536</v>
      </c>
      <c r="P4" s="22" t="str">
        <f t="shared" si="5"/>
        <v>3,016,536</v>
      </c>
      <c r="Q4" s="8" t="str">
        <f t="shared" si="5"/>
        <v/>
      </c>
      <c r="R4" s="8" t="str">
        <f t="shared" si="5"/>
        <v>3,016,536</v>
      </c>
      <c r="S4" s="8" t="str">
        <f t="shared" si="5"/>
        <v/>
      </c>
      <c r="T4" s="8" t="str">
        <f t="shared" si="5"/>
        <v>3,016,536</v>
      </c>
      <c r="U4" s="7" t="str">
        <f>[1]!VND(M4, TRUE,1)</f>
        <v>Ba triệu, không trăm mười sáu ngàn, năm trăm ba mươi sáu đồng</v>
      </c>
      <c r="V4" s="34">
        <v>43276</v>
      </c>
    </row>
    <row r="5" spans="1:22" x14ac:dyDescent="0.25">
      <c r="A5" s="6">
        <v>7</v>
      </c>
      <c r="B5" s="7" t="s">
        <v>47</v>
      </c>
      <c r="C5" s="31">
        <v>43213</v>
      </c>
      <c r="D5" s="31">
        <v>43242</v>
      </c>
      <c r="E5" s="7">
        <v>12951</v>
      </c>
      <c r="F5" s="7">
        <v>13173</v>
      </c>
      <c r="G5" s="9">
        <f t="shared" si="0"/>
        <v>222</v>
      </c>
      <c r="H5" s="23">
        <v>3182</v>
      </c>
      <c r="I5" s="29">
        <f t="shared" si="1"/>
        <v>706404</v>
      </c>
      <c r="J5" s="29"/>
      <c r="K5" s="11">
        <f t="shared" si="2"/>
        <v>706404</v>
      </c>
      <c r="L5" s="11"/>
      <c r="M5" s="33">
        <f t="shared" si="3"/>
        <v>706404</v>
      </c>
      <c r="N5" s="39"/>
      <c r="O5" s="37">
        <f t="shared" si="4"/>
        <v>706404</v>
      </c>
      <c r="P5" s="22" t="str">
        <f t="shared" si="5"/>
        <v>706,404</v>
      </c>
      <c r="Q5" s="8" t="str">
        <f t="shared" si="5"/>
        <v/>
      </c>
      <c r="R5" s="8" t="str">
        <f t="shared" si="5"/>
        <v>706,404</v>
      </c>
      <c r="S5" s="8" t="str">
        <f t="shared" si="5"/>
        <v/>
      </c>
      <c r="T5" s="8" t="str">
        <f t="shared" si="5"/>
        <v>706,404</v>
      </c>
      <c r="U5" s="7" t="str">
        <f>[1]!VND(M5, TRUE,1)</f>
        <v>Bảy trăm lẻ sáu ngàn, bốn trăm lẻ bốn đồng</v>
      </c>
      <c r="V5" s="34">
        <v>43276</v>
      </c>
    </row>
    <row r="6" spans="1:22" x14ac:dyDescent="0.25">
      <c r="A6" s="6">
        <v>9</v>
      </c>
      <c r="B6" s="7" t="s">
        <v>40</v>
      </c>
      <c r="C6" s="31">
        <v>43213</v>
      </c>
      <c r="D6" s="31">
        <v>43242</v>
      </c>
      <c r="E6" s="7">
        <v>119834</v>
      </c>
      <c r="F6" s="7">
        <v>130696</v>
      </c>
      <c r="G6" s="9">
        <f t="shared" si="0"/>
        <v>10862</v>
      </c>
      <c r="H6" s="23">
        <v>3182</v>
      </c>
      <c r="I6" s="29">
        <f t="shared" si="1"/>
        <v>34562884</v>
      </c>
      <c r="J6" s="29"/>
      <c r="K6" s="11">
        <f t="shared" si="2"/>
        <v>34562884</v>
      </c>
      <c r="L6" s="11"/>
      <c r="M6" s="33">
        <f t="shared" si="3"/>
        <v>34562884</v>
      </c>
      <c r="N6" s="39"/>
      <c r="O6" s="37">
        <f t="shared" si="4"/>
        <v>34562884</v>
      </c>
      <c r="P6" s="22" t="str">
        <f t="shared" si="5"/>
        <v>34,562,884</v>
      </c>
      <c r="Q6" s="8" t="str">
        <f t="shared" si="5"/>
        <v/>
      </c>
      <c r="R6" s="8" t="str">
        <f t="shared" si="5"/>
        <v>34,562,884</v>
      </c>
      <c r="S6" s="8" t="str">
        <f t="shared" si="5"/>
        <v/>
      </c>
      <c r="T6" s="8" t="str">
        <f t="shared" si="5"/>
        <v>34,562,884</v>
      </c>
      <c r="U6" s="7" t="str">
        <f>[1]!VND(M6, TRUE,1)</f>
        <v>Ba mươi bốn triệu, năm trăm sáu mươi hai ngàn, tám trăm tám mươi bốn đồng</v>
      </c>
      <c r="V6" s="34">
        <v>43276</v>
      </c>
    </row>
    <row r="7" spans="1:22" x14ac:dyDescent="0.25">
      <c r="A7" s="6">
        <v>11</v>
      </c>
      <c r="B7" s="25" t="s">
        <v>44</v>
      </c>
      <c r="C7" s="31">
        <v>43213</v>
      </c>
      <c r="D7" s="31">
        <v>43242</v>
      </c>
      <c r="E7" s="7">
        <v>16000</v>
      </c>
      <c r="F7" s="7">
        <v>16221</v>
      </c>
      <c r="G7" s="9">
        <f t="shared" si="0"/>
        <v>221</v>
      </c>
      <c r="H7" s="23">
        <v>3182</v>
      </c>
      <c r="I7" s="29">
        <f t="shared" si="1"/>
        <v>703222</v>
      </c>
      <c r="J7" s="29"/>
      <c r="K7" s="11">
        <f t="shared" si="2"/>
        <v>703222</v>
      </c>
      <c r="L7" s="11"/>
      <c r="M7" s="33">
        <f t="shared" si="3"/>
        <v>703222</v>
      </c>
      <c r="N7" s="39"/>
      <c r="O7" s="37">
        <f t="shared" si="4"/>
        <v>703222</v>
      </c>
      <c r="P7" s="22" t="str">
        <f t="shared" si="5"/>
        <v>703,222</v>
      </c>
      <c r="Q7" s="8" t="str">
        <f t="shared" si="5"/>
        <v/>
      </c>
      <c r="R7" s="8" t="str">
        <f t="shared" si="5"/>
        <v>703,222</v>
      </c>
      <c r="S7" s="8" t="str">
        <f t="shared" si="5"/>
        <v/>
      </c>
      <c r="T7" s="8" t="str">
        <f t="shared" si="5"/>
        <v>703,222</v>
      </c>
      <c r="U7" s="7" t="str">
        <f>[1]!VND(M7, TRUE,1)</f>
        <v>Bảy trăm lẻ ba ngàn, hai trăm hai mươi hai đồng</v>
      </c>
      <c r="V7" s="34">
        <v>43276</v>
      </c>
    </row>
    <row r="8" spans="1:22" x14ac:dyDescent="0.25">
      <c r="A8" s="6">
        <v>13</v>
      </c>
      <c r="B8" s="25" t="s">
        <v>48</v>
      </c>
      <c r="C8" s="31">
        <v>43238</v>
      </c>
      <c r="D8" s="31">
        <v>43242</v>
      </c>
      <c r="E8" s="7">
        <v>91220</v>
      </c>
      <c r="F8" s="7">
        <v>91223</v>
      </c>
      <c r="G8" s="9">
        <f t="shared" si="0"/>
        <v>3</v>
      </c>
      <c r="H8" s="23">
        <v>3182</v>
      </c>
      <c r="I8" s="29">
        <f t="shared" si="1"/>
        <v>9546</v>
      </c>
      <c r="J8" s="29"/>
      <c r="K8" s="11">
        <f t="shared" si="2"/>
        <v>9546</v>
      </c>
      <c r="L8" s="11"/>
      <c r="M8" s="33">
        <f t="shared" si="3"/>
        <v>9546</v>
      </c>
      <c r="N8" s="39"/>
      <c r="O8" s="37">
        <f t="shared" si="4"/>
        <v>9546</v>
      </c>
      <c r="P8" s="22" t="str">
        <f t="shared" si="5"/>
        <v>9,546</v>
      </c>
      <c r="Q8" s="8" t="str">
        <f t="shared" si="5"/>
        <v/>
      </c>
      <c r="R8" s="8" t="str">
        <f t="shared" si="5"/>
        <v>9,546</v>
      </c>
      <c r="S8" s="8"/>
      <c r="T8" s="8" t="str">
        <f t="shared" si="5"/>
        <v>9,546</v>
      </c>
      <c r="U8" s="7" t="str">
        <f>[1]!VND(M8, TRUE,1)</f>
        <v>Chín ngàn, năm trăm bốn mươi sáu đồng</v>
      </c>
      <c r="V8" s="34">
        <v>43276</v>
      </c>
    </row>
    <row r="9" spans="1:22" x14ac:dyDescent="0.25">
      <c r="A9" s="6">
        <v>15</v>
      </c>
      <c r="B9" s="25" t="s">
        <v>11</v>
      </c>
      <c r="C9" s="31">
        <v>43213</v>
      </c>
      <c r="D9" s="31">
        <v>43242</v>
      </c>
      <c r="E9" s="7">
        <v>82527</v>
      </c>
      <c r="F9" s="7">
        <v>84077</v>
      </c>
      <c r="G9" s="7">
        <f t="shared" si="0"/>
        <v>1550</v>
      </c>
      <c r="H9" s="23">
        <v>3182</v>
      </c>
      <c r="I9" s="29">
        <f t="shared" si="1"/>
        <v>4932100</v>
      </c>
      <c r="J9" s="29">
        <f t="shared" ref="J9:J11" si="6">I9*0.1</f>
        <v>493210</v>
      </c>
      <c r="K9" s="11">
        <f t="shared" si="2"/>
        <v>5425310</v>
      </c>
      <c r="L9" s="11"/>
      <c r="M9" s="33">
        <f t="shared" si="3"/>
        <v>5425310</v>
      </c>
      <c r="N9" s="39"/>
      <c r="O9" s="37">
        <f t="shared" si="4"/>
        <v>5425310</v>
      </c>
      <c r="P9" s="22" t="str">
        <f t="shared" si="5"/>
        <v>4,932,100</v>
      </c>
      <c r="Q9" s="8" t="str">
        <f t="shared" si="5"/>
        <v>493,210</v>
      </c>
      <c r="R9" s="8" t="str">
        <f t="shared" si="5"/>
        <v>5,425,310</v>
      </c>
      <c r="S9" s="8" t="str">
        <f t="shared" si="5"/>
        <v/>
      </c>
      <c r="T9" s="8" t="str">
        <f t="shared" si="5"/>
        <v>5,425,310</v>
      </c>
      <c r="U9" s="7" t="str">
        <f>[1]!VND(M9, TRUE,1)</f>
        <v>Năm triệu, bốn trăm hai mươi lăm ngàn, ba trăm mười đồng</v>
      </c>
      <c r="V9" s="34">
        <v>43276</v>
      </c>
    </row>
    <row r="10" spans="1:22" x14ac:dyDescent="0.25">
      <c r="A10" s="6">
        <v>17</v>
      </c>
      <c r="B10" s="26" t="s">
        <v>8</v>
      </c>
      <c r="C10" s="31">
        <v>43213</v>
      </c>
      <c r="D10" s="31">
        <v>43242</v>
      </c>
      <c r="E10" s="7">
        <v>44914</v>
      </c>
      <c r="F10" s="7">
        <v>46297</v>
      </c>
      <c r="G10" s="9">
        <f t="shared" si="0"/>
        <v>1383</v>
      </c>
      <c r="H10" s="44">
        <v>1755</v>
      </c>
      <c r="I10" s="29">
        <f t="shared" si="1"/>
        <v>2427165</v>
      </c>
      <c r="J10" s="29">
        <f t="shared" si="6"/>
        <v>242716.5</v>
      </c>
      <c r="K10" s="11">
        <f t="shared" si="2"/>
        <v>2669881.5</v>
      </c>
      <c r="L10" s="11">
        <v>0</v>
      </c>
      <c r="M10" s="33">
        <f t="shared" si="3"/>
        <v>2669881.5</v>
      </c>
      <c r="N10" s="39"/>
      <c r="O10" s="37">
        <f t="shared" si="4"/>
        <v>2669881.5</v>
      </c>
      <c r="P10" s="22" t="str">
        <f t="shared" si="5"/>
        <v>2,427,165</v>
      </c>
      <c r="Q10" s="8" t="str">
        <f t="shared" si="5"/>
        <v>242,717</v>
      </c>
      <c r="R10" s="8" t="str">
        <f t="shared" si="5"/>
        <v>2,669,882</v>
      </c>
      <c r="S10" s="8" t="str">
        <f t="shared" si="5"/>
        <v/>
      </c>
      <c r="T10" s="8" t="str">
        <f t="shared" si="5"/>
        <v>2,669,882</v>
      </c>
      <c r="U10" s="7" t="str">
        <f>[1]!VND(M10, TRUE,1)</f>
        <v>Hai triệu, sáu trăm sáu mươi chín ngàn, tám trăm tám mươi mốt đồng, năm mươi xu</v>
      </c>
      <c r="V10" s="34">
        <v>43276</v>
      </c>
    </row>
    <row r="11" spans="1:22" x14ac:dyDescent="0.25">
      <c r="A11" s="6">
        <v>10</v>
      </c>
      <c r="B11" s="26" t="s">
        <v>26</v>
      </c>
      <c r="C11" s="31">
        <v>43213</v>
      </c>
      <c r="D11" s="31">
        <v>43242</v>
      </c>
      <c r="E11" s="7">
        <v>7297</v>
      </c>
      <c r="F11" s="7">
        <v>7297</v>
      </c>
      <c r="G11" s="24">
        <f t="shared" si="0"/>
        <v>0</v>
      </c>
      <c r="H11" s="44">
        <v>1755</v>
      </c>
      <c r="I11" s="29">
        <f t="shared" si="1"/>
        <v>0</v>
      </c>
      <c r="J11" s="29">
        <f t="shared" si="6"/>
        <v>0</v>
      </c>
      <c r="K11" s="11">
        <f t="shared" si="2"/>
        <v>0</v>
      </c>
      <c r="L11" s="11">
        <v>0</v>
      </c>
      <c r="M11" s="33">
        <f t="shared" si="3"/>
        <v>0</v>
      </c>
      <c r="N11" s="39"/>
      <c r="O11" s="37">
        <f t="shared" si="4"/>
        <v>0</v>
      </c>
      <c r="P11" s="22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7" t="str">
        <f>[1]!VND(M11, TRUE,1)</f>
        <v>không đồng</v>
      </c>
      <c r="V11" s="34">
        <v>43276</v>
      </c>
    </row>
    <row r="13" spans="1:22" x14ac:dyDescent="0.25">
      <c r="G13" s="35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"/>
  <sheetViews>
    <sheetView workbookViewId="0">
      <selection activeCell="E2" sqref="E2:F8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43243</v>
      </c>
      <c r="D2" s="31">
        <v>43273</v>
      </c>
      <c r="E2" s="7">
        <v>155107</v>
      </c>
      <c r="F2" s="7">
        <v>158467</v>
      </c>
      <c r="G2" s="9">
        <f t="shared" ref="G2:G11" si="0">F2-E2</f>
        <v>3360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43306</v>
      </c>
    </row>
    <row r="3" spans="1:22" x14ac:dyDescent="0.25">
      <c r="A3" s="6">
        <v>3</v>
      </c>
      <c r="B3" s="7" t="s">
        <v>46</v>
      </c>
      <c r="C3" s="31">
        <v>43243</v>
      </c>
      <c r="D3" s="31">
        <v>43273</v>
      </c>
      <c r="E3" s="7">
        <v>17862</v>
      </c>
      <c r="F3" s="7">
        <v>18133</v>
      </c>
      <c r="G3" s="9">
        <f t="shared" si="0"/>
        <v>271</v>
      </c>
      <c r="H3" s="23">
        <v>3182</v>
      </c>
      <c r="I3" s="29">
        <f t="shared" ref="I3:I11" si="1">G3*H3</f>
        <v>862322</v>
      </c>
      <c r="J3" s="29"/>
      <c r="K3" s="11">
        <f t="shared" ref="K3:K11" si="2">I3+J3</f>
        <v>862322</v>
      </c>
      <c r="L3" s="11"/>
      <c r="M3" s="33">
        <f t="shared" ref="M3:M11" si="3">L3+K3</f>
        <v>862322</v>
      </c>
      <c r="N3" s="39">
        <v>426388</v>
      </c>
      <c r="O3" s="37">
        <f t="shared" ref="O3:O11" si="4">M3-N3</f>
        <v>435934</v>
      </c>
      <c r="P3" s="22" t="str">
        <f t="shared" ref="P3:T11" si="5">TEXT(I3,"###,###,###")</f>
        <v>862,322</v>
      </c>
      <c r="Q3" s="8" t="str">
        <f t="shared" si="5"/>
        <v/>
      </c>
      <c r="R3" s="8" t="str">
        <f t="shared" si="5"/>
        <v>862,322</v>
      </c>
      <c r="S3" s="8" t="str">
        <f t="shared" si="5"/>
        <v/>
      </c>
      <c r="T3" s="8" t="str">
        <f t="shared" si="5"/>
        <v>862,322</v>
      </c>
      <c r="U3" s="7" t="str">
        <f>[1]!VND(M3, TRUE,1)</f>
        <v>Tám trăm sáu mươi hai ngàn, ba trăm hai mươi hai đồng</v>
      </c>
      <c r="V3" s="34">
        <v>43306</v>
      </c>
    </row>
    <row r="4" spans="1:22" x14ac:dyDescent="0.25">
      <c r="A4" s="6">
        <v>5</v>
      </c>
      <c r="B4" s="45" t="s">
        <v>45</v>
      </c>
      <c r="C4" s="31">
        <v>43243</v>
      </c>
      <c r="D4" s="31">
        <v>43273</v>
      </c>
      <c r="E4" s="7">
        <v>26882</v>
      </c>
      <c r="F4" s="7">
        <v>26882</v>
      </c>
      <c r="G4" s="9">
        <f t="shared" si="0"/>
        <v>0</v>
      </c>
      <c r="H4" s="23">
        <v>3182</v>
      </c>
      <c r="I4" s="29">
        <f t="shared" si="1"/>
        <v>0</v>
      </c>
      <c r="J4" s="29"/>
      <c r="K4" s="11">
        <f t="shared" si="2"/>
        <v>0</v>
      </c>
      <c r="L4" s="11"/>
      <c r="M4" s="33">
        <f t="shared" si="3"/>
        <v>0</v>
      </c>
      <c r="N4" s="39"/>
      <c r="O4" s="37">
        <f t="shared" si="4"/>
        <v>0</v>
      </c>
      <c r="P4" s="22" t="str">
        <f t="shared" si="5"/>
        <v/>
      </c>
      <c r="Q4" s="8" t="str">
        <f t="shared" si="5"/>
        <v/>
      </c>
      <c r="R4" s="8" t="str">
        <f t="shared" si="5"/>
        <v/>
      </c>
      <c r="S4" s="8" t="str">
        <f t="shared" si="5"/>
        <v/>
      </c>
      <c r="T4" s="8" t="str">
        <f t="shared" si="5"/>
        <v/>
      </c>
      <c r="U4" s="7" t="str">
        <f>[1]!VND(M4, TRUE,1)</f>
        <v>không đồng</v>
      </c>
      <c r="V4" s="34">
        <v>43306</v>
      </c>
    </row>
    <row r="5" spans="1:22" x14ac:dyDescent="0.25">
      <c r="A5" s="6">
        <v>7</v>
      </c>
      <c r="B5" s="7" t="s">
        <v>47</v>
      </c>
      <c r="C5" s="31">
        <v>43243</v>
      </c>
      <c r="D5" s="31">
        <v>43273</v>
      </c>
      <c r="E5" s="7">
        <v>13173</v>
      </c>
      <c r="F5" s="7">
        <v>13409</v>
      </c>
      <c r="G5" s="9">
        <f t="shared" si="0"/>
        <v>236</v>
      </c>
      <c r="H5" s="23">
        <v>3182</v>
      </c>
      <c r="I5" s="29">
        <f t="shared" si="1"/>
        <v>750952</v>
      </c>
      <c r="J5" s="29"/>
      <c r="K5" s="11">
        <f t="shared" si="2"/>
        <v>750952</v>
      </c>
      <c r="L5" s="11"/>
      <c r="M5" s="33">
        <f t="shared" si="3"/>
        <v>750952</v>
      </c>
      <c r="N5" s="39"/>
      <c r="O5" s="37">
        <f t="shared" si="4"/>
        <v>750952</v>
      </c>
      <c r="P5" s="22" t="str">
        <f t="shared" si="5"/>
        <v>750,952</v>
      </c>
      <c r="Q5" s="8" t="str">
        <f t="shared" si="5"/>
        <v/>
      </c>
      <c r="R5" s="8" t="str">
        <f t="shared" si="5"/>
        <v>750,952</v>
      </c>
      <c r="S5" s="8" t="str">
        <f t="shared" si="5"/>
        <v/>
      </c>
      <c r="T5" s="8" t="str">
        <f t="shared" si="5"/>
        <v>750,952</v>
      </c>
      <c r="U5" s="7" t="str">
        <f>[1]!VND(M5, TRUE,1)</f>
        <v>Bảy trăm năm mươi ngàn, chín trăm năm mươi hai đồng</v>
      </c>
      <c r="V5" s="34">
        <v>43306</v>
      </c>
    </row>
    <row r="6" spans="1:22" x14ac:dyDescent="0.25">
      <c r="A6" s="6">
        <v>9</v>
      </c>
      <c r="B6" s="7" t="s">
        <v>40</v>
      </c>
      <c r="C6" s="31">
        <v>43243</v>
      </c>
      <c r="D6" s="31">
        <v>43273</v>
      </c>
      <c r="E6" s="7">
        <v>130696</v>
      </c>
      <c r="F6" s="7">
        <v>141611</v>
      </c>
      <c r="G6" s="9">
        <f t="shared" si="0"/>
        <v>10915</v>
      </c>
      <c r="H6" s="23">
        <v>3182</v>
      </c>
      <c r="I6" s="29">
        <f t="shared" si="1"/>
        <v>34731530</v>
      </c>
      <c r="J6" s="29"/>
      <c r="K6" s="11">
        <f t="shared" si="2"/>
        <v>34731530</v>
      </c>
      <c r="L6" s="11"/>
      <c r="M6" s="33">
        <f t="shared" si="3"/>
        <v>34731530</v>
      </c>
      <c r="N6" s="39"/>
      <c r="O6" s="37">
        <f t="shared" si="4"/>
        <v>34731530</v>
      </c>
      <c r="P6" s="22" t="str">
        <f t="shared" si="5"/>
        <v>34,731,530</v>
      </c>
      <c r="Q6" s="8" t="str">
        <f t="shared" si="5"/>
        <v/>
      </c>
      <c r="R6" s="8" t="str">
        <f t="shared" si="5"/>
        <v>34,731,530</v>
      </c>
      <c r="S6" s="8" t="str">
        <f t="shared" si="5"/>
        <v/>
      </c>
      <c r="T6" s="8" t="str">
        <f t="shared" si="5"/>
        <v>34,731,530</v>
      </c>
      <c r="U6" s="7" t="str">
        <f>[1]!VND(M6, TRUE,1)</f>
        <v>Ba mươi bốn triệu, bảy trăm ba mươi mốt ngàn, năm trăm ba mươi đồng</v>
      </c>
      <c r="V6" s="34">
        <v>43306</v>
      </c>
    </row>
    <row r="7" spans="1:22" x14ac:dyDescent="0.25">
      <c r="A7" s="6">
        <v>11</v>
      </c>
      <c r="B7" s="25" t="s">
        <v>44</v>
      </c>
      <c r="C7" s="31">
        <v>43243</v>
      </c>
      <c r="D7" s="31">
        <v>43273</v>
      </c>
      <c r="E7" s="7">
        <v>16221</v>
      </c>
      <c r="F7" s="7">
        <v>16627</v>
      </c>
      <c r="G7" s="9">
        <f t="shared" si="0"/>
        <v>406</v>
      </c>
      <c r="H7" s="23">
        <v>3182</v>
      </c>
      <c r="I7" s="29">
        <f t="shared" si="1"/>
        <v>1291892</v>
      </c>
      <c r="J7" s="29"/>
      <c r="K7" s="11">
        <f t="shared" si="2"/>
        <v>1291892</v>
      </c>
      <c r="L7" s="11"/>
      <c r="M7" s="33">
        <f t="shared" si="3"/>
        <v>1291892</v>
      </c>
      <c r="N7" s="39"/>
      <c r="O7" s="37">
        <f t="shared" si="4"/>
        <v>1291892</v>
      </c>
      <c r="P7" s="22" t="str">
        <f t="shared" si="5"/>
        <v>1,291,892</v>
      </c>
      <c r="Q7" s="8" t="str">
        <f t="shared" si="5"/>
        <v/>
      </c>
      <c r="R7" s="8" t="str">
        <f t="shared" si="5"/>
        <v>1,291,892</v>
      </c>
      <c r="S7" s="8" t="str">
        <f t="shared" si="5"/>
        <v/>
      </c>
      <c r="T7" s="8" t="str">
        <f t="shared" si="5"/>
        <v>1,291,892</v>
      </c>
      <c r="U7" s="7" t="str">
        <f>[1]!VND(M7, TRUE,1)</f>
        <v>Một triệu, hai trăm chín mươi mốt ngàn, tám trăm chín mươi hai đồng</v>
      </c>
      <c r="V7" s="34">
        <v>43306</v>
      </c>
    </row>
    <row r="8" spans="1:22" x14ac:dyDescent="0.25">
      <c r="A8" s="6">
        <v>13</v>
      </c>
      <c r="B8" s="25" t="s">
        <v>48</v>
      </c>
      <c r="C8" s="31">
        <v>43243</v>
      </c>
      <c r="D8" s="31">
        <v>43273</v>
      </c>
      <c r="E8" s="7">
        <v>91223</v>
      </c>
      <c r="F8" s="7">
        <v>92717</v>
      </c>
      <c r="G8" s="9">
        <f t="shared" si="0"/>
        <v>1494</v>
      </c>
      <c r="H8" s="23">
        <v>3182</v>
      </c>
      <c r="I8" s="29">
        <f t="shared" si="1"/>
        <v>4753908</v>
      </c>
      <c r="J8" s="29"/>
      <c r="K8" s="11">
        <f t="shared" si="2"/>
        <v>4753908</v>
      </c>
      <c r="L8" s="11"/>
      <c r="M8" s="33">
        <f t="shared" si="3"/>
        <v>4753908</v>
      </c>
      <c r="N8" s="39"/>
      <c r="O8" s="37">
        <f t="shared" si="4"/>
        <v>4753908</v>
      </c>
      <c r="P8" s="22" t="str">
        <f t="shared" si="5"/>
        <v>4,753,908</v>
      </c>
      <c r="Q8" s="8" t="str">
        <f t="shared" si="5"/>
        <v/>
      </c>
      <c r="R8" s="8" t="str">
        <f t="shared" si="5"/>
        <v>4,753,908</v>
      </c>
      <c r="S8" s="8"/>
      <c r="T8" s="8" t="str">
        <f t="shared" si="5"/>
        <v>4,753,908</v>
      </c>
      <c r="U8" s="7" t="str">
        <f>[1]!VND(M8, TRUE,1)</f>
        <v>Bốn triệu, bảy trăm năm mươi ba ngàn, chín trăm lẻ tám đồng</v>
      </c>
      <c r="V8" s="34">
        <v>43306</v>
      </c>
    </row>
    <row r="9" spans="1:22" x14ac:dyDescent="0.25">
      <c r="A9" s="6">
        <v>15</v>
      </c>
      <c r="B9" s="25" t="s">
        <v>11</v>
      </c>
      <c r="C9" s="31">
        <v>43243</v>
      </c>
      <c r="D9" s="31">
        <v>43273</v>
      </c>
      <c r="E9" s="7">
        <v>84077</v>
      </c>
      <c r="F9" s="7">
        <v>86107</v>
      </c>
      <c r="G9" s="7">
        <f t="shared" si="0"/>
        <v>2030</v>
      </c>
      <c r="H9" s="23">
        <v>3182</v>
      </c>
      <c r="I9" s="29">
        <f t="shared" si="1"/>
        <v>6459460</v>
      </c>
      <c r="J9" s="29"/>
      <c r="K9" s="11">
        <f t="shared" si="2"/>
        <v>6459460</v>
      </c>
      <c r="L9" s="11"/>
      <c r="M9" s="33">
        <f t="shared" si="3"/>
        <v>6459460</v>
      </c>
      <c r="N9" s="39"/>
      <c r="O9" s="37">
        <f t="shared" si="4"/>
        <v>6459460</v>
      </c>
      <c r="P9" s="22" t="str">
        <f t="shared" si="5"/>
        <v>6,459,460</v>
      </c>
      <c r="Q9" s="8" t="str">
        <f t="shared" si="5"/>
        <v/>
      </c>
      <c r="R9" s="8" t="str">
        <f t="shared" si="5"/>
        <v>6,459,460</v>
      </c>
      <c r="S9" s="8" t="str">
        <f t="shared" si="5"/>
        <v/>
      </c>
      <c r="T9" s="8" t="str">
        <f t="shared" si="5"/>
        <v>6,459,460</v>
      </c>
      <c r="U9" s="7" t="str">
        <f>[1]!VND(M9, TRUE,1)</f>
        <v>Sáu triệu, bốn trăm năm mươi chín ngàn, bốn trăm sáu mươi đồng</v>
      </c>
      <c r="V9" s="34">
        <v>43306</v>
      </c>
    </row>
    <row r="10" spans="1:22" x14ac:dyDescent="0.25">
      <c r="A10" s="6">
        <v>17</v>
      </c>
      <c r="B10" s="26" t="s">
        <v>8</v>
      </c>
      <c r="C10" s="31">
        <v>43243</v>
      </c>
      <c r="D10" s="31">
        <v>43273</v>
      </c>
      <c r="E10" s="7">
        <v>46297</v>
      </c>
      <c r="F10" s="7">
        <v>47656</v>
      </c>
      <c r="G10" s="9">
        <f t="shared" si="0"/>
        <v>1359</v>
      </c>
      <c r="H10" s="44">
        <v>1755</v>
      </c>
      <c r="I10" s="29">
        <f t="shared" si="1"/>
        <v>2385045</v>
      </c>
      <c r="J10" s="29">
        <f t="shared" ref="J10:J11" si="6">I10*0.1</f>
        <v>238504.5</v>
      </c>
      <c r="K10" s="11">
        <f t="shared" si="2"/>
        <v>2623549.5</v>
      </c>
      <c r="L10" s="11">
        <v>0</v>
      </c>
      <c r="M10" s="33">
        <f t="shared" si="3"/>
        <v>2623549.5</v>
      </c>
      <c r="N10" s="39"/>
      <c r="O10" s="37">
        <f t="shared" si="4"/>
        <v>2623549.5</v>
      </c>
      <c r="P10" s="22" t="str">
        <f t="shared" si="5"/>
        <v>2,385,045</v>
      </c>
      <c r="Q10" s="8" t="str">
        <f t="shared" si="5"/>
        <v>238,505</v>
      </c>
      <c r="R10" s="8" t="str">
        <f t="shared" si="5"/>
        <v>2,623,550</v>
      </c>
      <c r="S10" s="8" t="str">
        <f t="shared" si="5"/>
        <v/>
      </c>
      <c r="T10" s="8" t="str">
        <f t="shared" si="5"/>
        <v>2,623,550</v>
      </c>
      <c r="U10" s="7" t="str">
        <f>[1]!VND(M10, TRUE,1)</f>
        <v>Hai triệu, sáu trăm hai mươi ba ngàn, năm trăm bốn mươi chín đồng, năm mươi xu</v>
      </c>
      <c r="V10" s="34">
        <v>43306</v>
      </c>
    </row>
    <row r="11" spans="1:22" x14ac:dyDescent="0.25">
      <c r="A11" s="6">
        <v>10</v>
      </c>
      <c r="B11" s="26" t="s">
        <v>26</v>
      </c>
      <c r="C11" s="31">
        <v>43243</v>
      </c>
      <c r="D11" s="31">
        <v>43273</v>
      </c>
      <c r="E11" s="7">
        <v>7297</v>
      </c>
      <c r="F11" s="7">
        <v>7300</v>
      </c>
      <c r="G11" s="24">
        <f t="shared" si="0"/>
        <v>3</v>
      </c>
      <c r="H11" s="44">
        <v>1755</v>
      </c>
      <c r="I11" s="29">
        <f t="shared" si="1"/>
        <v>5265</v>
      </c>
      <c r="J11" s="29">
        <f t="shared" si="6"/>
        <v>526.5</v>
      </c>
      <c r="K11" s="11">
        <f t="shared" si="2"/>
        <v>5791.5</v>
      </c>
      <c r="L11" s="11">
        <v>0</v>
      </c>
      <c r="M11" s="33">
        <f t="shared" si="3"/>
        <v>5791.5</v>
      </c>
      <c r="N11" s="39"/>
      <c r="O11" s="37">
        <f t="shared" si="4"/>
        <v>5791.5</v>
      </c>
      <c r="P11" s="22" t="str">
        <f t="shared" si="5"/>
        <v>5,265</v>
      </c>
      <c r="Q11" s="8" t="str">
        <f t="shared" si="5"/>
        <v>527</v>
      </c>
      <c r="R11" s="8" t="str">
        <f t="shared" si="5"/>
        <v>5,792</v>
      </c>
      <c r="S11" s="8" t="str">
        <f t="shared" si="5"/>
        <v/>
      </c>
      <c r="T11" s="8" t="str">
        <f t="shared" si="5"/>
        <v>5,792</v>
      </c>
      <c r="U11" s="7" t="str">
        <f>[1]!VND(M11, TRUE,1)</f>
        <v>Năm ngàn, bảy trăm chín mươi mốt đồng, năm mươi xu</v>
      </c>
      <c r="V11" s="34">
        <v>43306</v>
      </c>
    </row>
    <row r="13" spans="1:22" x14ac:dyDescent="0.25">
      <c r="G13" s="35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"/>
  <sheetViews>
    <sheetView workbookViewId="0">
      <selection activeCell="I14" sqref="I14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43274</v>
      </c>
      <c r="D2" s="31">
        <v>43303</v>
      </c>
      <c r="E2" s="7">
        <v>158467</v>
      </c>
      <c r="F2" s="7">
        <v>162159</v>
      </c>
      <c r="G2" s="9">
        <f t="shared" ref="G2:G11" si="0">F2-E2</f>
        <v>3692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43337</v>
      </c>
    </row>
    <row r="3" spans="1:22" x14ac:dyDescent="0.25">
      <c r="A3" s="6">
        <v>3</v>
      </c>
      <c r="B3" s="7" t="s">
        <v>46</v>
      </c>
      <c r="C3" s="31">
        <v>43274</v>
      </c>
      <c r="D3" s="31">
        <v>43303</v>
      </c>
      <c r="E3" s="7">
        <v>18133</v>
      </c>
      <c r="F3" s="7">
        <v>18584</v>
      </c>
      <c r="G3" s="9">
        <f t="shared" si="0"/>
        <v>451</v>
      </c>
      <c r="H3" s="23">
        <v>3182</v>
      </c>
      <c r="I3" s="29">
        <f t="shared" ref="I3:I11" si="1">G3*H3</f>
        <v>1435082</v>
      </c>
      <c r="J3" s="29"/>
      <c r="K3" s="11">
        <f t="shared" ref="K3:K11" si="2">I3+J3</f>
        <v>1435082</v>
      </c>
      <c r="L3" s="11"/>
      <c r="M3" s="33">
        <f t="shared" ref="M3:M11" si="3">L3+K3</f>
        <v>1435082</v>
      </c>
      <c r="N3" s="39"/>
      <c r="O3" s="37">
        <f t="shared" ref="O3:O11" si="4">M3-N3</f>
        <v>1435082</v>
      </c>
      <c r="P3" s="22" t="str">
        <f t="shared" ref="P3:T11" si="5">TEXT(I3,"###,###,###")</f>
        <v>1,435,082</v>
      </c>
      <c r="Q3" s="8" t="str">
        <f t="shared" si="5"/>
        <v/>
      </c>
      <c r="R3" s="8" t="str">
        <f t="shared" si="5"/>
        <v>1,435,082</v>
      </c>
      <c r="S3" s="8" t="str">
        <f t="shared" si="5"/>
        <v/>
      </c>
      <c r="T3" s="8" t="str">
        <f t="shared" si="5"/>
        <v>1,435,082</v>
      </c>
      <c r="U3" s="7" t="str">
        <f>[1]!VND(M3, TRUE,1)</f>
        <v>Một triệu, bốn trăm ba mươi lăm ngàn, không trăm tám mươi hai đồng</v>
      </c>
      <c r="V3" s="34">
        <v>43337</v>
      </c>
    </row>
    <row r="4" spans="1:22" x14ac:dyDescent="0.25">
      <c r="A4" s="6">
        <v>5</v>
      </c>
      <c r="B4" s="45" t="s">
        <v>45</v>
      </c>
      <c r="C4" s="31">
        <v>43274</v>
      </c>
      <c r="D4" s="31">
        <v>43303</v>
      </c>
      <c r="E4" s="7">
        <v>26882</v>
      </c>
      <c r="F4" s="7">
        <v>26882</v>
      </c>
      <c r="G4" s="9">
        <f t="shared" si="0"/>
        <v>0</v>
      </c>
      <c r="H4" s="23">
        <v>3182</v>
      </c>
      <c r="I4" s="29">
        <f t="shared" si="1"/>
        <v>0</v>
      </c>
      <c r="J4" s="29"/>
      <c r="K4" s="11">
        <f t="shared" si="2"/>
        <v>0</v>
      </c>
      <c r="L4" s="11"/>
      <c r="M4" s="33">
        <f t="shared" si="3"/>
        <v>0</v>
      </c>
      <c r="N4" s="39"/>
      <c r="O4" s="37">
        <f t="shared" si="4"/>
        <v>0</v>
      </c>
      <c r="P4" s="22" t="str">
        <f t="shared" si="5"/>
        <v/>
      </c>
      <c r="Q4" s="8" t="str">
        <f t="shared" si="5"/>
        <v/>
      </c>
      <c r="R4" s="8" t="str">
        <f t="shared" si="5"/>
        <v/>
      </c>
      <c r="S4" s="8" t="str">
        <f t="shared" si="5"/>
        <v/>
      </c>
      <c r="T4" s="8" t="str">
        <f t="shared" si="5"/>
        <v/>
      </c>
      <c r="U4" s="7" t="str">
        <f>[1]!VND(M4, TRUE,1)</f>
        <v>không đồng</v>
      </c>
      <c r="V4" s="34">
        <v>43337</v>
      </c>
    </row>
    <row r="5" spans="1:22" x14ac:dyDescent="0.25">
      <c r="A5" s="6">
        <v>7</v>
      </c>
      <c r="B5" s="7" t="s">
        <v>47</v>
      </c>
      <c r="C5" s="31">
        <v>43274</v>
      </c>
      <c r="D5" s="31">
        <v>43303</v>
      </c>
      <c r="E5" s="7">
        <v>13409</v>
      </c>
      <c r="F5" s="7">
        <v>13643</v>
      </c>
      <c r="G5" s="9">
        <f t="shared" si="0"/>
        <v>234</v>
      </c>
      <c r="H5" s="23">
        <v>3182</v>
      </c>
      <c r="I5" s="29">
        <f t="shared" si="1"/>
        <v>744588</v>
      </c>
      <c r="J5" s="29"/>
      <c r="K5" s="11">
        <f t="shared" si="2"/>
        <v>744588</v>
      </c>
      <c r="L5" s="11"/>
      <c r="M5" s="33">
        <f t="shared" si="3"/>
        <v>744588</v>
      </c>
      <c r="N5" s="39"/>
      <c r="O5" s="37">
        <f t="shared" si="4"/>
        <v>744588</v>
      </c>
      <c r="P5" s="22" t="str">
        <f t="shared" si="5"/>
        <v>744,588</v>
      </c>
      <c r="Q5" s="8" t="str">
        <f t="shared" si="5"/>
        <v/>
      </c>
      <c r="R5" s="8" t="str">
        <f t="shared" si="5"/>
        <v>744,588</v>
      </c>
      <c r="S5" s="8" t="str">
        <f t="shared" si="5"/>
        <v/>
      </c>
      <c r="T5" s="8" t="str">
        <f t="shared" si="5"/>
        <v>744,588</v>
      </c>
      <c r="U5" s="7" t="str">
        <f>[1]!VND(M5, TRUE,1)</f>
        <v>Bảy trăm bốn mươi bốn ngàn, năm trăm tám mươi tám đồng</v>
      </c>
      <c r="V5" s="34">
        <v>43337</v>
      </c>
    </row>
    <row r="6" spans="1:22" x14ac:dyDescent="0.25">
      <c r="A6" s="6">
        <v>9</v>
      </c>
      <c r="B6" s="7" t="s">
        <v>40</v>
      </c>
      <c r="C6" s="31">
        <v>43274</v>
      </c>
      <c r="D6" s="31">
        <v>43303</v>
      </c>
      <c r="E6" s="7">
        <v>141611</v>
      </c>
      <c r="F6" s="7">
        <v>153201</v>
      </c>
      <c r="G6" s="9">
        <f t="shared" si="0"/>
        <v>11590</v>
      </c>
      <c r="H6" s="23">
        <v>3182</v>
      </c>
      <c r="I6" s="29">
        <f t="shared" si="1"/>
        <v>36879380</v>
      </c>
      <c r="J6" s="29"/>
      <c r="K6" s="11">
        <f t="shared" si="2"/>
        <v>36879380</v>
      </c>
      <c r="L6" s="11"/>
      <c r="M6" s="33">
        <f t="shared" si="3"/>
        <v>36879380</v>
      </c>
      <c r="N6" s="39"/>
      <c r="O6" s="37">
        <f t="shared" si="4"/>
        <v>36879380</v>
      </c>
      <c r="P6" s="22" t="str">
        <f t="shared" si="5"/>
        <v>36,879,380</v>
      </c>
      <c r="Q6" s="8" t="str">
        <f t="shared" si="5"/>
        <v/>
      </c>
      <c r="R6" s="8" t="str">
        <f t="shared" si="5"/>
        <v>36,879,380</v>
      </c>
      <c r="S6" s="8" t="str">
        <f t="shared" si="5"/>
        <v/>
      </c>
      <c r="T6" s="8" t="str">
        <f t="shared" si="5"/>
        <v>36,879,380</v>
      </c>
      <c r="U6" s="7" t="str">
        <f>[1]!VND(M6, TRUE,1)</f>
        <v>Ba mươi sáu triệu, tám trăm bảy mươi chín ngàn, ba trăm tám mươi đồng</v>
      </c>
      <c r="V6" s="34">
        <v>43337</v>
      </c>
    </row>
    <row r="7" spans="1:22" x14ac:dyDescent="0.25">
      <c r="A7" s="6">
        <v>11</v>
      </c>
      <c r="B7" s="25" t="s">
        <v>49</v>
      </c>
      <c r="C7" s="31">
        <v>43274</v>
      </c>
      <c r="D7" s="31">
        <v>43303</v>
      </c>
      <c r="E7" s="7">
        <v>16627</v>
      </c>
      <c r="F7" s="7">
        <v>17052</v>
      </c>
      <c r="G7" s="9">
        <f t="shared" si="0"/>
        <v>425</v>
      </c>
      <c r="H7" s="23">
        <v>3182</v>
      </c>
      <c r="I7" s="29">
        <f t="shared" si="1"/>
        <v>1352350</v>
      </c>
      <c r="J7" s="29"/>
      <c r="K7" s="11">
        <f t="shared" si="2"/>
        <v>1352350</v>
      </c>
      <c r="L7" s="11"/>
      <c r="M7" s="33">
        <f t="shared" si="3"/>
        <v>1352350</v>
      </c>
      <c r="N7" s="39"/>
      <c r="O7" s="37">
        <f t="shared" si="4"/>
        <v>1352350</v>
      </c>
      <c r="P7" s="22" t="str">
        <f t="shared" si="5"/>
        <v>1,352,350</v>
      </c>
      <c r="Q7" s="8" t="str">
        <f t="shared" si="5"/>
        <v/>
      </c>
      <c r="R7" s="8" t="str">
        <f t="shared" si="5"/>
        <v>1,352,350</v>
      </c>
      <c r="S7" s="8" t="str">
        <f t="shared" si="5"/>
        <v/>
      </c>
      <c r="T7" s="8" t="str">
        <f t="shared" si="5"/>
        <v>1,352,350</v>
      </c>
      <c r="U7" s="7" t="str">
        <f>[1]!VND(M7, TRUE,1)</f>
        <v>Một triệu, ba trăm năm mươi hai ngàn, ba trăm năm mươi đồng</v>
      </c>
      <c r="V7" s="34">
        <v>43337</v>
      </c>
    </row>
    <row r="8" spans="1:22" x14ac:dyDescent="0.25">
      <c r="A8" s="6">
        <v>13</v>
      </c>
      <c r="B8" s="25" t="s">
        <v>48</v>
      </c>
      <c r="C8" s="31">
        <v>43274</v>
      </c>
      <c r="D8" s="31">
        <v>43303</v>
      </c>
      <c r="E8" s="7">
        <v>92717</v>
      </c>
      <c r="F8" s="7">
        <v>92717</v>
      </c>
      <c r="G8" s="9">
        <f t="shared" si="0"/>
        <v>0</v>
      </c>
      <c r="H8" s="23">
        <v>3182</v>
      </c>
      <c r="I8" s="29">
        <f t="shared" si="1"/>
        <v>0</v>
      </c>
      <c r="J8" s="29"/>
      <c r="K8" s="11">
        <f t="shared" si="2"/>
        <v>0</v>
      </c>
      <c r="L8" s="11"/>
      <c r="M8" s="33">
        <f t="shared" si="3"/>
        <v>0</v>
      </c>
      <c r="N8" s="39"/>
      <c r="O8" s="37">
        <f t="shared" si="4"/>
        <v>0</v>
      </c>
      <c r="P8" s="22" t="str">
        <f t="shared" si="5"/>
        <v/>
      </c>
      <c r="Q8" s="8" t="str">
        <f t="shared" si="5"/>
        <v/>
      </c>
      <c r="R8" s="8" t="str">
        <f t="shared" si="5"/>
        <v/>
      </c>
      <c r="S8" s="8"/>
      <c r="T8" s="8" t="str">
        <f t="shared" si="5"/>
        <v/>
      </c>
      <c r="U8" s="7" t="str">
        <f>[1]!VND(M8, TRUE,1)</f>
        <v>không đồng</v>
      </c>
      <c r="V8" s="34">
        <v>43337</v>
      </c>
    </row>
    <row r="9" spans="1:22" x14ac:dyDescent="0.25">
      <c r="A9" s="6">
        <v>15</v>
      </c>
      <c r="B9" s="25" t="s">
        <v>11</v>
      </c>
      <c r="C9" s="31">
        <v>43274</v>
      </c>
      <c r="D9" s="31">
        <v>43303</v>
      </c>
      <c r="E9" s="7">
        <v>86107</v>
      </c>
      <c r="F9" s="7">
        <v>87326</v>
      </c>
      <c r="G9" s="7">
        <f t="shared" si="0"/>
        <v>1219</v>
      </c>
      <c r="H9" s="23">
        <v>3182</v>
      </c>
      <c r="I9" s="29">
        <f t="shared" si="1"/>
        <v>3878858</v>
      </c>
      <c r="J9" s="29"/>
      <c r="K9" s="11">
        <f t="shared" si="2"/>
        <v>3878858</v>
      </c>
      <c r="L9" s="11"/>
      <c r="M9" s="33">
        <f t="shared" si="3"/>
        <v>3878858</v>
      </c>
      <c r="N9" s="39"/>
      <c r="O9" s="37">
        <f t="shared" si="4"/>
        <v>3878858</v>
      </c>
      <c r="P9" s="22" t="str">
        <f t="shared" si="5"/>
        <v>3,878,858</v>
      </c>
      <c r="Q9" s="8" t="str">
        <f t="shared" si="5"/>
        <v/>
      </c>
      <c r="R9" s="8" t="str">
        <f t="shared" si="5"/>
        <v>3,878,858</v>
      </c>
      <c r="S9" s="8" t="str">
        <f t="shared" si="5"/>
        <v/>
      </c>
      <c r="T9" s="8" t="str">
        <f t="shared" si="5"/>
        <v>3,878,858</v>
      </c>
      <c r="U9" s="7" t="str">
        <f>[1]!VND(M9, TRUE,1)</f>
        <v>Ba triệu, tám trăm bảy mươi tám ngàn, tám trăm năm mươi tám đồng</v>
      </c>
      <c r="V9" s="34">
        <v>43337</v>
      </c>
    </row>
    <row r="10" spans="1:22" x14ac:dyDescent="0.25">
      <c r="A10" s="6">
        <v>17</v>
      </c>
      <c r="B10" s="26" t="s">
        <v>8</v>
      </c>
      <c r="C10" s="31">
        <v>43274</v>
      </c>
      <c r="D10" s="31">
        <v>43303</v>
      </c>
      <c r="E10" s="7">
        <v>47656</v>
      </c>
      <c r="F10" s="7">
        <v>48844</v>
      </c>
      <c r="G10" s="9">
        <f t="shared" si="0"/>
        <v>1188</v>
      </c>
      <c r="H10" s="44">
        <v>1755</v>
      </c>
      <c r="I10" s="29">
        <f t="shared" si="1"/>
        <v>2084940</v>
      </c>
      <c r="J10" s="29">
        <f t="shared" ref="J10:J11" si="6">I10*0.1</f>
        <v>208494</v>
      </c>
      <c r="K10" s="11">
        <f t="shared" si="2"/>
        <v>2293434</v>
      </c>
      <c r="L10" s="11">
        <v>0</v>
      </c>
      <c r="M10" s="33">
        <f t="shared" si="3"/>
        <v>2293434</v>
      </c>
      <c r="N10" s="39"/>
      <c r="O10" s="37">
        <f t="shared" si="4"/>
        <v>2293434</v>
      </c>
      <c r="P10" s="22" t="str">
        <f t="shared" si="5"/>
        <v>2,084,940</v>
      </c>
      <c r="Q10" s="8" t="str">
        <f t="shared" si="5"/>
        <v>208,494</v>
      </c>
      <c r="R10" s="8" t="str">
        <f t="shared" si="5"/>
        <v>2,293,434</v>
      </c>
      <c r="S10" s="8" t="str">
        <f t="shared" si="5"/>
        <v/>
      </c>
      <c r="T10" s="8" t="str">
        <f t="shared" si="5"/>
        <v>2,293,434</v>
      </c>
      <c r="U10" s="7" t="str">
        <f>[1]!VND(M10, TRUE,1)</f>
        <v>Hai triệu, hai trăm chín mươi ba ngàn, bốn trăm ba mươi bốn đồng</v>
      </c>
      <c r="V10" s="34">
        <v>43337</v>
      </c>
    </row>
    <row r="11" spans="1:22" x14ac:dyDescent="0.25">
      <c r="A11" s="6">
        <v>10</v>
      </c>
      <c r="B11" s="26" t="s">
        <v>26</v>
      </c>
      <c r="C11" s="31">
        <v>43274</v>
      </c>
      <c r="D11" s="31">
        <v>43303</v>
      </c>
      <c r="E11" s="7">
        <v>7300</v>
      </c>
      <c r="F11" s="7">
        <v>7300</v>
      </c>
      <c r="G11" s="24">
        <f t="shared" si="0"/>
        <v>0</v>
      </c>
      <c r="H11" s="44">
        <v>1755</v>
      </c>
      <c r="I11" s="29">
        <f t="shared" si="1"/>
        <v>0</v>
      </c>
      <c r="J11" s="29">
        <f t="shared" si="6"/>
        <v>0</v>
      </c>
      <c r="K11" s="11">
        <f t="shared" si="2"/>
        <v>0</v>
      </c>
      <c r="L11" s="11">
        <v>0</v>
      </c>
      <c r="M11" s="33">
        <f t="shared" si="3"/>
        <v>0</v>
      </c>
      <c r="N11" s="39"/>
      <c r="O11" s="37">
        <f t="shared" si="4"/>
        <v>0</v>
      </c>
      <c r="P11" s="22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7" t="str">
        <f>[1]!VND(M11, TRUE,1)</f>
        <v>không đồng</v>
      </c>
      <c r="V11" s="34">
        <v>43337</v>
      </c>
    </row>
    <row r="13" spans="1:22" x14ac:dyDescent="0.25">
      <c r="G13" s="35"/>
    </row>
    <row r="14" spans="1:22" x14ac:dyDescent="0.25">
      <c r="I14" s="46">
        <f>O5+'06.2018'!M5+'05.2018'!M5+'04.2018'!M5+'03.2018'!M6+0</f>
        <v>4200240</v>
      </c>
    </row>
    <row r="15" spans="1:22" x14ac:dyDescent="0.25">
      <c r="I15" s="46">
        <f>'03.2018'!K6+'04.2018'!K5+'05.2018'!M5+'06.2018'!M5+'07.2018'!K5</f>
        <v>4200240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5"/>
  <sheetViews>
    <sheetView workbookViewId="0">
      <selection activeCell="K18" sqref="K18"/>
    </sheetView>
  </sheetViews>
  <sheetFormatPr defaultRowHeight="15.75" x14ac:dyDescent="0.25"/>
  <cols>
    <col min="1" max="1" width="5.140625" style="4" bestFit="1" customWidth="1"/>
    <col min="2" max="2" width="27.7109375" style="1" customWidth="1"/>
    <col min="3" max="4" width="13.28515625" style="1" customWidth="1"/>
    <col min="5" max="6" width="7.85546875" style="1" bestFit="1" customWidth="1"/>
    <col min="7" max="7" width="10.5703125" style="1" bestFit="1" customWidth="1"/>
    <col min="8" max="8" width="7.5703125" style="1" bestFit="1" customWidth="1"/>
    <col min="9" max="9" width="14.7109375" style="30" bestFit="1" customWidth="1"/>
    <col min="10" max="10" width="13.5703125" style="30" bestFit="1" customWidth="1"/>
    <col min="11" max="11" width="13" style="3" customWidth="1"/>
    <col min="12" max="12" width="8.140625" style="3" bestFit="1" customWidth="1"/>
    <col min="13" max="13" width="12.7109375" style="3" bestFit="1" customWidth="1"/>
    <col min="14" max="14" width="15" style="3" customWidth="1"/>
    <col min="15" max="15" width="12.7109375" style="3" bestFit="1" customWidth="1"/>
    <col min="16" max="16" width="12.42578125" style="1" customWidth="1"/>
    <col min="17" max="17" width="11.42578125" style="1" customWidth="1"/>
    <col min="18" max="18" width="11.28515625" style="1" bestFit="1" customWidth="1"/>
    <col min="19" max="20" width="11.28515625" style="1" customWidth="1"/>
    <col min="21" max="21" width="58.42578125" style="1" bestFit="1" customWidth="1"/>
    <col min="22" max="22" width="11.28515625" style="1" bestFit="1" customWidth="1"/>
    <col min="23" max="16384" width="9.140625" style="1"/>
  </cols>
  <sheetData>
    <row r="1" spans="1:22" s="2" customFormat="1" ht="31.5" x14ac:dyDescent="0.25">
      <c r="A1" s="5" t="s">
        <v>0</v>
      </c>
      <c r="B1" s="5" t="s">
        <v>1</v>
      </c>
      <c r="C1" s="5" t="s">
        <v>6</v>
      </c>
      <c r="D1" s="5" t="s">
        <v>7</v>
      </c>
      <c r="E1" s="5" t="s">
        <v>2</v>
      </c>
      <c r="F1" s="5" t="s">
        <v>3</v>
      </c>
      <c r="G1" s="21" t="s">
        <v>22</v>
      </c>
      <c r="H1" s="21" t="s">
        <v>42</v>
      </c>
      <c r="I1" s="27" t="s">
        <v>20</v>
      </c>
      <c r="J1" s="28" t="s">
        <v>4</v>
      </c>
      <c r="K1" s="10" t="s">
        <v>5</v>
      </c>
      <c r="L1" s="10" t="s">
        <v>27</v>
      </c>
      <c r="M1" s="32" t="s">
        <v>28</v>
      </c>
      <c r="N1" s="38" t="s">
        <v>32</v>
      </c>
      <c r="O1" s="36" t="s">
        <v>33</v>
      </c>
      <c r="P1" s="5" t="s">
        <v>21</v>
      </c>
      <c r="Q1" s="5" t="s">
        <v>12</v>
      </c>
      <c r="R1" s="5" t="s">
        <v>13</v>
      </c>
      <c r="S1" s="28" t="s">
        <v>29</v>
      </c>
      <c r="T1" s="28" t="s">
        <v>30</v>
      </c>
      <c r="U1" s="5" t="s">
        <v>14</v>
      </c>
      <c r="V1" s="2" t="s">
        <v>31</v>
      </c>
    </row>
    <row r="2" spans="1:22" ht="15.75" customHeight="1" x14ac:dyDescent="0.25">
      <c r="A2" s="6">
        <v>1</v>
      </c>
      <c r="B2" s="43" t="s">
        <v>41</v>
      </c>
      <c r="C2" s="31">
        <v>43304</v>
      </c>
      <c r="D2" s="31">
        <v>43334</v>
      </c>
      <c r="E2" s="7">
        <v>162159</v>
      </c>
      <c r="F2" s="7">
        <v>165620</v>
      </c>
      <c r="G2" s="9">
        <f t="shared" ref="G2:G11" si="0">F2-E2</f>
        <v>3461</v>
      </c>
      <c r="H2" s="23">
        <v>3182</v>
      </c>
      <c r="I2" s="29">
        <v>11688800</v>
      </c>
      <c r="J2" s="29"/>
      <c r="K2" s="11">
        <f>I2+J2</f>
        <v>11688800</v>
      </c>
      <c r="L2" s="11"/>
      <c r="M2" s="33">
        <f>L2+K2</f>
        <v>11688800</v>
      </c>
      <c r="N2" s="39"/>
      <c r="O2" s="37">
        <f>M2-N2</f>
        <v>11688800</v>
      </c>
      <c r="P2" s="22" t="str">
        <f>TEXT(I2,"###,###,###")</f>
        <v>11,688,800</v>
      </c>
      <c r="Q2" s="8" t="str">
        <f>TEXT(J2,"###,###,###")</f>
        <v/>
      </c>
      <c r="R2" s="8" t="str">
        <f>TEXT(K2,"###,###,###")</f>
        <v>11,688,800</v>
      </c>
      <c r="S2" s="8" t="str">
        <f>TEXT(L2,"###,###,###")</f>
        <v/>
      </c>
      <c r="T2" s="8" t="str">
        <f>TEXT(M2,"###,###,###")</f>
        <v>11,688,800</v>
      </c>
      <c r="U2" s="7" t="str">
        <f>[1]!VND(M2, TRUE,1)</f>
        <v>Mười một triệu, sáu trăm tám mươi tám ngàn, tám trăm đồng</v>
      </c>
      <c r="V2" s="34">
        <v>43368</v>
      </c>
    </row>
    <row r="3" spans="1:22" x14ac:dyDescent="0.25">
      <c r="A3" s="6">
        <v>3</v>
      </c>
      <c r="B3" s="7" t="s">
        <v>46</v>
      </c>
      <c r="C3" s="31">
        <v>43304</v>
      </c>
      <c r="D3" s="31">
        <v>43334</v>
      </c>
      <c r="E3" s="7">
        <v>18584</v>
      </c>
      <c r="F3" s="7">
        <v>18895</v>
      </c>
      <c r="G3" s="9">
        <f t="shared" si="0"/>
        <v>311</v>
      </c>
      <c r="H3" s="23">
        <v>3182</v>
      </c>
      <c r="I3" s="29">
        <f t="shared" ref="I3:I11" si="1">G3*H3</f>
        <v>989602</v>
      </c>
      <c r="J3" s="29"/>
      <c r="K3" s="11">
        <f t="shared" ref="K3:K11" si="2">I3+J3</f>
        <v>989602</v>
      </c>
      <c r="L3" s="11"/>
      <c r="M3" s="33">
        <f t="shared" ref="M3:M11" si="3">L3+K3</f>
        <v>989602</v>
      </c>
      <c r="N3" s="39"/>
      <c r="O3" s="37">
        <f t="shared" ref="O3:O11" si="4">M3-N3</f>
        <v>989602</v>
      </c>
      <c r="P3" s="22" t="str">
        <f t="shared" ref="P3:T11" si="5">TEXT(I3,"###,###,###")</f>
        <v>989,602</v>
      </c>
      <c r="Q3" s="8" t="str">
        <f t="shared" si="5"/>
        <v/>
      </c>
      <c r="R3" s="8" t="str">
        <f t="shared" si="5"/>
        <v>989,602</v>
      </c>
      <c r="S3" s="8" t="str">
        <f t="shared" si="5"/>
        <v/>
      </c>
      <c r="T3" s="8" t="str">
        <f t="shared" si="5"/>
        <v>989,602</v>
      </c>
      <c r="U3" s="7" t="str">
        <f>[1]!VND(M3, TRUE,1)</f>
        <v>Chín trăm tám mươi chín ngàn, sáu trăm lẻ hai đồng</v>
      </c>
      <c r="V3" s="34">
        <v>43368</v>
      </c>
    </row>
    <row r="4" spans="1:22" x14ac:dyDescent="0.25">
      <c r="A4" s="6">
        <v>5</v>
      </c>
      <c r="B4" s="45" t="s">
        <v>45</v>
      </c>
      <c r="C4" s="31">
        <v>43304</v>
      </c>
      <c r="D4" s="31">
        <v>43334</v>
      </c>
      <c r="E4" s="7">
        <v>26882</v>
      </c>
      <c r="F4" s="7">
        <v>26882</v>
      </c>
      <c r="G4" s="9">
        <f t="shared" si="0"/>
        <v>0</v>
      </c>
      <c r="H4" s="23">
        <v>3182</v>
      </c>
      <c r="I4" s="29">
        <f t="shared" si="1"/>
        <v>0</v>
      </c>
      <c r="J4" s="29"/>
      <c r="K4" s="11">
        <f t="shared" si="2"/>
        <v>0</v>
      </c>
      <c r="L4" s="11"/>
      <c r="M4" s="33">
        <f t="shared" si="3"/>
        <v>0</v>
      </c>
      <c r="N4" s="39"/>
      <c r="O4" s="37">
        <f t="shared" si="4"/>
        <v>0</v>
      </c>
      <c r="P4" s="22" t="str">
        <f t="shared" si="5"/>
        <v/>
      </c>
      <c r="Q4" s="8" t="str">
        <f t="shared" si="5"/>
        <v/>
      </c>
      <c r="R4" s="8" t="str">
        <f t="shared" si="5"/>
        <v/>
      </c>
      <c r="S4" s="8" t="str">
        <f t="shared" si="5"/>
        <v/>
      </c>
      <c r="T4" s="8" t="str">
        <f t="shared" si="5"/>
        <v/>
      </c>
      <c r="U4" s="7" t="str">
        <f>[1]!VND(M4, TRUE,1)</f>
        <v>không đồng</v>
      </c>
      <c r="V4" s="34">
        <v>43368</v>
      </c>
    </row>
    <row r="5" spans="1:22" x14ac:dyDescent="0.25">
      <c r="A5" s="6">
        <v>7</v>
      </c>
      <c r="B5" s="7" t="s">
        <v>47</v>
      </c>
      <c r="C5" s="31">
        <v>43304</v>
      </c>
      <c r="D5" s="31">
        <v>43334</v>
      </c>
      <c r="E5" s="7">
        <v>13643</v>
      </c>
      <c r="F5" s="7">
        <v>13871</v>
      </c>
      <c r="G5" s="9">
        <f t="shared" si="0"/>
        <v>228</v>
      </c>
      <c r="H5" s="23">
        <v>3182</v>
      </c>
      <c r="I5" s="29">
        <f t="shared" si="1"/>
        <v>725496</v>
      </c>
      <c r="J5" s="29"/>
      <c r="K5" s="11">
        <f t="shared" si="2"/>
        <v>725496</v>
      </c>
      <c r="L5" s="11"/>
      <c r="M5" s="33">
        <f t="shared" si="3"/>
        <v>725496</v>
      </c>
      <c r="N5" s="39"/>
      <c r="O5" s="37">
        <f t="shared" si="4"/>
        <v>725496</v>
      </c>
      <c r="P5" s="22" t="str">
        <f t="shared" si="5"/>
        <v>725,496</v>
      </c>
      <c r="Q5" s="8" t="str">
        <f t="shared" si="5"/>
        <v/>
      </c>
      <c r="R5" s="8" t="str">
        <f t="shared" si="5"/>
        <v>725,496</v>
      </c>
      <c r="S5" s="8" t="str">
        <f t="shared" si="5"/>
        <v/>
      </c>
      <c r="T5" s="8" t="str">
        <f t="shared" si="5"/>
        <v>725,496</v>
      </c>
      <c r="U5" s="7" t="str">
        <f>[1]!VND(M5, TRUE,1)</f>
        <v>Bảy trăm hai mươi lăm ngàn, bốn trăm chín mươi sáu đồng</v>
      </c>
      <c r="V5" s="34">
        <v>43368</v>
      </c>
    </row>
    <row r="6" spans="1:22" x14ac:dyDescent="0.25">
      <c r="A6" s="6">
        <v>9</v>
      </c>
      <c r="B6" s="7" t="s">
        <v>40</v>
      </c>
      <c r="C6" s="31">
        <v>43304</v>
      </c>
      <c r="D6" s="31">
        <v>43334</v>
      </c>
      <c r="E6" s="7">
        <v>153201</v>
      </c>
      <c r="F6" s="7">
        <v>165052</v>
      </c>
      <c r="G6" s="9">
        <f t="shared" si="0"/>
        <v>11851</v>
      </c>
      <c r="H6" s="23">
        <v>3182</v>
      </c>
      <c r="I6" s="29">
        <f t="shared" si="1"/>
        <v>37709882</v>
      </c>
      <c r="J6" s="29"/>
      <c r="K6" s="11">
        <f t="shared" si="2"/>
        <v>37709882</v>
      </c>
      <c r="L6" s="11"/>
      <c r="M6" s="33">
        <f t="shared" si="3"/>
        <v>37709882</v>
      </c>
      <c r="N6" s="39"/>
      <c r="O6" s="37">
        <f t="shared" si="4"/>
        <v>37709882</v>
      </c>
      <c r="P6" s="22" t="str">
        <f t="shared" si="5"/>
        <v>37,709,882</v>
      </c>
      <c r="Q6" s="8" t="str">
        <f t="shared" si="5"/>
        <v/>
      </c>
      <c r="R6" s="8" t="str">
        <f t="shared" si="5"/>
        <v>37,709,882</v>
      </c>
      <c r="S6" s="8" t="str">
        <f t="shared" si="5"/>
        <v/>
      </c>
      <c r="T6" s="8" t="str">
        <f t="shared" si="5"/>
        <v>37,709,882</v>
      </c>
      <c r="U6" s="7" t="str">
        <f>[1]!VND(M6, TRUE,1)</f>
        <v>Ba mươi bảy triệu, bảy trăm lẻ chín ngàn, tám trăm tám mươi hai đồng</v>
      </c>
      <c r="V6" s="34">
        <v>43368</v>
      </c>
    </row>
    <row r="7" spans="1:22" x14ac:dyDescent="0.25">
      <c r="A7" s="6">
        <v>11</v>
      </c>
      <c r="B7" s="25" t="s">
        <v>49</v>
      </c>
      <c r="C7" s="31">
        <v>43304</v>
      </c>
      <c r="D7" s="31">
        <v>43348</v>
      </c>
      <c r="E7" s="7">
        <v>17052</v>
      </c>
      <c r="F7" s="7">
        <v>17551</v>
      </c>
      <c r="G7" s="9">
        <f t="shared" si="0"/>
        <v>499</v>
      </c>
      <c r="H7" s="23">
        <v>3182</v>
      </c>
      <c r="I7" s="29">
        <f t="shared" si="1"/>
        <v>1587818</v>
      </c>
      <c r="J7" s="29"/>
      <c r="K7" s="11">
        <f t="shared" si="2"/>
        <v>1587818</v>
      </c>
      <c r="L7" s="11"/>
      <c r="M7" s="33">
        <f t="shared" si="3"/>
        <v>1587818</v>
      </c>
      <c r="N7" s="39"/>
      <c r="O7" s="37">
        <f t="shared" si="4"/>
        <v>1587818</v>
      </c>
      <c r="P7" s="22" t="str">
        <f t="shared" si="5"/>
        <v>1,587,818</v>
      </c>
      <c r="Q7" s="8" t="str">
        <f t="shared" si="5"/>
        <v/>
      </c>
      <c r="R7" s="8" t="str">
        <f t="shared" si="5"/>
        <v>1,587,818</v>
      </c>
      <c r="S7" s="8" t="str">
        <f t="shared" si="5"/>
        <v/>
      </c>
      <c r="T7" s="8" t="str">
        <f t="shared" si="5"/>
        <v>1,587,818</v>
      </c>
      <c r="U7" s="7" t="str">
        <f>[1]!VND(M7, TRUE,1)</f>
        <v>Một triệu, năm trăm tám mươi bảy ngàn, tám trăm mười tám đồng</v>
      </c>
      <c r="V7" s="34">
        <v>43368</v>
      </c>
    </row>
    <row r="8" spans="1:22" x14ac:dyDescent="0.25">
      <c r="A8" s="6">
        <v>13</v>
      </c>
      <c r="B8" s="25" t="s">
        <v>48</v>
      </c>
      <c r="C8" s="31">
        <v>43304</v>
      </c>
      <c r="D8" s="31">
        <v>43334</v>
      </c>
      <c r="E8" s="7">
        <v>92717</v>
      </c>
      <c r="F8" s="7">
        <v>92717</v>
      </c>
      <c r="G8" s="9">
        <f t="shared" si="0"/>
        <v>0</v>
      </c>
      <c r="H8" s="23">
        <v>3182</v>
      </c>
      <c r="I8" s="29">
        <f t="shared" si="1"/>
        <v>0</v>
      </c>
      <c r="J8" s="29"/>
      <c r="K8" s="11">
        <f t="shared" si="2"/>
        <v>0</v>
      </c>
      <c r="L8" s="11"/>
      <c r="M8" s="33">
        <f t="shared" si="3"/>
        <v>0</v>
      </c>
      <c r="N8" s="39"/>
      <c r="O8" s="37">
        <f t="shared" si="4"/>
        <v>0</v>
      </c>
      <c r="P8" s="22" t="str">
        <f t="shared" si="5"/>
        <v/>
      </c>
      <c r="Q8" s="8" t="str">
        <f t="shared" si="5"/>
        <v/>
      </c>
      <c r="R8" s="8" t="str">
        <f t="shared" si="5"/>
        <v/>
      </c>
      <c r="S8" s="8"/>
      <c r="T8" s="8" t="str">
        <f t="shared" si="5"/>
        <v/>
      </c>
      <c r="U8" s="7" t="str">
        <f>[1]!VND(M8, TRUE,1)</f>
        <v>không đồng</v>
      </c>
      <c r="V8" s="34">
        <v>43368</v>
      </c>
    </row>
    <row r="9" spans="1:22" x14ac:dyDescent="0.25">
      <c r="A9" s="6">
        <v>15</v>
      </c>
      <c r="B9" s="25" t="s">
        <v>11</v>
      </c>
      <c r="C9" s="31">
        <v>43304</v>
      </c>
      <c r="D9" s="31">
        <v>43334</v>
      </c>
      <c r="E9" s="7">
        <v>87326</v>
      </c>
      <c r="F9" s="7">
        <v>88997</v>
      </c>
      <c r="G9" s="7">
        <f t="shared" si="0"/>
        <v>1671</v>
      </c>
      <c r="H9" s="23">
        <v>3182</v>
      </c>
      <c r="I9" s="29">
        <f t="shared" si="1"/>
        <v>5317122</v>
      </c>
      <c r="J9" s="29"/>
      <c r="K9" s="11">
        <f t="shared" si="2"/>
        <v>5317122</v>
      </c>
      <c r="L9" s="11"/>
      <c r="M9" s="33">
        <f t="shared" si="3"/>
        <v>5317122</v>
      </c>
      <c r="N9" s="39"/>
      <c r="O9" s="37">
        <f t="shared" si="4"/>
        <v>5317122</v>
      </c>
      <c r="P9" s="22" t="str">
        <f t="shared" si="5"/>
        <v>5,317,122</v>
      </c>
      <c r="Q9" s="8" t="str">
        <f t="shared" si="5"/>
        <v/>
      </c>
      <c r="R9" s="8" t="str">
        <f t="shared" si="5"/>
        <v>5,317,122</v>
      </c>
      <c r="S9" s="8" t="str">
        <f t="shared" si="5"/>
        <v/>
      </c>
      <c r="T9" s="8" t="str">
        <f t="shared" si="5"/>
        <v>5,317,122</v>
      </c>
      <c r="U9" s="7" t="str">
        <f>[1]!VND(M9, TRUE,1)</f>
        <v>Năm triệu, ba trăm mười bảy ngàn, một trăm hai mươi hai đồng</v>
      </c>
      <c r="V9" s="34">
        <v>43368</v>
      </c>
    </row>
    <row r="10" spans="1:22" x14ac:dyDescent="0.25">
      <c r="A10" s="6">
        <v>17</v>
      </c>
      <c r="B10" s="26" t="s">
        <v>8</v>
      </c>
      <c r="C10" s="31">
        <v>43304</v>
      </c>
      <c r="D10" s="31">
        <v>43334</v>
      </c>
      <c r="E10" s="7">
        <v>48844</v>
      </c>
      <c r="F10" s="7">
        <v>50149</v>
      </c>
      <c r="G10" s="9">
        <f t="shared" si="0"/>
        <v>1305</v>
      </c>
      <c r="H10" s="44">
        <v>1755</v>
      </c>
      <c r="I10" s="29">
        <f t="shared" si="1"/>
        <v>2290275</v>
      </c>
      <c r="J10" s="29">
        <f t="shared" ref="J10:J11" si="6">I10*0.1</f>
        <v>229027.5</v>
      </c>
      <c r="K10" s="11">
        <f t="shared" si="2"/>
        <v>2519302.5</v>
      </c>
      <c r="L10" s="11">
        <v>0</v>
      </c>
      <c r="M10" s="33">
        <f t="shared" si="3"/>
        <v>2519302.5</v>
      </c>
      <c r="N10" s="39"/>
      <c r="O10" s="37">
        <f t="shared" si="4"/>
        <v>2519302.5</v>
      </c>
      <c r="P10" s="22" t="str">
        <f t="shared" si="5"/>
        <v>2,290,275</v>
      </c>
      <c r="Q10" s="8" t="str">
        <f t="shared" si="5"/>
        <v>229,028</v>
      </c>
      <c r="R10" s="8" t="str">
        <f t="shared" si="5"/>
        <v>2,519,303</v>
      </c>
      <c r="S10" s="8" t="str">
        <f t="shared" si="5"/>
        <v/>
      </c>
      <c r="T10" s="8" t="str">
        <f t="shared" si="5"/>
        <v>2,519,303</v>
      </c>
      <c r="U10" s="7" t="str">
        <f>[1]!VND(M10, TRUE,1)</f>
        <v>Hai triệu, năm trăm mười chín ngàn, ba trăm lẻ hai đồng, năm mươi xu</v>
      </c>
      <c r="V10" s="34">
        <v>43368</v>
      </c>
    </row>
    <row r="11" spans="1:22" x14ac:dyDescent="0.25">
      <c r="A11" s="6">
        <v>10</v>
      </c>
      <c r="B11" s="26" t="s">
        <v>26</v>
      </c>
      <c r="C11" s="31">
        <v>43304</v>
      </c>
      <c r="D11" s="31">
        <v>43334</v>
      </c>
      <c r="E11" s="7">
        <v>7300</v>
      </c>
      <c r="F11" s="7">
        <v>7300</v>
      </c>
      <c r="G11" s="24">
        <f t="shared" si="0"/>
        <v>0</v>
      </c>
      <c r="H11" s="44">
        <v>1755</v>
      </c>
      <c r="I11" s="29">
        <f t="shared" si="1"/>
        <v>0</v>
      </c>
      <c r="J11" s="29">
        <f t="shared" si="6"/>
        <v>0</v>
      </c>
      <c r="K11" s="11">
        <f t="shared" si="2"/>
        <v>0</v>
      </c>
      <c r="L11" s="11">
        <v>0</v>
      </c>
      <c r="M11" s="33">
        <f t="shared" si="3"/>
        <v>0</v>
      </c>
      <c r="N11" s="39"/>
      <c r="O11" s="37">
        <f t="shared" si="4"/>
        <v>0</v>
      </c>
      <c r="P11" s="22" t="str">
        <f t="shared" si="5"/>
        <v/>
      </c>
      <c r="Q11" s="8" t="str">
        <f t="shared" si="5"/>
        <v/>
      </c>
      <c r="R11" s="8" t="str">
        <f t="shared" si="5"/>
        <v/>
      </c>
      <c r="S11" s="8" t="str">
        <f t="shared" si="5"/>
        <v/>
      </c>
      <c r="T11" s="8" t="str">
        <f t="shared" si="5"/>
        <v/>
      </c>
      <c r="U11" s="7" t="str">
        <f>[1]!VND(M11, TRUE,1)</f>
        <v>không đồng</v>
      </c>
      <c r="V11" s="34">
        <v>43368</v>
      </c>
    </row>
    <row r="13" spans="1:22" x14ac:dyDescent="0.25">
      <c r="G13" s="35"/>
    </row>
    <row r="14" spans="1:22" x14ac:dyDescent="0.25">
      <c r="I14" s="46"/>
    </row>
    <row r="15" spans="1:22" x14ac:dyDescent="0.25">
      <c r="I15" s="4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12.2017</vt:lpstr>
      <vt:lpstr>01.2018</vt:lpstr>
      <vt:lpstr>02.2018</vt:lpstr>
      <vt:lpstr>03.2018</vt:lpstr>
      <vt:lpstr>04.2018</vt:lpstr>
      <vt:lpstr>05.2018</vt:lpstr>
      <vt:lpstr>06.2018</vt:lpstr>
      <vt:lpstr>07.2018</vt:lpstr>
      <vt:lpstr>08.2018</vt:lpstr>
      <vt:lpstr>09.2018</vt:lpstr>
      <vt:lpstr>mau in</vt:lpstr>
      <vt:lpstr>'01.2018'!Print_Area</vt:lpstr>
      <vt:lpstr>'02.2018'!Print_Area</vt:lpstr>
      <vt:lpstr>'03.2018'!Print_Area</vt:lpstr>
      <vt:lpstr>'04.2018'!Print_Area</vt:lpstr>
      <vt:lpstr>'12.2017'!Print_Area</vt:lpstr>
      <vt:lpstr>'mau in'!Print_Area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2018-10-03T05:51:09Z</dcterms:modified>
</cp:coreProperties>
</file>