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wan\Documents\Work\Quarterly~\Q3 2016\"/>
    </mc:Choice>
  </mc:AlternateContent>
  <bookViews>
    <workbookView xWindow="480" yWindow="105" windowWidth="27795" windowHeight="12075"/>
  </bookViews>
  <sheets>
    <sheet name="Ops at a glance Qtr" sheetId="1" r:id="rId1"/>
    <sheet name="Ops at a glance Qtr (2)" sheetId="2" r:id="rId2"/>
    <sheet name="Dev Qtr" sheetId="3" r:id="rId3"/>
  </sheets>
  <definedNames>
    <definedName name="ANGAPPROP" localSheetId="2">#REF!</definedName>
    <definedName name="ANGAPPROP" localSheetId="0">#REF!</definedName>
    <definedName name="ANGAPPROP" localSheetId="1">#REF!</definedName>
    <definedName name="ANGAPPROP">#REF!</definedName>
    <definedName name="APPMIL" localSheetId="2">#REF!</definedName>
    <definedName name="APPMIL" localSheetId="0">#REF!</definedName>
    <definedName name="APPMIL" localSheetId="1">#REF!</definedName>
    <definedName name="APPMIL">#REF!</definedName>
    <definedName name="CurQtrROE" localSheetId="2">#REF!</definedName>
    <definedName name="CurQtrROE" localSheetId="0">#REF!</definedName>
    <definedName name="CurQtrROE" localSheetId="1">#REF!</definedName>
    <definedName name="CurQtrROE">#REF!</definedName>
    <definedName name="PrevOtrROE" localSheetId="2">#REF!</definedName>
    <definedName name="PrevOtrROE" localSheetId="0">#REF!</definedName>
    <definedName name="PrevOtrROE" localSheetId="1">#REF!</definedName>
    <definedName name="PrevOtrROE">#REF!</definedName>
    <definedName name="_xlnm.Print_Area" localSheetId="2">'Dev Qtr'!$A$1:$J$87</definedName>
    <definedName name="_xlnm.Print_Area" localSheetId="0">'Ops at a glance Qtr'!$A$1:$W$56</definedName>
    <definedName name="_xlnm.Print_Area" localSheetId="1">'Ops at a glance Qtr (2)'!$A$1:$T$61</definedName>
    <definedName name="totapp" localSheetId="2">#REF!</definedName>
    <definedName name="totapp" localSheetId="0">#REF!</definedName>
    <definedName name="totapp" localSheetId="1">#REF!</definedName>
    <definedName name="totapp">#REF!</definedName>
  </definedNames>
  <calcPr calcId="152511"/>
</workbook>
</file>

<file path=xl/calcChain.xml><?xml version="1.0" encoding="utf-8"?>
<calcChain xmlns="http://schemas.openxmlformats.org/spreadsheetml/2006/main">
  <c r="G79" i="3" l="1"/>
  <c r="F79" i="3"/>
  <c r="E79" i="3"/>
  <c r="D79" i="3"/>
  <c r="C79" i="3"/>
  <c r="B79" i="3"/>
  <c r="C78" i="3"/>
  <c r="G77" i="3"/>
  <c r="F77" i="3"/>
  <c r="E77" i="3"/>
  <c r="D77" i="3"/>
  <c r="C77" i="3"/>
  <c r="B77" i="3"/>
  <c r="G76" i="3"/>
  <c r="F76" i="3"/>
  <c r="E76" i="3"/>
  <c r="D76" i="3"/>
  <c r="C76" i="3"/>
  <c r="B76" i="3"/>
  <c r="G75" i="3"/>
  <c r="F75" i="3"/>
  <c r="E75" i="3"/>
  <c r="D75" i="3"/>
  <c r="C75" i="3"/>
  <c r="B75" i="3"/>
  <c r="C74" i="3"/>
  <c r="G73" i="3"/>
  <c r="F73" i="3"/>
  <c r="E73" i="3"/>
  <c r="D73" i="3"/>
  <c r="C73" i="3"/>
  <c r="B73" i="3"/>
  <c r="G72" i="3"/>
  <c r="F72" i="3"/>
  <c r="E72" i="3"/>
  <c r="D72" i="3"/>
  <c r="C72" i="3"/>
  <c r="B72" i="3"/>
  <c r="G71" i="3"/>
  <c r="F71" i="3"/>
  <c r="E71" i="3"/>
  <c r="D71" i="3"/>
  <c r="C71" i="3"/>
  <c r="B71" i="3"/>
  <c r="G70" i="3"/>
  <c r="F70" i="3"/>
  <c r="E70" i="3"/>
  <c r="D70" i="3"/>
  <c r="C70" i="3"/>
  <c r="B70" i="3"/>
  <c r="I66" i="3"/>
  <c r="G66" i="3"/>
  <c r="F66" i="3"/>
  <c r="J66" i="3" s="1"/>
  <c r="E66" i="3"/>
  <c r="D66" i="3"/>
  <c r="C66" i="3"/>
  <c r="I63" i="3"/>
  <c r="G63" i="3"/>
  <c r="F63" i="3"/>
  <c r="H63" i="3" s="1"/>
  <c r="E63" i="3"/>
  <c r="D63" i="3"/>
  <c r="C63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G58" i="3"/>
  <c r="F58" i="3"/>
  <c r="E58" i="3"/>
  <c r="D58" i="3"/>
  <c r="C58" i="3"/>
  <c r="B58" i="3"/>
  <c r="I56" i="3"/>
  <c r="G56" i="3"/>
  <c r="F56" i="3"/>
  <c r="J56" i="3" s="1"/>
  <c r="E56" i="3"/>
  <c r="D56" i="3"/>
  <c r="C56" i="3"/>
  <c r="B56" i="3"/>
  <c r="I52" i="3"/>
  <c r="G52" i="3"/>
  <c r="F52" i="3"/>
  <c r="J52" i="3" s="1"/>
  <c r="E52" i="3"/>
  <c r="D52" i="3"/>
  <c r="C52" i="3"/>
  <c r="B52" i="3"/>
  <c r="I51" i="3"/>
  <c r="G51" i="3"/>
  <c r="F51" i="3"/>
  <c r="J51" i="3" s="1"/>
  <c r="E51" i="3"/>
  <c r="D51" i="3"/>
  <c r="C51" i="3"/>
  <c r="B51" i="3"/>
  <c r="I49" i="3"/>
  <c r="G49" i="3"/>
  <c r="F49" i="3"/>
  <c r="H49" i="3" s="1"/>
  <c r="E49" i="3"/>
  <c r="D49" i="3"/>
  <c r="C49" i="3"/>
  <c r="B49" i="3"/>
  <c r="H51" i="3" l="1"/>
  <c r="H52" i="3"/>
  <c r="J59" i="3"/>
  <c r="J60" i="3"/>
  <c r="H66" i="3"/>
  <c r="H58" i="3"/>
  <c r="H56" i="3"/>
  <c r="J49" i="3"/>
  <c r="J58" i="3"/>
</calcChain>
</file>

<file path=xl/sharedStrings.xml><?xml version="1.0" encoding="utf-8"?>
<sst xmlns="http://schemas.openxmlformats.org/spreadsheetml/2006/main" count="199" uniqueCount="117">
  <si>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</t>
    </r>
  </si>
  <si>
    <t>for the quarters ended 30 September 2016,  30 June 2016 and 30 September 2015</t>
  </si>
  <si>
    <t>Production 
oz (000)</t>
  </si>
  <si>
    <t>Underground milled / treated 
000 tonnes</t>
  </si>
  <si>
    <t>Surface milled / treated 
000 tonnes</t>
  </si>
  <si>
    <t>Open-pit  treated 
000 tonnes</t>
  </si>
  <si>
    <t>Underground Recovered grade 
g/tonne</t>
  </si>
  <si>
    <t>Surface Recovered grade 
g/tonne</t>
  </si>
  <si>
    <t>Open-pit Recovered grade 
g/tonne</t>
  </si>
  <si>
    <t>SOUTH AFRICA</t>
  </si>
  <si>
    <t xml:space="preserve">   Vaal River Operations</t>
  </si>
  <si>
    <t xml:space="preserve">      Kopanang</t>
  </si>
  <si>
    <t xml:space="preserve">      Moab</t>
  </si>
  <si>
    <t xml:space="preserve">  West Wits Operations</t>
  </si>
  <si>
    <t xml:space="preserve">      Mponeng</t>
  </si>
  <si>
    <t xml:space="preserve">      TauTona</t>
  </si>
  <si>
    <t xml:space="preserve">  Total Surface Operations</t>
  </si>
  <si>
    <t xml:space="preserve">      First Uranium SA</t>
  </si>
  <si>
    <t xml:space="preserve">      Surface Operations</t>
  </si>
  <si>
    <t>Other</t>
  </si>
  <si>
    <t>INTERNATIONAL OPERATIONS</t>
  </si>
  <si>
    <t>CONTINENTAL AFRICA</t>
  </si>
  <si>
    <t xml:space="preserve">   DRC</t>
  </si>
  <si>
    <t xml:space="preserve">      Kibali - Attr. 45%</t>
  </si>
  <si>
    <t xml:space="preserve">   Ghana</t>
  </si>
  <si>
    <t xml:space="preserve">      Iduapriem</t>
  </si>
  <si>
    <t xml:space="preserve">      Obuasi</t>
  </si>
  <si>
    <t xml:space="preserve">   Guinea</t>
  </si>
  <si>
    <t xml:space="preserve">      Siguiri - Attr. 85%</t>
  </si>
  <si>
    <t xml:space="preserve">   Mali</t>
  </si>
  <si>
    <t xml:space="preserve">      Morila - Attr. 40% </t>
  </si>
  <si>
    <t xml:space="preserve">      Sadiola - Attr. 41% </t>
  </si>
  <si>
    <t xml:space="preserve">   Tanzania</t>
  </si>
  <si>
    <t xml:space="preserve">      Geita</t>
  </si>
  <si>
    <t xml:space="preserve">    Non-controlling interests,
      exploration and other</t>
  </si>
  <si>
    <t>AUSTRALASIA</t>
  </si>
  <si>
    <t xml:space="preserve">   Australia</t>
  </si>
  <si>
    <t xml:space="preserve">      Sunrise Dam</t>
  </si>
  <si>
    <t xml:space="preserve">      Tropicana - Attr. 70%</t>
  </si>
  <si>
    <t xml:space="preserve">      Exploration and other</t>
  </si>
  <si>
    <t>AMERICAS</t>
  </si>
  <si>
    <t xml:space="preserve">   Argentina</t>
  </si>
  <si>
    <t xml:space="preserve">      Cerro Vanguardia - Attr. 92.50%</t>
  </si>
  <si>
    <t xml:space="preserve">   Brazil</t>
  </si>
  <si>
    <t xml:space="preserve">      AngloGold Ashanti Mineração </t>
  </si>
  <si>
    <t xml:space="preserve">      Serra Grande</t>
  </si>
  <si>
    <t xml:space="preserve">   Non-controlling interests,
      exploration and other</t>
  </si>
  <si>
    <t>Continuing operations</t>
  </si>
  <si>
    <t>Discontinued operations</t>
  </si>
  <si>
    <t xml:space="preserve">      Cripple Creek &amp; Victor</t>
  </si>
  <si>
    <t>Total</t>
  </si>
  <si>
    <t>Rounding of figures may result in computational discrepancies.</t>
  </si>
  <si>
    <t xml:space="preserve"> </t>
  </si>
  <si>
    <t>Total cash costs
$/oz</t>
  </si>
  <si>
    <t>All-in sustaining costs
$/oz</t>
  </si>
  <si>
    <t>ORD / Deferred stripping capex
$m</t>
  </si>
  <si>
    <t>Other sustaining capex
$m</t>
  </si>
  <si>
    <t>Non sustaining capex
$m</t>
  </si>
  <si>
    <t>Gross profit (loss)
$m</t>
  </si>
  <si>
    <t xml:space="preserve">      Kibali - Attr. 45% </t>
  </si>
  <si>
    <t xml:space="preserve">      Morila - Attr. 40%</t>
  </si>
  <si>
    <t>OTHER</t>
  </si>
  <si>
    <t>Equity accounted investments included above</t>
  </si>
  <si>
    <t>AngloGold Ashanti</t>
  </si>
  <si>
    <t>Development Sampling</t>
  </si>
  <si>
    <t>for the quarter ended 30 September 2016</t>
  </si>
  <si>
    <t>Development values represent actual results of sampling, no allowances having been made for adjustments necessary in estimating Ore Reserves.</t>
  </si>
  <si>
    <t>Statistics are shown in metric units</t>
  </si>
  <si>
    <t>Planned</t>
  </si>
  <si>
    <t>Advanced</t>
  </si>
  <si>
    <t>Sampled</t>
  </si>
  <si>
    <t>metres</t>
  </si>
  <si>
    <t>Avg. ore body</t>
  </si>
  <si>
    <t>gold</t>
  </si>
  <si>
    <t>uranium</t>
  </si>
  <si>
    <t>(total)*</t>
  </si>
  <si>
    <t>thickness (cm)</t>
  </si>
  <si>
    <t>Avg. g/t</t>
  </si>
  <si>
    <t>Avg. cm.g/t</t>
  </si>
  <si>
    <t>Avg. kg/t</t>
  </si>
  <si>
    <t>Avg. cm.kg/t</t>
  </si>
  <si>
    <t xml:space="preserve">SOUTH AFRICA </t>
  </si>
  <si>
    <t>VAAL RIVER</t>
  </si>
  <si>
    <t>Kopanang</t>
  </si>
  <si>
    <t xml:space="preserve">Vaal reef </t>
  </si>
  <si>
    <t xml:space="preserve">Moab Khotsong </t>
  </si>
  <si>
    <t xml:space="preserve">Moab Khotsong Vaal reef </t>
  </si>
  <si>
    <t xml:space="preserve">Great Noligwa Vaal reef </t>
  </si>
  <si>
    <t>WEST WITS</t>
  </si>
  <si>
    <t>Mponeng</t>
  </si>
  <si>
    <t>Ventersdorp Contact reef</t>
  </si>
  <si>
    <t>TauTona</t>
  </si>
  <si>
    <t>TauTona Ventersdorp Contact reef</t>
  </si>
  <si>
    <t>TauTona Carbon Leader reef</t>
  </si>
  <si>
    <t>Savuka Carbon Leader reef</t>
  </si>
  <si>
    <t>Obuasi</t>
  </si>
  <si>
    <t>-</t>
  </si>
  <si>
    <t>Sunrise Dam</t>
  </si>
  <si>
    <t>AngloGold Ashanti Mineração</t>
  </si>
  <si>
    <t>Mina de Cuiabá</t>
  </si>
  <si>
    <t>Lamego</t>
  </si>
  <si>
    <t>Córrego do Sitio Mina I</t>
  </si>
  <si>
    <t>Córrego do Sitio Mina II</t>
  </si>
  <si>
    <t>Serra Grande</t>
  </si>
  <si>
    <t>Mina III</t>
  </si>
  <si>
    <t>Mina Nova</t>
  </si>
  <si>
    <t>Palmeiras</t>
  </si>
  <si>
    <t>CVSA</t>
  </si>
  <si>
    <t>Cerro Vanguardia</t>
  </si>
  <si>
    <t>Statistics are shown in imperial units</t>
  </si>
  <si>
    <t>feet</t>
  </si>
  <si>
    <t>thickness (inches)</t>
  </si>
  <si>
    <t>Avg. oz/t</t>
  </si>
  <si>
    <t>Avg. ft.oz/t</t>
  </si>
  <si>
    <t>Avg. lb/t</t>
  </si>
  <si>
    <t>Avg. ft.lb/t</t>
  </si>
  <si>
    <t>* This includes total "on-reef" and "off-reef" development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</si>
</sst>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#,###,##0_);_(* \(##,###,##0\);_(* &quot;-&quot;_);_(@_)"/>
    <numFmt numFmtId="167" formatCode="_(* #,##0.00_);_(* \(#,##0.00\);_(* &quot;-&quot;_);_(@_)"/>
    <numFmt numFmtId="168" formatCode="_(* #,##0_);_(* \(#,##0\);_(* &quot;-&quot;??_);_(@_)"/>
    <numFmt numFmtId="169" formatCode="_(* #,##0_);_(* \(#,##0\);_(* &quot;-&quot;?_);_(@_)"/>
    <numFmt numFmtId="170" formatCode="_(* #,##0.0_);_(* \(#,##0.0\);_(* &quot;-&quot;?_);_(@_)"/>
    <numFmt numFmtId="171" formatCode="_(* #,##0.00_);_(* \(#,##0.00\);_(* &quot;-&quot;?_);_(@_)"/>
    <numFmt numFmtId="172" formatCode="0.0"/>
    <numFmt numFmtId="173" formatCode="#,##0.0"/>
    <numFmt numFmtId="174" formatCode="_ &quot;R&quot;\ * #,##0_ ;_ &quot;R&quot;\ * \(#,##0\)_ ;_ &quot;R&quot;\ * &quot;-&quot;??_ ;_ @_ "/>
    <numFmt numFmtId="175" formatCode="#,##0;[Red]\(#,##0\)"/>
    <numFmt numFmtId="176" formatCode="_-* #,##0.00_-;\-* #,##0.00_-;_-* &quot;-&quot;??_-;_-@_-"/>
    <numFmt numFmtId="177" formatCode="_ * #,##0.0_ ;_ * \-#,##0.0_ ;_ * &quot;-&quot;??_ ;_ @_ "/>
    <numFmt numFmtId="178" formatCode="&quot;£&quot;#,##0.00;[Red]\-&quot;£&quot;#,##0.00"/>
    <numFmt numFmtId="179" formatCode="0.00_);\(0.00\);0.00"/>
    <numFmt numFmtId="180" formatCode="m/yy"/>
    <numFmt numFmtId="181" formatCode="&quot;DM&quot;#,##0,_)_ ;&quot;DM&quot;\(#,##0,\)_ ;&quot;DM&quot;\-_)_ \ "/>
    <numFmt numFmtId="182" formatCode="\$#,##0,_)_ ;\$\(#,##0,\)_ ;\$\-_)_ \ "/>
    <numFmt numFmtId="183" formatCode="\$#,##0_);[Red]\(\$#,##0\);\$\-_)"/>
    <numFmt numFmtId="184" formatCode="0.00_);\(0.00\);0.00_)"/>
    <numFmt numFmtId="185" formatCode="_(* #,##0,,_);_(* \(#,##0,,\);_(* &quot;-&quot;_);_(@_)"/>
    <numFmt numFmtId="186" formatCode="#,##0.0%_);[Red]\(#,##0.0%\)"/>
    <numFmt numFmtId="187" formatCode="0.00\%;\-0.00\%;0.00\%"/>
    <numFmt numFmtId="188" formatCode="0.00\x;\-0.00\x;0.00\x"/>
    <numFmt numFmtId="189" formatCode="##0.00000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color theme="1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.5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.25"/>
      <name val="Helv"/>
    </font>
    <font>
      <b/>
      <sz val="12"/>
      <name val="Arial"/>
      <family val="2"/>
    </font>
    <font>
      <sz val="10"/>
      <name val="MS Sans Serif"/>
      <family val="2"/>
    </font>
    <font>
      <sz val="24"/>
      <name val="MS Sans Serif"/>
      <family val="2"/>
    </font>
    <font>
      <u/>
      <sz val="11"/>
      <name val="Anglo Sans Bold"/>
    </font>
    <font>
      <u/>
      <sz val="10"/>
      <color indexed="12"/>
      <name val="Arial"/>
      <family val="2"/>
    </font>
    <font>
      <b/>
      <sz val="10"/>
      <name val="MS Sans Serif"/>
      <family val="2"/>
    </font>
    <font>
      <sz val="10"/>
      <name val="Helv"/>
    </font>
    <font>
      <sz val="10"/>
      <color indexed="23"/>
      <name val="MS Sans Serif"/>
      <family val="2"/>
    </font>
    <font>
      <b/>
      <sz val="12"/>
      <name val="MS Sans Serif"/>
      <family val="2"/>
    </font>
    <font>
      <u/>
      <sz val="8"/>
      <name val="Arial"/>
      <family val="2"/>
    </font>
    <font>
      <b/>
      <sz val="12"/>
      <name val="Arial MT"/>
    </font>
    <font>
      <sz val="8"/>
      <color indexed="4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fgColor indexed="12"/>
      </patternFill>
    </fill>
    <fill>
      <patternFill patternType="solid">
        <fgColor indexed="65"/>
        <bgColor indexed="64"/>
      </patternFill>
    </fill>
    <fill>
      <patternFill patternType="solid">
        <fgColor indexed="1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394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3" fontId="23" fillId="0" borderId="0" applyFont="0" applyFill="0" applyBorder="0" applyAlignment="0" applyProtection="0">
      <alignment horizontal="right"/>
    </xf>
    <xf numFmtId="172" fontId="23" fillId="0" borderId="0" applyFont="0" applyFill="0" applyBorder="0" applyAlignment="0" applyProtection="0">
      <alignment horizontal="right"/>
    </xf>
    <xf numFmtId="2" fontId="23" fillId="0" borderId="0" applyFont="0" applyFill="0" applyBorder="0" applyAlignment="0" applyProtection="0">
      <alignment horizontal="right"/>
    </xf>
    <xf numFmtId="169" fontId="6" fillId="0" borderId="9" applyFont="0" applyBorder="0"/>
    <xf numFmtId="164" fontId="6" fillId="0" borderId="0" applyFont="0"/>
    <xf numFmtId="169" fontId="24" fillId="0" borderId="0" applyFill="0" applyBorder="0"/>
    <xf numFmtId="169" fontId="24" fillId="0" borderId="0"/>
    <xf numFmtId="174" fontId="6" fillId="0" borderId="0"/>
    <xf numFmtId="37" fontId="5" fillId="0" borderId="0" applyNumberFormat="0" applyBorder="0" applyAlignment="0" applyProtection="0">
      <alignment horizontal="center"/>
    </xf>
    <xf numFmtId="164" fontId="12" fillId="0" borderId="0" applyNumberFormat="0" applyFill="0" applyBorder="0" applyAlignment="0" applyProtection="0"/>
    <xf numFmtId="175" fontId="6" fillId="0" borderId="0" applyNumberFormat="0" applyBorder="0">
      <alignment horizontal="center"/>
    </xf>
    <xf numFmtId="0" fontId="24" fillId="0" borderId="0" applyFont="0" applyBorder="0">
      <alignment horizontal="center"/>
    </xf>
    <xf numFmtId="0" fontId="25" fillId="0" borderId="0">
      <alignment horizontal="center" wrapText="1"/>
      <protection hidden="1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7" fontId="2" fillId="0" borderId="0" applyFill="0" applyBorder="0" applyAlignment="0" applyProtection="0"/>
    <xf numFmtId="0" fontId="26" fillId="5" borderId="0">
      <alignment horizontal="center" vertical="center" wrapText="1"/>
    </xf>
    <xf numFmtId="179" fontId="25" fillId="0" borderId="0" applyFill="0" applyBorder="0">
      <alignment horizontal="right"/>
      <protection locked="0"/>
    </xf>
    <xf numFmtId="180" fontId="5" fillId="0" borderId="0" applyFont="0" applyFill="0" applyBorder="0" applyAlignment="0" applyProtection="0"/>
    <xf numFmtId="181" fontId="5" fillId="0" borderId="7" applyFont="0" applyFill="0" applyBorder="0" applyAlignment="0" applyProtection="0"/>
    <xf numFmtId="182" fontId="5" fillId="0" borderId="7" applyFont="0" applyFill="0" applyBorder="0" applyAlignment="0" applyProtection="0"/>
    <xf numFmtId="183" fontId="2" fillId="0" borderId="0" applyFont="0" applyFill="0" applyBorder="0" applyAlignment="0" applyProtection="0"/>
    <xf numFmtId="0" fontId="27" fillId="6" borderId="2" applyNumberFormat="0" applyFill="0" applyBorder="0" applyAlignment="0" applyProtection="0"/>
    <xf numFmtId="0" fontId="27" fillId="6" borderId="2" applyNumberFormat="0" applyFill="0" applyBorder="0" applyAlignment="0" applyProtection="0"/>
    <xf numFmtId="0" fontId="27" fillId="6" borderId="2" applyNumberFormat="0" applyFill="0" applyBorder="0" applyAlignment="0" applyProtection="0"/>
    <xf numFmtId="0" fontId="27" fillId="6" borderId="2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5" fillId="0" borderId="0" applyFill="0" applyBorder="0">
      <alignment horizontal="right"/>
      <protection locked="0"/>
    </xf>
    <xf numFmtId="184" fontId="25" fillId="0" borderId="0" applyFill="0" applyBorder="0">
      <alignment horizontal="right"/>
      <protection locked="0"/>
    </xf>
    <xf numFmtId="0" fontId="29" fillId="7" borderId="15">
      <alignment horizontal="left" vertical="center" wrapText="1"/>
    </xf>
    <xf numFmtId="0" fontId="29" fillId="7" borderId="15">
      <alignment horizontal="left" vertical="center" wrapText="1"/>
    </xf>
    <xf numFmtId="0" fontId="29" fillId="7" borderId="15">
      <alignment horizontal="left" vertical="center" wrapText="1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5" fillId="0" borderId="0" applyFont="0" applyFill="0" applyBorder="0" applyAlignment="0" applyProtection="0"/>
    <xf numFmtId="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2" fillId="8" borderId="15" applyNumberFormat="0" applyFont="0" applyAlignment="0" applyProtection="0"/>
    <xf numFmtId="0" fontId="2" fillId="8" borderId="15" applyNumberFormat="0" applyFont="0" applyAlignment="0" applyProtection="0"/>
    <xf numFmtId="0" fontId="2" fillId="8" borderId="15" applyNumberFormat="0" applyFont="0" applyAlignment="0" applyProtection="0"/>
    <xf numFmtId="186" fontId="24" fillId="0" borderId="9" applyFont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7" fontId="25" fillId="0" borderId="0" applyFill="0" applyBorder="0">
      <alignment horizontal="right"/>
      <protection locked="0"/>
    </xf>
    <xf numFmtId="188" fontId="25" fillId="0" borderId="0">
      <alignment horizontal="right"/>
      <protection locked="0"/>
    </xf>
    <xf numFmtId="189" fontId="31" fillId="0" borderId="0" applyFill="0" applyBorder="0">
      <alignment horizontal="right"/>
      <protection hidden="1"/>
    </xf>
    <xf numFmtId="0" fontId="32" fillId="5" borderId="16">
      <alignment horizontal="center" vertical="center" wrapText="1"/>
      <protection hidden="1"/>
    </xf>
    <xf numFmtId="0" fontId="30" fillId="0" borderId="0"/>
    <xf numFmtId="0" fontId="25" fillId="0" borderId="0" applyBorder="0"/>
    <xf numFmtId="164" fontId="33" fillId="0" borderId="0" applyNumberFormat="0" applyFill="0" applyBorder="0" applyAlignment="0" applyProtection="0"/>
    <xf numFmtId="0" fontId="34" fillId="0" borderId="0" applyNumberFormat="0" applyFont="0" applyBorder="0" applyAlignment="0">
      <protection locked="0"/>
    </xf>
    <xf numFmtId="164" fontId="35" fillId="0" borderId="17" applyNumberFormat="0" applyFont="0" applyFill="0" applyBorder="0" applyProtection="0">
      <alignment horizontal="center" wrapText="1"/>
    </xf>
    <xf numFmtId="164" fontId="35" fillId="0" borderId="17" applyNumberFormat="0" applyFont="0" applyFill="0" applyBorder="0" applyProtection="0">
      <alignment horizontal="center" wrapText="1"/>
    </xf>
  </cellStyleXfs>
  <cellXfs count="20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5" fillId="0" borderId="1" xfId="0" applyFont="1" applyBorder="1"/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7" fontId="7" fillId="2" borderId="3" xfId="0" quotePrefix="1" applyNumberFormat="1" applyFont="1" applyFill="1" applyBorder="1" applyAlignment="1">
      <alignment horizontal="center"/>
    </xf>
    <xf numFmtId="17" fontId="8" fillId="2" borderId="4" xfId="0" quotePrefix="1" applyNumberFormat="1" applyFont="1" applyFill="1" applyBorder="1" applyAlignment="1">
      <alignment horizontal="center"/>
    </xf>
    <xf numFmtId="17" fontId="8" fillId="2" borderId="5" xfId="0" quotePrefix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166" fontId="7" fillId="0" borderId="8" xfId="0" applyNumberFormat="1" applyFont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center" vertical="center" wrapText="1"/>
    </xf>
    <xf numFmtId="166" fontId="7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6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/>
    <xf numFmtId="164" fontId="7" fillId="0" borderId="7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5" fontId="7" fillId="0" borderId="7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7" fontId="7" fillId="0" borderId="7" xfId="0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>
      <alignment horizontal="right"/>
    </xf>
    <xf numFmtId="167" fontId="8" fillId="0" borderId="9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7" xfId="0" applyFont="1" applyBorder="1"/>
    <xf numFmtId="164" fontId="8" fillId="0" borderId="9" xfId="0" applyNumberFormat="1" applyFont="1" applyFill="1" applyBorder="1" applyAlignment="1">
      <alignment horizontal="right"/>
    </xf>
    <xf numFmtId="1" fontId="7" fillId="0" borderId="7" xfId="0" applyNumberFormat="1" applyFont="1" applyFill="1" applyBorder="1"/>
    <xf numFmtId="168" fontId="7" fillId="0" borderId="7" xfId="1" applyNumberFormat="1" applyFont="1" applyFill="1" applyBorder="1"/>
    <xf numFmtId="167" fontId="9" fillId="0" borderId="7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7" fontId="9" fillId="0" borderId="0" xfId="0" applyNumberFormat="1" applyFont="1" applyFill="1" applyBorder="1" applyAlignment="1">
      <alignment horizontal="right"/>
    </xf>
    <xf numFmtId="2" fontId="7" fillId="0" borderId="7" xfId="0" applyNumberFormat="1" applyFont="1" applyFill="1" applyBorder="1"/>
    <xf numFmtId="2" fontId="8" fillId="0" borderId="9" xfId="0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indent="1"/>
    </xf>
    <xf numFmtId="0" fontId="5" fillId="0" borderId="0" xfId="0" applyFont="1" applyFill="1" applyAlignment="1">
      <alignment horizontal="left" vertical="top"/>
    </xf>
    <xf numFmtId="168" fontId="7" fillId="0" borderId="7" xfId="1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left" indent="1"/>
    </xf>
    <xf numFmtId="0" fontId="8" fillId="0" borderId="7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7" fillId="0" borderId="7" xfId="0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vertical="center"/>
    </xf>
    <xf numFmtId="2" fontId="8" fillId="0" borderId="9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top"/>
    </xf>
    <xf numFmtId="0" fontId="7" fillId="0" borderId="7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2" fontId="8" fillId="0" borderId="9" xfId="0" applyNumberFormat="1" applyFont="1" applyFill="1" applyBorder="1"/>
    <xf numFmtId="0" fontId="9" fillId="0" borderId="7" xfId="0" applyFont="1" applyFill="1" applyBorder="1" applyAlignment="1">
      <alignment vertical="center"/>
    </xf>
    <xf numFmtId="2" fontId="9" fillId="0" borderId="7" xfId="0" applyNumberFormat="1" applyFont="1" applyFill="1" applyBorder="1" applyAlignment="1">
      <alignment vertical="center"/>
    </xf>
    <xf numFmtId="164" fontId="9" fillId="0" borderId="8" xfId="0" applyNumberFormat="1" applyFont="1" applyFill="1" applyBorder="1" applyAlignment="1">
      <alignment horizontal="right"/>
    </xf>
    <xf numFmtId="164" fontId="8" fillId="0" borderId="10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8" fillId="0" borderId="4" xfId="0" applyNumberFormat="1" applyFont="1" applyFill="1" applyBorder="1" applyAlignment="1">
      <alignment horizontal="right"/>
    </xf>
    <xf numFmtId="2" fontId="8" fillId="0" borderId="5" xfId="0" applyNumberFormat="1" applyFont="1" applyFill="1" applyBorder="1" applyAlignment="1">
      <alignment horizontal="right"/>
    </xf>
    <xf numFmtId="2" fontId="7" fillId="0" borderId="8" xfId="0" applyNumberFormat="1" applyFont="1" applyFill="1" applyBorder="1" applyAlignment="1">
      <alignment horizontal="right"/>
    </xf>
    <xf numFmtId="2" fontId="8" fillId="0" borderId="10" xfId="0" applyNumberFormat="1" applyFont="1" applyFill="1" applyBorder="1" applyAlignment="1">
      <alignment horizontal="right"/>
    </xf>
    <xf numFmtId="164" fontId="7" fillId="0" borderId="10" xfId="0" applyNumberFormat="1" applyFont="1" applyFill="1" applyBorder="1" applyAlignment="1">
      <alignment horizontal="right"/>
    </xf>
    <xf numFmtId="2" fontId="7" fillId="0" borderId="10" xfId="0" applyNumberFormat="1" applyFont="1" applyFill="1" applyBorder="1" applyAlignment="1">
      <alignment horizontal="right"/>
    </xf>
    <xf numFmtId="2" fontId="8" fillId="0" borderId="11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7" fillId="0" borderId="12" xfId="0" applyFont="1" applyFill="1" applyBorder="1"/>
    <xf numFmtId="164" fontId="9" fillId="0" borderId="3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167" fontId="9" fillId="0" borderId="12" xfId="0" applyNumberFormat="1" applyFont="1" applyFill="1" applyBorder="1" applyAlignment="1">
      <alignment horizontal="right"/>
    </xf>
    <xf numFmtId="167" fontId="8" fillId="0" borderId="1" xfId="0" applyNumberFormat="1" applyFont="1" applyFill="1" applyBorder="1" applyAlignment="1">
      <alignment horizontal="right"/>
    </xf>
    <xf numFmtId="167" fontId="9" fillId="0" borderId="1" xfId="0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3" xfId="0" applyNumberFormat="1" applyFont="1" applyFill="1" applyBorder="1" applyAlignment="1">
      <alignment horizontal="right"/>
    </xf>
    <xf numFmtId="0" fontId="10" fillId="0" borderId="0" xfId="0" applyFont="1"/>
    <xf numFmtId="166" fontId="5" fillId="0" borderId="0" xfId="0" applyNumberFormat="1" applyFont="1"/>
    <xf numFmtId="166" fontId="5" fillId="0" borderId="0" xfId="0" applyNumberFormat="1" applyFont="1" applyBorder="1"/>
    <xf numFmtId="166" fontId="5" fillId="0" borderId="1" xfId="0" applyNumberFormat="1" applyFont="1" applyBorder="1"/>
    <xf numFmtId="0" fontId="11" fillId="0" borderId="7" xfId="0" applyFont="1" applyFill="1" applyBorder="1" applyAlignment="1">
      <alignment horizontal="center" vertical="center" wrapText="1"/>
    </xf>
    <xf numFmtId="166" fontId="7" fillId="0" borderId="8" xfId="0" applyNumberFormat="1" applyFont="1" applyFill="1" applyBorder="1" applyAlignment="1">
      <alignment horizontal="center" vertical="center" wrapText="1"/>
    </xf>
    <xf numFmtId="166" fontId="7" fillId="0" borderId="10" xfId="0" applyNumberFormat="1" applyFont="1" applyFill="1" applyBorder="1" applyAlignment="1">
      <alignment horizontal="center" vertical="center" wrapText="1"/>
    </xf>
    <xf numFmtId="166" fontId="7" fillId="0" borderId="11" xfId="0" applyNumberFormat="1" applyFont="1" applyFill="1" applyBorder="1" applyAlignment="1">
      <alignment horizontal="center" vertical="center" wrapText="1"/>
    </xf>
    <xf numFmtId="166" fontId="7" fillId="0" borderId="7" xfId="0" applyNumberFormat="1" applyFont="1" applyFill="1" applyBorder="1" applyAlignment="1">
      <alignment horizontal="center" vertical="center" wrapText="1"/>
    </xf>
    <xf numFmtId="37" fontId="12" fillId="0" borderId="7" xfId="0" applyNumberFormat="1" applyFont="1" applyFill="1" applyBorder="1" applyAlignment="1">
      <alignment horizontal="right"/>
    </xf>
    <xf numFmtId="37" fontId="5" fillId="0" borderId="7" xfId="0" applyNumberFormat="1" applyFont="1" applyFill="1" applyBorder="1" applyAlignment="1">
      <alignment horizontal="right"/>
    </xf>
    <xf numFmtId="164" fontId="7" fillId="0" borderId="7" xfId="0" applyNumberFormat="1" applyFont="1" applyFill="1" applyBorder="1"/>
    <xf numFmtId="0" fontId="2" fillId="0" borderId="7" xfId="0" applyFont="1" applyFill="1" applyBorder="1"/>
    <xf numFmtId="0" fontId="8" fillId="0" borderId="9" xfId="0" applyFont="1" applyFill="1" applyBorder="1" applyAlignment="1">
      <alignment vertical="center"/>
    </xf>
    <xf numFmtId="164" fontId="7" fillId="0" borderId="7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/>
    <xf numFmtId="164" fontId="7" fillId="0" borderId="3" xfId="0" applyNumberFormat="1" applyFont="1" applyFill="1" applyBorder="1" applyAlignment="1">
      <alignment horizontal="right"/>
    </xf>
    <xf numFmtId="164" fontId="8" fillId="0" borderId="5" xfId="0" applyNumberFormat="1" applyFont="1" applyFill="1" applyBorder="1" applyAlignment="1">
      <alignment horizontal="right"/>
    </xf>
    <xf numFmtId="164" fontId="7" fillId="0" borderId="8" xfId="0" applyNumberFormat="1" applyFont="1" applyFill="1" applyBorder="1" applyAlignment="1">
      <alignment horizontal="right"/>
    </xf>
    <xf numFmtId="164" fontId="8" fillId="0" borderId="11" xfId="0" applyNumberFormat="1" applyFont="1" applyFill="1" applyBorder="1" applyAlignment="1">
      <alignment horizontal="right"/>
    </xf>
    <xf numFmtId="164" fontId="13" fillId="0" borderId="7" xfId="0" applyNumberFormat="1" applyFont="1" applyFill="1" applyBorder="1" applyAlignment="1">
      <alignment horizontal="right"/>
    </xf>
    <xf numFmtId="0" fontId="8" fillId="0" borderId="7" xfId="0" applyFont="1" applyFill="1" applyBorder="1"/>
    <xf numFmtId="0" fontId="7" fillId="0" borderId="0" xfId="0" applyFont="1" applyFill="1" applyBorder="1"/>
    <xf numFmtId="164" fontId="7" fillId="0" borderId="4" xfId="0" applyNumberFormat="1" applyFont="1" applyFill="1" applyBorder="1" applyAlignment="1">
      <alignment horizontal="right"/>
    </xf>
    <xf numFmtId="164" fontId="7" fillId="0" borderId="9" xfId="0" applyNumberFormat="1" applyFont="1" applyFill="1" applyBorder="1" applyAlignment="1">
      <alignment horizontal="right"/>
    </xf>
    <xf numFmtId="0" fontId="7" fillId="0" borderId="12" xfId="0" applyFont="1" applyBorder="1"/>
    <xf numFmtId="164" fontId="7" fillId="0" borderId="1" xfId="0" applyNumberFormat="1" applyFont="1" applyFill="1" applyBorder="1" applyAlignment="1">
      <alignment horizontal="right"/>
    </xf>
    <xf numFmtId="164" fontId="7" fillId="0" borderId="13" xfId="0" applyNumberFormat="1" applyFont="1" applyFill="1" applyBorder="1" applyAlignment="1">
      <alignment horizontal="right"/>
    </xf>
    <xf numFmtId="0" fontId="14" fillId="3" borderId="0" xfId="0" applyFont="1" applyFill="1" applyAlignment="1">
      <alignment horizontal="left" vertical="top"/>
    </xf>
    <xf numFmtId="0" fontId="14" fillId="3" borderId="0" xfId="0" applyFont="1" applyFill="1"/>
    <xf numFmtId="0" fontId="14" fillId="0" borderId="0" xfId="0" applyFont="1"/>
    <xf numFmtId="0" fontId="18" fillId="3" borderId="0" xfId="0" applyFont="1" applyFill="1" applyAlignment="1">
      <alignment horizontal="left" vertical="top"/>
    </xf>
    <xf numFmtId="0" fontId="18" fillId="3" borderId="0" xfId="2" applyFont="1" applyFill="1" applyAlignment="1">
      <alignment horizontal="left" vertical="top"/>
    </xf>
    <xf numFmtId="0" fontId="19" fillId="0" borderId="7" xfId="2" applyFont="1" applyBorder="1"/>
    <xf numFmtId="0" fontId="19" fillId="4" borderId="2" xfId="2" applyFont="1" applyFill="1" applyBorder="1" applyAlignment="1">
      <alignment horizontal="right"/>
    </xf>
    <xf numFmtId="0" fontId="19" fillId="0" borderId="2" xfId="2" applyFont="1" applyBorder="1" applyAlignment="1">
      <alignment horizontal="right"/>
    </xf>
    <xf numFmtId="0" fontId="14" fillId="0" borderId="0" xfId="2" applyFont="1"/>
    <xf numFmtId="0" fontId="20" fillId="0" borderId="7" xfId="2" applyFont="1" applyBorder="1"/>
    <xf numFmtId="0" fontId="19" fillId="4" borderId="14" xfId="2" applyFont="1" applyFill="1" applyBorder="1" applyAlignment="1">
      <alignment horizontal="right"/>
    </xf>
    <xf numFmtId="0" fontId="19" fillId="0" borderId="14" xfId="2" applyFont="1" applyBorder="1" applyAlignment="1">
      <alignment horizontal="right"/>
    </xf>
    <xf numFmtId="0" fontId="19" fillId="0" borderId="2" xfId="2" applyFont="1" applyBorder="1" applyAlignment="1">
      <alignment horizontal="center"/>
    </xf>
    <xf numFmtId="0" fontId="20" fillId="0" borderId="12" xfId="2" applyFont="1" applyBorder="1"/>
    <xf numFmtId="0" fontId="19" fillId="4" borderId="6" xfId="2" applyFont="1" applyFill="1" applyBorder="1" applyAlignment="1">
      <alignment horizontal="right"/>
    </xf>
    <xf numFmtId="0" fontId="19" fillId="0" borderId="6" xfId="2" applyFont="1" applyBorder="1" applyAlignment="1">
      <alignment horizontal="right"/>
    </xf>
    <xf numFmtId="0" fontId="19" fillId="0" borderId="6" xfId="2" applyFont="1" applyBorder="1" applyAlignment="1">
      <alignment horizontal="center"/>
    </xf>
    <xf numFmtId="0" fontId="21" fillId="0" borderId="14" xfId="2" applyFont="1" applyFill="1" applyBorder="1" applyAlignment="1">
      <alignment horizontal="justify" vertical="top" wrapText="1"/>
    </xf>
    <xf numFmtId="0" fontId="21" fillId="4" borderId="9" xfId="2" applyFont="1" applyFill="1" applyBorder="1" applyAlignment="1">
      <alignment horizontal="justify" vertical="top" wrapText="1"/>
    </xf>
    <xf numFmtId="37" fontId="18" fillId="0" borderId="9" xfId="2" applyNumberFormat="1" applyFont="1" applyFill="1" applyBorder="1" applyAlignment="1">
      <alignment horizontal="right"/>
    </xf>
    <xf numFmtId="37" fontId="18" fillId="0" borderId="2" xfId="2" applyNumberFormat="1" applyFont="1" applyFill="1" applyBorder="1" applyAlignment="1">
      <alignment horizontal="right"/>
    </xf>
    <xf numFmtId="169" fontId="18" fillId="0" borderId="2" xfId="2" applyNumberFormat="1" applyFont="1" applyFill="1" applyBorder="1" applyAlignment="1">
      <alignment horizontal="right"/>
    </xf>
    <xf numFmtId="37" fontId="18" fillId="0" borderId="14" xfId="2" applyNumberFormat="1" applyFont="1" applyFill="1" applyBorder="1" applyAlignment="1">
      <alignment horizontal="right"/>
    </xf>
    <xf numFmtId="0" fontId="22" fillId="0" borderId="0" xfId="2" applyFont="1" applyFill="1" applyBorder="1" applyProtection="1"/>
    <xf numFmtId="169" fontId="18" fillId="0" borderId="14" xfId="2" applyNumberFormat="1" applyFont="1" applyFill="1" applyBorder="1" applyAlignment="1">
      <alignment horizontal="right"/>
    </xf>
    <xf numFmtId="164" fontId="18" fillId="4" borderId="9" xfId="2" applyNumberFormat="1" applyFont="1" applyFill="1" applyBorder="1" applyAlignment="1">
      <alignment horizontal="right"/>
    </xf>
    <xf numFmtId="169" fontId="18" fillId="0" borderId="9" xfId="2" applyNumberFormat="1" applyFont="1" applyFill="1" applyBorder="1" applyAlignment="1">
      <alignment horizontal="right"/>
    </xf>
    <xf numFmtId="170" fontId="18" fillId="0" borderId="14" xfId="2" applyNumberFormat="1" applyFont="1" applyFill="1" applyBorder="1" applyAlignment="1">
      <alignment horizontal="right"/>
    </xf>
    <xf numFmtId="171" fontId="18" fillId="0" borderId="14" xfId="2" applyNumberFormat="1" applyFont="1" applyFill="1" applyBorder="1" applyAlignment="1">
      <alignment horizontal="right"/>
    </xf>
    <xf numFmtId="0" fontId="14" fillId="0" borderId="0" xfId="2" applyFont="1" applyFill="1"/>
    <xf numFmtId="0" fontId="18" fillId="0" borderId="14" xfId="2" applyFont="1" applyFill="1" applyBorder="1" applyAlignment="1">
      <alignment horizontal="justify" vertical="top" wrapText="1"/>
    </xf>
    <xf numFmtId="0" fontId="14" fillId="0" borderId="0" xfId="2" applyFont="1" applyFill="1" applyBorder="1" applyProtection="1"/>
    <xf numFmtId="0" fontId="18" fillId="4" borderId="9" xfId="2" applyFont="1" applyFill="1" applyBorder="1" applyAlignment="1">
      <alignment horizontal="justify" vertical="top" wrapText="1"/>
    </xf>
    <xf numFmtId="0" fontId="21" fillId="0" borderId="14" xfId="2" applyFont="1" applyFill="1" applyBorder="1"/>
    <xf numFmtId="0" fontId="21" fillId="0" borderId="9" xfId="2" applyFont="1" applyFill="1" applyBorder="1"/>
    <xf numFmtId="164" fontId="18" fillId="0" borderId="9" xfId="2" applyNumberFormat="1" applyFont="1" applyFill="1" applyBorder="1" applyAlignment="1">
      <alignment horizontal="right"/>
    </xf>
    <xf numFmtId="43" fontId="14" fillId="0" borderId="0" xfId="2" applyNumberFormat="1" applyFont="1" applyFill="1"/>
    <xf numFmtId="0" fontId="18" fillId="0" borderId="14" xfId="2" applyFont="1" applyFill="1" applyBorder="1"/>
    <xf numFmtId="0" fontId="14" fillId="0" borderId="6" xfId="2" applyFont="1" applyFill="1" applyBorder="1"/>
    <xf numFmtId="0" fontId="14" fillId="4" borderId="6" xfId="2" applyFont="1" applyFill="1" applyBorder="1"/>
    <xf numFmtId="37" fontId="14" fillId="0" borderId="6" xfId="2" applyNumberFormat="1" applyFont="1" applyFill="1" applyBorder="1" applyAlignment="1">
      <alignment horizontal="right"/>
    </xf>
    <xf numFmtId="0" fontId="14" fillId="0" borderId="6" xfId="2" applyFont="1" applyFill="1" applyBorder="1" applyAlignment="1">
      <alignment horizontal="right"/>
    </xf>
    <xf numFmtId="170" fontId="14" fillId="0" borderId="6" xfId="2" applyNumberFormat="1" applyFont="1" applyFill="1" applyBorder="1" applyAlignment="1">
      <alignment horizontal="right"/>
    </xf>
    <xf numFmtId="37" fontId="18" fillId="0" borderId="6" xfId="2" applyNumberFormat="1" applyFont="1" applyFill="1" applyBorder="1" applyAlignment="1">
      <alignment horizontal="right"/>
    </xf>
    <xf numFmtId="165" fontId="18" fillId="0" borderId="6" xfId="2" applyNumberFormat="1" applyFont="1" applyFill="1" applyBorder="1" applyAlignment="1">
      <alignment horizontal="right"/>
    </xf>
    <xf numFmtId="168" fontId="18" fillId="0" borderId="6" xfId="2" applyNumberFormat="1" applyFont="1" applyFill="1" applyBorder="1" applyAlignment="1">
      <alignment horizontal="right"/>
    </xf>
    <xf numFmtId="0" fontId="19" fillId="0" borderId="14" xfId="2" applyFont="1" applyFill="1" applyBorder="1"/>
    <xf numFmtId="0" fontId="19" fillId="4" borderId="14" xfId="2" applyFont="1" applyFill="1" applyBorder="1"/>
    <xf numFmtId="0" fontId="19" fillId="0" borderId="14" xfId="2" applyFont="1" applyFill="1" applyBorder="1" applyAlignment="1">
      <alignment horizontal="right"/>
    </xf>
    <xf numFmtId="0" fontId="20" fillId="0" borderId="14" xfId="2" applyFont="1" applyFill="1" applyBorder="1"/>
    <xf numFmtId="0" fontId="20" fillId="4" borderId="14" xfId="2" applyFont="1" applyFill="1" applyBorder="1"/>
    <xf numFmtId="0" fontId="19" fillId="0" borderId="2" xfId="2" applyFont="1" applyFill="1" applyBorder="1" applyAlignment="1">
      <alignment horizontal="right"/>
    </xf>
    <xf numFmtId="0" fontId="19" fillId="0" borderId="2" xfId="2" applyFont="1" applyFill="1" applyBorder="1" applyAlignment="1">
      <alignment horizontal="center"/>
    </xf>
    <xf numFmtId="0" fontId="20" fillId="0" borderId="6" xfId="2" applyFont="1" applyFill="1" applyBorder="1"/>
    <xf numFmtId="0" fontId="20" fillId="4" borderId="6" xfId="2" applyFont="1" applyFill="1" applyBorder="1"/>
    <xf numFmtId="0" fontId="19" fillId="0" borderId="6" xfId="2" applyFont="1" applyFill="1" applyBorder="1" applyAlignment="1">
      <alignment horizontal="right"/>
    </xf>
    <xf numFmtId="0" fontId="19" fillId="0" borderId="6" xfId="2" applyFont="1" applyFill="1" applyBorder="1" applyAlignment="1">
      <alignment horizontal="center"/>
    </xf>
    <xf numFmtId="3" fontId="18" fillId="0" borderId="9" xfId="2" applyNumberFormat="1" applyFont="1" applyFill="1" applyBorder="1" applyAlignment="1">
      <alignment horizontal="right"/>
    </xf>
    <xf numFmtId="172" fontId="18" fillId="0" borderId="14" xfId="2" applyNumberFormat="1" applyFont="1" applyFill="1" applyBorder="1" applyAlignment="1">
      <alignment horizontal="right"/>
    </xf>
    <xf numFmtId="39" fontId="18" fillId="0" borderId="14" xfId="2" applyNumberFormat="1" applyFont="1" applyFill="1" applyBorder="1" applyAlignment="1">
      <alignment horizontal="right"/>
    </xf>
    <xf numFmtId="0" fontId="21" fillId="4" borderId="9" xfId="2" applyFont="1" applyFill="1" applyBorder="1"/>
    <xf numFmtId="3" fontId="18" fillId="4" borderId="9" xfId="2" applyNumberFormat="1" applyFont="1" applyFill="1" applyBorder="1"/>
    <xf numFmtId="169" fontId="18" fillId="0" borderId="9" xfId="2" applyNumberFormat="1" applyFont="1" applyFill="1" applyBorder="1"/>
    <xf numFmtId="171" fontId="18" fillId="0" borderId="9" xfId="2" applyNumberFormat="1" applyFont="1" applyFill="1" applyBorder="1"/>
    <xf numFmtId="3" fontId="14" fillId="0" borderId="0" xfId="2" applyNumberFormat="1" applyFont="1" applyFill="1"/>
    <xf numFmtId="169" fontId="18" fillId="4" borderId="9" xfId="2" applyNumberFormat="1" applyFont="1" applyFill="1" applyBorder="1"/>
    <xf numFmtId="171" fontId="18" fillId="0" borderId="9" xfId="2" applyNumberFormat="1" applyFont="1" applyFill="1" applyBorder="1" applyAlignment="1">
      <alignment horizontal="right"/>
    </xf>
    <xf numFmtId="169" fontId="18" fillId="0" borderId="14" xfId="0" applyNumberFormat="1" applyFont="1" applyFill="1" applyBorder="1" applyAlignment="1">
      <alignment horizontal="right"/>
    </xf>
    <xf numFmtId="171" fontId="18" fillId="0" borderId="14" xfId="0" applyNumberFormat="1" applyFont="1" applyFill="1" applyBorder="1" applyAlignment="1">
      <alignment horizontal="right"/>
    </xf>
    <xf numFmtId="0" fontId="14" fillId="4" borderId="13" xfId="2" applyFont="1" applyFill="1" applyBorder="1"/>
    <xf numFmtId="3" fontId="18" fillId="0" borderId="13" xfId="2" applyNumberFormat="1" applyFont="1" applyFill="1" applyBorder="1"/>
    <xf numFmtId="173" fontId="18" fillId="0" borderId="13" xfId="2" applyNumberFormat="1" applyFont="1" applyFill="1" applyBorder="1"/>
    <xf numFmtId="39" fontId="18" fillId="0" borderId="6" xfId="2" applyNumberFormat="1" applyFont="1" applyFill="1" applyBorder="1" applyAlignment="1">
      <alignment horizontal="right"/>
    </xf>
    <xf numFmtId="0" fontId="20" fillId="3" borderId="10" xfId="2" applyFont="1" applyFill="1" applyBorder="1" applyAlignment="1">
      <alignment horizontal="justify" wrapText="1"/>
    </xf>
    <xf numFmtId="37" fontId="18" fillId="3" borderId="10" xfId="2" applyNumberFormat="1" applyFont="1" applyFill="1" applyBorder="1" applyAlignment="1">
      <alignment horizontal="right"/>
    </xf>
    <xf numFmtId="39" fontId="18" fillId="3" borderId="10" xfId="2" applyNumberFormat="1" applyFont="1" applyFill="1" applyBorder="1" applyAlignment="1">
      <alignment horizontal="right"/>
    </xf>
    <xf numFmtId="0" fontId="18" fillId="3" borderId="0" xfId="2" applyFont="1" applyFill="1"/>
    <xf numFmtId="0" fontId="14" fillId="0" borderId="0" xfId="2" applyFont="1" applyAlignment="1">
      <alignment horizontal="left" vertical="top"/>
    </xf>
    <xf numFmtId="0" fontId="14" fillId="4" borderId="0" xfId="2" applyFont="1" applyFill="1"/>
    <xf numFmtId="0" fontId="7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9" fillId="0" borderId="3" xfId="2" applyFont="1" applyFill="1" applyBorder="1" applyAlignment="1">
      <alignment horizontal="center"/>
    </xf>
    <xf numFmtId="0" fontId="19" fillId="0" borderId="4" xfId="2" applyFont="1" applyFill="1" applyBorder="1" applyAlignment="1">
      <alignment horizontal="center"/>
    </xf>
    <xf numFmtId="0" fontId="19" fillId="0" borderId="5" xfId="2" applyFont="1" applyFill="1" applyBorder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9" fillId="0" borderId="3" xfId="2" applyFont="1" applyBorder="1" applyAlignment="1">
      <alignment horizontal="center"/>
    </xf>
    <xf numFmtId="0" fontId="19" fillId="0" borderId="4" xfId="2" applyFont="1" applyBorder="1" applyAlignment="1">
      <alignment horizontal="center"/>
    </xf>
    <xf numFmtId="0" fontId="19" fillId="0" borderId="5" xfId="2" applyFont="1" applyBorder="1" applyAlignment="1">
      <alignment horizontal="center"/>
    </xf>
  </cellXfs>
  <cellStyles count="394">
    <cellStyle name="0" xfId="3"/>
    <cellStyle name="0.0" xfId="4"/>
    <cellStyle name="0.00" xfId="5"/>
    <cellStyle name="accounting" xfId="6"/>
    <cellStyle name="accounting - (0)" xfId="7"/>
    <cellStyle name="accounting - bold" xfId="8"/>
    <cellStyle name="accounting - bold(0)" xfId="9"/>
    <cellStyle name="accounting(R)" xfId="10"/>
    <cellStyle name="Arial 8" xfId="11"/>
    <cellStyle name="Bold" xfId="12"/>
    <cellStyle name="bracket" xfId="13"/>
    <cellStyle name="bracket - bold" xfId="14"/>
    <cellStyle name="ColHeading" xfId="15"/>
    <cellStyle name="Comma" xfId="1" builtinId="3"/>
    <cellStyle name="Comma 10" xfId="16"/>
    <cellStyle name="Comma 10 2" xfId="17"/>
    <cellStyle name="Comma 10 2 2" xfId="18"/>
    <cellStyle name="Comma 10 3" xfId="19"/>
    <cellStyle name="Comma 10 3 2" xfId="20"/>
    <cellStyle name="Comma 10 4" xfId="21"/>
    <cellStyle name="Comma 11" xfId="22"/>
    <cellStyle name="Comma 11 2" xfId="23"/>
    <cellStyle name="Comma 11 2 2" xfId="24"/>
    <cellStyle name="Comma 11 3" xfId="25"/>
    <cellStyle name="Comma 11 3 2" xfId="26"/>
    <cellStyle name="Comma 11 4" xfId="27"/>
    <cellStyle name="Comma 12" xfId="28"/>
    <cellStyle name="Comma 12 2" xfId="29"/>
    <cellStyle name="Comma 12 2 2" xfId="30"/>
    <cellStyle name="Comma 12 3" xfId="31"/>
    <cellStyle name="Comma 12 3 2" xfId="32"/>
    <cellStyle name="Comma 12 4" xfId="33"/>
    <cellStyle name="Comma 13" xfId="34"/>
    <cellStyle name="Comma 13 2" xfId="35"/>
    <cellStyle name="Comma 13 2 2" xfId="36"/>
    <cellStyle name="Comma 13 3" xfId="37"/>
    <cellStyle name="Comma 13 3 2" xfId="38"/>
    <cellStyle name="Comma 13 4" xfId="39"/>
    <cellStyle name="Comma 14" xfId="40"/>
    <cellStyle name="Comma 14 2" xfId="41"/>
    <cellStyle name="Comma 14 2 2" xfId="42"/>
    <cellStyle name="Comma 14 3" xfId="43"/>
    <cellStyle name="Comma 14 3 2" xfId="44"/>
    <cellStyle name="Comma 14 4" xfId="45"/>
    <cellStyle name="Comma 15" xfId="46"/>
    <cellStyle name="Comma 15 2" xfId="47"/>
    <cellStyle name="Comma 15 2 2" xfId="48"/>
    <cellStyle name="Comma 15 3" xfId="49"/>
    <cellStyle name="Comma 15 3 2" xfId="50"/>
    <cellStyle name="Comma 15 4" xfId="51"/>
    <cellStyle name="Comma 16" xfId="52"/>
    <cellStyle name="Comma 16 2" xfId="53"/>
    <cellStyle name="Comma 16 2 2" xfId="54"/>
    <cellStyle name="Comma 16 3" xfId="55"/>
    <cellStyle name="Comma 16 3 2" xfId="56"/>
    <cellStyle name="Comma 16 4" xfId="57"/>
    <cellStyle name="Comma 17" xfId="58"/>
    <cellStyle name="Comma 17 2" xfId="59"/>
    <cellStyle name="Comma 17 2 2" xfId="60"/>
    <cellStyle name="Comma 17 3" xfId="61"/>
    <cellStyle name="Comma 17 3 2" xfId="62"/>
    <cellStyle name="Comma 17 4" xfId="63"/>
    <cellStyle name="Comma 18" xfId="64"/>
    <cellStyle name="Comma 18 2" xfId="65"/>
    <cellStyle name="Comma 18 2 2" xfId="66"/>
    <cellStyle name="Comma 18 3" xfId="67"/>
    <cellStyle name="Comma 18 3 2" xfId="68"/>
    <cellStyle name="Comma 18 4" xfId="69"/>
    <cellStyle name="Comma 19" xfId="70"/>
    <cellStyle name="Comma 19 2" xfId="71"/>
    <cellStyle name="Comma 19 2 2" xfId="72"/>
    <cellStyle name="Comma 19 3" xfId="73"/>
    <cellStyle name="Comma 19 3 2" xfId="74"/>
    <cellStyle name="Comma 19 4" xfId="75"/>
    <cellStyle name="Comma 2" xfId="76"/>
    <cellStyle name="Comma 2 2" xfId="77"/>
    <cellStyle name="Comma 2 2 2" xfId="78"/>
    <cellStyle name="Comma 2 2 2 2" xfId="79"/>
    <cellStyle name="Comma 2 2 3" xfId="80"/>
    <cellStyle name="Comma 2 2 3 2" xfId="81"/>
    <cellStyle name="Comma 2 2 4" xfId="82"/>
    <cellStyle name="Comma 2 3" xfId="83"/>
    <cellStyle name="Comma 2 4" xfId="84"/>
    <cellStyle name="Comma 2 4 2" xfId="85"/>
    <cellStyle name="Comma 2 4 2 2" xfId="86"/>
    <cellStyle name="Comma 2 4 3" xfId="87"/>
    <cellStyle name="Comma 2 4 3 2" xfId="88"/>
    <cellStyle name="Comma 2 4 4" xfId="89"/>
    <cellStyle name="Comma 2 5" xfId="90"/>
    <cellStyle name="Comma 2 6" xfId="91"/>
    <cellStyle name="Comma 20" xfId="92"/>
    <cellStyle name="Comma 20 2" xfId="93"/>
    <cellStyle name="Comma 20 2 2" xfId="94"/>
    <cellStyle name="Comma 20 3" xfId="95"/>
    <cellStyle name="Comma 20 3 2" xfId="96"/>
    <cellStyle name="Comma 20 4" xfId="97"/>
    <cellStyle name="Comma 21" xfId="98"/>
    <cellStyle name="Comma 21 2" xfId="99"/>
    <cellStyle name="Comma 21 2 2" xfId="100"/>
    <cellStyle name="Comma 21 3" xfId="101"/>
    <cellStyle name="Comma 21 3 2" xfId="102"/>
    <cellStyle name="Comma 21 4" xfId="103"/>
    <cellStyle name="Comma 22" xfId="104"/>
    <cellStyle name="Comma 22 2" xfId="105"/>
    <cellStyle name="Comma 22 2 2" xfId="106"/>
    <cellStyle name="Comma 22 3" xfId="107"/>
    <cellStyle name="Comma 22 3 2" xfId="108"/>
    <cellStyle name="Comma 22 4" xfId="109"/>
    <cellStyle name="Comma 23" xfId="110"/>
    <cellStyle name="Comma 23 2" xfId="111"/>
    <cellStyle name="Comma 23 2 2" xfId="112"/>
    <cellStyle name="Comma 23 3" xfId="113"/>
    <cellStyle name="Comma 23 3 2" xfId="114"/>
    <cellStyle name="Comma 23 4" xfId="115"/>
    <cellStyle name="Comma 3" xfId="116"/>
    <cellStyle name="Comma 3 2" xfId="117"/>
    <cellStyle name="Comma 3 3" xfId="118"/>
    <cellStyle name="Comma 4" xfId="119"/>
    <cellStyle name="Comma 4 2" xfId="120"/>
    <cellStyle name="Comma 4 3" xfId="121"/>
    <cellStyle name="Comma 4 4" xfId="122"/>
    <cellStyle name="Comma 5" xfId="123"/>
    <cellStyle name="Comma 5 2" xfId="124"/>
    <cellStyle name="Comma 5 2 2" xfId="125"/>
    <cellStyle name="Comma 5 3" xfId="126"/>
    <cellStyle name="Comma 5 3 2" xfId="127"/>
    <cellStyle name="Comma 5 4" xfId="128"/>
    <cellStyle name="Comma 6" xfId="129"/>
    <cellStyle name="Comma 6 2" xfId="130"/>
    <cellStyle name="Comma 6 2 2" xfId="131"/>
    <cellStyle name="Comma 6 3" xfId="132"/>
    <cellStyle name="Comma 6 3 2" xfId="133"/>
    <cellStyle name="Comma 6 4" xfId="134"/>
    <cellStyle name="Comma 7" xfId="135"/>
    <cellStyle name="Comma 7 2" xfId="136"/>
    <cellStyle name="Comma 7 2 2" xfId="137"/>
    <cellStyle name="Comma 7 3" xfId="138"/>
    <cellStyle name="Comma 7 3 2" xfId="139"/>
    <cellStyle name="Comma 7 4" xfId="140"/>
    <cellStyle name="Comma 8" xfId="141"/>
    <cellStyle name="Comma 8 2" xfId="142"/>
    <cellStyle name="Comma 8 2 2" xfId="143"/>
    <cellStyle name="Comma 8 3" xfId="144"/>
    <cellStyle name="Comma 8 3 2" xfId="145"/>
    <cellStyle name="Comma 8 4" xfId="146"/>
    <cellStyle name="Comma 9" xfId="147"/>
    <cellStyle name="Comma 9 2" xfId="148"/>
    <cellStyle name="Comma 9 2 2" xfId="149"/>
    <cellStyle name="Comma 9 3" xfId="150"/>
    <cellStyle name="Comma 9 3 2" xfId="151"/>
    <cellStyle name="Comma 9 4" xfId="152"/>
    <cellStyle name="Comma0" xfId="153"/>
    <cellStyle name="Company" xfId="154"/>
    <cellStyle name="CurRatio" xfId="155"/>
    <cellStyle name="Date" xfId="156"/>
    <cellStyle name="DM" xfId="157"/>
    <cellStyle name="Dollar" xfId="158"/>
    <cellStyle name="Dollars [0]" xfId="159"/>
    <cellStyle name="Heading 11 Bold" xfId="160"/>
    <cellStyle name="Heading 11 Bold 2" xfId="161"/>
    <cellStyle name="Heading 11 Bold 2 2" xfId="162"/>
    <cellStyle name="Heading 11 Bold 3" xfId="163"/>
    <cellStyle name="Hyperlink 2" xfId="164"/>
    <cellStyle name="Integer" xfId="165"/>
    <cellStyle name="Item" xfId="166"/>
    <cellStyle name="ItemTypeClass" xfId="167"/>
    <cellStyle name="ItemTypeClass 2" xfId="168"/>
    <cellStyle name="ItemTypeClass 3" xfId="169"/>
    <cellStyle name="Milliers [0]_Fonctions Macros XL4" xfId="170"/>
    <cellStyle name="Milliers_Fonctions Macros XL4" xfId="171"/>
    <cellStyle name="Million" xfId="172"/>
    <cellStyle name="Normal" xfId="0" builtinId="0"/>
    <cellStyle name="Normal (0)" xfId="173"/>
    <cellStyle name="Normal (1)" xfId="174"/>
    <cellStyle name="Normal (2)" xfId="175"/>
    <cellStyle name="Normal 10" xfId="176"/>
    <cellStyle name="Normal 10 2" xfId="177"/>
    <cellStyle name="Normal 10 3" xfId="178"/>
    <cellStyle name="Normal 10 3 2" xfId="179"/>
    <cellStyle name="Normal 10 4" xfId="180"/>
    <cellStyle name="Normal 10 4 2" xfId="181"/>
    <cellStyle name="Normal 10 5" xfId="182"/>
    <cellStyle name="Normal 11" xfId="183"/>
    <cellStyle name="Normal 11 2" xfId="184"/>
    <cellStyle name="Normal 11 2 2" xfId="185"/>
    <cellStyle name="Normal 11 3" xfId="186"/>
    <cellStyle name="Normal 11 3 2" xfId="187"/>
    <cellStyle name="Normal 11 4" xfId="188"/>
    <cellStyle name="Normal 12" xfId="189"/>
    <cellStyle name="Normal 12 2" xfId="190"/>
    <cellStyle name="Normal 12 2 2" xfId="191"/>
    <cellStyle name="Normal 12 3" xfId="192"/>
    <cellStyle name="Normal 12 3 2" xfId="193"/>
    <cellStyle name="Normal 12 4" xfId="194"/>
    <cellStyle name="Normal 13" xfId="195"/>
    <cellStyle name="Normal 13 2" xfId="196"/>
    <cellStyle name="Normal 13 2 2" xfId="197"/>
    <cellStyle name="Normal 13 3" xfId="198"/>
    <cellStyle name="Normal 13 3 2" xfId="199"/>
    <cellStyle name="Normal 13 4" xfId="200"/>
    <cellStyle name="Normal 14" xfId="201"/>
    <cellStyle name="Normal 14 2" xfId="202"/>
    <cellStyle name="Normal 14 2 2" xfId="203"/>
    <cellStyle name="Normal 14 3" xfId="204"/>
    <cellStyle name="Normal 14 3 2" xfId="205"/>
    <cellStyle name="Normal 14 4" xfId="206"/>
    <cellStyle name="Normal 15" xfId="207"/>
    <cellStyle name="Normal 15 2" xfId="208"/>
    <cellStyle name="Normal 15 2 2" xfId="209"/>
    <cellStyle name="Normal 15 3" xfId="210"/>
    <cellStyle name="Normal 15 3 2" xfId="211"/>
    <cellStyle name="Normal 15 4" xfId="212"/>
    <cellStyle name="Normal 16" xfId="213"/>
    <cellStyle name="Normal 16 2" xfId="214"/>
    <cellStyle name="Normal 16 2 2" xfId="215"/>
    <cellStyle name="Normal 16 3" xfId="216"/>
    <cellStyle name="Normal 16 3 2" xfId="217"/>
    <cellStyle name="Normal 16 4" xfId="218"/>
    <cellStyle name="Normal 17" xfId="219"/>
    <cellStyle name="Normal 17 2" xfId="220"/>
    <cellStyle name="Normal 17 2 2" xfId="221"/>
    <cellStyle name="Normal 17 3" xfId="222"/>
    <cellStyle name="Normal 17 3 2" xfId="223"/>
    <cellStyle name="Normal 17 4" xfId="224"/>
    <cellStyle name="Normal 18" xfId="225"/>
    <cellStyle name="Normal 18 2" xfId="226"/>
    <cellStyle name="Normal 18 2 2" xfId="227"/>
    <cellStyle name="Normal 18 3" xfId="228"/>
    <cellStyle name="Normal 18 3 2" xfId="229"/>
    <cellStyle name="Normal 18 4" xfId="230"/>
    <cellStyle name="Normal 19" xfId="231"/>
    <cellStyle name="Normal 19 2" xfId="232"/>
    <cellStyle name="Normal 19 2 2" xfId="233"/>
    <cellStyle name="Normal 19 3" xfId="234"/>
    <cellStyle name="Normal 19 3 2" xfId="235"/>
    <cellStyle name="Normal 19 4" xfId="236"/>
    <cellStyle name="Normal 2" xfId="237"/>
    <cellStyle name="Normal 2 2" xfId="238"/>
    <cellStyle name="Normal 2 2 2" xfId="239"/>
    <cellStyle name="Normal 2 2 2 2" xfId="240"/>
    <cellStyle name="Normal 2 2 2 2 2" xfId="241"/>
    <cellStyle name="Normal 2 2 2 3" xfId="242"/>
    <cellStyle name="Normal 2 2 2 3 2" xfId="243"/>
    <cellStyle name="Normal 2 2 2 4" xfId="244"/>
    <cellStyle name="Normal 2 2 3" xfId="245"/>
    <cellStyle name="Normal 2 2 4" xfId="246"/>
    <cellStyle name="Normal 2 3" xfId="247"/>
    <cellStyle name="Normal 2 3 2" xfId="248"/>
    <cellStyle name="Normal 2 3 2 2" xfId="249"/>
    <cellStyle name="Normal 2 3 2 2 2" xfId="250"/>
    <cellStyle name="Normal 2 3 2 3" xfId="251"/>
    <cellStyle name="Normal 2 3 2 3 2" xfId="252"/>
    <cellStyle name="Normal 2 3 2 4" xfId="253"/>
    <cellStyle name="Normal 2 3 3" xfId="254"/>
    <cellStyle name="Normal 2 3 3 2" xfId="255"/>
    <cellStyle name="Normal 2 3 4" xfId="256"/>
    <cellStyle name="Normal 2 3 4 2" xfId="257"/>
    <cellStyle name="Normal 2 3 5" xfId="258"/>
    <cellStyle name="Normal 20" xfId="259"/>
    <cellStyle name="Normal 20 2" xfId="260"/>
    <cellStyle name="Normal 20 2 2" xfId="261"/>
    <cellStyle name="Normal 20 3" xfId="262"/>
    <cellStyle name="Normal 20 3 2" xfId="263"/>
    <cellStyle name="Normal 20 4" xfId="264"/>
    <cellStyle name="Normal 21" xfId="265"/>
    <cellStyle name="Normal 22" xfId="266"/>
    <cellStyle name="Normal 23" xfId="267"/>
    <cellStyle name="Normal 24" xfId="268"/>
    <cellStyle name="Normal 25" xfId="269"/>
    <cellStyle name="Normal 26" xfId="270"/>
    <cellStyle name="Normal 27" xfId="271"/>
    <cellStyle name="Normal 28" xfId="272"/>
    <cellStyle name="Normal 29" xfId="273"/>
    <cellStyle name="Normal 3" xfId="2"/>
    <cellStyle name="Normal 3 2" xfId="274"/>
    <cellStyle name="Normal 3 2 2" xfId="275"/>
    <cellStyle name="Normal 3 2 2 2" xfId="276"/>
    <cellStyle name="Normal 3 2 2 2 2" xfId="277"/>
    <cellStyle name="Normal 3 2 2 3" xfId="278"/>
    <cellStyle name="Normal 3 2 2 3 2" xfId="279"/>
    <cellStyle name="Normal 3 2 2 4" xfId="280"/>
    <cellStyle name="Normal 3 2 3" xfId="281"/>
    <cellStyle name="Normal 3 2 3 2" xfId="282"/>
    <cellStyle name="Normal 3 2 4" xfId="283"/>
    <cellStyle name="Normal 3 2 4 2" xfId="284"/>
    <cellStyle name="Normal 3 2 5" xfId="285"/>
    <cellStyle name="Normal 3 3" xfId="286"/>
    <cellStyle name="Normal 3 3 2" xfId="287"/>
    <cellStyle name="Normal 3 3 2 2" xfId="288"/>
    <cellStyle name="Normal 3 3 3" xfId="289"/>
    <cellStyle name="Normal 3 3 3 2" xfId="290"/>
    <cellStyle name="Normal 3 3 4" xfId="291"/>
    <cellStyle name="Normal 4" xfId="292"/>
    <cellStyle name="Normal 4 2" xfId="293"/>
    <cellStyle name="Normal 4 2 2" xfId="294"/>
    <cellStyle name="Normal 4 2 2 2" xfId="295"/>
    <cellStyle name="Normal 4 2 2 2 2" xfId="296"/>
    <cellStyle name="Normal 4 2 2 3" xfId="297"/>
    <cellStyle name="Normal 4 2 2 3 2" xfId="298"/>
    <cellStyle name="Normal 4 2 2 4" xfId="299"/>
    <cellStyle name="Normal 4 2 3" xfId="300"/>
    <cellStyle name="Normal 4 2 3 2" xfId="301"/>
    <cellStyle name="Normal 4 2 4" xfId="302"/>
    <cellStyle name="Normal 4 2 4 2" xfId="303"/>
    <cellStyle name="Normal 4 2 5" xfId="304"/>
    <cellStyle name="Normal 4 3" xfId="305"/>
    <cellStyle name="Normal 4 3 2" xfId="306"/>
    <cellStyle name="Normal 4 3 2 2" xfId="307"/>
    <cellStyle name="Normal 4 3 3" xfId="308"/>
    <cellStyle name="Normal 4 3 3 2" xfId="309"/>
    <cellStyle name="Normal 4 3 4" xfId="310"/>
    <cellStyle name="Normal 4 4" xfId="311"/>
    <cellStyle name="Normal 4 4 2" xfId="312"/>
    <cellStyle name="Normal 4 4 2 2" xfId="313"/>
    <cellStyle name="Normal 4 4 3" xfId="314"/>
    <cellStyle name="Normal 4 4 3 2" xfId="315"/>
    <cellStyle name="Normal 4 4 4" xfId="316"/>
    <cellStyle name="Normal 4 5" xfId="317"/>
    <cellStyle name="Normal 4 5 2" xfId="318"/>
    <cellStyle name="Normal 4 6" xfId="319"/>
    <cellStyle name="Normal 4 6 2" xfId="320"/>
    <cellStyle name="Normal 4 7" xfId="321"/>
    <cellStyle name="Normal 5" xfId="322"/>
    <cellStyle name="Normal 5 2" xfId="323"/>
    <cellStyle name="Normal 5 2 2" xfId="324"/>
    <cellStyle name="Normal 5 2 2 2" xfId="325"/>
    <cellStyle name="Normal 5 2 3" xfId="326"/>
    <cellStyle name="Normal 5 2 3 2" xfId="327"/>
    <cellStyle name="Normal 5 2 4" xfId="328"/>
    <cellStyle name="Normal 5 3" xfId="329"/>
    <cellStyle name="Normal 5 3 2" xfId="330"/>
    <cellStyle name="Normal 5 4" xfId="331"/>
    <cellStyle name="Normal 5 4 2" xfId="332"/>
    <cellStyle name="Normal 5 5" xfId="333"/>
    <cellStyle name="Normal 6" xfId="334"/>
    <cellStyle name="Normal 6 2" xfId="335"/>
    <cellStyle name="Normal 6 2 2" xfId="336"/>
    <cellStyle name="Normal 6 2 2 2" xfId="337"/>
    <cellStyle name="Normal 6 2 3" xfId="338"/>
    <cellStyle name="Normal 6 2 3 2" xfId="339"/>
    <cellStyle name="Normal 6 2 4" xfId="340"/>
    <cellStyle name="Normal 6 3" xfId="341"/>
    <cellStyle name="Normal 6 3 2" xfId="342"/>
    <cellStyle name="Normal 6 4" xfId="343"/>
    <cellStyle name="Normal 6 4 2" xfId="344"/>
    <cellStyle name="Normal 6 5" xfId="345"/>
    <cellStyle name="Normal 7" xfId="346"/>
    <cellStyle name="Normal 7 2" xfId="347"/>
    <cellStyle name="Normal 7 2 2" xfId="348"/>
    <cellStyle name="Normal 7 2 2 2" xfId="349"/>
    <cellStyle name="Normal 7 2 3" xfId="350"/>
    <cellStyle name="Normal 7 2 3 2" xfId="351"/>
    <cellStyle name="Normal 7 2 4" xfId="352"/>
    <cellStyle name="Normal 7 3" xfId="353"/>
    <cellStyle name="Normal 7 3 2" xfId="354"/>
    <cellStyle name="Normal 7 4" xfId="355"/>
    <cellStyle name="Normal 7 4 2" xfId="356"/>
    <cellStyle name="Normal 7 5" xfId="357"/>
    <cellStyle name="Normal 8" xfId="358"/>
    <cellStyle name="Normal 8 2" xfId="359"/>
    <cellStyle name="Normal 8 2 2" xfId="360"/>
    <cellStyle name="Normal 8 3" xfId="361"/>
    <cellStyle name="Normal 8 3 2" xfId="362"/>
    <cellStyle name="Normal 8 4" xfId="363"/>
    <cellStyle name="Normal 9" xfId="364"/>
    <cellStyle name="Normal 9 2" xfId="365"/>
    <cellStyle name="Normal 9 2 2" xfId="366"/>
    <cellStyle name="Normal 9 3" xfId="367"/>
    <cellStyle name="Normal 9 3 2" xfId="368"/>
    <cellStyle name="Normal 9 4" xfId="369"/>
    <cellStyle name="normální_laroux" xfId="370"/>
    <cellStyle name="Note 2" xfId="371"/>
    <cellStyle name="Note 2 2" xfId="372"/>
    <cellStyle name="Note 2 3" xfId="373"/>
    <cellStyle name="Percent - bold" xfId="374"/>
    <cellStyle name="Percent 2" xfId="375"/>
    <cellStyle name="Percent 2 2" xfId="376"/>
    <cellStyle name="Percent 2 3" xfId="377"/>
    <cellStyle name="Percent 3" xfId="378"/>
    <cellStyle name="Percent 3 2" xfId="379"/>
    <cellStyle name="Percent 3 2 2" xfId="380"/>
    <cellStyle name="Percent 3 3" xfId="381"/>
    <cellStyle name="Percent 3 3 2" xfId="382"/>
    <cellStyle name="Percent 3 4" xfId="383"/>
    <cellStyle name="PercentChange" xfId="384"/>
    <cellStyle name="RatioX" xfId="385"/>
    <cellStyle name="ScripFactor" xfId="386"/>
    <cellStyle name="SectionHeading" xfId="387"/>
    <cellStyle name="Style 1" xfId="388"/>
    <cellStyle name="Titles" xfId="389"/>
    <cellStyle name="Underline" xfId="390"/>
    <cellStyle name="White/unprot" xfId="391"/>
    <cellStyle name="Wrap" xfId="392"/>
    <cellStyle name="Wrap 2" xfId="3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2</xdr:row>
      <xdr:rowOff>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57"/>
  <sheetViews>
    <sheetView tabSelected="1" view="pageBreakPreview" zoomScaleNormal="100" zoomScaleSheetLayoutView="100" workbookViewId="0">
      <pane xSplit="2" ySplit="4" topLeftCell="C5" activePane="bottomRight" state="frozen"/>
      <selection activeCell="P32" sqref="P32"/>
      <selection pane="topRight" activeCell="P32" sqref="P32"/>
      <selection pane="bottomLeft" activeCell="P32" sqref="P32"/>
      <selection pane="bottomRight" activeCell="C5" sqref="C5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19" customWidth="1"/>
    <col min="24" max="16384" width="9.140625" style="5"/>
  </cols>
  <sheetData>
    <row r="1" spans="1:23" ht="18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36.75" customHeight="1">
      <c r="A3" s="6"/>
      <c r="B3" s="9"/>
      <c r="C3" s="190" t="s">
        <v>2</v>
      </c>
      <c r="D3" s="191"/>
      <c r="E3" s="192"/>
      <c r="F3" s="190" t="s">
        <v>3</v>
      </c>
      <c r="G3" s="191"/>
      <c r="H3" s="192"/>
      <c r="I3" s="190" t="s">
        <v>4</v>
      </c>
      <c r="J3" s="191"/>
      <c r="K3" s="192"/>
      <c r="L3" s="190" t="s">
        <v>5</v>
      </c>
      <c r="M3" s="191"/>
      <c r="N3" s="192"/>
      <c r="O3" s="190" t="s">
        <v>6</v>
      </c>
      <c r="P3" s="191"/>
      <c r="Q3" s="192"/>
      <c r="R3" s="190" t="s">
        <v>7</v>
      </c>
      <c r="S3" s="191"/>
      <c r="T3" s="192"/>
      <c r="U3" s="190" t="s">
        <v>8</v>
      </c>
      <c r="V3" s="191"/>
      <c r="W3" s="192"/>
    </row>
    <row r="4" spans="1:23" ht="36.75" customHeight="1">
      <c r="A4" s="6"/>
      <c r="B4" s="10"/>
      <c r="C4" s="11">
        <v>42614</v>
      </c>
      <c r="D4" s="12">
        <v>42522</v>
      </c>
      <c r="E4" s="13">
        <v>42248</v>
      </c>
      <c r="F4" s="11">
        <v>42614</v>
      </c>
      <c r="G4" s="12">
        <v>42522</v>
      </c>
      <c r="H4" s="13">
        <v>42248</v>
      </c>
      <c r="I4" s="11">
        <v>42614</v>
      </c>
      <c r="J4" s="12">
        <v>42522</v>
      </c>
      <c r="K4" s="13">
        <v>42248</v>
      </c>
      <c r="L4" s="11">
        <v>42614</v>
      </c>
      <c r="M4" s="12">
        <v>42522</v>
      </c>
      <c r="N4" s="13">
        <v>42248</v>
      </c>
      <c r="O4" s="11">
        <v>42614</v>
      </c>
      <c r="P4" s="12">
        <v>42522</v>
      </c>
      <c r="Q4" s="13">
        <v>42248</v>
      </c>
      <c r="R4" s="11">
        <v>42614</v>
      </c>
      <c r="S4" s="12">
        <v>42522</v>
      </c>
      <c r="T4" s="13">
        <v>42248</v>
      </c>
      <c r="U4" s="11">
        <v>42614</v>
      </c>
      <c r="V4" s="12">
        <v>42522</v>
      </c>
      <c r="W4" s="13">
        <v>42248</v>
      </c>
    </row>
    <row r="5" spans="1:23" s="19" customFormat="1">
      <c r="A5" s="14"/>
      <c r="B5" s="15"/>
      <c r="C5" s="16"/>
      <c r="D5" s="17"/>
      <c r="E5" s="17"/>
      <c r="F5" s="16"/>
      <c r="G5" s="17"/>
      <c r="H5" s="17"/>
      <c r="I5" s="16"/>
      <c r="J5" s="17"/>
      <c r="K5" s="17"/>
      <c r="L5" s="16"/>
      <c r="M5" s="17"/>
      <c r="N5" s="17"/>
      <c r="O5" s="16"/>
      <c r="P5" s="17"/>
      <c r="Q5" s="17"/>
      <c r="R5" s="16"/>
      <c r="S5" s="17"/>
      <c r="T5" s="17"/>
      <c r="U5" s="16"/>
      <c r="V5" s="17"/>
      <c r="W5" s="18"/>
    </row>
    <row r="6" spans="1:23" s="19" customFormat="1" ht="6" customHeight="1">
      <c r="A6" s="14"/>
      <c r="B6" s="15"/>
      <c r="C6" s="20"/>
      <c r="D6" s="17"/>
      <c r="E6" s="17"/>
      <c r="F6" s="20"/>
      <c r="G6" s="17"/>
      <c r="H6" s="17"/>
      <c r="I6" s="20"/>
      <c r="J6" s="17"/>
      <c r="K6" s="17"/>
      <c r="L6" s="20"/>
      <c r="M6" s="17"/>
      <c r="N6" s="17"/>
      <c r="O6" s="20"/>
      <c r="P6" s="17"/>
      <c r="Q6" s="17"/>
      <c r="R6" s="20"/>
      <c r="S6" s="17"/>
      <c r="T6" s="17"/>
      <c r="U6" s="20"/>
      <c r="V6" s="17"/>
      <c r="W6" s="18"/>
    </row>
    <row r="7" spans="1:23" ht="14.25" customHeight="1">
      <c r="A7" s="6"/>
      <c r="B7" s="21" t="s">
        <v>9</v>
      </c>
      <c r="C7" s="22">
        <v>235</v>
      </c>
      <c r="D7" s="23">
        <v>250</v>
      </c>
      <c r="E7" s="23">
        <v>253</v>
      </c>
      <c r="F7" s="22">
        <v>788</v>
      </c>
      <c r="G7" s="23">
        <v>843</v>
      </c>
      <c r="H7" s="23">
        <v>781</v>
      </c>
      <c r="I7" s="22">
        <v>9473</v>
      </c>
      <c r="J7" s="23">
        <v>9046</v>
      </c>
      <c r="K7" s="23">
        <v>8791</v>
      </c>
      <c r="L7" s="22">
        <v>0</v>
      </c>
      <c r="M7" s="23">
        <v>0</v>
      </c>
      <c r="N7" s="23">
        <v>0</v>
      </c>
      <c r="O7" s="24">
        <v>7.34</v>
      </c>
      <c r="P7" s="25">
        <v>7.41</v>
      </c>
      <c r="Q7" s="25">
        <v>8.01</v>
      </c>
      <c r="R7" s="26">
        <v>0.15</v>
      </c>
      <c r="S7" s="27">
        <v>0.16</v>
      </c>
      <c r="T7" s="27">
        <v>0.17</v>
      </c>
      <c r="U7" s="26">
        <v>0</v>
      </c>
      <c r="V7" s="27">
        <v>0</v>
      </c>
      <c r="W7" s="28">
        <v>0</v>
      </c>
    </row>
    <row r="8" spans="1:23" ht="14.25" customHeight="1">
      <c r="A8" s="6"/>
      <c r="B8" s="29" t="s">
        <v>10</v>
      </c>
      <c r="C8" s="22">
        <v>100</v>
      </c>
      <c r="D8" s="23">
        <v>83</v>
      </c>
      <c r="E8" s="23">
        <v>93</v>
      </c>
      <c r="F8" s="22">
        <v>393</v>
      </c>
      <c r="G8" s="23">
        <v>381</v>
      </c>
      <c r="H8" s="23">
        <v>357</v>
      </c>
      <c r="I8" s="22">
        <v>0</v>
      </c>
      <c r="J8" s="23">
        <v>0</v>
      </c>
      <c r="K8" s="23">
        <v>0</v>
      </c>
      <c r="L8" s="22">
        <v>0</v>
      </c>
      <c r="M8" s="23">
        <v>0</v>
      </c>
      <c r="N8" s="23">
        <v>0</v>
      </c>
      <c r="O8" s="24">
        <v>7.89</v>
      </c>
      <c r="P8" s="25">
        <v>6.81</v>
      </c>
      <c r="Q8" s="25">
        <v>8.15</v>
      </c>
      <c r="R8" s="26">
        <v>0</v>
      </c>
      <c r="S8" s="27">
        <v>0</v>
      </c>
      <c r="T8" s="27">
        <v>0</v>
      </c>
      <c r="U8" s="26">
        <v>0</v>
      </c>
      <c r="V8" s="27">
        <v>0</v>
      </c>
      <c r="W8" s="28">
        <v>0</v>
      </c>
    </row>
    <row r="9" spans="1:23" ht="14.25" customHeight="1">
      <c r="A9" s="6"/>
      <c r="B9" s="30" t="s">
        <v>11</v>
      </c>
      <c r="C9" s="22">
        <v>25</v>
      </c>
      <c r="D9" s="23">
        <v>25</v>
      </c>
      <c r="E9" s="23">
        <v>28</v>
      </c>
      <c r="F9" s="22">
        <v>142</v>
      </c>
      <c r="G9" s="23">
        <v>160</v>
      </c>
      <c r="H9" s="23">
        <v>144</v>
      </c>
      <c r="I9" s="22">
        <v>0</v>
      </c>
      <c r="J9" s="23">
        <v>0</v>
      </c>
      <c r="K9" s="23">
        <v>0</v>
      </c>
      <c r="L9" s="22">
        <v>0</v>
      </c>
      <c r="M9" s="23">
        <v>0</v>
      </c>
      <c r="N9" s="23">
        <v>0</v>
      </c>
      <c r="O9" s="24">
        <v>5.46</v>
      </c>
      <c r="P9" s="25">
        <v>4.78</v>
      </c>
      <c r="Q9" s="25">
        <v>5.94</v>
      </c>
      <c r="R9" s="26">
        <v>0</v>
      </c>
      <c r="S9" s="27">
        <v>0</v>
      </c>
      <c r="T9" s="27">
        <v>0</v>
      </c>
      <c r="U9" s="26">
        <v>0</v>
      </c>
      <c r="V9" s="27">
        <v>0</v>
      </c>
      <c r="W9" s="28">
        <v>0</v>
      </c>
    </row>
    <row r="10" spans="1:23" ht="14.25" customHeight="1">
      <c r="A10" s="6"/>
      <c r="B10" s="30" t="s">
        <v>12</v>
      </c>
      <c r="C10" s="22">
        <v>75</v>
      </c>
      <c r="D10" s="23">
        <v>59</v>
      </c>
      <c r="E10" s="23">
        <v>66</v>
      </c>
      <c r="F10" s="22">
        <v>251</v>
      </c>
      <c r="G10" s="23">
        <v>221</v>
      </c>
      <c r="H10" s="23">
        <v>213</v>
      </c>
      <c r="I10" s="22">
        <v>0</v>
      </c>
      <c r="J10" s="23">
        <v>0</v>
      </c>
      <c r="K10" s="23">
        <v>0</v>
      </c>
      <c r="L10" s="22">
        <v>0</v>
      </c>
      <c r="M10" s="23">
        <v>0</v>
      </c>
      <c r="N10" s="23">
        <v>0</v>
      </c>
      <c r="O10" s="24">
        <v>9.27</v>
      </c>
      <c r="P10" s="25">
        <v>8.2799999999999994</v>
      </c>
      <c r="Q10" s="25">
        <v>9.65</v>
      </c>
      <c r="R10" s="26">
        <v>0</v>
      </c>
      <c r="S10" s="27">
        <v>0</v>
      </c>
      <c r="T10" s="27">
        <v>0</v>
      </c>
      <c r="U10" s="26">
        <v>0</v>
      </c>
      <c r="V10" s="27">
        <v>0</v>
      </c>
      <c r="W10" s="28">
        <v>0</v>
      </c>
    </row>
    <row r="11" spans="1:23" ht="14.25" customHeight="1">
      <c r="A11" s="6"/>
      <c r="B11" s="29" t="s">
        <v>13</v>
      </c>
      <c r="C11" s="22">
        <v>86</v>
      </c>
      <c r="D11" s="23">
        <v>118</v>
      </c>
      <c r="E11" s="23">
        <v>108</v>
      </c>
      <c r="F11" s="22">
        <v>383</v>
      </c>
      <c r="G11" s="23">
        <v>437</v>
      </c>
      <c r="H11" s="23">
        <v>408</v>
      </c>
      <c r="I11" s="22">
        <v>0</v>
      </c>
      <c r="J11" s="23">
        <v>0</v>
      </c>
      <c r="K11" s="23">
        <v>0</v>
      </c>
      <c r="L11" s="22">
        <v>0</v>
      </c>
      <c r="M11" s="23">
        <v>0</v>
      </c>
      <c r="N11" s="23">
        <v>0</v>
      </c>
      <c r="O11" s="24">
        <v>7.02</v>
      </c>
      <c r="P11" s="25">
        <v>8.3699999999999992</v>
      </c>
      <c r="Q11" s="25">
        <v>8.2100000000000009</v>
      </c>
      <c r="R11" s="26">
        <v>0</v>
      </c>
      <c r="S11" s="27">
        <v>0</v>
      </c>
      <c r="T11" s="27">
        <v>0</v>
      </c>
      <c r="U11" s="26">
        <v>0</v>
      </c>
      <c r="V11" s="27">
        <v>0</v>
      </c>
      <c r="W11" s="28">
        <v>0</v>
      </c>
    </row>
    <row r="12" spans="1:23" ht="14.25" customHeight="1">
      <c r="A12" s="6"/>
      <c r="B12" s="30" t="s">
        <v>14</v>
      </c>
      <c r="C12" s="22">
        <v>57</v>
      </c>
      <c r="D12" s="23">
        <v>71</v>
      </c>
      <c r="E12" s="23">
        <v>54</v>
      </c>
      <c r="F12" s="22">
        <v>248</v>
      </c>
      <c r="G12" s="23">
        <v>258</v>
      </c>
      <c r="H12" s="23">
        <v>197</v>
      </c>
      <c r="I12" s="22">
        <v>0</v>
      </c>
      <c r="J12" s="23">
        <v>0</v>
      </c>
      <c r="K12" s="23">
        <v>0</v>
      </c>
      <c r="L12" s="22">
        <v>0</v>
      </c>
      <c r="M12" s="23">
        <v>0</v>
      </c>
      <c r="N12" s="23">
        <v>0</v>
      </c>
      <c r="O12" s="24">
        <v>7.14</v>
      </c>
      <c r="P12" s="25">
        <v>8.5500000000000007</v>
      </c>
      <c r="Q12" s="25">
        <v>8.5500000000000007</v>
      </c>
      <c r="R12" s="26">
        <v>0</v>
      </c>
      <c r="S12" s="27">
        <v>0</v>
      </c>
      <c r="T12" s="27">
        <v>0</v>
      </c>
      <c r="U12" s="26">
        <v>0</v>
      </c>
      <c r="V12" s="27">
        <v>0</v>
      </c>
      <c r="W12" s="28">
        <v>0</v>
      </c>
    </row>
    <row r="13" spans="1:23" ht="14.25" customHeight="1">
      <c r="A13" s="6"/>
      <c r="B13" s="30" t="s">
        <v>15</v>
      </c>
      <c r="C13" s="22">
        <v>29</v>
      </c>
      <c r="D13" s="23">
        <v>47</v>
      </c>
      <c r="E13" s="23">
        <v>54</v>
      </c>
      <c r="F13" s="22">
        <v>135</v>
      </c>
      <c r="G13" s="23">
        <v>179</v>
      </c>
      <c r="H13" s="23">
        <v>211</v>
      </c>
      <c r="I13" s="22">
        <v>0</v>
      </c>
      <c r="J13" s="23">
        <v>0</v>
      </c>
      <c r="K13" s="23">
        <v>0</v>
      </c>
      <c r="L13" s="22">
        <v>0</v>
      </c>
      <c r="M13" s="23">
        <v>0</v>
      </c>
      <c r="N13" s="23">
        <v>0</v>
      </c>
      <c r="O13" s="24">
        <v>6.78</v>
      </c>
      <c r="P13" s="25">
        <v>8.1</v>
      </c>
      <c r="Q13" s="25">
        <v>7.9</v>
      </c>
      <c r="R13" s="26">
        <v>0</v>
      </c>
      <c r="S13" s="27">
        <v>0</v>
      </c>
      <c r="T13" s="27">
        <v>0</v>
      </c>
      <c r="U13" s="26">
        <v>0</v>
      </c>
      <c r="V13" s="27">
        <v>0</v>
      </c>
      <c r="W13" s="28">
        <v>0</v>
      </c>
    </row>
    <row r="14" spans="1:23" ht="14.25" customHeight="1">
      <c r="A14" s="6"/>
      <c r="B14" s="29" t="s">
        <v>16</v>
      </c>
      <c r="C14" s="22">
        <v>47</v>
      </c>
      <c r="D14" s="23">
        <v>46</v>
      </c>
      <c r="E14" s="23">
        <v>48</v>
      </c>
      <c r="F14" s="22">
        <v>0</v>
      </c>
      <c r="G14" s="23">
        <v>0</v>
      </c>
      <c r="H14" s="23">
        <v>0</v>
      </c>
      <c r="I14" s="22">
        <v>9473</v>
      </c>
      <c r="J14" s="23">
        <v>9046</v>
      </c>
      <c r="K14" s="23">
        <v>8791</v>
      </c>
      <c r="L14" s="22">
        <v>0</v>
      </c>
      <c r="M14" s="23">
        <v>0</v>
      </c>
      <c r="N14" s="23">
        <v>0</v>
      </c>
      <c r="O14" s="24">
        <v>0</v>
      </c>
      <c r="P14" s="25">
        <v>0</v>
      </c>
      <c r="Q14" s="25">
        <v>0</v>
      </c>
      <c r="R14" s="26">
        <v>0.15</v>
      </c>
      <c r="S14" s="27">
        <v>0.16</v>
      </c>
      <c r="T14" s="27">
        <v>0.17</v>
      </c>
      <c r="U14" s="26">
        <v>0</v>
      </c>
      <c r="V14" s="27">
        <v>0</v>
      </c>
      <c r="W14" s="28">
        <v>0</v>
      </c>
    </row>
    <row r="15" spans="1:23" ht="14.25" customHeight="1">
      <c r="A15" s="6"/>
      <c r="B15" s="30" t="s">
        <v>17</v>
      </c>
      <c r="C15" s="22">
        <v>22</v>
      </c>
      <c r="D15" s="23">
        <v>23</v>
      </c>
      <c r="E15" s="23">
        <v>22</v>
      </c>
      <c r="F15" s="22">
        <v>0</v>
      </c>
      <c r="G15" s="23">
        <v>0</v>
      </c>
      <c r="H15" s="23">
        <v>0</v>
      </c>
      <c r="I15" s="22">
        <v>6659</v>
      </c>
      <c r="J15" s="23">
        <v>6475</v>
      </c>
      <c r="K15" s="23">
        <v>6349</v>
      </c>
      <c r="L15" s="22">
        <v>0</v>
      </c>
      <c r="M15" s="23">
        <v>0</v>
      </c>
      <c r="N15" s="23">
        <v>0</v>
      </c>
      <c r="O15" s="24">
        <v>0</v>
      </c>
      <c r="P15" s="25">
        <v>0</v>
      </c>
      <c r="Q15" s="25">
        <v>0</v>
      </c>
      <c r="R15" s="26">
        <v>0.1</v>
      </c>
      <c r="S15" s="27">
        <v>0.11</v>
      </c>
      <c r="T15" s="27">
        <v>0.11</v>
      </c>
      <c r="U15" s="26">
        <v>0</v>
      </c>
      <c r="V15" s="27">
        <v>0</v>
      </c>
      <c r="W15" s="28">
        <v>0</v>
      </c>
    </row>
    <row r="16" spans="1:23" ht="14.25" customHeight="1">
      <c r="A16" s="6"/>
      <c r="B16" s="30" t="s">
        <v>18</v>
      </c>
      <c r="C16" s="22">
        <v>26</v>
      </c>
      <c r="D16" s="23">
        <v>23</v>
      </c>
      <c r="E16" s="23">
        <v>26</v>
      </c>
      <c r="F16" s="22">
        <v>0</v>
      </c>
      <c r="G16" s="23">
        <v>0</v>
      </c>
      <c r="H16" s="23">
        <v>0</v>
      </c>
      <c r="I16" s="22">
        <v>2815</v>
      </c>
      <c r="J16" s="23">
        <v>2570</v>
      </c>
      <c r="K16" s="23">
        <v>2442</v>
      </c>
      <c r="L16" s="22">
        <v>0</v>
      </c>
      <c r="M16" s="23">
        <v>0</v>
      </c>
      <c r="N16" s="23">
        <v>0</v>
      </c>
      <c r="O16" s="24">
        <v>0</v>
      </c>
      <c r="P16" s="25">
        <v>0</v>
      </c>
      <c r="Q16" s="25">
        <v>0</v>
      </c>
      <c r="R16" s="26">
        <v>0.28000000000000003</v>
      </c>
      <c r="S16" s="27">
        <v>0.28000000000000003</v>
      </c>
      <c r="T16" s="27">
        <v>0.33</v>
      </c>
      <c r="U16" s="26">
        <v>0</v>
      </c>
      <c r="V16" s="27">
        <v>0</v>
      </c>
      <c r="W16" s="28">
        <v>0</v>
      </c>
    </row>
    <row r="17" spans="1:23" ht="14.25" customHeight="1">
      <c r="A17" s="6"/>
      <c r="B17" s="29" t="s">
        <v>19</v>
      </c>
      <c r="C17" s="22">
        <v>2</v>
      </c>
      <c r="D17" s="23">
        <v>3</v>
      </c>
      <c r="E17" s="23">
        <v>4</v>
      </c>
      <c r="F17" s="22">
        <v>13</v>
      </c>
      <c r="G17" s="23">
        <v>26</v>
      </c>
      <c r="H17" s="23">
        <v>16</v>
      </c>
      <c r="I17" s="22">
        <v>0</v>
      </c>
      <c r="J17" s="23">
        <v>0</v>
      </c>
      <c r="K17" s="23">
        <v>0</v>
      </c>
      <c r="L17" s="22">
        <v>0</v>
      </c>
      <c r="M17" s="23">
        <v>0</v>
      </c>
      <c r="N17" s="23">
        <v>0</v>
      </c>
      <c r="O17" s="24">
        <v>0</v>
      </c>
      <c r="P17" s="25">
        <v>0</v>
      </c>
      <c r="Q17" s="25">
        <v>0</v>
      </c>
      <c r="R17" s="26">
        <v>0</v>
      </c>
      <c r="S17" s="27">
        <v>0</v>
      </c>
      <c r="T17" s="27">
        <v>0</v>
      </c>
      <c r="U17" s="26">
        <v>0</v>
      </c>
      <c r="V17" s="27">
        <v>0</v>
      </c>
      <c r="W17" s="28">
        <v>0</v>
      </c>
    </row>
    <row r="18" spans="1:23" ht="14.25" customHeight="1">
      <c r="A18" s="6"/>
      <c r="B18" s="31"/>
      <c r="C18" s="22"/>
      <c r="D18" s="23"/>
      <c r="E18" s="23"/>
      <c r="F18" s="22"/>
      <c r="G18" s="23"/>
      <c r="H18" s="23"/>
      <c r="I18" s="22"/>
      <c r="J18" s="23"/>
      <c r="K18" s="23"/>
      <c r="L18" s="22"/>
      <c r="M18" s="23"/>
      <c r="N18" s="23"/>
      <c r="O18" s="22"/>
      <c r="P18" s="23"/>
      <c r="Q18" s="23"/>
      <c r="R18" s="22"/>
      <c r="S18" s="23"/>
      <c r="T18" s="23"/>
      <c r="U18" s="22"/>
      <c r="V18" s="23"/>
      <c r="W18" s="32"/>
    </row>
    <row r="19" spans="1:23">
      <c r="B19" s="21" t="s">
        <v>20</v>
      </c>
      <c r="C19" s="33">
        <v>665.43733964001001</v>
      </c>
      <c r="D19" s="23">
        <v>633.21189539942804</v>
      </c>
      <c r="E19" s="23">
        <v>701.57418163320995</v>
      </c>
      <c r="F19" s="34">
        <v>1803.68477989286</v>
      </c>
      <c r="G19" s="23">
        <v>1751.10918331992</v>
      </c>
      <c r="H19" s="23">
        <v>1656.1269578398401</v>
      </c>
      <c r="I19" s="22">
        <v>0</v>
      </c>
      <c r="J19" s="23">
        <v>0</v>
      </c>
      <c r="K19" s="23">
        <v>342.44</v>
      </c>
      <c r="L19" s="34">
        <v>8723.4598110996994</v>
      </c>
      <c r="M19" s="23">
        <v>8383.5333209325199</v>
      </c>
      <c r="N19" s="23">
        <v>8032.4343615988</v>
      </c>
      <c r="O19" s="35">
        <v>3.5849993241424398</v>
      </c>
      <c r="P19" s="27">
        <v>3.4866620962180002</v>
      </c>
      <c r="Q19" s="36">
        <v>3.6356420682527699</v>
      </c>
      <c r="R19" s="35">
        <v>0</v>
      </c>
      <c r="S19" s="37">
        <v>0</v>
      </c>
      <c r="T19" s="36">
        <v>1.2215591426475501</v>
      </c>
      <c r="U19" s="38">
        <v>1.5574988719334</v>
      </c>
      <c r="V19" s="36">
        <v>1.53471077217157</v>
      </c>
      <c r="W19" s="39">
        <v>1.8429213495067001</v>
      </c>
    </row>
    <row r="20" spans="1:23" ht="14.25" customHeight="1">
      <c r="A20" s="6"/>
      <c r="B20" s="40" t="s">
        <v>21</v>
      </c>
      <c r="C20" s="33">
        <v>333</v>
      </c>
      <c r="D20" s="23">
        <v>315</v>
      </c>
      <c r="E20" s="23">
        <v>349</v>
      </c>
      <c r="F20" s="34">
        <v>178</v>
      </c>
      <c r="G20" s="23">
        <v>164</v>
      </c>
      <c r="H20" s="23">
        <v>0</v>
      </c>
      <c r="I20" s="22">
        <v>0</v>
      </c>
      <c r="J20" s="23">
        <v>0</v>
      </c>
      <c r="K20" s="23">
        <v>342</v>
      </c>
      <c r="L20" s="34">
        <v>6961</v>
      </c>
      <c r="M20" s="23">
        <v>6630</v>
      </c>
      <c r="N20" s="23">
        <v>6482</v>
      </c>
      <c r="O20" s="35">
        <v>4.04</v>
      </c>
      <c r="P20" s="27">
        <v>1.8</v>
      </c>
      <c r="Q20" s="27">
        <v>0</v>
      </c>
      <c r="R20" s="35">
        <v>0</v>
      </c>
      <c r="S20" s="37">
        <v>0</v>
      </c>
      <c r="T20" s="36">
        <v>1.22</v>
      </c>
      <c r="U20" s="38">
        <v>1.37</v>
      </c>
      <c r="V20" s="36">
        <v>1.42</v>
      </c>
      <c r="W20" s="39">
        <v>1.61</v>
      </c>
    </row>
    <row r="21" spans="1:23" ht="14.25" customHeight="1">
      <c r="A21" s="41"/>
      <c r="B21" s="29" t="s">
        <v>22</v>
      </c>
      <c r="C21" s="22"/>
      <c r="D21" s="23"/>
      <c r="E21" s="23"/>
      <c r="F21" s="42"/>
      <c r="G21" s="23"/>
      <c r="H21" s="23"/>
      <c r="I21" s="22"/>
      <c r="J21" s="23"/>
      <c r="K21" s="23"/>
      <c r="L21" s="22"/>
      <c r="M21" s="23"/>
      <c r="N21" s="23"/>
      <c r="O21" s="43"/>
      <c r="P21" s="36"/>
      <c r="Q21" s="36"/>
      <c r="R21" s="43"/>
      <c r="S21" s="36"/>
      <c r="T21" s="36"/>
      <c r="U21" s="43"/>
      <c r="V21" s="36"/>
      <c r="W21" s="39"/>
    </row>
    <row r="22" spans="1:23" ht="14.25" customHeight="1">
      <c r="A22" s="41"/>
      <c r="B22" s="44" t="s">
        <v>23</v>
      </c>
      <c r="C22" s="22">
        <v>68</v>
      </c>
      <c r="D22" s="23">
        <v>55</v>
      </c>
      <c r="E22" s="23">
        <v>72</v>
      </c>
      <c r="F22" s="42">
        <v>178</v>
      </c>
      <c r="G22" s="23">
        <v>164</v>
      </c>
      <c r="H22" s="23">
        <v>0</v>
      </c>
      <c r="I22" s="22">
        <v>0</v>
      </c>
      <c r="J22" s="23">
        <v>0</v>
      </c>
      <c r="K22" s="23">
        <v>0</v>
      </c>
      <c r="L22" s="22">
        <v>942</v>
      </c>
      <c r="M22" s="23">
        <v>692</v>
      </c>
      <c r="N22" s="23">
        <v>850</v>
      </c>
      <c r="O22" s="35">
        <v>4.04</v>
      </c>
      <c r="P22" s="27">
        <v>1.8</v>
      </c>
      <c r="Q22" s="27">
        <v>0</v>
      </c>
      <c r="R22" s="35">
        <v>0</v>
      </c>
      <c r="S22" s="27">
        <v>0</v>
      </c>
      <c r="T22" s="27">
        <v>0</v>
      </c>
      <c r="U22" s="43">
        <v>1.47</v>
      </c>
      <c r="V22" s="36">
        <v>2.0499999999999998</v>
      </c>
      <c r="W22" s="39">
        <v>2.63</v>
      </c>
    </row>
    <row r="23" spans="1:23" s="3" customFormat="1" ht="14.25" customHeight="1">
      <c r="A23" s="41"/>
      <c r="B23" s="29" t="s">
        <v>24</v>
      </c>
      <c r="C23" s="22"/>
      <c r="D23" s="23"/>
      <c r="E23" s="23"/>
      <c r="F23" s="42"/>
      <c r="G23" s="23"/>
      <c r="H23" s="23"/>
      <c r="I23" s="22"/>
      <c r="J23" s="23"/>
      <c r="K23" s="23"/>
      <c r="L23" s="22"/>
      <c r="M23" s="23"/>
      <c r="N23" s="23"/>
      <c r="O23" s="43"/>
      <c r="P23" s="36"/>
      <c r="Q23" s="36"/>
      <c r="R23" s="43"/>
      <c r="S23" s="36"/>
      <c r="T23" s="36"/>
      <c r="U23" s="43"/>
      <c r="V23" s="36"/>
      <c r="W23" s="39"/>
    </row>
    <row r="24" spans="1:23" ht="14.25" customHeight="1">
      <c r="A24" s="6"/>
      <c r="B24" s="30" t="s">
        <v>25</v>
      </c>
      <c r="C24" s="22">
        <v>55</v>
      </c>
      <c r="D24" s="23">
        <v>54</v>
      </c>
      <c r="E24" s="23">
        <v>49</v>
      </c>
      <c r="F24" s="42">
        <v>0</v>
      </c>
      <c r="G24" s="23">
        <v>0</v>
      </c>
      <c r="H24" s="23">
        <v>0</v>
      </c>
      <c r="I24" s="22">
        <v>0</v>
      </c>
      <c r="J24" s="23">
        <v>0</v>
      </c>
      <c r="K24" s="23">
        <v>0</v>
      </c>
      <c r="L24" s="22">
        <v>1242</v>
      </c>
      <c r="M24" s="23">
        <v>1212</v>
      </c>
      <c r="N24" s="23">
        <v>1161</v>
      </c>
      <c r="O24" s="35">
        <v>0</v>
      </c>
      <c r="P24" s="27">
        <v>0</v>
      </c>
      <c r="Q24" s="27">
        <v>0</v>
      </c>
      <c r="R24" s="35">
        <v>0</v>
      </c>
      <c r="S24" s="27">
        <v>0</v>
      </c>
      <c r="T24" s="27">
        <v>0</v>
      </c>
      <c r="U24" s="43">
        <v>1.38</v>
      </c>
      <c r="V24" s="36">
        <v>1.37</v>
      </c>
      <c r="W24" s="39">
        <v>1.3</v>
      </c>
    </row>
    <row r="25" spans="1:23" ht="14.25" customHeight="1">
      <c r="A25" s="41"/>
      <c r="B25" s="44" t="s">
        <v>26</v>
      </c>
      <c r="C25" s="22">
        <v>0</v>
      </c>
      <c r="D25" s="23">
        <v>2</v>
      </c>
      <c r="E25" s="23">
        <v>13</v>
      </c>
      <c r="F25" s="42">
        <v>0</v>
      </c>
      <c r="G25" s="23">
        <v>0</v>
      </c>
      <c r="H25" s="23">
        <v>0</v>
      </c>
      <c r="I25" s="22">
        <v>0</v>
      </c>
      <c r="J25" s="23">
        <v>0</v>
      </c>
      <c r="K25" s="23">
        <v>342</v>
      </c>
      <c r="L25" s="22">
        <v>0</v>
      </c>
      <c r="M25" s="23">
        <v>0</v>
      </c>
      <c r="N25" s="23">
        <v>0</v>
      </c>
      <c r="O25" s="35">
        <v>0</v>
      </c>
      <c r="P25" s="27">
        <v>0</v>
      </c>
      <c r="Q25" s="27">
        <v>0</v>
      </c>
      <c r="R25" s="35">
        <v>0</v>
      </c>
      <c r="S25" s="27">
        <v>0</v>
      </c>
      <c r="T25" s="27">
        <v>1.22</v>
      </c>
      <c r="U25" s="35">
        <v>0</v>
      </c>
      <c r="V25" s="27">
        <v>0</v>
      </c>
      <c r="W25" s="28">
        <v>0</v>
      </c>
    </row>
    <row r="26" spans="1:23" ht="14.25" customHeight="1">
      <c r="A26" s="41"/>
      <c r="B26" s="29" t="s">
        <v>27</v>
      </c>
      <c r="C26" s="22"/>
      <c r="D26" s="23"/>
      <c r="E26" s="23"/>
      <c r="F26" s="42"/>
      <c r="G26" s="23"/>
      <c r="H26" s="23"/>
      <c r="I26" s="22"/>
      <c r="J26" s="23"/>
      <c r="K26" s="23"/>
      <c r="L26" s="22"/>
      <c r="M26" s="23"/>
      <c r="N26" s="23"/>
      <c r="O26" s="43"/>
      <c r="P26" s="36"/>
      <c r="Q26" s="36"/>
      <c r="R26" s="43"/>
      <c r="S26" s="36"/>
      <c r="T26" s="36"/>
      <c r="U26" s="43"/>
      <c r="V26" s="36"/>
      <c r="W26" s="39"/>
    </row>
    <row r="27" spans="1:23" ht="14.25" customHeight="1">
      <c r="A27" s="41"/>
      <c r="B27" s="44" t="s">
        <v>28</v>
      </c>
      <c r="C27" s="22">
        <v>63</v>
      </c>
      <c r="D27" s="23">
        <v>64</v>
      </c>
      <c r="E27" s="23">
        <v>52</v>
      </c>
      <c r="F27" s="42">
        <v>0</v>
      </c>
      <c r="G27" s="23">
        <v>0</v>
      </c>
      <c r="H27" s="23">
        <v>0</v>
      </c>
      <c r="I27" s="22">
        <v>0</v>
      </c>
      <c r="J27" s="23">
        <v>0</v>
      </c>
      <c r="K27" s="23">
        <v>0</v>
      </c>
      <c r="L27" s="22">
        <v>2489</v>
      </c>
      <c r="M27" s="23">
        <v>2614</v>
      </c>
      <c r="N27" s="23">
        <v>2370</v>
      </c>
      <c r="O27" s="35">
        <v>0</v>
      </c>
      <c r="P27" s="27">
        <v>0</v>
      </c>
      <c r="Q27" s="27">
        <v>0</v>
      </c>
      <c r="R27" s="35">
        <v>0</v>
      </c>
      <c r="S27" s="27">
        <v>0</v>
      </c>
      <c r="T27" s="27">
        <v>0</v>
      </c>
      <c r="U27" s="43">
        <v>0.79</v>
      </c>
      <c r="V27" s="36">
        <v>0.76</v>
      </c>
      <c r="W27" s="39">
        <v>0.68</v>
      </c>
    </row>
    <row r="28" spans="1:23" ht="14.25" customHeight="1">
      <c r="A28" s="41"/>
      <c r="B28" s="29" t="s">
        <v>29</v>
      </c>
      <c r="C28" s="22"/>
      <c r="D28" s="23"/>
      <c r="E28" s="23"/>
      <c r="F28" s="42"/>
      <c r="G28" s="23"/>
      <c r="H28" s="23"/>
      <c r="I28" s="22"/>
      <c r="J28" s="23"/>
      <c r="K28" s="23"/>
      <c r="L28" s="22"/>
      <c r="M28" s="23"/>
      <c r="N28" s="23"/>
      <c r="O28" s="43"/>
      <c r="P28" s="36"/>
      <c r="Q28" s="36"/>
      <c r="R28" s="43"/>
      <c r="S28" s="36"/>
      <c r="T28" s="36"/>
      <c r="U28" s="43"/>
      <c r="V28" s="36"/>
      <c r="W28" s="39"/>
    </row>
    <row r="29" spans="1:23" ht="14.25" customHeight="1">
      <c r="A29" s="41"/>
      <c r="B29" s="44" t="s">
        <v>30</v>
      </c>
      <c r="C29" s="22">
        <v>4</v>
      </c>
      <c r="D29" s="23">
        <v>6</v>
      </c>
      <c r="E29" s="23">
        <v>7</v>
      </c>
      <c r="F29" s="42">
        <v>0</v>
      </c>
      <c r="G29" s="23">
        <v>0</v>
      </c>
      <c r="H29" s="23">
        <v>0</v>
      </c>
      <c r="I29" s="22">
        <v>0</v>
      </c>
      <c r="J29" s="23">
        <v>0</v>
      </c>
      <c r="K29" s="23">
        <v>0</v>
      </c>
      <c r="L29" s="22">
        <v>369</v>
      </c>
      <c r="M29" s="23">
        <v>329</v>
      </c>
      <c r="N29" s="23">
        <v>319</v>
      </c>
      <c r="O29" s="35">
        <v>0</v>
      </c>
      <c r="P29" s="27">
        <v>0</v>
      </c>
      <c r="Q29" s="27">
        <v>0</v>
      </c>
      <c r="R29" s="35">
        <v>0</v>
      </c>
      <c r="S29" s="27">
        <v>0</v>
      </c>
      <c r="T29" s="27">
        <v>0</v>
      </c>
      <c r="U29" s="43">
        <v>0.34</v>
      </c>
      <c r="V29" s="36">
        <v>0.55000000000000004</v>
      </c>
      <c r="W29" s="39">
        <v>0.73</v>
      </c>
    </row>
    <row r="30" spans="1:23" ht="14.25" customHeight="1">
      <c r="A30" s="41"/>
      <c r="B30" s="44" t="s">
        <v>31</v>
      </c>
      <c r="C30" s="22">
        <v>17</v>
      </c>
      <c r="D30" s="23">
        <v>17</v>
      </c>
      <c r="E30" s="23">
        <v>17</v>
      </c>
      <c r="F30" s="42">
        <v>0</v>
      </c>
      <c r="G30" s="23">
        <v>0</v>
      </c>
      <c r="H30" s="23">
        <v>0</v>
      </c>
      <c r="I30" s="22">
        <v>0</v>
      </c>
      <c r="J30" s="23">
        <v>0</v>
      </c>
      <c r="K30" s="23">
        <v>0</v>
      </c>
      <c r="L30" s="22">
        <v>497</v>
      </c>
      <c r="M30" s="23">
        <v>474</v>
      </c>
      <c r="N30" s="23">
        <v>533</v>
      </c>
      <c r="O30" s="35">
        <v>0</v>
      </c>
      <c r="P30" s="27">
        <v>0</v>
      </c>
      <c r="Q30" s="27">
        <v>0</v>
      </c>
      <c r="R30" s="35">
        <v>0</v>
      </c>
      <c r="S30" s="27">
        <v>0</v>
      </c>
      <c r="T30" s="27">
        <v>0</v>
      </c>
      <c r="U30" s="43">
        <v>1.08</v>
      </c>
      <c r="V30" s="36">
        <v>1.1299999999999999</v>
      </c>
      <c r="W30" s="39">
        <v>1.01</v>
      </c>
    </row>
    <row r="31" spans="1:23" ht="14.25" customHeight="1">
      <c r="A31" s="41"/>
      <c r="B31" s="29" t="s">
        <v>32</v>
      </c>
      <c r="C31" s="22"/>
      <c r="D31" s="23"/>
      <c r="E31" s="23"/>
      <c r="F31" s="42"/>
      <c r="G31" s="23"/>
      <c r="H31" s="23"/>
      <c r="I31" s="22"/>
      <c r="J31" s="23"/>
      <c r="K31" s="23"/>
      <c r="L31" s="22"/>
      <c r="M31" s="23"/>
      <c r="N31" s="23"/>
      <c r="O31" s="43"/>
      <c r="P31" s="36"/>
      <c r="Q31" s="36"/>
      <c r="R31" s="43"/>
      <c r="S31" s="36"/>
      <c r="T31" s="36"/>
      <c r="U31" s="43"/>
      <c r="V31" s="36"/>
      <c r="W31" s="39"/>
    </row>
    <row r="32" spans="1:23" ht="14.25" customHeight="1">
      <c r="A32" s="41"/>
      <c r="B32" s="44" t="s">
        <v>33</v>
      </c>
      <c r="C32" s="22">
        <v>126</v>
      </c>
      <c r="D32" s="23">
        <v>116</v>
      </c>
      <c r="E32" s="23">
        <v>138</v>
      </c>
      <c r="F32" s="42">
        <v>0</v>
      </c>
      <c r="G32" s="23">
        <v>0</v>
      </c>
      <c r="H32" s="23">
        <v>0</v>
      </c>
      <c r="I32" s="22">
        <v>0</v>
      </c>
      <c r="J32" s="23">
        <v>0</v>
      </c>
      <c r="K32" s="23">
        <v>0</v>
      </c>
      <c r="L32" s="22">
        <v>1423</v>
      </c>
      <c r="M32" s="23">
        <v>1309</v>
      </c>
      <c r="N32" s="23">
        <v>1249</v>
      </c>
      <c r="O32" s="35">
        <v>0</v>
      </c>
      <c r="P32" s="27">
        <v>0</v>
      </c>
      <c r="Q32" s="27">
        <v>0</v>
      </c>
      <c r="R32" s="35">
        <v>0</v>
      </c>
      <c r="S32" s="27">
        <v>0</v>
      </c>
      <c r="T32" s="27">
        <v>0</v>
      </c>
      <c r="U32" s="43">
        <v>2.68</v>
      </c>
      <c r="V32" s="36">
        <v>2.75</v>
      </c>
      <c r="W32" s="39">
        <v>3.44</v>
      </c>
    </row>
    <row r="33" spans="1:23" ht="22.5" customHeight="1">
      <c r="A33" s="41"/>
      <c r="B33" s="45" t="s">
        <v>34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8"/>
      <c r="P33" s="49"/>
      <c r="Q33" s="49"/>
      <c r="R33" s="48"/>
      <c r="S33" s="49"/>
      <c r="T33" s="49"/>
      <c r="U33" s="48"/>
      <c r="V33" s="49"/>
      <c r="W33" s="50"/>
    </row>
    <row r="34" spans="1:23">
      <c r="A34" s="51"/>
      <c r="B34" s="44"/>
      <c r="C34" s="52"/>
      <c r="D34" s="53"/>
      <c r="E34" s="53"/>
      <c r="F34" s="52"/>
      <c r="G34" s="53"/>
      <c r="H34" s="53"/>
      <c r="I34" s="52"/>
      <c r="J34" s="53"/>
      <c r="K34" s="53"/>
      <c r="L34" s="52"/>
      <c r="M34" s="53"/>
      <c r="N34" s="53"/>
      <c r="O34" s="38"/>
      <c r="P34" s="54"/>
      <c r="Q34" s="54"/>
      <c r="R34" s="38"/>
      <c r="S34" s="54"/>
      <c r="T34" s="54"/>
      <c r="U34" s="38"/>
      <c r="V34" s="54"/>
      <c r="W34" s="55"/>
    </row>
    <row r="35" spans="1:23" ht="14.25" customHeight="1">
      <c r="A35" s="41"/>
      <c r="B35" s="29" t="s">
        <v>35</v>
      </c>
      <c r="C35" s="22">
        <v>121</v>
      </c>
      <c r="D35" s="23">
        <v>126</v>
      </c>
      <c r="E35" s="23">
        <v>134</v>
      </c>
      <c r="F35" s="22">
        <v>689</v>
      </c>
      <c r="G35" s="23">
        <v>672</v>
      </c>
      <c r="H35" s="23">
        <v>760</v>
      </c>
      <c r="I35" s="22">
        <v>0</v>
      </c>
      <c r="J35" s="23">
        <v>0</v>
      </c>
      <c r="K35" s="23">
        <v>0</v>
      </c>
      <c r="L35" s="22">
        <v>1494</v>
      </c>
      <c r="M35" s="23">
        <v>1514</v>
      </c>
      <c r="N35" s="23">
        <v>1306</v>
      </c>
      <c r="O35" s="43">
        <v>1.76</v>
      </c>
      <c r="P35" s="36">
        <v>2.21</v>
      </c>
      <c r="Q35" s="36">
        <v>1.68</v>
      </c>
      <c r="R35" s="35">
        <v>0</v>
      </c>
      <c r="S35" s="27">
        <v>0</v>
      </c>
      <c r="T35" s="27">
        <v>0</v>
      </c>
      <c r="U35" s="43">
        <v>1.69</v>
      </c>
      <c r="V35" s="36">
        <v>1.62</v>
      </c>
      <c r="W35" s="39">
        <v>2.2200000000000002</v>
      </c>
    </row>
    <row r="36" spans="1:23" ht="14.25" customHeight="1">
      <c r="A36" s="41"/>
      <c r="B36" s="29" t="s">
        <v>36</v>
      </c>
      <c r="C36" s="22"/>
      <c r="D36" s="23"/>
      <c r="E36" s="23"/>
      <c r="F36" s="22"/>
      <c r="G36" s="23"/>
      <c r="H36" s="23"/>
      <c r="I36" s="22"/>
      <c r="J36" s="23"/>
      <c r="K36" s="23"/>
      <c r="L36" s="22"/>
      <c r="M36" s="23"/>
      <c r="N36" s="23"/>
      <c r="O36" s="43"/>
      <c r="P36" s="36"/>
      <c r="Q36" s="36"/>
      <c r="R36" s="43"/>
      <c r="S36" s="36"/>
      <c r="T36" s="36"/>
      <c r="U36" s="43"/>
      <c r="V36" s="36"/>
      <c r="W36" s="39"/>
    </row>
    <row r="37" spans="1:23" ht="14.25" customHeight="1">
      <c r="A37" s="41"/>
      <c r="B37" s="44" t="s">
        <v>37</v>
      </c>
      <c r="C37" s="22">
        <v>51</v>
      </c>
      <c r="D37" s="23">
        <v>60</v>
      </c>
      <c r="E37" s="23">
        <v>51</v>
      </c>
      <c r="F37" s="22">
        <v>689</v>
      </c>
      <c r="G37" s="23">
        <v>672</v>
      </c>
      <c r="H37" s="23">
        <v>760</v>
      </c>
      <c r="I37" s="22">
        <v>0</v>
      </c>
      <c r="J37" s="23">
        <v>0</v>
      </c>
      <c r="K37" s="23">
        <v>0</v>
      </c>
      <c r="L37" s="22">
        <v>313</v>
      </c>
      <c r="M37" s="23">
        <v>314</v>
      </c>
      <c r="N37" s="23">
        <v>215</v>
      </c>
      <c r="O37" s="43">
        <v>1.76</v>
      </c>
      <c r="P37" s="36">
        <v>2.21</v>
      </c>
      <c r="Q37" s="36">
        <v>1.68</v>
      </c>
      <c r="R37" s="35">
        <v>0</v>
      </c>
      <c r="S37" s="27">
        <v>0</v>
      </c>
      <c r="T37" s="27">
        <v>0</v>
      </c>
      <c r="U37" s="43">
        <v>1.1100000000000001</v>
      </c>
      <c r="V37" s="36">
        <v>1.17</v>
      </c>
      <c r="W37" s="39">
        <v>1.46</v>
      </c>
    </row>
    <row r="38" spans="1:23" ht="14.25" customHeight="1">
      <c r="A38" s="41"/>
      <c r="B38" s="44" t="s">
        <v>38</v>
      </c>
      <c r="C38" s="22">
        <v>70</v>
      </c>
      <c r="D38" s="23">
        <v>67</v>
      </c>
      <c r="E38" s="23">
        <v>83</v>
      </c>
      <c r="F38" s="22">
        <v>0</v>
      </c>
      <c r="G38" s="23">
        <v>0</v>
      </c>
      <c r="H38" s="23">
        <v>0</v>
      </c>
      <c r="I38" s="22">
        <v>0</v>
      </c>
      <c r="J38" s="23">
        <v>0</v>
      </c>
      <c r="K38" s="23">
        <v>0</v>
      </c>
      <c r="L38" s="22">
        <v>1180</v>
      </c>
      <c r="M38" s="23">
        <v>1200</v>
      </c>
      <c r="N38" s="23">
        <v>1091</v>
      </c>
      <c r="O38" s="35">
        <v>0</v>
      </c>
      <c r="P38" s="27">
        <v>0</v>
      </c>
      <c r="Q38" s="27">
        <v>0</v>
      </c>
      <c r="R38" s="35">
        <v>0</v>
      </c>
      <c r="S38" s="27">
        <v>0</v>
      </c>
      <c r="T38" s="27">
        <v>0</v>
      </c>
      <c r="U38" s="43">
        <v>1.85</v>
      </c>
      <c r="V38" s="36">
        <v>1.73</v>
      </c>
      <c r="W38" s="39">
        <v>2.37</v>
      </c>
    </row>
    <row r="39" spans="1:23" ht="14.25" customHeight="1">
      <c r="A39" s="41"/>
      <c r="B39" s="44" t="s">
        <v>39</v>
      </c>
      <c r="C39" s="52"/>
      <c r="D39" s="53"/>
      <c r="E39" s="53"/>
      <c r="F39" s="52"/>
      <c r="G39" s="53"/>
      <c r="H39" s="53"/>
      <c r="I39" s="52"/>
      <c r="J39" s="53"/>
      <c r="K39" s="53"/>
      <c r="L39" s="52"/>
      <c r="M39" s="53"/>
      <c r="N39" s="53"/>
      <c r="O39" s="38"/>
      <c r="P39" s="54"/>
      <c r="Q39" s="54"/>
      <c r="R39" s="38"/>
      <c r="S39" s="54"/>
      <c r="T39" s="54"/>
      <c r="U39" s="38"/>
      <c r="V39" s="54"/>
      <c r="W39" s="55"/>
    </row>
    <row r="40" spans="1:23">
      <c r="A40" s="51"/>
      <c r="B40" s="44"/>
      <c r="C40" s="52"/>
      <c r="D40" s="53"/>
      <c r="E40" s="53"/>
      <c r="F40" s="52"/>
      <c r="G40" s="53"/>
      <c r="H40" s="53"/>
      <c r="I40" s="52"/>
      <c r="J40" s="53"/>
      <c r="K40" s="53"/>
      <c r="L40" s="52"/>
      <c r="M40" s="53"/>
      <c r="N40" s="53"/>
      <c r="O40" s="38"/>
      <c r="P40" s="54"/>
      <c r="Q40" s="54"/>
      <c r="R40" s="38"/>
      <c r="S40" s="54"/>
      <c r="T40" s="54"/>
      <c r="U40" s="38"/>
      <c r="V40" s="54"/>
      <c r="W40" s="55"/>
    </row>
    <row r="41" spans="1:23" ht="14.25" customHeight="1">
      <c r="A41" s="51"/>
      <c r="B41" s="29" t="s">
        <v>40</v>
      </c>
      <c r="C41" s="22">
        <v>211</v>
      </c>
      <c r="D41" s="23">
        <v>192</v>
      </c>
      <c r="E41" s="23">
        <v>219</v>
      </c>
      <c r="F41" s="22">
        <v>936</v>
      </c>
      <c r="G41" s="23">
        <v>914</v>
      </c>
      <c r="H41" s="23">
        <v>896</v>
      </c>
      <c r="I41" s="22">
        <v>0</v>
      </c>
      <c r="J41" s="23">
        <v>0</v>
      </c>
      <c r="K41" s="23">
        <v>0</v>
      </c>
      <c r="L41" s="22">
        <v>269</v>
      </c>
      <c r="M41" s="23">
        <v>240</v>
      </c>
      <c r="N41" s="23">
        <v>244</v>
      </c>
      <c r="O41" s="43">
        <v>4.84</v>
      </c>
      <c r="P41" s="36">
        <v>4.7300000000000004</v>
      </c>
      <c r="Q41" s="36">
        <v>5.29</v>
      </c>
      <c r="R41" s="35">
        <v>0</v>
      </c>
      <c r="S41" s="27">
        <v>0</v>
      </c>
      <c r="T41" s="27">
        <v>0</v>
      </c>
      <c r="U41" s="43">
        <v>5.68</v>
      </c>
      <c r="V41" s="36">
        <v>4.26</v>
      </c>
      <c r="W41" s="39">
        <v>5.99</v>
      </c>
    </row>
    <row r="42" spans="1:23" ht="14.25" customHeight="1">
      <c r="A42" s="41"/>
      <c r="B42" s="29" t="s">
        <v>41</v>
      </c>
      <c r="C42" s="22"/>
      <c r="D42" s="23"/>
      <c r="E42" s="23"/>
      <c r="F42" s="22"/>
      <c r="G42" s="23"/>
      <c r="H42" s="23"/>
      <c r="I42" s="22"/>
      <c r="J42" s="23"/>
      <c r="K42" s="23"/>
      <c r="L42" s="22"/>
      <c r="M42" s="23"/>
      <c r="N42" s="23"/>
      <c r="O42" s="43"/>
      <c r="P42" s="36"/>
      <c r="Q42" s="36"/>
      <c r="R42" s="43"/>
      <c r="S42" s="36"/>
      <c r="T42" s="36"/>
      <c r="U42" s="43"/>
      <c r="V42" s="36"/>
      <c r="W42" s="39"/>
    </row>
    <row r="43" spans="1:23" ht="14.25" customHeight="1">
      <c r="A43" s="41"/>
      <c r="B43" s="44" t="s">
        <v>42</v>
      </c>
      <c r="C43" s="22">
        <v>71</v>
      </c>
      <c r="D43" s="23">
        <v>70</v>
      </c>
      <c r="E43" s="23">
        <v>71</v>
      </c>
      <c r="F43" s="22">
        <v>64</v>
      </c>
      <c r="G43" s="23">
        <v>84</v>
      </c>
      <c r="H43" s="23">
        <v>79</v>
      </c>
      <c r="I43" s="22">
        <v>0</v>
      </c>
      <c r="J43" s="23">
        <v>0</v>
      </c>
      <c r="K43" s="23">
        <v>0</v>
      </c>
      <c r="L43" s="22">
        <v>228</v>
      </c>
      <c r="M43" s="23">
        <v>216</v>
      </c>
      <c r="N43" s="23">
        <v>197</v>
      </c>
      <c r="O43" s="43">
        <v>8.26</v>
      </c>
      <c r="P43" s="36">
        <v>10.45</v>
      </c>
      <c r="Q43" s="36">
        <v>7.05</v>
      </c>
      <c r="R43" s="35">
        <v>0</v>
      </c>
      <c r="S43" s="27">
        <v>0</v>
      </c>
      <c r="T43" s="27">
        <v>0</v>
      </c>
      <c r="U43" s="43">
        <v>6.29</v>
      </c>
      <c r="V43" s="36">
        <v>4.46</v>
      </c>
      <c r="W43" s="39">
        <v>7.04</v>
      </c>
    </row>
    <row r="44" spans="1:23" ht="14.25" customHeight="1">
      <c r="A44" s="41"/>
      <c r="B44" s="29" t="s">
        <v>43</v>
      </c>
      <c r="C44" s="22"/>
      <c r="D44" s="23"/>
      <c r="E44" s="23"/>
      <c r="F44" s="22"/>
      <c r="G44" s="23"/>
      <c r="H44" s="23"/>
      <c r="I44" s="22"/>
      <c r="J44" s="23"/>
      <c r="K44" s="23"/>
      <c r="L44" s="22"/>
      <c r="M44" s="23"/>
      <c r="N44" s="23"/>
      <c r="O44" s="43"/>
      <c r="P44" s="36"/>
      <c r="Q44" s="36"/>
      <c r="R44" s="43"/>
      <c r="S44" s="36"/>
      <c r="T44" s="36"/>
      <c r="U44" s="43"/>
      <c r="V44" s="36"/>
      <c r="W44" s="39"/>
    </row>
    <row r="45" spans="1:23" ht="14.25" customHeight="1">
      <c r="A45" s="41"/>
      <c r="B45" s="44" t="s">
        <v>44</v>
      </c>
      <c r="C45" s="22">
        <v>107</v>
      </c>
      <c r="D45" s="23">
        <v>90</v>
      </c>
      <c r="E45" s="23">
        <v>123</v>
      </c>
      <c r="F45" s="22">
        <v>574</v>
      </c>
      <c r="G45" s="23">
        <v>522</v>
      </c>
      <c r="H45" s="23">
        <v>524</v>
      </c>
      <c r="I45" s="22">
        <v>0</v>
      </c>
      <c r="J45" s="23">
        <v>0</v>
      </c>
      <c r="K45" s="23">
        <v>0</v>
      </c>
      <c r="L45" s="22">
        <v>0</v>
      </c>
      <c r="M45" s="23">
        <v>0</v>
      </c>
      <c r="N45" s="23">
        <v>0</v>
      </c>
      <c r="O45" s="43">
        <v>5.37</v>
      </c>
      <c r="P45" s="36">
        <v>4.83</v>
      </c>
      <c r="Q45" s="36">
        <v>6.64</v>
      </c>
      <c r="R45" s="35">
        <v>0</v>
      </c>
      <c r="S45" s="27">
        <v>0</v>
      </c>
      <c r="T45" s="27">
        <v>0</v>
      </c>
      <c r="U45" s="35">
        <v>0</v>
      </c>
      <c r="V45" s="27">
        <v>0</v>
      </c>
      <c r="W45" s="28">
        <v>0</v>
      </c>
    </row>
    <row r="46" spans="1:23" ht="14.25" customHeight="1">
      <c r="A46" s="41"/>
      <c r="B46" s="44" t="s">
        <v>45</v>
      </c>
      <c r="C46" s="22">
        <v>32</v>
      </c>
      <c r="D46" s="23">
        <v>32</v>
      </c>
      <c r="E46" s="23">
        <v>25</v>
      </c>
      <c r="F46" s="22">
        <v>298</v>
      </c>
      <c r="G46" s="23">
        <v>308</v>
      </c>
      <c r="H46" s="23">
        <v>293</v>
      </c>
      <c r="I46" s="22">
        <v>0</v>
      </c>
      <c r="J46" s="23">
        <v>0</v>
      </c>
      <c r="K46" s="23">
        <v>0</v>
      </c>
      <c r="L46" s="22">
        <v>41</v>
      </c>
      <c r="M46" s="23">
        <v>24</v>
      </c>
      <c r="N46" s="23">
        <v>47</v>
      </c>
      <c r="O46" s="43">
        <v>3.08</v>
      </c>
      <c r="P46" s="36">
        <v>3.01</v>
      </c>
      <c r="Q46" s="36">
        <v>2.41</v>
      </c>
      <c r="R46" s="35">
        <v>0</v>
      </c>
      <c r="S46" s="27">
        <v>0</v>
      </c>
      <c r="T46" s="27">
        <v>0</v>
      </c>
      <c r="U46" s="43">
        <v>2.2999999999999998</v>
      </c>
      <c r="V46" s="36">
        <v>2.41</v>
      </c>
      <c r="W46" s="39">
        <v>1.64</v>
      </c>
    </row>
    <row r="47" spans="1:23" ht="22.5">
      <c r="A47" s="41"/>
      <c r="B47" s="45" t="s">
        <v>46</v>
      </c>
      <c r="C47" s="56"/>
      <c r="D47" s="47"/>
      <c r="E47" s="47"/>
      <c r="F47" s="56"/>
      <c r="G47" s="47"/>
      <c r="H47" s="47"/>
      <c r="I47" s="56"/>
      <c r="J47" s="47"/>
      <c r="K47" s="47"/>
      <c r="L47" s="56"/>
      <c r="M47" s="47"/>
      <c r="N47" s="47"/>
      <c r="O47" s="57"/>
      <c r="P47" s="49"/>
      <c r="Q47" s="49"/>
      <c r="R47" s="57"/>
      <c r="S47" s="49"/>
      <c r="T47" s="49"/>
      <c r="U47" s="57"/>
      <c r="V47" s="49"/>
      <c r="W47" s="50"/>
    </row>
    <row r="48" spans="1:23" ht="6.75" customHeight="1">
      <c r="A48" s="41"/>
      <c r="B48" s="44"/>
      <c r="C48" s="22"/>
      <c r="D48" s="23"/>
      <c r="E48" s="23"/>
      <c r="F48" s="22"/>
      <c r="G48" s="23"/>
      <c r="H48" s="23"/>
      <c r="I48" s="22"/>
      <c r="J48" s="23"/>
      <c r="K48" s="23"/>
      <c r="L48" s="22"/>
      <c r="M48" s="23"/>
      <c r="N48" s="23"/>
      <c r="O48" s="43"/>
      <c r="P48" s="36"/>
      <c r="Q48" s="36"/>
      <c r="R48" s="43"/>
      <c r="S48" s="36"/>
      <c r="T48" s="36"/>
      <c r="U48" s="43"/>
      <c r="V48" s="36"/>
      <c r="W48" s="39"/>
    </row>
    <row r="49" spans="1:23" ht="14.25" customHeight="1">
      <c r="A49" s="41"/>
      <c r="B49" s="52" t="s">
        <v>47</v>
      </c>
      <c r="C49" s="58">
        <v>900</v>
      </c>
      <c r="D49" s="59">
        <v>883</v>
      </c>
      <c r="E49" s="59">
        <v>955</v>
      </c>
      <c r="F49" s="58">
        <v>2592</v>
      </c>
      <c r="G49" s="59">
        <v>2595</v>
      </c>
      <c r="H49" s="59">
        <v>2437</v>
      </c>
      <c r="I49" s="58">
        <v>9473</v>
      </c>
      <c r="J49" s="59">
        <v>9046</v>
      </c>
      <c r="K49" s="59">
        <v>9134</v>
      </c>
      <c r="L49" s="58">
        <v>8723</v>
      </c>
      <c r="M49" s="59">
        <v>8384</v>
      </c>
      <c r="N49" s="59">
        <v>8031</v>
      </c>
      <c r="O49" s="60">
        <v>4.7300000000000004</v>
      </c>
      <c r="P49" s="61">
        <v>4.76</v>
      </c>
      <c r="Q49" s="61">
        <v>5.04</v>
      </c>
      <c r="R49" s="60">
        <v>0.15</v>
      </c>
      <c r="S49" s="61">
        <v>0.17</v>
      </c>
      <c r="T49" s="61">
        <v>0.21</v>
      </c>
      <c r="U49" s="60">
        <v>1.56</v>
      </c>
      <c r="V49" s="61">
        <v>1.53</v>
      </c>
      <c r="W49" s="62">
        <v>1.84</v>
      </c>
    </row>
    <row r="50" spans="1:23" ht="9" customHeight="1">
      <c r="A50" s="41"/>
      <c r="B50" s="52"/>
      <c r="C50" s="22"/>
      <c r="D50" s="23"/>
      <c r="E50" s="23"/>
      <c r="F50" s="22"/>
      <c r="G50" s="23"/>
      <c r="H50" s="23"/>
      <c r="I50" s="22"/>
      <c r="J50" s="23"/>
      <c r="K50" s="23"/>
      <c r="L50" s="22"/>
      <c r="M50" s="23"/>
      <c r="N50" s="23"/>
      <c r="O50" s="63"/>
      <c r="P50" s="64"/>
      <c r="Q50" s="64"/>
      <c r="R50" s="65"/>
      <c r="S50" s="59"/>
      <c r="T50" s="59"/>
      <c r="U50" s="66"/>
      <c r="V50" s="64"/>
      <c r="W50" s="67"/>
    </row>
    <row r="51" spans="1:23" ht="14.25" customHeight="1">
      <c r="A51" s="41"/>
      <c r="B51" s="29" t="s">
        <v>48</v>
      </c>
      <c r="C51" s="22"/>
      <c r="D51" s="23"/>
      <c r="E51" s="23"/>
      <c r="F51" s="22"/>
      <c r="G51" s="23"/>
      <c r="H51" s="23"/>
      <c r="I51" s="22"/>
      <c r="J51" s="23"/>
      <c r="K51" s="23"/>
      <c r="L51" s="22"/>
      <c r="M51" s="23"/>
      <c r="N51" s="23"/>
      <c r="O51" s="43"/>
      <c r="P51" s="36"/>
      <c r="Q51" s="36"/>
      <c r="R51" s="68"/>
      <c r="S51" s="23"/>
      <c r="T51" s="23"/>
      <c r="U51" s="69"/>
      <c r="V51" s="36"/>
      <c r="W51" s="39"/>
    </row>
    <row r="52" spans="1:23" ht="14.25" customHeight="1">
      <c r="A52" s="41"/>
      <c r="B52" s="44" t="s">
        <v>49</v>
      </c>
      <c r="C52" s="70">
        <v>0</v>
      </c>
      <c r="D52" s="23">
        <v>0</v>
      </c>
      <c r="E52" s="23">
        <v>19</v>
      </c>
      <c r="F52" s="70">
        <v>0</v>
      </c>
      <c r="G52" s="23">
        <v>0</v>
      </c>
      <c r="H52" s="23">
        <v>0</v>
      </c>
      <c r="I52" s="70">
        <v>0</v>
      </c>
      <c r="J52" s="23">
        <v>0</v>
      </c>
      <c r="K52" s="23">
        <v>0</v>
      </c>
      <c r="L52" s="70">
        <v>0</v>
      </c>
      <c r="M52" s="23">
        <v>0</v>
      </c>
      <c r="N52" s="23">
        <v>61</v>
      </c>
      <c r="O52" s="35"/>
      <c r="P52" s="27"/>
      <c r="Q52" s="27"/>
      <c r="R52" s="37"/>
      <c r="S52" s="27"/>
      <c r="T52" s="27"/>
      <c r="U52" s="37"/>
      <c r="V52" s="27"/>
      <c r="W52" s="39"/>
    </row>
    <row r="53" spans="1:23" ht="14.25" customHeight="1">
      <c r="A53" s="41"/>
      <c r="B53" s="52"/>
      <c r="C53" s="70"/>
      <c r="D53" s="23"/>
      <c r="E53" s="23"/>
      <c r="F53" s="70"/>
      <c r="G53" s="23"/>
      <c r="H53" s="23"/>
      <c r="I53" s="70"/>
      <c r="J53" s="23"/>
      <c r="K53" s="23"/>
      <c r="L53" s="70"/>
      <c r="M53" s="23"/>
      <c r="N53" s="23"/>
      <c r="O53" s="70"/>
      <c r="P53" s="23"/>
      <c r="Q53" s="23"/>
      <c r="R53" s="37"/>
      <c r="S53" s="27"/>
      <c r="T53" s="27"/>
      <c r="U53" s="71"/>
      <c r="V53" s="36"/>
      <c r="W53" s="39"/>
    </row>
    <row r="54" spans="1:23" ht="14.25" customHeight="1">
      <c r="A54" s="41"/>
      <c r="B54" s="72" t="s">
        <v>50</v>
      </c>
      <c r="C54" s="73">
        <v>900</v>
      </c>
      <c r="D54" s="74">
        <v>883</v>
      </c>
      <c r="E54" s="74">
        <v>974</v>
      </c>
      <c r="F54" s="73">
        <v>2592</v>
      </c>
      <c r="G54" s="74">
        <v>2595</v>
      </c>
      <c r="H54" s="74">
        <v>2437</v>
      </c>
      <c r="I54" s="73">
        <v>9473</v>
      </c>
      <c r="J54" s="74">
        <v>9046</v>
      </c>
      <c r="K54" s="74">
        <v>9134</v>
      </c>
      <c r="L54" s="73">
        <v>8723</v>
      </c>
      <c r="M54" s="74">
        <v>8384</v>
      </c>
      <c r="N54" s="74">
        <v>8092</v>
      </c>
      <c r="O54" s="75"/>
      <c r="P54" s="76"/>
      <c r="Q54" s="76"/>
      <c r="R54" s="77"/>
      <c r="S54" s="76"/>
      <c r="T54" s="76"/>
      <c r="U54" s="78"/>
      <c r="V54" s="79"/>
      <c r="W54" s="80"/>
    </row>
    <row r="55" spans="1:23" ht="4.5" customHeight="1">
      <c r="B55" s="81"/>
    </row>
    <row r="56" spans="1:23">
      <c r="B56" s="81" t="s">
        <v>51</v>
      </c>
    </row>
    <row r="57" spans="1:23" ht="8.25" customHeight="1">
      <c r="A57" s="1" t="s">
        <v>52</v>
      </c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3"/>
    </row>
  </sheetData>
  <mergeCells count="7">
    <mergeCell ref="U3:W3"/>
    <mergeCell ref="C3:E3"/>
    <mergeCell ref="F3:H3"/>
    <mergeCell ref="I3:K3"/>
    <mergeCell ref="L3:N3"/>
    <mergeCell ref="O3:Q3"/>
    <mergeCell ref="R3:T3"/>
  </mergeCells>
  <printOptions horizontalCentered="1" verticalCentered="1"/>
  <pageMargins left="3.7401574999999999E-2" right="3.7401574999999999E-2" top="0.75" bottom="0.53740157499999996" header="0" footer="0"/>
  <pageSetup paperSize="9" scale="6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61"/>
  <sheetViews>
    <sheetView view="pageBreakPreview" zoomScaleNormal="100" zoomScaleSheetLayoutView="100" workbookViewId="0">
      <pane xSplit="2" ySplit="3" topLeftCell="C4" activePane="bottomRight" state="frozen"/>
      <selection activeCell="C5" sqref="C5"/>
      <selection pane="topRight" activeCell="C5" sqref="C5"/>
      <selection pane="bottomLeft" activeCell="C5" sqref="C5"/>
      <selection pane="bottomRight" activeCell="C6" sqref="C6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19" customWidth="1"/>
    <col min="24" max="16384" width="9.140625" style="5"/>
  </cols>
  <sheetData>
    <row r="1" spans="1:23" ht="8.25" customHeight="1">
      <c r="A1" s="1" t="s">
        <v>52</v>
      </c>
      <c r="B1" s="81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2"/>
      <c r="V1" s="82"/>
      <c r="W1" s="83"/>
    </row>
    <row r="2" spans="1:23" ht="36.75" customHeight="1">
      <c r="A2" s="6"/>
      <c r="B2" s="9"/>
      <c r="C2" s="190" t="s">
        <v>53</v>
      </c>
      <c r="D2" s="191"/>
      <c r="E2" s="192"/>
      <c r="F2" s="190" t="s">
        <v>54</v>
      </c>
      <c r="G2" s="191"/>
      <c r="H2" s="192"/>
      <c r="I2" s="190" t="s">
        <v>55</v>
      </c>
      <c r="J2" s="191"/>
      <c r="K2" s="192"/>
      <c r="L2" s="190" t="s">
        <v>56</v>
      </c>
      <c r="M2" s="191"/>
      <c r="N2" s="192"/>
      <c r="O2" s="190" t="s">
        <v>57</v>
      </c>
      <c r="P2" s="191"/>
      <c r="Q2" s="192"/>
      <c r="R2" s="190" t="s">
        <v>58</v>
      </c>
      <c r="S2" s="191"/>
      <c r="T2" s="192"/>
      <c r="U2" s="85"/>
      <c r="V2" s="19"/>
    </row>
    <row r="3" spans="1:23" ht="36.75" customHeight="1">
      <c r="A3" s="6"/>
      <c r="B3" s="10"/>
      <c r="C3" s="11">
        <v>42614</v>
      </c>
      <c r="D3" s="12">
        <v>42522</v>
      </c>
      <c r="E3" s="13">
        <v>42248</v>
      </c>
      <c r="F3" s="11">
        <v>42614</v>
      </c>
      <c r="G3" s="12">
        <v>42522</v>
      </c>
      <c r="H3" s="13">
        <v>42248</v>
      </c>
      <c r="I3" s="11">
        <v>42614</v>
      </c>
      <c r="J3" s="12">
        <v>42522</v>
      </c>
      <c r="K3" s="13">
        <v>42248</v>
      </c>
      <c r="L3" s="11">
        <v>42614</v>
      </c>
      <c r="M3" s="12">
        <v>42522</v>
      </c>
      <c r="N3" s="13">
        <v>42248</v>
      </c>
      <c r="O3" s="11">
        <v>42614</v>
      </c>
      <c r="P3" s="12">
        <v>42522</v>
      </c>
      <c r="Q3" s="13">
        <v>42248</v>
      </c>
      <c r="R3" s="11">
        <v>42614</v>
      </c>
      <c r="S3" s="12">
        <v>42522</v>
      </c>
      <c r="T3" s="13">
        <v>42248</v>
      </c>
      <c r="U3" s="85"/>
      <c r="V3" s="19"/>
    </row>
    <row r="4" spans="1:23">
      <c r="A4" s="5"/>
      <c r="B4" s="15"/>
      <c r="C4" s="16"/>
      <c r="D4" s="17"/>
      <c r="E4" s="18"/>
      <c r="F4" s="86"/>
      <c r="G4" s="17"/>
      <c r="H4" s="17"/>
      <c r="I4" s="86"/>
      <c r="J4" s="17"/>
      <c r="K4" s="17"/>
      <c r="L4" s="86"/>
      <c r="M4" s="17"/>
      <c r="N4" s="17"/>
      <c r="O4" s="86"/>
      <c r="P4" s="17"/>
      <c r="Q4" s="17"/>
      <c r="R4" s="86"/>
      <c r="S4" s="87"/>
      <c r="T4" s="88"/>
      <c r="U4" s="85"/>
      <c r="V4" s="19"/>
    </row>
    <row r="5" spans="1:23" ht="6" customHeight="1">
      <c r="A5" s="5"/>
      <c r="B5" s="15"/>
      <c r="C5" s="20"/>
      <c r="D5" s="17"/>
      <c r="E5" s="18"/>
      <c r="F5" s="89"/>
      <c r="G5" s="17"/>
      <c r="H5" s="17"/>
      <c r="I5" s="89"/>
      <c r="J5" s="17"/>
      <c r="K5" s="17"/>
      <c r="L5" s="89"/>
      <c r="M5" s="17"/>
      <c r="N5" s="17"/>
      <c r="O5" s="89"/>
      <c r="P5" s="17"/>
      <c r="Q5" s="17"/>
      <c r="R5" s="89"/>
      <c r="S5" s="17"/>
      <c r="T5" s="18"/>
      <c r="U5" s="85"/>
      <c r="V5" s="19"/>
    </row>
    <row r="6" spans="1:23">
      <c r="A6" s="5"/>
      <c r="B6" s="21" t="s">
        <v>9</v>
      </c>
      <c r="C6" s="22">
        <v>997.00869999999998</v>
      </c>
      <c r="D6" s="23">
        <v>830.59320000000002</v>
      </c>
      <c r="E6" s="32">
        <v>958.50139999999999</v>
      </c>
      <c r="F6" s="22">
        <v>1211.45523644379</v>
      </c>
      <c r="G6" s="23">
        <v>995.22755406063595</v>
      </c>
      <c r="H6" s="23">
        <v>1175.90896099617</v>
      </c>
      <c r="I6" s="22">
        <v>26</v>
      </c>
      <c r="J6" s="23">
        <v>25</v>
      </c>
      <c r="K6" s="23">
        <v>29</v>
      </c>
      <c r="L6" s="22">
        <v>19</v>
      </c>
      <c r="M6" s="23">
        <v>12</v>
      </c>
      <c r="N6" s="23">
        <v>20</v>
      </c>
      <c r="O6" s="22">
        <v>7</v>
      </c>
      <c r="P6" s="23">
        <v>6</v>
      </c>
      <c r="Q6" s="23">
        <v>8</v>
      </c>
      <c r="R6" s="22">
        <v>46</v>
      </c>
      <c r="S6" s="23">
        <v>45</v>
      </c>
      <c r="T6" s="32">
        <v>-14</v>
      </c>
      <c r="U6" s="90"/>
      <c r="V6" s="19"/>
    </row>
    <row r="7" spans="1:23">
      <c r="A7" s="5"/>
      <c r="B7" s="29" t="s">
        <v>10</v>
      </c>
      <c r="C7" s="22">
        <v>888.73099999999999</v>
      </c>
      <c r="D7" s="23">
        <v>905.80960000000005</v>
      </c>
      <c r="E7" s="32">
        <v>962.35569999999996</v>
      </c>
      <c r="F7" s="22">
        <v>1078.3698580702501</v>
      </c>
      <c r="G7" s="23">
        <v>1091.5233218717001</v>
      </c>
      <c r="H7" s="23">
        <v>1169.6018837865199</v>
      </c>
      <c r="I7" s="22">
        <v>11</v>
      </c>
      <c r="J7" s="23">
        <v>10</v>
      </c>
      <c r="K7" s="23">
        <v>12</v>
      </c>
      <c r="L7" s="22">
        <v>5</v>
      </c>
      <c r="M7" s="23">
        <v>4</v>
      </c>
      <c r="N7" s="23">
        <v>5</v>
      </c>
      <c r="O7" s="22">
        <v>1</v>
      </c>
      <c r="P7" s="23">
        <v>1</v>
      </c>
      <c r="Q7" s="23">
        <v>1</v>
      </c>
      <c r="R7" s="22">
        <v>24</v>
      </c>
      <c r="S7" s="23">
        <v>13</v>
      </c>
      <c r="T7" s="32">
        <v>-5</v>
      </c>
      <c r="U7" s="90"/>
      <c r="V7" s="19"/>
    </row>
    <row r="8" spans="1:23">
      <c r="A8" s="5"/>
      <c r="B8" s="30" t="s">
        <v>11</v>
      </c>
      <c r="C8" s="22">
        <v>1345.4476</v>
      </c>
      <c r="D8" s="23">
        <v>1107.83</v>
      </c>
      <c r="E8" s="32">
        <v>1168.4429</v>
      </c>
      <c r="F8" s="22">
        <v>1578.59214569407</v>
      </c>
      <c r="G8" s="23">
        <v>1292.88077411325</v>
      </c>
      <c r="H8" s="23">
        <v>1378.39027179205</v>
      </c>
      <c r="I8" s="22">
        <v>3</v>
      </c>
      <c r="J8" s="23">
        <v>3</v>
      </c>
      <c r="K8" s="23">
        <v>4</v>
      </c>
      <c r="L8" s="22">
        <v>2</v>
      </c>
      <c r="M8" s="23">
        <v>1</v>
      </c>
      <c r="N8" s="23">
        <v>1</v>
      </c>
      <c r="O8" s="22">
        <v>0</v>
      </c>
      <c r="P8" s="23">
        <v>0</v>
      </c>
      <c r="Q8" s="23">
        <v>0</v>
      </c>
      <c r="R8" s="22">
        <v>-7</v>
      </c>
      <c r="S8" s="23">
        <v>-2</v>
      </c>
      <c r="T8" s="32">
        <v>-8</v>
      </c>
      <c r="U8" s="91"/>
      <c r="V8" s="19"/>
    </row>
    <row r="9" spans="1:23">
      <c r="A9" s="5"/>
      <c r="B9" s="30" t="s">
        <v>12</v>
      </c>
      <c r="C9" s="22">
        <v>736.05110000000002</v>
      </c>
      <c r="D9" s="23">
        <v>821.45280000000002</v>
      </c>
      <c r="E9" s="32">
        <v>876.21609999999998</v>
      </c>
      <c r="F9" s="22">
        <v>910.74498430696997</v>
      </c>
      <c r="G9" s="23">
        <v>1008.03441941189</v>
      </c>
      <c r="H9" s="23">
        <v>1083.2385757079601</v>
      </c>
      <c r="I9" s="22">
        <v>8</v>
      </c>
      <c r="J9" s="23">
        <v>7</v>
      </c>
      <c r="K9" s="23">
        <v>8</v>
      </c>
      <c r="L9" s="22">
        <v>4</v>
      </c>
      <c r="M9" s="23">
        <v>3</v>
      </c>
      <c r="N9" s="23">
        <v>4</v>
      </c>
      <c r="O9" s="22">
        <v>1</v>
      </c>
      <c r="P9" s="23">
        <v>1</v>
      </c>
      <c r="Q9" s="23">
        <v>1</v>
      </c>
      <c r="R9" s="22">
        <v>31</v>
      </c>
      <c r="S9" s="23">
        <v>15</v>
      </c>
      <c r="T9" s="32">
        <v>3</v>
      </c>
      <c r="U9" s="91"/>
      <c r="V9" s="19"/>
    </row>
    <row r="10" spans="1:23">
      <c r="A10" s="5"/>
      <c r="B10" s="29" t="s">
        <v>13</v>
      </c>
      <c r="C10" s="22">
        <v>1106.4572000000001</v>
      </c>
      <c r="D10" s="23">
        <v>763.65470000000005</v>
      </c>
      <c r="E10" s="32">
        <v>944.07209999999998</v>
      </c>
      <c r="F10" s="22">
        <v>1378.2187002511801</v>
      </c>
      <c r="G10" s="23">
        <v>945.53835986372098</v>
      </c>
      <c r="H10" s="23">
        <v>1194.89314162597</v>
      </c>
      <c r="I10" s="22">
        <v>15</v>
      </c>
      <c r="J10" s="23">
        <v>15</v>
      </c>
      <c r="K10" s="23">
        <v>17</v>
      </c>
      <c r="L10" s="22">
        <v>7</v>
      </c>
      <c r="M10" s="23">
        <v>4</v>
      </c>
      <c r="N10" s="23">
        <v>8</v>
      </c>
      <c r="O10" s="22">
        <v>6</v>
      </c>
      <c r="P10" s="23">
        <v>6</v>
      </c>
      <c r="Q10" s="23">
        <v>7</v>
      </c>
      <c r="R10" s="22">
        <v>-3</v>
      </c>
      <c r="S10" s="23">
        <v>36</v>
      </c>
      <c r="T10" s="32">
        <v>-6</v>
      </c>
      <c r="U10" s="91"/>
      <c r="V10" s="19"/>
    </row>
    <row r="11" spans="1:23">
      <c r="A11" s="5"/>
      <c r="B11" s="30" t="s">
        <v>14</v>
      </c>
      <c r="C11" s="22">
        <v>885.13610000000006</v>
      </c>
      <c r="D11" s="23">
        <v>663.95740000000001</v>
      </c>
      <c r="E11" s="32">
        <v>957.77419999999995</v>
      </c>
      <c r="F11" s="22">
        <v>1161.05475938981</v>
      </c>
      <c r="G11" s="23">
        <v>862.49392908169398</v>
      </c>
      <c r="H11" s="23">
        <v>1284.98620778754</v>
      </c>
      <c r="I11" s="22">
        <v>10</v>
      </c>
      <c r="J11" s="23">
        <v>10</v>
      </c>
      <c r="K11" s="23">
        <v>12</v>
      </c>
      <c r="L11" s="22">
        <v>4</v>
      </c>
      <c r="M11" s="23">
        <v>3</v>
      </c>
      <c r="N11" s="23">
        <v>5</v>
      </c>
      <c r="O11" s="22">
        <v>6</v>
      </c>
      <c r="P11" s="23">
        <v>6</v>
      </c>
      <c r="Q11" s="23">
        <v>7</v>
      </c>
      <c r="R11" s="22">
        <v>10</v>
      </c>
      <c r="S11" s="23">
        <v>28</v>
      </c>
      <c r="T11" s="32">
        <v>-6</v>
      </c>
      <c r="U11" s="91"/>
      <c r="V11" s="19"/>
    </row>
    <row r="12" spans="1:23">
      <c r="A12" s="5"/>
      <c r="B12" s="30" t="s">
        <v>15</v>
      </c>
      <c r="C12" s="22">
        <v>1536.3313000000001</v>
      </c>
      <c r="D12" s="23">
        <v>915.5403</v>
      </c>
      <c r="E12" s="32">
        <v>930.21289999999999</v>
      </c>
      <c r="F12" s="22">
        <v>1799.98086987946</v>
      </c>
      <c r="G12" s="23">
        <v>1072.1768253177099</v>
      </c>
      <c r="H12" s="23">
        <v>1102.09854062011</v>
      </c>
      <c r="I12" s="22">
        <v>5</v>
      </c>
      <c r="J12" s="23">
        <v>5</v>
      </c>
      <c r="K12" s="23">
        <v>5</v>
      </c>
      <c r="L12" s="22">
        <v>2</v>
      </c>
      <c r="M12" s="23">
        <v>1</v>
      </c>
      <c r="N12" s="23">
        <v>3</v>
      </c>
      <c r="O12" s="22">
        <v>0</v>
      </c>
      <c r="P12" s="23">
        <v>0</v>
      </c>
      <c r="Q12" s="23">
        <v>0</v>
      </c>
      <c r="R12" s="22">
        <v>-13</v>
      </c>
      <c r="S12" s="23">
        <v>8</v>
      </c>
      <c r="T12" s="32">
        <v>-1</v>
      </c>
      <c r="U12" s="91"/>
      <c r="V12" s="19"/>
    </row>
    <row r="13" spans="1:23">
      <c r="A13" s="5"/>
      <c r="B13" s="29" t="s">
        <v>16</v>
      </c>
      <c r="C13" s="22">
        <v>1025.5115000000001</v>
      </c>
      <c r="D13" s="23">
        <v>864.80600000000004</v>
      </c>
      <c r="E13" s="32">
        <v>983.61469999999997</v>
      </c>
      <c r="F13" s="22">
        <v>1154.6908111684199</v>
      </c>
      <c r="G13" s="23">
        <v>933.242261259369</v>
      </c>
      <c r="H13" s="23">
        <v>1082.5200930645101</v>
      </c>
      <c r="I13" s="22">
        <v>0</v>
      </c>
      <c r="J13" s="23">
        <v>0</v>
      </c>
      <c r="K13" s="23">
        <v>0</v>
      </c>
      <c r="L13" s="22">
        <v>6</v>
      </c>
      <c r="M13" s="23">
        <v>3</v>
      </c>
      <c r="N13" s="23">
        <v>4</v>
      </c>
      <c r="O13" s="22">
        <v>0</v>
      </c>
      <c r="P13" s="23">
        <v>0</v>
      </c>
      <c r="Q13" s="23">
        <v>0</v>
      </c>
      <c r="R13" s="22">
        <v>25</v>
      </c>
      <c r="S13" s="23">
        <v>-4</v>
      </c>
      <c r="T13" s="32">
        <v>-3</v>
      </c>
      <c r="U13" s="91"/>
      <c r="V13" s="19"/>
    </row>
    <row r="14" spans="1:23">
      <c r="A14" s="5"/>
      <c r="B14" s="30" t="s">
        <v>17</v>
      </c>
      <c r="C14" s="22">
        <v>969.43039999999996</v>
      </c>
      <c r="D14" s="23">
        <v>733.28819999999996</v>
      </c>
      <c r="E14" s="32">
        <v>967.87220000000002</v>
      </c>
      <c r="F14" s="22">
        <v>1169.36838526167</v>
      </c>
      <c r="G14" s="23">
        <v>824.064824492551</v>
      </c>
      <c r="H14" s="23">
        <v>1125.7185844087801</v>
      </c>
      <c r="I14" s="22">
        <v>0</v>
      </c>
      <c r="J14" s="23">
        <v>0</v>
      </c>
      <c r="K14" s="23">
        <v>0</v>
      </c>
      <c r="L14" s="22">
        <v>5</v>
      </c>
      <c r="M14" s="23">
        <v>2</v>
      </c>
      <c r="N14" s="23">
        <v>3</v>
      </c>
      <c r="O14" s="22">
        <v>0</v>
      </c>
      <c r="P14" s="23">
        <v>0</v>
      </c>
      <c r="Q14" s="23">
        <v>0</v>
      </c>
      <c r="R14" s="22">
        <v>19</v>
      </c>
      <c r="S14" s="23">
        <v>-10</v>
      </c>
      <c r="T14" s="32">
        <v>-5</v>
      </c>
      <c r="U14" s="91"/>
      <c r="V14" s="19"/>
    </row>
    <row r="15" spans="1:23">
      <c r="A15" s="5"/>
      <c r="B15" s="30" t="s">
        <v>18</v>
      </c>
      <c r="C15" s="22">
        <v>1073.1342</v>
      </c>
      <c r="D15" s="23">
        <v>994.47090000000003</v>
      </c>
      <c r="E15" s="32">
        <v>996.62609999999995</v>
      </c>
      <c r="F15" s="22">
        <v>1142.38071906034</v>
      </c>
      <c r="G15" s="23">
        <v>1040.6791036686</v>
      </c>
      <c r="H15" s="23">
        <v>1045.81118080683</v>
      </c>
      <c r="I15" s="22">
        <v>0</v>
      </c>
      <c r="J15" s="23">
        <v>0</v>
      </c>
      <c r="K15" s="23">
        <v>0</v>
      </c>
      <c r="L15" s="22">
        <v>2</v>
      </c>
      <c r="M15" s="23">
        <v>1</v>
      </c>
      <c r="N15" s="23">
        <v>1</v>
      </c>
      <c r="O15" s="22">
        <v>0</v>
      </c>
      <c r="P15" s="23">
        <v>0</v>
      </c>
      <c r="Q15" s="23">
        <v>0</v>
      </c>
      <c r="R15" s="22">
        <v>6</v>
      </c>
      <c r="S15" s="23">
        <v>6</v>
      </c>
      <c r="T15" s="32">
        <v>2</v>
      </c>
      <c r="U15" s="91"/>
      <c r="V15" s="19"/>
    </row>
    <row r="16" spans="1:23">
      <c r="A16" s="5"/>
      <c r="B16" s="29" t="s">
        <v>19</v>
      </c>
      <c r="C16" s="22">
        <v>0</v>
      </c>
      <c r="D16" s="23">
        <v>0</v>
      </c>
      <c r="E16" s="32">
        <v>0</v>
      </c>
      <c r="F16" s="22">
        <v>0</v>
      </c>
      <c r="G16" s="23">
        <v>0</v>
      </c>
      <c r="H16" s="23">
        <v>0</v>
      </c>
      <c r="I16" s="22">
        <v>0</v>
      </c>
      <c r="J16" s="23">
        <v>0</v>
      </c>
      <c r="K16" s="23">
        <v>0</v>
      </c>
      <c r="L16" s="22">
        <v>2</v>
      </c>
      <c r="M16" s="23">
        <v>1</v>
      </c>
      <c r="N16" s="23">
        <v>3</v>
      </c>
      <c r="O16" s="22">
        <v>0</v>
      </c>
      <c r="P16" s="23">
        <v>0</v>
      </c>
      <c r="Q16" s="23">
        <v>0</v>
      </c>
      <c r="R16" s="22">
        <v>0</v>
      </c>
      <c r="S16" s="23">
        <v>0</v>
      </c>
      <c r="T16" s="32">
        <v>0</v>
      </c>
      <c r="U16" s="91"/>
      <c r="V16" s="19"/>
    </row>
    <row r="17" spans="1:22">
      <c r="A17" s="5"/>
      <c r="B17" s="31"/>
      <c r="C17" s="22"/>
      <c r="D17" s="23"/>
      <c r="E17" s="32"/>
      <c r="F17" s="22"/>
      <c r="G17" s="23"/>
      <c r="H17" s="23"/>
      <c r="I17" s="22"/>
      <c r="J17" s="23"/>
      <c r="K17" s="23"/>
      <c r="L17" s="22"/>
      <c r="M17" s="23"/>
      <c r="N17" s="23"/>
      <c r="O17" s="22"/>
      <c r="P17" s="23"/>
      <c r="Q17" s="23"/>
      <c r="R17" s="22"/>
      <c r="S17" s="23"/>
      <c r="T17" s="32"/>
      <c r="U17" s="91"/>
      <c r="V17" s="19"/>
    </row>
    <row r="18" spans="1:22">
      <c r="A18" s="5"/>
      <c r="B18" s="21" t="s">
        <v>20</v>
      </c>
      <c r="C18" s="22">
        <v>724.21281336532297</v>
      </c>
      <c r="D18" s="23">
        <v>665.20146928208396</v>
      </c>
      <c r="E18" s="32">
        <v>656.60105252672804</v>
      </c>
      <c r="F18" s="22">
        <v>994.52218542233402</v>
      </c>
      <c r="G18" s="23">
        <v>927.01397039895005</v>
      </c>
      <c r="H18" s="23">
        <v>826.03288436864602</v>
      </c>
      <c r="I18" s="22">
        <v>68.239154586082833</v>
      </c>
      <c r="J18" s="23">
        <v>51.725435790014089</v>
      </c>
      <c r="K18" s="23">
        <v>48.429210215458959</v>
      </c>
      <c r="L18" s="22">
        <v>72.422410891395344</v>
      </c>
      <c r="M18" s="23">
        <v>74.486731718518868</v>
      </c>
      <c r="N18" s="23">
        <v>59.912493949367999</v>
      </c>
      <c r="O18" s="22">
        <v>17.637292582501001</v>
      </c>
      <c r="P18" s="23">
        <v>19.1358759455</v>
      </c>
      <c r="Q18" s="23">
        <v>32.0661725730005</v>
      </c>
      <c r="R18" s="92">
        <v>201.79153169797002</v>
      </c>
      <c r="S18" s="23">
        <v>194.082364000664</v>
      </c>
      <c r="T18" s="32">
        <v>141.35707050880899</v>
      </c>
      <c r="U18" s="93"/>
      <c r="V18" s="19"/>
    </row>
    <row r="19" spans="1:22">
      <c r="A19" s="5"/>
      <c r="B19" s="40" t="s">
        <v>21</v>
      </c>
      <c r="C19" s="22">
        <v>760.22469999999998</v>
      </c>
      <c r="D19" s="23">
        <v>662.17679999999996</v>
      </c>
      <c r="E19" s="32">
        <v>686.77980000000002</v>
      </c>
      <c r="F19" s="22">
        <v>946.30734539118998</v>
      </c>
      <c r="G19" s="23">
        <v>881.06894605321997</v>
      </c>
      <c r="H19" s="23">
        <v>831.62866122482205</v>
      </c>
      <c r="I19" s="22">
        <v>16.945409807499999</v>
      </c>
      <c r="J19" s="23">
        <v>19.555356</v>
      </c>
      <c r="K19" s="23">
        <v>21.657149</v>
      </c>
      <c r="L19" s="22">
        <v>25.054590192500001</v>
      </c>
      <c r="M19" s="23">
        <v>29.444644</v>
      </c>
      <c r="N19" s="23">
        <v>23.342851</v>
      </c>
      <c r="O19" s="22">
        <v>18</v>
      </c>
      <c r="P19" s="23">
        <v>19</v>
      </c>
      <c r="Q19" s="23">
        <v>31</v>
      </c>
      <c r="R19" s="22">
        <v>91</v>
      </c>
      <c r="S19" s="23">
        <v>103</v>
      </c>
      <c r="T19" s="32">
        <v>61</v>
      </c>
      <c r="U19" s="90"/>
      <c r="V19" s="19"/>
    </row>
    <row r="20" spans="1:22">
      <c r="A20" s="5"/>
      <c r="B20" s="29" t="s">
        <v>22</v>
      </c>
      <c r="C20" s="22"/>
      <c r="D20" s="23"/>
      <c r="E20" s="32"/>
      <c r="F20" s="22"/>
      <c r="G20" s="23"/>
      <c r="H20" s="23"/>
      <c r="I20" s="22"/>
      <c r="J20" s="23"/>
      <c r="K20" s="23"/>
      <c r="L20" s="22"/>
      <c r="M20" s="23"/>
      <c r="N20" s="23"/>
      <c r="O20" s="22"/>
      <c r="P20" s="23"/>
      <c r="Q20" s="23"/>
      <c r="R20" s="22"/>
      <c r="S20" s="23"/>
      <c r="T20" s="32"/>
      <c r="U20" s="90"/>
      <c r="V20" s="19"/>
    </row>
    <row r="21" spans="1:22">
      <c r="A21" s="5"/>
      <c r="B21" s="44" t="s">
        <v>59</v>
      </c>
      <c r="C21" s="22">
        <v>756.09659999999997</v>
      </c>
      <c r="D21" s="23">
        <v>831.47820000000002</v>
      </c>
      <c r="E21" s="32">
        <v>657.74860000000001</v>
      </c>
      <c r="F21" s="22">
        <v>957.27724446111404</v>
      </c>
      <c r="G21" s="23">
        <v>975.01505395683398</v>
      </c>
      <c r="H21" s="23">
        <v>676.75815090504602</v>
      </c>
      <c r="I21" s="22">
        <v>7.7007288075</v>
      </c>
      <c r="J21" s="23">
        <v>6</v>
      </c>
      <c r="K21" s="23">
        <v>0</v>
      </c>
      <c r="L21" s="22">
        <v>4.2992711925</v>
      </c>
      <c r="M21" s="23">
        <v>2</v>
      </c>
      <c r="N21" s="23">
        <v>2</v>
      </c>
      <c r="O21" s="22">
        <v>15</v>
      </c>
      <c r="P21" s="23">
        <v>17</v>
      </c>
      <c r="Q21" s="23">
        <v>26</v>
      </c>
      <c r="R21" s="22">
        <v>10</v>
      </c>
      <c r="S21" s="23">
        <v>1</v>
      </c>
      <c r="T21" s="32">
        <v>10</v>
      </c>
      <c r="U21" s="91"/>
      <c r="V21" s="19"/>
    </row>
    <row r="22" spans="1:22">
      <c r="A22" s="5"/>
      <c r="B22" s="29" t="s">
        <v>24</v>
      </c>
      <c r="C22" s="22"/>
      <c r="D22" s="23"/>
      <c r="E22" s="32"/>
      <c r="F22" s="22"/>
      <c r="G22" s="23"/>
      <c r="H22" s="23"/>
      <c r="I22" s="22"/>
      <c r="J22" s="23"/>
      <c r="K22" s="23"/>
      <c r="L22" s="22"/>
      <c r="M22" s="23"/>
      <c r="N22" s="23"/>
      <c r="O22" s="22"/>
      <c r="P22" s="23"/>
      <c r="Q22" s="23"/>
      <c r="R22" s="22"/>
      <c r="S22" s="23"/>
      <c r="T22" s="32"/>
      <c r="U22" s="90"/>
      <c r="V22" s="19"/>
    </row>
    <row r="23" spans="1:22">
      <c r="A23" s="5"/>
      <c r="B23" s="30" t="s">
        <v>25</v>
      </c>
      <c r="C23" s="22">
        <v>914.08019999999999</v>
      </c>
      <c r="D23" s="23">
        <v>878.23789999999997</v>
      </c>
      <c r="E23" s="32">
        <v>1033.6321</v>
      </c>
      <c r="F23" s="22">
        <v>980.73113016358195</v>
      </c>
      <c r="G23" s="23">
        <v>944.58527697036504</v>
      </c>
      <c r="H23" s="23">
        <v>928.15528807818498</v>
      </c>
      <c r="I23" s="22">
        <v>0</v>
      </c>
      <c r="J23" s="23">
        <v>0</v>
      </c>
      <c r="K23" s="23">
        <v>0</v>
      </c>
      <c r="L23" s="22">
        <v>2</v>
      </c>
      <c r="M23" s="23">
        <v>2</v>
      </c>
      <c r="N23" s="23">
        <v>2</v>
      </c>
      <c r="O23" s="22">
        <v>0</v>
      </c>
      <c r="P23" s="23">
        <v>0</v>
      </c>
      <c r="Q23" s="23">
        <v>0</v>
      </c>
      <c r="R23" s="22">
        <v>16</v>
      </c>
      <c r="S23" s="23">
        <v>13</v>
      </c>
      <c r="T23" s="32">
        <v>-4</v>
      </c>
      <c r="U23" s="91"/>
      <c r="V23" s="19"/>
    </row>
    <row r="24" spans="1:22">
      <c r="A24" s="5"/>
      <c r="B24" s="44" t="s">
        <v>26</v>
      </c>
      <c r="C24" s="22">
        <v>0</v>
      </c>
      <c r="D24" s="23">
        <v>-74.145099999999999</v>
      </c>
      <c r="E24" s="32">
        <v>922.17280000000005</v>
      </c>
      <c r="F24" s="22">
        <v>0</v>
      </c>
      <c r="G24" s="23">
        <v>1671.68830673569</v>
      </c>
      <c r="H24" s="23">
        <v>1417.87079447676</v>
      </c>
      <c r="I24" s="22">
        <v>0</v>
      </c>
      <c r="J24" s="23">
        <v>0</v>
      </c>
      <c r="K24" s="23">
        <v>0</v>
      </c>
      <c r="L24" s="22">
        <v>0</v>
      </c>
      <c r="M24" s="23">
        <v>0</v>
      </c>
      <c r="N24" s="23">
        <v>1</v>
      </c>
      <c r="O24" s="22">
        <v>1</v>
      </c>
      <c r="P24" s="23">
        <v>1</v>
      </c>
      <c r="Q24" s="23">
        <v>5</v>
      </c>
      <c r="R24" s="22">
        <v>1</v>
      </c>
      <c r="S24" s="23">
        <v>3</v>
      </c>
      <c r="T24" s="32">
        <v>-6</v>
      </c>
      <c r="U24" s="91"/>
      <c r="V24" s="19"/>
    </row>
    <row r="25" spans="1:22">
      <c r="A25" s="5"/>
      <c r="B25" s="29" t="s">
        <v>27</v>
      </c>
      <c r="C25" s="22"/>
      <c r="D25" s="23"/>
      <c r="E25" s="32"/>
      <c r="F25" s="22"/>
      <c r="G25" s="23"/>
      <c r="H25" s="23"/>
      <c r="I25" s="22"/>
      <c r="J25" s="23"/>
      <c r="K25" s="23"/>
      <c r="L25" s="22"/>
      <c r="M25" s="23"/>
      <c r="N25" s="23"/>
      <c r="O25" s="22"/>
      <c r="P25" s="23"/>
      <c r="Q25" s="23"/>
      <c r="R25" s="22"/>
      <c r="S25" s="23"/>
      <c r="T25" s="32"/>
      <c r="U25" s="90"/>
      <c r="V25" s="19"/>
    </row>
    <row r="26" spans="1:22">
      <c r="A26" s="5"/>
      <c r="B26" s="44" t="s">
        <v>28</v>
      </c>
      <c r="C26" s="22">
        <v>836.61689999999999</v>
      </c>
      <c r="D26" s="23">
        <v>668.24459999999999</v>
      </c>
      <c r="E26" s="32">
        <v>854.16330000000005</v>
      </c>
      <c r="F26" s="22">
        <v>934.45511326312203</v>
      </c>
      <c r="G26" s="23">
        <v>841.69032910144495</v>
      </c>
      <c r="H26" s="23">
        <v>989.52369328117197</v>
      </c>
      <c r="I26" s="22">
        <v>0</v>
      </c>
      <c r="J26" s="23">
        <v>0</v>
      </c>
      <c r="K26" s="23">
        <v>0</v>
      </c>
      <c r="L26" s="22">
        <v>6</v>
      </c>
      <c r="M26" s="23">
        <v>11</v>
      </c>
      <c r="N26" s="23">
        <v>5</v>
      </c>
      <c r="O26" s="22">
        <v>2</v>
      </c>
      <c r="P26" s="23">
        <v>2</v>
      </c>
      <c r="Q26" s="23">
        <v>0</v>
      </c>
      <c r="R26" s="22">
        <v>22</v>
      </c>
      <c r="S26" s="23">
        <v>32</v>
      </c>
      <c r="T26" s="32">
        <v>8</v>
      </c>
      <c r="U26" s="91"/>
      <c r="V26" s="19"/>
    </row>
    <row r="27" spans="1:22">
      <c r="A27" s="5"/>
      <c r="B27" s="29" t="s">
        <v>29</v>
      </c>
      <c r="C27" s="22"/>
      <c r="D27" s="23"/>
      <c r="E27" s="32"/>
      <c r="F27" s="22"/>
      <c r="G27" s="23"/>
      <c r="H27" s="23"/>
      <c r="I27" s="22"/>
      <c r="J27" s="23"/>
      <c r="K27" s="23"/>
      <c r="L27" s="22"/>
      <c r="M27" s="23"/>
      <c r="N27" s="23"/>
      <c r="O27" s="22"/>
      <c r="P27" s="23"/>
      <c r="Q27" s="23"/>
      <c r="R27" s="22"/>
      <c r="S27" s="23"/>
      <c r="T27" s="32"/>
      <c r="U27" s="90"/>
      <c r="V27" s="19"/>
    </row>
    <row r="28" spans="1:22">
      <c r="A28" s="5"/>
      <c r="B28" s="44" t="s">
        <v>60</v>
      </c>
      <c r="C28" s="22">
        <v>1424.3433</v>
      </c>
      <c r="D28" s="23">
        <v>1008.3651</v>
      </c>
      <c r="E28" s="32">
        <v>938.30319999999995</v>
      </c>
      <c r="F28" s="22">
        <v>1659.05464788732</v>
      </c>
      <c r="G28" s="23">
        <v>1103.4905595011301</v>
      </c>
      <c r="H28" s="23">
        <v>1056.5840117442899</v>
      </c>
      <c r="I28" s="22">
        <v>0</v>
      </c>
      <c r="J28" s="23">
        <v>0</v>
      </c>
      <c r="K28" s="23">
        <v>0</v>
      </c>
      <c r="L28" s="22">
        <v>0</v>
      </c>
      <c r="M28" s="23">
        <v>0</v>
      </c>
      <c r="N28" s="23">
        <v>1</v>
      </c>
      <c r="O28" s="22">
        <v>0</v>
      </c>
      <c r="P28" s="23">
        <v>0</v>
      </c>
      <c r="Q28" s="23">
        <v>0</v>
      </c>
      <c r="R28" s="22">
        <v>-2</v>
      </c>
      <c r="S28" s="23">
        <v>0</v>
      </c>
      <c r="T28" s="32">
        <v>1</v>
      </c>
      <c r="U28" s="91"/>
      <c r="V28" s="19"/>
    </row>
    <row r="29" spans="1:22">
      <c r="A29" s="5"/>
      <c r="B29" s="44" t="s">
        <v>31</v>
      </c>
      <c r="C29" s="22">
        <v>1061.9508000000001</v>
      </c>
      <c r="D29" s="23">
        <v>884.74620000000004</v>
      </c>
      <c r="E29" s="32">
        <v>679.30949999999996</v>
      </c>
      <c r="F29" s="22">
        <v>1112.09299533527</v>
      </c>
      <c r="G29" s="23">
        <v>943.44340523992696</v>
      </c>
      <c r="H29" s="23">
        <v>733.82586033029997</v>
      </c>
      <c r="I29" s="22">
        <v>0</v>
      </c>
      <c r="J29" s="23">
        <v>0</v>
      </c>
      <c r="K29" s="23">
        <v>0</v>
      </c>
      <c r="L29" s="22">
        <v>1</v>
      </c>
      <c r="M29" s="23">
        <v>1</v>
      </c>
      <c r="N29" s="23">
        <v>0</v>
      </c>
      <c r="O29" s="22">
        <v>0</v>
      </c>
      <c r="P29" s="23">
        <v>0</v>
      </c>
      <c r="Q29" s="23">
        <v>0</v>
      </c>
      <c r="R29" s="22">
        <v>2</v>
      </c>
      <c r="S29" s="23">
        <v>4</v>
      </c>
      <c r="T29" s="32">
        <v>4</v>
      </c>
      <c r="U29" s="91"/>
      <c r="V29" s="19"/>
    </row>
    <row r="30" spans="1:22">
      <c r="A30" s="5"/>
      <c r="B30" s="29" t="s">
        <v>32</v>
      </c>
      <c r="C30" s="22"/>
      <c r="D30" s="23"/>
      <c r="E30" s="32"/>
      <c r="F30" s="22"/>
      <c r="G30" s="23"/>
      <c r="H30" s="23"/>
      <c r="I30" s="22"/>
      <c r="J30" s="23"/>
      <c r="K30" s="23"/>
      <c r="L30" s="22"/>
      <c r="M30" s="23"/>
      <c r="N30" s="23"/>
      <c r="O30" s="22"/>
      <c r="P30" s="23"/>
      <c r="Q30" s="23"/>
      <c r="R30" s="22"/>
      <c r="S30" s="23"/>
      <c r="T30" s="32"/>
      <c r="U30" s="90"/>
      <c r="V30" s="19"/>
    </row>
    <row r="31" spans="1:22">
      <c r="A31" s="5"/>
      <c r="B31" s="44" t="s">
        <v>33</v>
      </c>
      <c r="C31" s="22">
        <v>589.69719999999995</v>
      </c>
      <c r="D31" s="23">
        <v>445.2894</v>
      </c>
      <c r="E31" s="32">
        <v>483.27420000000001</v>
      </c>
      <c r="F31" s="22">
        <v>895.01202689493402</v>
      </c>
      <c r="G31" s="23">
        <v>807.98584934407097</v>
      </c>
      <c r="H31" s="23">
        <v>741.36458727963202</v>
      </c>
      <c r="I31" s="22">
        <v>9.2446809999999999</v>
      </c>
      <c r="J31" s="23">
        <v>13.555356</v>
      </c>
      <c r="K31" s="23">
        <v>21.657149</v>
      </c>
      <c r="L31" s="22">
        <v>9.7553190000000001</v>
      </c>
      <c r="M31" s="23">
        <v>13.444644</v>
      </c>
      <c r="N31" s="23">
        <v>11.342851</v>
      </c>
      <c r="O31" s="22">
        <v>0</v>
      </c>
      <c r="P31" s="23">
        <v>0</v>
      </c>
      <c r="Q31" s="23">
        <v>0</v>
      </c>
      <c r="R31" s="22">
        <v>38</v>
      </c>
      <c r="S31" s="23">
        <v>44</v>
      </c>
      <c r="T31" s="32">
        <v>47</v>
      </c>
      <c r="U31" s="91"/>
      <c r="V31" s="19"/>
    </row>
    <row r="32" spans="1:22" ht="22.5">
      <c r="A32" s="5"/>
      <c r="B32" s="45" t="s">
        <v>34</v>
      </c>
      <c r="C32" s="46"/>
      <c r="D32" s="47"/>
      <c r="E32" s="94"/>
      <c r="F32" s="46"/>
      <c r="G32" s="47"/>
      <c r="H32" s="47"/>
      <c r="I32" s="22">
        <v>0</v>
      </c>
      <c r="J32" s="23">
        <v>0</v>
      </c>
      <c r="K32" s="23">
        <v>0</v>
      </c>
      <c r="L32" s="22">
        <v>1</v>
      </c>
      <c r="M32" s="23">
        <v>2</v>
      </c>
      <c r="N32" s="23">
        <v>1</v>
      </c>
      <c r="O32" s="22">
        <v>0</v>
      </c>
      <c r="P32" s="23">
        <v>0</v>
      </c>
      <c r="Q32" s="23">
        <v>0</v>
      </c>
      <c r="R32" s="95">
        <v>3</v>
      </c>
      <c r="S32" s="96">
        <v>7</v>
      </c>
      <c r="T32" s="97">
        <v>1</v>
      </c>
      <c r="U32" s="91"/>
      <c r="V32" s="19"/>
    </row>
    <row r="33" spans="1:22">
      <c r="A33" s="5"/>
      <c r="B33" s="44"/>
      <c r="C33" s="52"/>
      <c r="D33" s="53"/>
      <c r="E33" s="98"/>
      <c r="F33" s="52"/>
      <c r="G33" s="53"/>
      <c r="H33" s="53"/>
      <c r="I33" s="52"/>
      <c r="J33" s="53"/>
      <c r="K33" s="53"/>
      <c r="L33" s="52"/>
      <c r="M33" s="53"/>
      <c r="N33" s="53"/>
      <c r="O33" s="52"/>
      <c r="P33" s="53"/>
      <c r="Q33" s="53"/>
      <c r="R33" s="52"/>
      <c r="S33" s="53"/>
      <c r="T33" s="98"/>
      <c r="U33" s="93"/>
      <c r="V33" s="19"/>
    </row>
    <row r="34" spans="1:22">
      <c r="A34" s="5"/>
      <c r="B34" s="29" t="s">
        <v>35</v>
      </c>
      <c r="C34" s="22">
        <v>863.60019999999997</v>
      </c>
      <c r="D34" s="23">
        <v>797.99670000000003</v>
      </c>
      <c r="E34" s="32">
        <v>718.15570000000002</v>
      </c>
      <c r="F34" s="22">
        <v>1265.7916297759</v>
      </c>
      <c r="G34" s="23">
        <v>1041.34169575237</v>
      </c>
      <c r="H34" s="23">
        <v>878.01769677572202</v>
      </c>
      <c r="I34" s="22">
        <v>16.437257951647098</v>
      </c>
      <c r="J34" s="23">
        <v>3</v>
      </c>
      <c r="K34" s="23">
        <v>4</v>
      </c>
      <c r="L34" s="22">
        <v>19.562742048352902</v>
      </c>
      <c r="M34" s="23">
        <v>19</v>
      </c>
      <c r="N34" s="23">
        <v>14</v>
      </c>
      <c r="O34" s="22">
        <v>0</v>
      </c>
      <c r="P34" s="23">
        <v>0</v>
      </c>
      <c r="Q34" s="23">
        <v>0</v>
      </c>
      <c r="R34" s="22">
        <v>19</v>
      </c>
      <c r="S34" s="23">
        <v>31</v>
      </c>
      <c r="T34" s="32">
        <v>28</v>
      </c>
      <c r="U34" s="90"/>
      <c r="V34" s="19"/>
    </row>
    <row r="35" spans="1:22">
      <c r="A35" s="5"/>
      <c r="B35" s="29" t="s">
        <v>36</v>
      </c>
      <c r="C35" s="22"/>
      <c r="D35" s="23"/>
      <c r="E35" s="32"/>
      <c r="F35" s="22"/>
      <c r="G35" s="23"/>
      <c r="H35" s="23"/>
      <c r="I35" s="22"/>
      <c r="J35" s="23"/>
      <c r="K35" s="23"/>
      <c r="L35" s="22"/>
      <c r="M35" s="23"/>
      <c r="N35" s="23"/>
      <c r="O35" s="22"/>
      <c r="P35" s="23"/>
      <c r="Q35" s="23"/>
      <c r="R35" s="22"/>
      <c r="S35" s="23"/>
      <c r="T35" s="32"/>
      <c r="U35" s="90"/>
      <c r="V35" s="19"/>
    </row>
    <row r="36" spans="1:22">
      <c r="A36" s="5"/>
      <c r="B36" s="44" t="s">
        <v>37</v>
      </c>
      <c r="C36" s="22">
        <v>1131.0236</v>
      </c>
      <c r="D36" s="23">
        <v>874.04700000000003</v>
      </c>
      <c r="E36" s="32">
        <v>995.92309999999998</v>
      </c>
      <c r="F36" s="22">
        <v>1332.8963117880201</v>
      </c>
      <c r="G36" s="23">
        <v>1031.76194773266</v>
      </c>
      <c r="H36" s="23">
        <v>1135.5722208541899</v>
      </c>
      <c r="I36" s="22">
        <v>4</v>
      </c>
      <c r="J36" s="23">
        <v>3</v>
      </c>
      <c r="K36" s="23">
        <v>4</v>
      </c>
      <c r="L36" s="22">
        <v>4</v>
      </c>
      <c r="M36" s="23">
        <v>5</v>
      </c>
      <c r="N36" s="23">
        <v>3</v>
      </c>
      <c r="O36" s="22">
        <v>0</v>
      </c>
      <c r="P36" s="23">
        <v>0</v>
      </c>
      <c r="Q36" s="23">
        <v>0</v>
      </c>
      <c r="R36" s="22">
        <v>-1</v>
      </c>
      <c r="S36" s="23">
        <v>15</v>
      </c>
      <c r="T36" s="32">
        <v>1</v>
      </c>
      <c r="U36" s="91"/>
      <c r="V36" s="19"/>
    </row>
    <row r="37" spans="1:22">
      <c r="A37" s="5"/>
      <c r="B37" s="44" t="s">
        <v>38</v>
      </c>
      <c r="C37" s="22">
        <v>613.84370000000001</v>
      </c>
      <c r="D37" s="23">
        <v>678.88149999999996</v>
      </c>
      <c r="E37" s="32">
        <v>500.0111</v>
      </c>
      <c r="F37" s="22">
        <v>1117.8709731458</v>
      </c>
      <c r="G37" s="23">
        <v>976.16358921890401</v>
      </c>
      <c r="H37" s="23">
        <v>673.64537192841794</v>
      </c>
      <c r="I37" s="22">
        <v>12.4372579516471</v>
      </c>
      <c r="J37" s="23">
        <v>0</v>
      </c>
      <c r="K37" s="23">
        <v>0</v>
      </c>
      <c r="L37" s="22">
        <v>15.5627420483529</v>
      </c>
      <c r="M37" s="23">
        <v>13</v>
      </c>
      <c r="N37" s="23">
        <v>11</v>
      </c>
      <c r="O37" s="22">
        <v>0</v>
      </c>
      <c r="P37" s="23">
        <v>0</v>
      </c>
      <c r="Q37" s="23">
        <v>0</v>
      </c>
      <c r="R37" s="22">
        <v>25</v>
      </c>
      <c r="S37" s="23">
        <v>20</v>
      </c>
      <c r="T37" s="32">
        <v>32</v>
      </c>
      <c r="U37" s="91"/>
      <c r="V37" s="19"/>
    </row>
    <row r="38" spans="1:22">
      <c r="A38" s="5"/>
      <c r="B38" s="44" t="s">
        <v>39</v>
      </c>
      <c r="C38" s="52"/>
      <c r="D38" s="53"/>
      <c r="E38" s="98"/>
      <c r="F38" s="52"/>
      <c r="G38" s="53"/>
      <c r="H38" s="53"/>
      <c r="I38" s="22">
        <v>0</v>
      </c>
      <c r="J38" s="23">
        <v>0</v>
      </c>
      <c r="K38" s="23">
        <v>0</v>
      </c>
      <c r="L38" s="22">
        <v>0</v>
      </c>
      <c r="M38" s="23">
        <v>0</v>
      </c>
      <c r="N38" s="23">
        <v>0</v>
      </c>
      <c r="O38" s="22">
        <v>0</v>
      </c>
      <c r="P38" s="23">
        <v>0</v>
      </c>
      <c r="Q38" s="23">
        <v>0</v>
      </c>
      <c r="R38" s="22">
        <v>-5</v>
      </c>
      <c r="S38" s="23">
        <v>-4</v>
      </c>
      <c r="T38" s="32">
        <v>-5</v>
      </c>
      <c r="U38" s="91"/>
      <c r="V38" s="19"/>
    </row>
    <row r="39" spans="1:22">
      <c r="A39" s="5"/>
      <c r="B39" s="44"/>
      <c r="C39" s="52"/>
      <c r="D39" s="53"/>
      <c r="E39" s="98"/>
      <c r="F39" s="52"/>
      <c r="G39" s="53"/>
      <c r="H39" s="53"/>
      <c r="I39" s="52"/>
      <c r="J39" s="53"/>
      <c r="K39" s="53"/>
      <c r="L39" s="52"/>
      <c r="M39" s="53"/>
      <c r="N39" s="53"/>
      <c r="O39" s="52"/>
      <c r="P39" s="53"/>
      <c r="Q39" s="53"/>
      <c r="R39" s="52"/>
      <c r="S39" s="53"/>
      <c r="T39" s="98"/>
      <c r="U39" s="93"/>
      <c r="V39" s="19"/>
    </row>
    <row r="40" spans="1:22">
      <c r="A40" s="5"/>
      <c r="B40" s="29" t="s">
        <v>40</v>
      </c>
      <c r="C40" s="22">
        <v>588.07420000000002</v>
      </c>
      <c r="D40" s="23">
        <v>582.6037</v>
      </c>
      <c r="E40" s="32">
        <v>570.44389999999999</v>
      </c>
      <c r="F40" s="22">
        <v>927.64837016959996</v>
      </c>
      <c r="G40" s="23">
        <v>920.42860586690404</v>
      </c>
      <c r="H40" s="23">
        <v>809.66293602342898</v>
      </c>
      <c r="I40" s="22">
        <v>34.270788700030003</v>
      </c>
      <c r="J40" s="23">
        <v>30.237933780030001</v>
      </c>
      <c r="K40" s="23">
        <v>22.774145890000298</v>
      </c>
      <c r="L40" s="22">
        <v>26.72921129997</v>
      </c>
      <c r="M40" s="23">
        <v>26.762066219969999</v>
      </c>
      <c r="N40" s="23">
        <v>22.225854109999702</v>
      </c>
      <c r="O40" s="22">
        <v>0</v>
      </c>
      <c r="P40" s="23">
        <v>0</v>
      </c>
      <c r="Q40" s="23">
        <v>1</v>
      </c>
      <c r="R40" s="22">
        <v>91</v>
      </c>
      <c r="S40" s="23">
        <v>61</v>
      </c>
      <c r="T40" s="32">
        <v>52</v>
      </c>
      <c r="U40" s="90"/>
      <c r="V40" s="19"/>
    </row>
    <row r="41" spans="1:22">
      <c r="A41" s="5"/>
      <c r="B41" s="29" t="s">
        <v>41</v>
      </c>
      <c r="C41" s="22"/>
      <c r="D41" s="23"/>
      <c r="E41" s="32"/>
      <c r="F41" s="22"/>
      <c r="G41" s="23"/>
      <c r="H41" s="23"/>
      <c r="I41" s="22"/>
      <c r="J41" s="23"/>
      <c r="K41" s="23"/>
      <c r="L41" s="22"/>
      <c r="M41" s="23"/>
      <c r="N41" s="23"/>
      <c r="O41" s="22"/>
      <c r="P41" s="23"/>
      <c r="Q41" s="23"/>
      <c r="R41" s="22"/>
      <c r="S41" s="23"/>
      <c r="T41" s="32"/>
      <c r="U41" s="90"/>
      <c r="V41" s="19"/>
    </row>
    <row r="42" spans="1:22">
      <c r="A42" s="5"/>
      <c r="B42" s="44" t="s">
        <v>42</v>
      </c>
      <c r="C42" s="22">
        <v>529.31359999999995</v>
      </c>
      <c r="D42" s="23">
        <v>574.52430000000004</v>
      </c>
      <c r="E42" s="32">
        <v>629.77359999999999</v>
      </c>
      <c r="F42" s="22">
        <v>741.25520729259301</v>
      </c>
      <c r="G42" s="23">
        <v>796.95925659755005</v>
      </c>
      <c r="H42" s="23">
        <v>896.256453935629</v>
      </c>
      <c r="I42" s="22">
        <v>10.17547954752775</v>
      </c>
      <c r="J42" s="23">
        <v>8.2200887465277503</v>
      </c>
      <c r="K42" s="23">
        <v>7.7160849482502778</v>
      </c>
      <c r="L42" s="22">
        <v>4.8245204524722496</v>
      </c>
      <c r="M42" s="23">
        <v>4.7799112534722488</v>
      </c>
      <c r="N42" s="23">
        <v>7.2839150517497222</v>
      </c>
      <c r="O42" s="22">
        <v>0</v>
      </c>
      <c r="P42" s="23">
        <v>0</v>
      </c>
      <c r="Q42" s="23">
        <v>0</v>
      </c>
      <c r="R42" s="22">
        <v>48</v>
      </c>
      <c r="S42" s="23">
        <v>23</v>
      </c>
      <c r="T42" s="32">
        <v>14</v>
      </c>
      <c r="U42" s="91"/>
      <c r="V42" s="19"/>
    </row>
    <row r="43" spans="1:22">
      <c r="A43" s="5"/>
      <c r="B43" s="29" t="s">
        <v>43</v>
      </c>
      <c r="C43" s="22"/>
      <c r="D43" s="23"/>
      <c r="E43" s="32"/>
      <c r="F43" s="22"/>
      <c r="G43" s="23"/>
      <c r="H43" s="23"/>
      <c r="I43" s="22"/>
      <c r="J43" s="23"/>
      <c r="K43" s="23"/>
      <c r="L43" s="22"/>
      <c r="M43" s="23"/>
      <c r="N43" s="23"/>
      <c r="O43" s="22"/>
      <c r="P43" s="23"/>
      <c r="Q43" s="23"/>
      <c r="R43" s="22"/>
      <c r="S43" s="23"/>
      <c r="T43" s="32"/>
      <c r="U43" s="90"/>
      <c r="V43" s="19"/>
    </row>
    <row r="44" spans="1:22">
      <c r="A44" s="5"/>
      <c r="B44" s="44" t="s">
        <v>44</v>
      </c>
      <c r="C44" s="22">
        <v>609.40440000000001</v>
      </c>
      <c r="D44" s="23">
        <v>581.39869999999996</v>
      </c>
      <c r="E44" s="32">
        <v>482.7602</v>
      </c>
      <c r="F44" s="22">
        <v>1023.71181119611</v>
      </c>
      <c r="G44" s="23">
        <v>976.83089204232499</v>
      </c>
      <c r="H44" s="23">
        <v>694.25807320268098</v>
      </c>
      <c r="I44" s="22">
        <v>16</v>
      </c>
      <c r="J44" s="23">
        <v>15</v>
      </c>
      <c r="K44" s="23">
        <v>12</v>
      </c>
      <c r="L44" s="22">
        <v>17</v>
      </c>
      <c r="M44" s="23">
        <v>18</v>
      </c>
      <c r="N44" s="23">
        <v>12</v>
      </c>
      <c r="O44" s="22">
        <v>0</v>
      </c>
      <c r="P44" s="23">
        <v>0</v>
      </c>
      <c r="Q44" s="23">
        <v>0</v>
      </c>
      <c r="R44" s="22">
        <v>33</v>
      </c>
      <c r="S44" s="23">
        <v>30</v>
      </c>
      <c r="T44" s="32">
        <v>41</v>
      </c>
      <c r="U44" s="91"/>
      <c r="V44" s="19"/>
    </row>
    <row r="45" spans="1:22">
      <c r="A45" s="5"/>
      <c r="B45" s="44" t="s">
        <v>45</v>
      </c>
      <c r="C45" s="22">
        <v>628.41179999999997</v>
      </c>
      <c r="D45" s="23">
        <v>603.90269999999998</v>
      </c>
      <c r="E45" s="32">
        <v>803.63549999999998</v>
      </c>
      <c r="F45" s="22">
        <v>1114.9456500070701</v>
      </c>
      <c r="G45" s="23">
        <v>1022.50232548176</v>
      </c>
      <c r="H45" s="23">
        <v>1096.9886576443801</v>
      </c>
      <c r="I45" s="22">
        <v>7</v>
      </c>
      <c r="J45" s="23">
        <v>6</v>
      </c>
      <c r="K45" s="23">
        <v>4</v>
      </c>
      <c r="L45" s="22">
        <v>5</v>
      </c>
      <c r="M45" s="23">
        <v>4</v>
      </c>
      <c r="N45" s="23">
        <v>3</v>
      </c>
      <c r="O45" s="22">
        <v>0</v>
      </c>
      <c r="P45" s="23">
        <v>0</v>
      </c>
      <c r="Q45" s="23">
        <v>0</v>
      </c>
      <c r="R45" s="22">
        <v>8</v>
      </c>
      <c r="S45" s="23">
        <v>6</v>
      </c>
      <c r="T45" s="32">
        <v>-4</v>
      </c>
      <c r="U45" s="91"/>
      <c r="V45" s="19"/>
    </row>
    <row r="46" spans="1:22" ht="22.5">
      <c r="A46" s="5"/>
      <c r="B46" s="45" t="s">
        <v>46</v>
      </c>
      <c r="C46" s="46"/>
      <c r="D46" s="47"/>
      <c r="E46" s="94"/>
      <c r="F46" s="46"/>
      <c r="G46" s="47"/>
      <c r="H46" s="47"/>
      <c r="I46" s="22">
        <v>1.09530915250225</v>
      </c>
      <c r="J46" s="23">
        <v>1</v>
      </c>
      <c r="K46" s="23">
        <v>0</v>
      </c>
      <c r="L46" s="22">
        <v>0.90469084749775008</v>
      </c>
      <c r="M46" s="23">
        <v>0</v>
      </c>
      <c r="N46" s="23">
        <v>0</v>
      </c>
      <c r="O46" s="22">
        <v>0</v>
      </c>
      <c r="P46" s="23">
        <v>0</v>
      </c>
      <c r="Q46" s="23">
        <v>1</v>
      </c>
      <c r="R46" s="95">
        <v>2</v>
      </c>
      <c r="S46" s="96">
        <v>2</v>
      </c>
      <c r="T46" s="97">
        <v>1</v>
      </c>
      <c r="U46" s="91"/>
      <c r="V46" s="19"/>
    </row>
    <row r="47" spans="1:22">
      <c r="A47" s="5"/>
      <c r="B47" s="44"/>
      <c r="C47" s="22"/>
      <c r="D47" s="23"/>
      <c r="E47" s="32"/>
      <c r="F47" s="22"/>
      <c r="G47" s="23"/>
      <c r="H47" s="23"/>
      <c r="I47" s="22"/>
      <c r="J47" s="23"/>
      <c r="K47" s="23"/>
      <c r="L47" s="22"/>
      <c r="M47" s="23"/>
      <c r="N47" s="23"/>
      <c r="O47" s="22"/>
      <c r="P47" s="23"/>
      <c r="Q47" s="23"/>
      <c r="R47" s="22"/>
      <c r="S47" s="23"/>
      <c r="T47" s="32"/>
      <c r="U47" s="91"/>
      <c r="V47" s="19"/>
    </row>
    <row r="48" spans="1:22">
      <c r="B48" s="52" t="s">
        <v>47</v>
      </c>
      <c r="C48" s="99">
        <v>796.50072426157305</v>
      </c>
      <c r="D48" s="74">
        <v>709.64580000000001</v>
      </c>
      <c r="E48" s="100">
        <v>735.10839999999996</v>
      </c>
      <c r="F48" s="99">
        <v>1070.5615224326</v>
      </c>
      <c r="G48" s="74">
        <v>962.25698006736695</v>
      </c>
      <c r="H48" s="74">
        <v>937.09688940655303</v>
      </c>
      <c r="I48" s="101">
        <v>93.653456459177107</v>
      </c>
      <c r="J48" s="59">
        <v>76.793289780029994</v>
      </c>
      <c r="K48" s="59">
        <v>77.431294890000402</v>
      </c>
      <c r="L48" s="101">
        <v>92.346543540822893</v>
      </c>
      <c r="M48" s="59">
        <v>87.206710219970006</v>
      </c>
      <c r="N48" s="59">
        <v>79.568705109999598</v>
      </c>
      <c r="O48" s="101">
        <v>25</v>
      </c>
      <c r="P48" s="59">
        <v>26</v>
      </c>
      <c r="Q48" s="102">
        <v>40</v>
      </c>
      <c r="R48" s="103"/>
      <c r="S48" s="23"/>
      <c r="T48" s="32"/>
      <c r="U48" s="90"/>
      <c r="V48" s="19"/>
    </row>
    <row r="49" spans="2:22">
      <c r="B49" s="52"/>
      <c r="C49" s="65"/>
      <c r="D49" s="59"/>
      <c r="E49" s="59"/>
      <c r="F49" s="65"/>
      <c r="G49" s="59"/>
      <c r="H49" s="59"/>
      <c r="I49" s="22"/>
      <c r="J49" s="23"/>
      <c r="K49" s="23"/>
      <c r="L49" s="22"/>
      <c r="M49" s="23"/>
      <c r="N49" s="32"/>
      <c r="O49" s="68"/>
      <c r="P49" s="23"/>
      <c r="Q49" s="32"/>
      <c r="R49" s="22"/>
      <c r="S49" s="23"/>
      <c r="T49" s="32"/>
      <c r="U49" s="90"/>
      <c r="V49" s="19"/>
    </row>
    <row r="50" spans="2:22">
      <c r="B50" s="29" t="s">
        <v>48</v>
      </c>
      <c r="C50" s="68"/>
      <c r="D50" s="23"/>
      <c r="E50" s="23"/>
      <c r="F50" s="68"/>
      <c r="G50" s="23"/>
      <c r="H50" s="23"/>
      <c r="I50" s="22"/>
      <c r="J50" s="23"/>
      <c r="K50" s="23"/>
      <c r="L50" s="22"/>
      <c r="M50" s="23"/>
      <c r="N50" s="32"/>
      <c r="O50" s="68"/>
      <c r="P50" s="23"/>
      <c r="Q50" s="32"/>
      <c r="R50" s="22"/>
      <c r="S50" s="23"/>
      <c r="T50" s="32"/>
      <c r="U50" s="90"/>
      <c r="V50" s="19"/>
    </row>
    <row r="51" spans="2:22">
      <c r="B51" s="44" t="s">
        <v>49</v>
      </c>
      <c r="C51" s="68"/>
      <c r="D51" s="23"/>
      <c r="E51" s="23"/>
      <c r="F51" s="68"/>
      <c r="G51" s="23"/>
      <c r="H51" s="23"/>
      <c r="I51" s="22">
        <v>0</v>
      </c>
      <c r="J51" s="23">
        <v>0</v>
      </c>
      <c r="K51" s="23">
        <v>0</v>
      </c>
      <c r="L51" s="22">
        <v>0</v>
      </c>
      <c r="M51" s="23">
        <v>0</v>
      </c>
      <c r="N51" s="32">
        <v>0</v>
      </c>
      <c r="O51" s="68">
        <v>0</v>
      </c>
      <c r="P51" s="23">
        <v>0</v>
      </c>
      <c r="Q51" s="32">
        <v>10</v>
      </c>
      <c r="R51" s="22"/>
      <c r="S51" s="23"/>
      <c r="T51" s="32"/>
      <c r="U51" s="91"/>
      <c r="V51" s="19"/>
    </row>
    <row r="52" spans="2:22" ht="5.25" customHeight="1">
      <c r="B52" s="104"/>
      <c r="C52" s="105"/>
      <c r="D52" s="53"/>
      <c r="E52" s="53"/>
      <c r="F52" s="105"/>
      <c r="G52" s="53"/>
      <c r="H52" s="53"/>
      <c r="I52" s="52"/>
      <c r="J52" s="53"/>
      <c r="K52" s="53"/>
      <c r="L52" s="52"/>
      <c r="M52" s="53"/>
      <c r="N52" s="98"/>
      <c r="O52" s="105"/>
      <c r="P52" s="53"/>
      <c r="Q52" s="98"/>
      <c r="R52" s="22"/>
      <c r="S52" s="23"/>
      <c r="T52" s="32"/>
      <c r="U52" s="91"/>
      <c r="V52" s="19"/>
    </row>
    <row r="53" spans="2:22">
      <c r="B53" s="52" t="s">
        <v>61</v>
      </c>
      <c r="C53" s="68"/>
      <c r="D53" s="23"/>
      <c r="E53" s="23"/>
      <c r="F53" s="68"/>
      <c r="G53" s="23"/>
      <c r="H53" s="23"/>
      <c r="I53" s="22"/>
      <c r="J53" s="23"/>
      <c r="K53" s="23"/>
      <c r="L53" s="22"/>
      <c r="M53" s="23"/>
      <c r="N53" s="32"/>
      <c r="O53" s="68"/>
      <c r="P53" s="23"/>
      <c r="Q53" s="32"/>
      <c r="R53" s="22">
        <v>-1</v>
      </c>
      <c r="S53" s="23">
        <v>0</v>
      </c>
      <c r="T53" s="32">
        <v>3</v>
      </c>
      <c r="U53" s="90"/>
      <c r="V53" s="19"/>
    </row>
    <row r="54" spans="2:22" ht="4.5" customHeight="1">
      <c r="B54" s="52"/>
      <c r="C54" s="68"/>
      <c r="D54" s="23"/>
      <c r="E54" s="23"/>
      <c r="F54" s="68"/>
      <c r="G54" s="23"/>
      <c r="H54" s="23"/>
      <c r="I54" s="22"/>
      <c r="J54" s="23"/>
      <c r="K54" s="23"/>
      <c r="L54" s="22"/>
      <c r="M54" s="23"/>
      <c r="N54" s="32"/>
      <c r="O54" s="68"/>
      <c r="P54" s="23"/>
      <c r="Q54" s="32"/>
      <c r="R54" s="22"/>
      <c r="S54" s="23"/>
      <c r="T54" s="32"/>
      <c r="U54" s="90"/>
      <c r="V54" s="19"/>
    </row>
    <row r="55" spans="2:22">
      <c r="B55" s="52" t="s">
        <v>50</v>
      </c>
      <c r="C55" s="68"/>
      <c r="D55" s="23"/>
      <c r="E55" s="23"/>
      <c r="F55" s="68"/>
      <c r="G55" s="23"/>
      <c r="H55" s="23"/>
      <c r="I55" s="99">
        <v>93.653456459177107</v>
      </c>
      <c r="J55" s="74">
        <v>76.793289780029994</v>
      </c>
      <c r="K55" s="100">
        <v>77.431294890000402</v>
      </c>
      <c r="L55" s="99">
        <v>92.346543540822893</v>
      </c>
      <c r="M55" s="74">
        <v>87.206710219970006</v>
      </c>
      <c r="N55" s="100">
        <v>79.568705109999598</v>
      </c>
      <c r="O55" s="106">
        <v>25</v>
      </c>
      <c r="P55" s="74">
        <v>26</v>
      </c>
      <c r="Q55" s="100">
        <v>50</v>
      </c>
      <c r="R55" s="101">
        <v>246</v>
      </c>
      <c r="S55" s="59">
        <v>240</v>
      </c>
      <c r="T55" s="102">
        <v>131</v>
      </c>
      <c r="U55" s="90"/>
      <c r="V55" s="19"/>
    </row>
    <row r="56" spans="2:22" ht="4.5" customHeight="1">
      <c r="B56" s="21"/>
      <c r="C56" s="68"/>
      <c r="D56" s="68"/>
      <c r="E56" s="68"/>
      <c r="F56" s="68"/>
      <c r="G56" s="68"/>
      <c r="H56" s="68"/>
      <c r="I56" s="65"/>
      <c r="J56" s="65"/>
      <c r="K56" s="65"/>
      <c r="L56" s="65"/>
      <c r="M56" s="65"/>
      <c r="N56" s="65"/>
      <c r="O56" s="65"/>
      <c r="P56" s="68"/>
      <c r="Q56" s="107"/>
      <c r="R56" s="22"/>
      <c r="S56" s="68"/>
      <c r="T56" s="107"/>
      <c r="U56" s="90"/>
      <c r="V56" s="19"/>
    </row>
    <row r="57" spans="2:22">
      <c r="B57" s="31" t="s">
        <v>62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107"/>
      <c r="R57" s="22">
        <v>-10</v>
      </c>
      <c r="S57" s="23">
        <v>-5</v>
      </c>
      <c r="T57" s="32">
        <v>-15</v>
      </c>
      <c r="U57" s="90"/>
      <c r="V57" s="19"/>
    </row>
    <row r="58" spans="2:22" ht="4.5" customHeight="1">
      <c r="B58" s="21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107"/>
      <c r="R58" s="22"/>
      <c r="S58" s="23"/>
      <c r="T58" s="32"/>
      <c r="U58" s="90"/>
      <c r="V58" s="19"/>
    </row>
    <row r="59" spans="2:22">
      <c r="B59" s="108" t="s">
        <v>63</v>
      </c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10"/>
      <c r="R59" s="99">
        <v>236</v>
      </c>
      <c r="S59" s="74">
        <v>235</v>
      </c>
      <c r="T59" s="100">
        <v>115</v>
      </c>
      <c r="U59" s="90"/>
      <c r="V59" s="19"/>
    </row>
    <row r="60" spans="2:22" ht="4.5" customHeight="1">
      <c r="B60" s="81"/>
    </row>
    <row r="61" spans="2:22">
      <c r="B61" s="81" t="s">
        <v>51</v>
      </c>
    </row>
  </sheetData>
  <mergeCells count="6">
    <mergeCell ref="R2:T2"/>
    <mergeCell ref="C2:E2"/>
    <mergeCell ref="F2:H2"/>
    <mergeCell ref="I2:K2"/>
    <mergeCell ref="L2:N2"/>
    <mergeCell ref="O2:Q2"/>
  </mergeCells>
  <printOptions horizontalCentered="1" verticalCentered="1"/>
  <pageMargins left="3.7401574999999999E-2" right="3.7401574999999999E-2" top="0.75" bottom="0.53740157499999996" header="0" footer="0"/>
  <pageSetup paperSize="9" scale="64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C114"/>
  <sheetViews>
    <sheetView view="pageBreakPreview" zoomScaleNormal="100" zoomScaleSheetLayoutView="100" workbookViewId="0">
      <selection activeCell="J11" sqref="J11"/>
    </sheetView>
  </sheetViews>
  <sheetFormatPr defaultRowHeight="12.75"/>
  <cols>
    <col min="1" max="1" width="3.7109375" style="188" customWidth="1"/>
    <col min="2" max="2" width="39.85546875" style="119" customWidth="1"/>
    <col min="3" max="3" width="12.42578125" style="189" hidden="1" customWidth="1"/>
    <col min="4" max="5" width="10.7109375" style="119" customWidth="1"/>
    <col min="6" max="6" width="14.140625" style="119" customWidth="1"/>
    <col min="7" max="10" width="10.7109375" style="119" customWidth="1"/>
    <col min="11" max="256" width="9.140625" style="119"/>
    <col min="257" max="257" width="3.7109375" style="119" customWidth="1"/>
    <col min="258" max="258" width="39.85546875" style="119" customWidth="1"/>
    <col min="259" max="259" width="0" style="119" hidden="1" customWidth="1"/>
    <col min="260" max="261" width="10.7109375" style="119" customWidth="1"/>
    <col min="262" max="262" width="14.140625" style="119" customWidth="1"/>
    <col min="263" max="266" width="10.7109375" style="119" customWidth="1"/>
    <col min="267" max="512" width="9.140625" style="119"/>
    <col min="513" max="513" width="3.7109375" style="119" customWidth="1"/>
    <col min="514" max="514" width="39.85546875" style="119" customWidth="1"/>
    <col min="515" max="515" width="0" style="119" hidden="1" customWidth="1"/>
    <col min="516" max="517" width="10.7109375" style="119" customWidth="1"/>
    <col min="518" max="518" width="14.140625" style="119" customWidth="1"/>
    <col min="519" max="522" width="10.7109375" style="119" customWidth="1"/>
    <col min="523" max="768" width="9.140625" style="119"/>
    <col min="769" max="769" width="3.7109375" style="119" customWidth="1"/>
    <col min="770" max="770" width="39.85546875" style="119" customWidth="1"/>
    <col min="771" max="771" width="0" style="119" hidden="1" customWidth="1"/>
    <col min="772" max="773" width="10.7109375" style="119" customWidth="1"/>
    <col min="774" max="774" width="14.140625" style="119" customWidth="1"/>
    <col min="775" max="778" width="10.7109375" style="119" customWidth="1"/>
    <col min="779" max="1024" width="9.140625" style="119"/>
    <col min="1025" max="1025" width="3.7109375" style="119" customWidth="1"/>
    <col min="1026" max="1026" width="39.85546875" style="119" customWidth="1"/>
    <col min="1027" max="1027" width="0" style="119" hidden="1" customWidth="1"/>
    <col min="1028" max="1029" width="10.7109375" style="119" customWidth="1"/>
    <col min="1030" max="1030" width="14.140625" style="119" customWidth="1"/>
    <col min="1031" max="1034" width="10.7109375" style="119" customWidth="1"/>
    <col min="1035" max="1280" width="9.140625" style="119"/>
    <col min="1281" max="1281" width="3.7109375" style="119" customWidth="1"/>
    <col min="1282" max="1282" width="39.85546875" style="119" customWidth="1"/>
    <col min="1283" max="1283" width="0" style="119" hidden="1" customWidth="1"/>
    <col min="1284" max="1285" width="10.7109375" style="119" customWidth="1"/>
    <col min="1286" max="1286" width="14.140625" style="119" customWidth="1"/>
    <col min="1287" max="1290" width="10.7109375" style="119" customWidth="1"/>
    <col min="1291" max="1536" width="9.140625" style="119"/>
    <col min="1537" max="1537" width="3.7109375" style="119" customWidth="1"/>
    <col min="1538" max="1538" width="39.85546875" style="119" customWidth="1"/>
    <col min="1539" max="1539" width="0" style="119" hidden="1" customWidth="1"/>
    <col min="1540" max="1541" width="10.7109375" style="119" customWidth="1"/>
    <col min="1542" max="1542" width="14.140625" style="119" customWidth="1"/>
    <col min="1543" max="1546" width="10.7109375" style="119" customWidth="1"/>
    <col min="1547" max="1792" width="9.140625" style="119"/>
    <col min="1793" max="1793" width="3.7109375" style="119" customWidth="1"/>
    <col min="1794" max="1794" width="39.85546875" style="119" customWidth="1"/>
    <col min="1795" max="1795" width="0" style="119" hidden="1" customWidth="1"/>
    <col min="1796" max="1797" width="10.7109375" style="119" customWidth="1"/>
    <col min="1798" max="1798" width="14.140625" style="119" customWidth="1"/>
    <col min="1799" max="1802" width="10.7109375" style="119" customWidth="1"/>
    <col min="1803" max="2048" width="9.140625" style="119"/>
    <col min="2049" max="2049" width="3.7109375" style="119" customWidth="1"/>
    <col min="2050" max="2050" width="39.85546875" style="119" customWidth="1"/>
    <col min="2051" max="2051" width="0" style="119" hidden="1" customWidth="1"/>
    <col min="2052" max="2053" width="10.7109375" style="119" customWidth="1"/>
    <col min="2054" max="2054" width="14.140625" style="119" customWidth="1"/>
    <col min="2055" max="2058" width="10.7109375" style="119" customWidth="1"/>
    <col min="2059" max="2304" width="9.140625" style="119"/>
    <col min="2305" max="2305" width="3.7109375" style="119" customWidth="1"/>
    <col min="2306" max="2306" width="39.85546875" style="119" customWidth="1"/>
    <col min="2307" max="2307" width="0" style="119" hidden="1" customWidth="1"/>
    <col min="2308" max="2309" width="10.7109375" style="119" customWidth="1"/>
    <col min="2310" max="2310" width="14.140625" style="119" customWidth="1"/>
    <col min="2311" max="2314" width="10.7109375" style="119" customWidth="1"/>
    <col min="2315" max="2560" width="9.140625" style="119"/>
    <col min="2561" max="2561" width="3.7109375" style="119" customWidth="1"/>
    <col min="2562" max="2562" width="39.85546875" style="119" customWidth="1"/>
    <col min="2563" max="2563" width="0" style="119" hidden="1" customWidth="1"/>
    <col min="2564" max="2565" width="10.7109375" style="119" customWidth="1"/>
    <col min="2566" max="2566" width="14.140625" style="119" customWidth="1"/>
    <col min="2567" max="2570" width="10.7109375" style="119" customWidth="1"/>
    <col min="2571" max="2816" width="9.140625" style="119"/>
    <col min="2817" max="2817" width="3.7109375" style="119" customWidth="1"/>
    <col min="2818" max="2818" width="39.85546875" style="119" customWidth="1"/>
    <col min="2819" max="2819" width="0" style="119" hidden="1" customWidth="1"/>
    <col min="2820" max="2821" width="10.7109375" style="119" customWidth="1"/>
    <col min="2822" max="2822" width="14.140625" style="119" customWidth="1"/>
    <col min="2823" max="2826" width="10.7109375" style="119" customWidth="1"/>
    <col min="2827" max="3072" width="9.140625" style="119"/>
    <col min="3073" max="3073" width="3.7109375" style="119" customWidth="1"/>
    <col min="3074" max="3074" width="39.85546875" style="119" customWidth="1"/>
    <col min="3075" max="3075" width="0" style="119" hidden="1" customWidth="1"/>
    <col min="3076" max="3077" width="10.7109375" style="119" customWidth="1"/>
    <col min="3078" max="3078" width="14.140625" style="119" customWidth="1"/>
    <col min="3079" max="3082" width="10.7109375" style="119" customWidth="1"/>
    <col min="3083" max="3328" width="9.140625" style="119"/>
    <col min="3329" max="3329" width="3.7109375" style="119" customWidth="1"/>
    <col min="3330" max="3330" width="39.85546875" style="119" customWidth="1"/>
    <col min="3331" max="3331" width="0" style="119" hidden="1" customWidth="1"/>
    <col min="3332" max="3333" width="10.7109375" style="119" customWidth="1"/>
    <col min="3334" max="3334" width="14.140625" style="119" customWidth="1"/>
    <col min="3335" max="3338" width="10.7109375" style="119" customWidth="1"/>
    <col min="3339" max="3584" width="9.140625" style="119"/>
    <col min="3585" max="3585" width="3.7109375" style="119" customWidth="1"/>
    <col min="3586" max="3586" width="39.85546875" style="119" customWidth="1"/>
    <col min="3587" max="3587" width="0" style="119" hidden="1" customWidth="1"/>
    <col min="3588" max="3589" width="10.7109375" style="119" customWidth="1"/>
    <col min="3590" max="3590" width="14.140625" style="119" customWidth="1"/>
    <col min="3591" max="3594" width="10.7109375" style="119" customWidth="1"/>
    <col min="3595" max="3840" width="9.140625" style="119"/>
    <col min="3841" max="3841" width="3.7109375" style="119" customWidth="1"/>
    <col min="3842" max="3842" width="39.85546875" style="119" customWidth="1"/>
    <col min="3843" max="3843" width="0" style="119" hidden="1" customWidth="1"/>
    <col min="3844" max="3845" width="10.7109375" style="119" customWidth="1"/>
    <col min="3846" max="3846" width="14.140625" style="119" customWidth="1"/>
    <col min="3847" max="3850" width="10.7109375" style="119" customWidth="1"/>
    <col min="3851" max="4096" width="9.140625" style="119"/>
    <col min="4097" max="4097" width="3.7109375" style="119" customWidth="1"/>
    <col min="4098" max="4098" width="39.85546875" style="119" customWidth="1"/>
    <col min="4099" max="4099" width="0" style="119" hidden="1" customWidth="1"/>
    <col min="4100" max="4101" width="10.7109375" style="119" customWidth="1"/>
    <col min="4102" max="4102" width="14.140625" style="119" customWidth="1"/>
    <col min="4103" max="4106" width="10.7109375" style="119" customWidth="1"/>
    <col min="4107" max="4352" width="9.140625" style="119"/>
    <col min="4353" max="4353" width="3.7109375" style="119" customWidth="1"/>
    <col min="4354" max="4354" width="39.85546875" style="119" customWidth="1"/>
    <col min="4355" max="4355" width="0" style="119" hidden="1" customWidth="1"/>
    <col min="4356" max="4357" width="10.7109375" style="119" customWidth="1"/>
    <col min="4358" max="4358" width="14.140625" style="119" customWidth="1"/>
    <col min="4359" max="4362" width="10.7109375" style="119" customWidth="1"/>
    <col min="4363" max="4608" width="9.140625" style="119"/>
    <col min="4609" max="4609" width="3.7109375" style="119" customWidth="1"/>
    <col min="4610" max="4610" width="39.85546875" style="119" customWidth="1"/>
    <col min="4611" max="4611" width="0" style="119" hidden="1" customWidth="1"/>
    <col min="4612" max="4613" width="10.7109375" style="119" customWidth="1"/>
    <col min="4614" max="4614" width="14.140625" style="119" customWidth="1"/>
    <col min="4615" max="4618" width="10.7109375" style="119" customWidth="1"/>
    <col min="4619" max="4864" width="9.140625" style="119"/>
    <col min="4865" max="4865" width="3.7109375" style="119" customWidth="1"/>
    <col min="4866" max="4866" width="39.85546875" style="119" customWidth="1"/>
    <col min="4867" max="4867" width="0" style="119" hidden="1" customWidth="1"/>
    <col min="4868" max="4869" width="10.7109375" style="119" customWidth="1"/>
    <col min="4870" max="4870" width="14.140625" style="119" customWidth="1"/>
    <col min="4871" max="4874" width="10.7109375" style="119" customWidth="1"/>
    <col min="4875" max="5120" width="9.140625" style="119"/>
    <col min="5121" max="5121" width="3.7109375" style="119" customWidth="1"/>
    <col min="5122" max="5122" width="39.85546875" style="119" customWidth="1"/>
    <col min="5123" max="5123" width="0" style="119" hidden="1" customWidth="1"/>
    <col min="5124" max="5125" width="10.7109375" style="119" customWidth="1"/>
    <col min="5126" max="5126" width="14.140625" style="119" customWidth="1"/>
    <col min="5127" max="5130" width="10.7109375" style="119" customWidth="1"/>
    <col min="5131" max="5376" width="9.140625" style="119"/>
    <col min="5377" max="5377" width="3.7109375" style="119" customWidth="1"/>
    <col min="5378" max="5378" width="39.85546875" style="119" customWidth="1"/>
    <col min="5379" max="5379" width="0" style="119" hidden="1" customWidth="1"/>
    <col min="5380" max="5381" width="10.7109375" style="119" customWidth="1"/>
    <col min="5382" max="5382" width="14.140625" style="119" customWidth="1"/>
    <col min="5383" max="5386" width="10.7109375" style="119" customWidth="1"/>
    <col min="5387" max="5632" width="9.140625" style="119"/>
    <col min="5633" max="5633" width="3.7109375" style="119" customWidth="1"/>
    <col min="5634" max="5634" width="39.85546875" style="119" customWidth="1"/>
    <col min="5635" max="5635" width="0" style="119" hidden="1" customWidth="1"/>
    <col min="5636" max="5637" width="10.7109375" style="119" customWidth="1"/>
    <col min="5638" max="5638" width="14.140625" style="119" customWidth="1"/>
    <col min="5639" max="5642" width="10.7109375" style="119" customWidth="1"/>
    <col min="5643" max="5888" width="9.140625" style="119"/>
    <col min="5889" max="5889" width="3.7109375" style="119" customWidth="1"/>
    <col min="5890" max="5890" width="39.85546875" style="119" customWidth="1"/>
    <col min="5891" max="5891" width="0" style="119" hidden="1" customWidth="1"/>
    <col min="5892" max="5893" width="10.7109375" style="119" customWidth="1"/>
    <col min="5894" max="5894" width="14.140625" style="119" customWidth="1"/>
    <col min="5895" max="5898" width="10.7109375" style="119" customWidth="1"/>
    <col min="5899" max="6144" width="9.140625" style="119"/>
    <col min="6145" max="6145" width="3.7109375" style="119" customWidth="1"/>
    <col min="6146" max="6146" width="39.85546875" style="119" customWidth="1"/>
    <col min="6147" max="6147" width="0" style="119" hidden="1" customWidth="1"/>
    <col min="6148" max="6149" width="10.7109375" style="119" customWidth="1"/>
    <col min="6150" max="6150" width="14.140625" style="119" customWidth="1"/>
    <col min="6151" max="6154" width="10.7109375" style="119" customWidth="1"/>
    <col min="6155" max="6400" width="9.140625" style="119"/>
    <col min="6401" max="6401" width="3.7109375" style="119" customWidth="1"/>
    <col min="6402" max="6402" width="39.85546875" style="119" customWidth="1"/>
    <col min="6403" max="6403" width="0" style="119" hidden="1" customWidth="1"/>
    <col min="6404" max="6405" width="10.7109375" style="119" customWidth="1"/>
    <col min="6406" max="6406" width="14.140625" style="119" customWidth="1"/>
    <col min="6407" max="6410" width="10.7109375" style="119" customWidth="1"/>
    <col min="6411" max="6656" width="9.140625" style="119"/>
    <col min="6657" max="6657" width="3.7109375" style="119" customWidth="1"/>
    <col min="6658" max="6658" width="39.85546875" style="119" customWidth="1"/>
    <col min="6659" max="6659" width="0" style="119" hidden="1" customWidth="1"/>
    <col min="6660" max="6661" width="10.7109375" style="119" customWidth="1"/>
    <col min="6662" max="6662" width="14.140625" style="119" customWidth="1"/>
    <col min="6663" max="6666" width="10.7109375" style="119" customWidth="1"/>
    <col min="6667" max="6912" width="9.140625" style="119"/>
    <col min="6913" max="6913" width="3.7109375" style="119" customWidth="1"/>
    <col min="6914" max="6914" width="39.85546875" style="119" customWidth="1"/>
    <col min="6915" max="6915" width="0" style="119" hidden="1" customWidth="1"/>
    <col min="6916" max="6917" width="10.7109375" style="119" customWidth="1"/>
    <col min="6918" max="6918" width="14.140625" style="119" customWidth="1"/>
    <col min="6919" max="6922" width="10.7109375" style="119" customWidth="1"/>
    <col min="6923" max="7168" width="9.140625" style="119"/>
    <col min="7169" max="7169" width="3.7109375" style="119" customWidth="1"/>
    <col min="7170" max="7170" width="39.85546875" style="119" customWidth="1"/>
    <col min="7171" max="7171" width="0" style="119" hidden="1" customWidth="1"/>
    <col min="7172" max="7173" width="10.7109375" style="119" customWidth="1"/>
    <col min="7174" max="7174" width="14.140625" style="119" customWidth="1"/>
    <col min="7175" max="7178" width="10.7109375" style="119" customWidth="1"/>
    <col min="7179" max="7424" width="9.140625" style="119"/>
    <col min="7425" max="7425" width="3.7109375" style="119" customWidth="1"/>
    <col min="7426" max="7426" width="39.85546875" style="119" customWidth="1"/>
    <col min="7427" max="7427" width="0" style="119" hidden="1" customWidth="1"/>
    <col min="7428" max="7429" width="10.7109375" style="119" customWidth="1"/>
    <col min="7430" max="7430" width="14.140625" style="119" customWidth="1"/>
    <col min="7431" max="7434" width="10.7109375" style="119" customWidth="1"/>
    <col min="7435" max="7680" width="9.140625" style="119"/>
    <col min="7681" max="7681" width="3.7109375" style="119" customWidth="1"/>
    <col min="7682" max="7682" width="39.85546875" style="119" customWidth="1"/>
    <col min="7683" max="7683" width="0" style="119" hidden="1" customWidth="1"/>
    <col min="7684" max="7685" width="10.7109375" style="119" customWidth="1"/>
    <col min="7686" max="7686" width="14.140625" style="119" customWidth="1"/>
    <col min="7687" max="7690" width="10.7109375" style="119" customWidth="1"/>
    <col min="7691" max="7936" width="9.140625" style="119"/>
    <col min="7937" max="7937" width="3.7109375" style="119" customWidth="1"/>
    <col min="7938" max="7938" width="39.85546875" style="119" customWidth="1"/>
    <col min="7939" max="7939" width="0" style="119" hidden="1" customWidth="1"/>
    <col min="7940" max="7941" width="10.7109375" style="119" customWidth="1"/>
    <col min="7942" max="7942" width="14.140625" style="119" customWidth="1"/>
    <col min="7943" max="7946" width="10.7109375" style="119" customWidth="1"/>
    <col min="7947" max="8192" width="9.140625" style="119"/>
    <col min="8193" max="8193" width="3.7109375" style="119" customWidth="1"/>
    <col min="8194" max="8194" width="39.85546875" style="119" customWidth="1"/>
    <col min="8195" max="8195" width="0" style="119" hidden="1" customWidth="1"/>
    <col min="8196" max="8197" width="10.7109375" style="119" customWidth="1"/>
    <col min="8198" max="8198" width="14.140625" style="119" customWidth="1"/>
    <col min="8199" max="8202" width="10.7109375" style="119" customWidth="1"/>
    <col min="8203" max="8448" width="9.140625" style="119"/>
    <col min="8449" max="8449" width="3.7109375" style="119" customWidth="1"/>
    <col min="8450" max="8450" width="39.85546875" style="119" customWidth="1"/>
    <col min="8451" max="8451" width="0" style="119" hidden="1" customWidth="1"/>
    <col min="8452" max="8453" width="10.7109375" style="119" customWidth="1"/>
    <col min="8454" max="8454" width="14.140625" style="119" customWidth="1"/>
    <col min="8455" max="8458" width="10.7109375" style="119" customWidth="1"/>
    <col min="8459" max="8704" width="9.140625" style="119"/>
    <col min="8705" max="8705" width="3.7109375" style="119" customWidth="1"/>
    <col min="8706" max="8706" width="39.85546875" style="119" customWidth="1"/>
    <col min="8707" max="8707" width="0" style="119" hidden="1" customWidth="1"/>
    <col min="8708" max="8709" width="10.7109375" style="119" customWidth="1"/>
    <col min="8710" max="8710" width="14.140625" style="119" customWidth="1"/>
    <col min="8711" max="8714" width="10.7109375" style="119" customWidth="1"/>
    <col min="8715" max="8960" width="9.140625" style="119"/>
    <col min="8961" max="8961" width="3.7109375" style="119" customWidth="1"/>
    <col min="8962" max="8962" width="39.85546875" style="119" customWidth="1"/>
    <col min="8963" max="8963" width="0" style="119" hidden="1" customWidth="1"/>
    <col min="8964" max="8965" width="10.7109375" style="119" customWidth="1"/>
    <col min="8966" max="8966" width="14.140625" style="119" customWidth="1"/>
    <col min="8967" max="8970" width="10.7109375" style="119" customWidth="1"/>
    <col min="8971" max="9216" width="9.140625" style="119"/>
    <col min="9217" max="9217" width="3.7109375" style="119" customWidth="1"/>
    <col min="9218" max="9218" width="39.85546875" style="119" customWidth="1"/>
    <col min="9219" max="9219" width="0" style="119" hidden="1" customWidth="1"/>
    <col min="9220" max="9221" width="10.7109375" style="119" customWidth="1"/>
    <col min="9222" max="9222" width="14.140625" style="119" customWidth="1"/>
    <col min="9223" max="9226" width="10.7109375" style="119" customWidth="1"/>
    <col min="9227" max="9472" width="9.140625" style="119"/>
    <col min="9473" max="9473" width="3.7109375" style="119" customWidth="1"/>
    <col min="9474" max="9474" width="39.85546875" style="119" customWidth="1"/>
    <col min="9475" max="9475" width="0" style="119" hidden="1" customWidth="1"/>
    <col min="9476" max="9477" width="10.7109375" style="119" customWidth="1"/>
    <col min="9478" max="9478" width="14.140625" style="119" customWidth="1"/>
    <col min="9479" max="9482" width="10.7109375" style="119" customWidth="1"/>
    <col min="9483" max="9728" width="9.140625" style="119"/>
    <col min="9729" max="9729" width="3.7109375" style="119" customWidth="1"/>
    <col min="9730" max="9730" width="39.85546875" style="119" customWidth="1"/>
    <col min="9731" max="9731" width="0" style="119" hidden="1" customWidth="1"/>
    <col min="9732" max="9733" width="10.7109375" style="119" customWidth="1"/>
    <col min="9734" max="9734" width="14.140625" style="119" customWidth="1"/>
    <col min="9735" max="9738" width="10.7109375" style="119" customWidth="1"/>
    <col min="9739" max="9984" width="9.140625" style="119"/>
    <col min="9985" max="9985" width="3.7109375" style="119" customWidth="1"/>
    <col min="9986" max="9986" width="39.85546875" style="119" customWidth="1"/>
    <col min="9987" max="9987" width="0" style="119" hidden="1" customWidth="1"/>
    <col min="9988" max="9989" width="10.7109375" style="119" customWidth="1"/>
    <col min="9990" max="9990" width="14.140625" style="119" customWidth="1"/>
    <col min="9991" max="9994" width="10.7109375" style="119" customWidth="1"/>
    <col min="9995" max="10240" width="9.140625" style="119"/>
    <col min="10241" max="10241" width="3.7109375" style="119" customWidth="1"/>
    <col min="10242" max="10242" width="39.85546875" style="119" customWidth="1"/>
    <col min="10243" max="10243" width="0" style="119" hidden="1" customWidth="1"/>
    <col min="10244" max="10245" width="10.7109375" style="119" customWidth="1"/>
    <col min="10246" max="10246" width="14.140625" style="119" customWidth="1"/>
    <col min="10247" max="10250" width="10.7109375" style="119" customWidth="1"/>
    <col min="10251" max="10496" width="9.140625" style="119"/>
    <col min="10497" max="10497" width="3.7109375" style="119" customWidth="1"/>
    <col min="10498" max="10498" width="39.85546875" style="119" customWidth="1"/>
    <col min="10499" max="10499" width="0" style="119" hidden="1" customWidth="1"/>
    <col min="10500" max="10501" width="10.7109375" style="119" customWidth="1"/>
    <col min="10502" max="10502" width="14.140625" style="119" customWidth="1"/>
    <col min="10503" max="10506" width="10.7109375" style="119" customWidth="1"/>
    <col min="10507" max="10752" width="9.140625" style="119"/>
    <col min="10753" max="10753" width="3.7109375" style="119" customWidth="1"/>
    <col min="10754" max="10754" width="39.85546875" style="119" customWidth="1"/>
    <col min="10755" max="10755" width="0" style="119" hidden="1" customWidth="1"/>
    <col min="10756" max="10757" width="10.7109375" style="119" customWidth="1"/>
    <col min="10758" max="10758" width="14.140625" style="119" customWidth="1"/>
    <col min="10759" max="10762" width="10.7109375" style="119" customWidth="1"/>
    <col min="10763" max="11008" width="9.140625" style="119"/>
    <col min="11009" max="11009" width="3.7109375" style="119" customWidth="1"/>
    <col min="11010" max="11010" width="39.85546875" style="119" customWidth="1"/>
    <col min="11011" max="11011" width="0" style="119" hidden="1" customWidth="1"/>
    <col min="11012" max="11013" width="10.7109375" style="119" customWidth="1"/>
    <col min="11014" max="11014" width="14.140625" style="119" customWidth="1"/>
    <col min="11015" max="11018" width="10.7109375" style="119" customWidth="1"/>
    <col min="11019" max="11264" width="9.140625" style="119"/>
    <col min="11265" max="11265" width="3.7109375" style="119" customWidth="1"/>
    <col min="11266" max="11266" width="39.85546875" style="119" customWidth="1"/>
    <col min="11267" max="11267" width="0" style="119" hidden="1" customWidth="1"/>
    <col min="11268" max="11269" width="10.7109375" style="119" customWidth="1"/>
    <col min="11270" max="11270" width="14.140625" style="119" customWidth="1"/>
    <col min="11271" max="11274" width="10.7109375" style="119" customWidth="1"/>
    <col min="11275" max="11520" width="9.140625" style="119"/>
    <col min="11521" max="11521" width="3.7109375" style="119" customWidth="1"/>
    <col min="11522" max="11522" width="39.85546875" style="119" customWidth="1"/>
    <col min="11523" max="11523" width="0" style="119" hidden="1" customWidth="1"/>
    <col min="11524" max="11525" width="10.7109375" style="119" customWidth="1"/>
    <col min="11526" max="11526" width="14.140625" style="119" customWidth="1"/>
    <col min="11527" max="11530" width="10.7109375" style="119" customWidth="1"/>
    <col min="11531" max="11776" width="9.140625" style="119"/>
    <col min="11777" max="11777" width="3.7109375" style="119" customWidth="1"/>
    <col min="11778" max="11778" width="39.85546875" style="119" customWidth="1"/>
    <col min="11779" max="11779" width="0" style="119" hidden="1" customWidth="1"/>
    <col min="11780" max="11781" width="10.7109375" style="119" customWidth="1"/>
    <col min="11782" max="11782" width="14.140625" style="119" customWidth="1"/>
    <col min="11783" max="11786" width="10.7109375" style="119" customWidth="1"/>
    <col min="11787" max="12032" width="9.140625" style="119"/>
    <col min="12033" max="12033" width="3.7109375" style="119" customWidth="1"/>
    <col min="12034" max="12034" width="39.85546875" style="119" customWidth="1"/>
    <col min="12035" max="12035" width="0" style="119" hidden="1" customWidth="1"/>
    <col min="12036" max="12037" width="10.7109375" style="119" customWidth="1"/>
    <col min="12038" max="12038" width="14.140625" style="119" customWidth="1"/>
    <col min="12039" max="12042" width="10.7109375" style="119" customWidth="1"/>
    <col min="12043" max="12288" width="9.140625" style="119"/>
    <col min="12289" max="12289" width="3.7109375" style="119" customWidth="1"/>
    <col min="12290" max="12290" width="39.85546875" style="119" customWidth="1"/>
    <col min="12291" max="12291" width="0" style="119" hidden="1" customWidth="1"/>
    <col min="12292" max="12293" width="10.7109375" style="119" customWidth="1"/>
    <col min="12294" max="12294" width="14.140625" style="119" customWidth="1"/>
    <col min="12295" max="12298" width="10.7109375" style="119" customWidth="1"/>
    <col min="12299" max="12544" width="9.140625" style="119"/>
    <col min="12545" max="12545" width="3.7109375" style="119" customWidth="1"/>
    <col min="12546" max="12546" width="39.85546875" style="119" customWidth="1"/>
    <col min="12547" max="12547" width="0" style="119" hidden="1" customWidth="1"/>
    <col min="12548" max="12549" width="10.7109375" style="119" customWidth="1"/>
    <col min="12550" max="12550" width="14.140625" style="119" customWidth="1"/>
    <col min="12551" max="12554" width="10.7109375" style="119" customWidth="1"/>
    <col min="12555" max="12800" width="9.140625" style="119"/>
    <col min="12801" max="12801" width="3.7109375" style="119" customWidth="1"/>
    <col min="12802" max="12802" width="39.85546875" style="119" customWidth="1"/>
    <col min="12803" max="12803" width="0" style="119" hidden="1" customWidth="1"/>
    <col min="12804" max="12805" width="10.7109375" style="119" customWidth="1"/>
    <col min="12806" max="12806" width="14.140625" style="119" customWidth="1"/>
    <col min="12807" max="12810" width="10.7109375" style="119" customWidth="1"/>
    <col min="12811" max="13056" width="9.140625" style="119"/>
    <col min="13057" max="13057" width="3.7109375" style="119" customWidth="1"/>
    <col min="13058" max="13058" width="39.85546875" style="119" customWidth="1"/>
    <col min="13059" max="13059" width="0" style="119" hidden="1" customWidth="1"/>
    <col min="13060" max="13061" width="10.7109375" style="119" customWidth="1"/>
    <col min="13062" max="13062" width="14.140625" style="119" customWidth="1"/>
    <col min="13063" max="13066" width="10.7109375" style="119" customWidth="1"/>
    <col min="13067" max="13312" width="9.140625" style="119"/>
    <col min="13313" max="13313" width="3.7109375" style="119" customWidth="1"/>
    <col min="13314" max="13314" width="39.85546875" style="119" customWidth="1"/>
    <col min="13315" max="13315" width="0" style="119" hidden="1" customWidth="1"/>
    <col min="13316" max="13317" width="10.7109375" style="119" customWidth="1"/>
    <col min="13318" max="13318" width="14.140625" style="119" customWidth="1"/>
    <col min="13319" max="13322" width="10.7109375" style="119" customWidth="1"/>
    <col min="13323" max="13568" width="9.140625" style="119"/>
    <col min="13569" max="13569" width="3.7109375" style="119" customWidth="1"/>
    <col min="13570" max="13570" width="39.85546875" style="119" customWidth="1"/>
    <col min="13571" max="13571" width="0" style="119" hidden="1" customWidth="1"/>
    <col min="13572" max="13573" width="10.7109375" style="119" customWidth="1"/>
    <col min="13574" max="13574" width="14.140625" style="119" customWidth="1"/>
    <col min="13575" max="13578" width="10.7109375" style="119" customWidth="1"/>
    <col min="13579" max="13824" width="9.140625" style="119"/>
    <col min="13825" max="13825" width="3.7109375" style="119" customWidth="1"/>
    <col min="13826" max="13826" width="39.85546875" style="119" customWidth="1"/>
    <col min="13827" max="13827" width="0" style="119" hidden="1" customWidth="1"/>
    <col min="13828" max="13829" width="10.7109375" style="119" customWidth="1"/>
    <col min="13830" max="13830" width="14.140625" style="119" customWidth="1"/>
    <col min="13831" max="13834" width="10.7109375" style="119" customWidth="1"/>
    <col min="13835" max="14080" width="9.140625" style="119"/>
    <col min="14081" max="14081" width="3.7109375" style="119" customWidth="1"/>
    <col min="14082" max="14082" width="39.85546875" style="119" customWidth="1"/>
    <col min="14083" max="14083" width="0" style="119" hidden="1" customWidth="1"/>
    <col min="14084" max="14085" width="10.7109375" style="119" customWidth="1"/>
    <col min="14086" max="14086" width="14.140625" style="119" customWidth="1"/>
    <col min="14087" max="14090" width="10.7109375" style="119" customWidth="1"/>
    <col min="14091" max="14336" width="9.140625" style="119"/>
    <col min="14337" max="14337" width="3.7109375" style="119" customWidth="1"/>
    <col min="14338" max="14338" width="39.85546875" style="119" customWidth="1"/>
    <col min="14339" max="14339" width="0" style="119" hidden="1" customWidth="1"/>
    <col min="14340" max="14341" width="10.7109375" style="119" customWidth="1"/>
    <col min="14342" max="14342" width="14.140625" style="119" customWidth="1"/>
    <col min="14343" max="14346" width="10.7109375" style="119" customWidth="1"/>
    <col min="14347" max="14592" width="9.140625" style="119"/>
    <col min="14593" max="14593" width="3.7109375" style="119" customWidth="1"/>
    <col min="14594" max="14594" width="39.85546875" style="119" customWidth="1"/>
    <col min="14595" max="14595" width="0" style="119" hidden="1" customWidth="1"/>
    <col min="14596" max="14597" width="10.7109375" style="119" customWidth="1"/>
    <col min="14598" max="14598" width="14.140625" style="119" customWidth="1"/>
    <col min="14599" max="14602" width="10.7109375" style="119" customWidth="1"/>
    <col min="14603" max="14848" width="9.140625" style="119"/>
    <col min="14849" max="14849" width="3.7109375" style="119" customWidth="1"/>
    <col min="14850" max="14850" width="39.85546875" style="119" customWidth="1"/>
    <col min="14851" max="14851" width="0" style="119" hidden="1" customWidth="1"/>
    <col min="14852" max="14853" width="10.7109375" style="119" customWidth="1"/>
    <col min="14854" max="14854" width="14.140625" style="119" customWidth="1"/>
    <col min="14855" max="14858" width="10.7109375" style="119" customWidth="1"/>
    <col min="14859" max="15104" width="9.140625" style="119"/>
    <col min="15105" max="15105" width="3.7109375" style="119" customWidth="1"/>
    <col min="15106" max="15106" width="39.85546875" style="119" customWidth="1"/>
    <col min="15107" max="15107" width="0" style="119" hidden="1" customWidth="1"/>
    <col min="15108" max="15109" width="10.7109375" style="119" customWidth="1"/>
    <col min="15110" max="15110" width="14.140625" style="119" customWidth="1"/>
    <col min="15111" max="15114" width="10.7109375" style="119" customWidth="1"/>
    <col min="15115" max="15360" width="9.140625" style="119"/>
    <col min="15361" max="15361" width="3.7109375" style="119" customWidth="1"/>
    <col min="15362" max="15362" width="39.85546875" style="119" customWidth="1"/>
    <col min="15363" max="15363" width="0" style="119" hidden="1" customWidth="1"/>
    <col min="15364" max="15365" width="10.7109375" style="119" customWidth="1"/>
    <col min="15366" max="15366" width="14.140625" style="119" customWidth="1"/>
    <col min="15367" max="15370" width="10.7109375" style="119" customWidth="1"/>
    <col min="15371" max="15616" width="9.140625" style="119"/>
    <col min="15617" max="15617" width="3.7109375" style="119" customWidth="1"/>
    <col min="15618" max="15618" width="39.85546875" style="119" customWidth="1"/>
    <col min="15619" max="15619" width="0" style="119" hidden="1" customWidth="1"/>
    <col min="15620" max="15621" width="10.7109375" style="119" customWidth="1"/>
    <col min="15622" max="15622" width="14.140625" style="119" customWidth="1"/>
    <col min="15623" max="15626" width="10.7109375" style="119" customWidth="1"/>
    <col min="15627" max="15872" width="9.140625" style="119"/>
    <col min="15873" max="15873" width="3.7109375" style="119" customWidth="1"/>
    <col min="15874" max="15874" width="39.85546875" style="119" customWidth="1"/>
    <col min="15875" max="15875" width="0" style="119" hidden="1" customWidth="1"/>
    <col min="15876" max="15877" width="10.7109375" style="119" customWidth="1"/>
    <col min="15878" max="15878" width="14.140625" style="119" customWidth="1"/>
    <col min="15879" max="15882" width="10.7109375" style="119" customWidth="1"/>
    <col min="15883" max="16128" width="9.140625" style="119"/>
    <col min="16129" max="16129" width="3.7109375" style="119" customWidth="1"/>
    <col min="16130" max="16130" width="39.85546875" style="119" customWidth="1"/>
    <col min="16131" max="16131" width="0" style="119" hidden="1" customWidth="1"/>
    <col min="16132" max="16133" width="10.7109375" style="119" customWidth="1"/>
    <col min="16134" max="16134" width="14.140625" style="119" customWidth="1"/>
    <col min="16135" max="16138" width="10.7109375" style="119" customWidth="1"/>
    <col min="16139" max="16384" width="9.140625" style="119"/>
  </cols>
  <sheetData>
    <row r="1" spans="1:11" s="113" customFormat="1" ht="27" customHeight="1">
      <c r="A1" s="111"/>
      <c r="B1" s="196" t="s">
        <v>64</v>
      </c>
      <c r="C1" s="197"/>
      <c r="D1" s="197"/>
      <c r="E1" s="197"/>
      <c r="F1" s="197"/>
      <c r="G1" s="197"/>
      <c r="H1" s="197"/>
      <c r="I1" s="197"/>
      <c r="J1" s="197"/>
      <c r="K1" s="112"/>
    </row>
    <row r="2" spans="1:11" s="113" customFormat="1" ht="17.25" customHeight="1">
      <c r="A2" s="111"/>
      <c r="B2" s="198" t="s">
        <v>65</v>
      </c>
      <c r="C2" s="199"/>
      <c r="D2" s="199"/>
      <c r="E2" s="199"/>
      <c r="F2" s="199"/>
      <c r="G2" s="199"/>
      <c r="H2" s="199"/>
      <c r="I2" s="199"/>
      <c r="J2" s="199"/>
      <c r="K2" s="112"/>
    </row>
    <row r="3" spans="1:11" s="113" customFormat="1" ht="12.75" customHeight="1">
      <c r="A3" s="114"/>
      <c r="B3" s="200" t="s">
        <v>66</v>
      </c>
      <c r="C3" s="201"/>
      <c r="D3" s="201"/>
      <c r="E3" s="201"/>
      <c r="F3" s="201"/>
      <c r="G3" s="201"/>
      <c r="H3" s="201"/>
      <c r="I3" s="201"/>
      <c r="J3" s="202"/>
      <c r="K3" s="112"/>
    </row>
    <row r="4" spans="1:11" s="113" customFormat="1" ht="11.25" customHeight="1">
      <c r="A4" s="114"/>
      <c r="B4" s="203"/>
      <c r="C4" s="204"/>
      <c r="D4" s="204"/>
      <c r="E4" s="204"/>
      <c r="F4" s="204"/>
      <c r="G4" s="204"/>
      <c r="H4" s="204"/>
      <c r="I4" s="204"/>
      <c r="J4" s="205"/>
      <c r="K4" s="112"/>
    </row>
    <row r="5" spans="1:11" ht="12" customHeight="1">
      <c r="A5" s="115"/>
      <c r="B5" s="116" t="s">
        <v>67</v>
      </c>
      <c r="C5" s="117" t="s">
        <v>68</v>
      </c>
      <c r="D5" s="118" t="s">
        <v>69</v>
      </c>
      <c r="E5" s="206" t="s">
        <v>70</v>
      </c>
      <c r="F5" s="207"/>
      <c r="G5" s="207"/>
      <c r="H5" s="207"/>
      <c r="I5" s="207"/>
      <c r="J5" s="208"/>
    </row>
    <row r="6" spans="1:11" ht="12" customHeight="1">
      <c r="A6" s="115"/>
      <c r="B6" s="120"/>
      <c r="C6" s="121" t="s">
        <v>71</v>
      </c>
      <c r="D6" s="122" t="s">
        <v>71</v>
      </c>
      <c r="E6" s="118" t="s">
        <v>70</v>
      </c>
      <c r="F6" s="123" t="s">
        <v>72</v>
      </c>
      <c r="G6" s="206" t="s">
        <v>73</v>
      </c>
      <c r="H6" s="208"/>
      <c r="I6" s="207" t="s">
        <v>74</v>
      </c>
      <c r="J6" s="208"/>
    </row>
    <row r="7" spans="1:11" ht="12" customHeight="1">
      <c r="A7" s="115"/>
      <c r="B7" s="124"/>
      <c r="C7" s="125" t="s">
        <v>75</v>
      </c>
      <c r="D7" s="126" t="s">
        <v>75</v>
      </c>
      <c r="E7" s="126" t="s">
        <v>71</v>
      </c>
      <c r="F7" s="127" t="s">
        <v>76</v>
      </c>
      <c r="G7" s="126" t="s">
        <v>77</v>
      </c>
      <c r="H7" s="126" t="s">
        <v>78</v>
      </c>
      <c r="I7" s="126" t="s">
        <v>79</v>
      </c>
      <c r="J7" s="126" t="s">
        <v>80</v>
      </c>
    </row>
    <row r="8" spans="1:11" ht="11.25" customHeight="1">
      <c r="A8" s="115"/>
      <c r="B8" s="128" t="s">
        <v>81</v>
      </c>
      <c r="C8" s="129"/>
      <c r="D8" s="130"/>
      <c r="E8" s="131"/>
      <c r="F8" s="132"/>
      <c r="G8" s="133"/>
      <c r="H8" s="133"/>
      <c r="I8" s="133"/>
      <c r="J8" s="133"/>
      <c r="K8" s="134"/>
    </row>
    <row r="9" spans="1:11" ht="11.25" customHeight="1">
      <c r="A9" s="115"/>
      <c r="B9" s="128" t="s">
        <v>82</v>
      </c>
      <c r="C9" s="129"/>
      <c r="D9" s="130"/>
      <c r="E9" s="130"/>
      <c r="F9" s="135"/>
      <c r="G9" s="133"/>
      <c r="H9" s="133"/>
      <c r="I9" s="133"/>
      <c r="J9" s="133"/>
      <c r="K9" s="134"/>
    </row>
    <row r="10" spans="1:11" s="140" customFormat="1" ht="11.25" customHeight="1">
      <c r="A10" s="115"/>
      <c r="B10" s="128" t="s">
        <v>83</v>
      </c>
      <c r="C10" s="136"/>
      <c r="D10" s="137"/>
      <c r="E10" s="137"/>
      <c r="F10" s="138"/>
      <c r="G10" s="139"/>
      <c r="H10" s="135"/>
      <c r="I10" s="139"/>
      <c r="J10" s="135"/>
      <c r="K10" s="134"/>
    </row>
    <row r="11" spans="1:11" s="140" customFormat="1" ht="11.25" customHeight="1">
      <c r="A11" s="115"/>
      <c r="B11" s="141" t="s">
        <v>84</v>
      </c>
      <c r="C11" s="136">
        <v>1456.4057870002616</v>
      </c>
      <c r="D11" s="137">
        <v>1104.5999999999999</v>
      </c>
      <c r="E11" s="137">
        <v>234</v>
      </c>
      <c r="F11" s="138">
        <v>14.2</v>
      </c>
      <c r="G11" s="139">
        <v>151.34</v>
      </c>
      <c r="H11" s="135">
        <v>2149</v>
      </c>
      <c r="I11" s="139">
        <v>6.99</v>
      </c>
      <c r="J11" s="139">
        <v>99.95</v>
      </c>
      <c r="K11" s="142"/>
    </row>
    <row r="12" spans="1:11" s="140" customFormat="1" ht="11.25" customHeight="1">
      <c r="A12" s="115"/>
      <c r="B12" s="128" t="s">
        <v>85</v>
      </c>
      <c r="C12" s="136"/>
      <c r="D12" s="137"/>
      <c r="E12" s="137"/>
      <c r="F12" s="138"/>
      <c r="G12" s="139"/>
      <c r="H12" s="135"/>
      <c r="I12" s="139"/>
      <c r="J12" s="139"/>
      <c r="K12" s="134"/>
    </row>
    <row r="13" spans="1:11" s="140" customFormat="1" ht="11.25" customHeight="1">
      <c r="A13" s="115"/>
      <c r="B13" s="141" t="s">
        <v>86</v>
      </c>
      <c r="C13" s="136">
        <v>2775.9769700002062</v>
      </c>
      <c r="D13" s="137">
        <v>1995.3</v>
      </c>
      <c r="E13" s="137">
        <v>376</v>
      </c>
      <c r="F13" s="138">
        <v>87.4</v>
      </c>
      <c r="G13" s="139">
        <v>65.78</v>
      </c>
      <c r="H13" s="135">
        <v>5749</v>
      </c>
      <c r="I13" s="139">
        <v>1.34</v>
      </c>
      <c r="J13" s="139">
        <v>118.17</v>
      </c>
      <c r="K13" s="142"/>
    </row>
    <row r="14" spans="1:11" s="140" customFormat="1" ht="11.25" customHeight="1">
      <c r="A14" s="115"/>
      <c r="B14" s="141" t="s">
        <v>87</v>
      </c>
      <c r="C14" s="136">
        <v>247.0332459999687</v>
      </c>
      <c r="D14" s="137">
        <v>154.29999999999998</v>
      </c>
      <c r="E14" s="137">
        <v>30</v>
      </c>
      <c r="F14" s="138">
        <v>97.7</v>
      </c>
      <c r="G14" s="139">
        <v>131.76</v>
      </c>
      <c r="H14" s="135">
        <v>12873</v>
      </c>
      <c r="I14" s="139">
        <v>2.57</v>
      </c>
      <c r="J14" s="139">
        <v>250.82</v>
      </c>
      <c r="K14" s="142"/>
    </row>
    <row r="15" spans="1:11" s="140" customFormat="1" ht="10.5" customHeight="1">
      <c r="A15" s="115"/>
      <c r="B15" s="128"/>
      <c r="C15" s="129"/>
      <c r="D15" s="137"/>
      <c r="E15" s="137"/>
      <c r="F15" s="138"/>
      <c r="G15" s="139"/>
      <c r="H15" s="135"/>
      <c r="I15" s="139"/>
      <c r="J15" s="139"/>
      <c r="K15" s="142"/>
    </row>
    <row r="16" spans="1:11" s="140" customFormat="1" ht="11.25" customHeight="1">
      <c r="A16" s="115"/>
      <c r="B16" s="128" t="s">
        <v>88</v>
      </c>
      <c r="C16" s="129"/>
      <c r="D16" s="137"/>
      <c r="E16" s="137"/>
      <c r="F16" s="138"/>
      <c r="G16" s="139"/>
      <c r="H16" s="135"/>
      <c r="I16" s="139"/>
      <c r="J16" s="139"/>
      <c r="K16" s="134"/>
    </row>
    <row r="17" spans="1:12" s="140" customFormat="1" ht="11.25" customHeight="1">
      <c r="A17" s="115"/>
      <c r="B17" s="128" t="s">
        <v>89</v>
      </c>
      <c r="C17" s="129"/>
      <c r="D17" s="137"/>
      <c r="E17" s="137"/>
      <c r="F17" s="138"/>
      <c r="G17" s="139"/>
      <c r="H17" s="135"/>
      <c r="I17" s="139"/>
      <c r="J17" s="139"/>
      <c r="K17" s="134"/>
    </row>
    <row r="18" spans="1:12" s="140" customFormat="1" ht="11.25" customHeight="1">
      <c r="A18" s="115"/>
      <c r="B18" s="141" t="s">
        <v>90</v>
      </c>
      <c r="C18" s="136">
        <v>1503.1344769997279</v>
      </c>
      <c r="D18" s="137">
        <v>1779.6</v>
      </c>
      <c r="E18" s="137">
        <v>286</v>
      </c>
      <c r="F18" s="138">
        <v>62.7</v>
      </c>
      <c r="G18" s="139">
        <v>31.15</v>
      </c>
      <c r="H18" s="135">
        <v>1953</v>
      </c>
      <c r="I18" s="139">
        <v>0</v>
      </c>
      <c r="J18" s="139">
        <v>0</v>
      </c>
      <c r="K18" s="142"/>
    </row>
    <row r="19" spans="1:12" s="140" customFormat="1" ht="11.25" customHeight="1">
      <c r="A19" s="115"/>
      <c r="B19" s="128" t="s">
        <v>91</v>
      </c>
      <c r="C19" s="136"/>
      <c r="D19" s="137"/>
      <c r="E19" s="137"/>
      <c r="F19" s="138"/>
      <c r="G19" s="139"/>
      <c r="H19" s="135"/>
      <c r="I19" s="139"/>
      <c r="J19" s="139"/>
      <c r="K19" s="134"/>
    </row>
    <row r="20" spans="1:12" s="140" customFormat="1" ht="11.25" customHeight="1">
      <c r="A20" s="115"/>
      <c r="B20" s="141" t="s">
        <v>92</v>
      </c>
      <c r="C20" s="136">
        <v>0</v>
      </c>
      <c r="D20" s="137">
        <v>99.7</v>
      </c>
      <c r="E20" s="137">
        <v>6</v>
      </c>
      <c r="F20" s="138">
        <v>140.69999999999999</v>
      </c>
      <c r="G20" s="139">
        <v>16.96</v>
      </c>
      <c r="H20" s="135">
        <v>2386</v>
      </c>
      <c r="I20" s="139">
        <v>0.05</v>
      </c>
      <c r="J20" s="139">
        <v>6.57</v>
      </c>
      <c r="K20" s="142"/>
    </row>
    <row r="21" spans="1:12" s="140" customFormat="1" ht="11.25" customHeight="1">
      <c r="A21" s="115"/>
      <c r="B21" s="141" t="s">
        <v>93</v>
      </c>
      <c r="C21" s="136">
        <v>1763.1452010000676</v>
      </c>
      <c r="D21" s="137">
        <v>763.1</v>
      </c>
      <c r="E21" s="135">
        <v>36</v>
      </c>
      <c r="F21" s="138">
        <v>36.700000000000003</v>
      </c>
      <c r="G21" s="139">
        <v>56.87</v>
      </c>
      <c r="H21" s="135">
        <v>2087</v>
      </c>
      <c r="I21" s="139">
        <v>0.49</v>
      </c>
      <c r="J21" s="139">
        <v>20.45</v>
      </c>
      <c r="K21" s="142"/>
    </row>
    <row r="22" spans="1:12" s="140" customFormat="1" ht="12" customHeight="1">
      <c r="A22" s="115"/>
      <c r="B22" s="141" t="s">
        <v>94</v>
      </c>
      <c r="C22" s="136">
        <v>260.90504300000725</v>
      </c>
      <c r="D22" s="137">
        <v>9.5</v>
      </c>
      <c r="E22" s="137">
        <v>8</v>
      </c>
      <c r="F22" s="138">
        <v>16.5</v>
      </c>
      <c r="G22" s="139">
        <v>93.5</v>
      </c>
      <c r="H22" s="135">
        <v>1524</v>
      </c>
      <c r="I22" s="139">
        <v>0.84</v>
      </c>
      <c r="J22" s="139">
        <v>12.37</v>
      </c>
      <c r="K22" s="142"/>
    </row>
    <row r="23" spans="1:12" s="140" customFormat="1" ht="10.5" customHeight="1">
      <c r="A23" s="115"/>
      <c r="B23" s="141"/>
      <c r="C23" s="143"/>
      <c r="D23" s="137"/>
      <c r="E23" s="137"/>
      <c r="F23" s="138"/>
      <c r="G23" s="139"/>
      <c r="H23" s="135"/>
      <c r="I23" s="139"/>
      <c r="J23" s="139"/>
      <c r="K23" s="142"/>
    </row>
    <row r="24" spans="1:12" s="140" customFormat="1" ht="11.25" hidden="1" customHeight="1">
      <c r="A24" s="115"/>
      <c r="B24" s="144" t="s">
        <v>21</v>
      </c>
      <c r="C24" s="145"/>
      <c r="D24" s="137"/>
      <c r="E24" s="137"/>
      <c r="F24" s="138"/>
      <c r="G24" s="139"/>
      <c r="H24" s="135"/>
      <c r="I24" s="139"/>
      <c r="J24" s="139"/>
      <c r="K24" s="134"/>
    </row>
    <row r="25" spans="1:12" s="140" customFormat="1" ht="11.25" hidden="1" customHeight="1">
      <c r="A25" s="115"/>
      <c r="B25" s="128" t="s">
        <v>95</v>
      </c>
      <c r="C25" s="146"/>
      <c r="D25" s="137">
        <v>0</v>
      </c>
      <c r="E25" s="137">
        <v>0</v>
      </c>
      <c r="F25" s="138">
        <v>0</v>
      </c>
      <c r="G25" s="139">
        <v>0</v>
      </c>
      <c r="H25" s="135">
        <v>0</v>
      </c>
      <c r="I25" s="139">
        <v>0</v>
      </c>
      <c r="J25" s="139" t="s">
        <v>96</v>
      </c>
      <c r="K25" s="134"/>
    </row>
    <row r="26" spans="1:12" s="140" customFormat="1" ht="11.25" hidden="1" customHeight="1">
      <c r="A26" s="115"/>
      <c r="B26" s="128"/>
      <c r="C26" s="129"/>
      <c r="D26" s="137"/>
      <c r="E26" s="137"/>
      <c r="F26" s="138"/>
      <c r="G26" s="139"/>
      <c r="H26" s="135"/>
      <c r="I26" s="139"/>
      <c r="J26" s="139"/>
      <c r="K26" s="134"/>
    </row>
    <row r="27" spans="1:12" s="140" customFormat="1" ht="11.25" customHeight="1">
      <c r="A27" s="115"/>
      <c r="B27" s="128" t="s">
        <v>35</v>
      </c>
      <c r="C27" s="129"/>
      <c r="D27" s="137"/>
      <c r="E27" s="137"/>
      <c r="F27" s="138"/>
      <c r="G27" s="139"/>
      <c r="H27" s="135"/>
      <c r="I27" s="139"/>
      <c r="J27" s="139"/>
      <c r="K27" s="134"/>
    </row>
    <row r="28" spans="1:12" s="140" customFormat="1" ht="11.25" customHeight="1">
      <c r="A28" s="115"/>
      <c r="B28" s="128" t="s">
        <v>97</v>
      </c>
      <c r="C28" s="136">
        <v>2535</v>
      </c>
      <c r="D28" s="137">
        <v>2088</v>
      </c>
      <c r="E28" s="137">
        <v>855</v>
      </c>
      <c r="F28" s="138">
        <v>0</v>
      </c>
      <c r="G28" s="139">
        <v>1.59</v>
      </c>
      <c r="H28" s="135">
        <v>0</v>
      </c>
      <c r="I28" s="139">
        <v>0</v>
      </c>
      <c r="J28" s="139" t="s">
        <v>96</v>
      </c>
      <c r="K28" s="147"/>
      <c r="L28" s="147"/>
    </row>
    <row r="29" spans="1:12" s="140" customFormat="1" ht="10.5" customHeight="1">
      <c r="A29" s="115"/>
      <c r="B29" s="141"/>
      <c r="C29" s="143"/>
      <c r="D29" s="137"/>
      <c r="E29" s="137"/>
      <c r="F29" s="138"/>
      <c r="G29" s="139"/>
      <c r="H29" s="135"/>
      <c r="I29" s="139"/>
      <c r="J29" s="139"/>
      <c r="K29" s="142"/>
    </row>
    <row r="30" spans="1:12" s="140" customFormat="1" ht="11.25" customHeight="1">
      <c r="A30" s="115"/>
      <c r="B30" s="128" t="s">
        <v>40</v>
      </c>
      <c r="C30" s="129"/>
      <c r="D30" s="137"/>
      <c r="E30" s="137"/>
      <c r="F30" s="138"/>
      <c r="G30" s="139"/>
      <c r="H30" s="135"/>
      <c r="I30" s="139"/>
      <c r="J30" s="139"/>
      <c r="K30" s="134"/>
    </row>
    <row r="31" spans="1:12" s="140" customFormat="1" ht="11.25" customHeight="1">
      <c r="A31" s="115"/>
      <c r="B31" s="128" t="s">
        <v>98</v>
      </c>
      <c r="C31" s="129"/>
      <c r="D31" s="137"/>
      <c r="E31" s="137"/>
      <c r="F31" s="138"/>
      <c r="G31" s="139"/>
      <c r="H31" s="135"/>
      <c r="I31" s="139"/>
      <c r="J31" s="139"/>
      <c r="K31" s="134"/>
    </row>
    <row r="32" spans="1:12" s="140" customFormat="1" ht="11.25" customHeight="1">
      <c r="A32" s="115"/>
      <c r="B32" s="141" t="s">
        <v>99</v>
      </c>
      <c r="C32" s="136">
        <v>3941.1700627735504</v>
      </c>
      <c r="D32" s="137">
        <v>3849.7997009459918</v>
      </c>
      <c r="E32" s="137">
        <v>1486.55</v>
      </c>
      <c r="F32" s="138">
        <v>0.64333333333333342</v>
      </c>
      <c r="G32" s="139">
        <v>4.8140000000000001</v>
      </c>
      <c r="H32" s="135">
        <v>0</v>
      </c>
      <c r="I32" s="139">
        <v>0</v>
      </c>
      <c r="J32" s="139" t="s">
        <v>96</v>
      </c>
      <c r="K32" s="142"/>
    </row>
    <row r="33" spans="1:11" s="140" customFormat="1" ht="11.25" customHeight="1">
      <c r="A33" s="115"/>
      <c r="B33" s="141" t="s">
        <v>100</v>
      </c>
      <c r="C33" s="136">
        <v>1131</v>
      </c>
      <c r="D33" s="137">
        <v>1188.6999999999998</v>
      </c>
      <c r="E33" s="137">
        <v>412</v>
      </c>
      <c r="F33" s="138">
        <v>60</v>
      </c>
      <c r="G33" s="139">
        <v>4.16</v>
      </c>
      <c r="H33" s="135">
        <v>0</v>
      </c>
      <c r="I33" s="139">
        <v>0</v>
      </c>
      <c r="J33" s="139" t="s">
        <v>96</v>
      </c>
      <c r="K33" s="142"/>
    </row>
    <row r="34" spans="1:11" s="140" customFormat="1" ht="11.25" customHeight="1">
      <c r="A34" s="115"/>
      <c r="B34" s="148" t="s">
        <v>101</v>
      </c>
      <c r="C34" s="136">
        <v>2549</v>
      </c>
      <c r="D34" s="137">
        <v>2075.1799999999998</v>
      </c>
      <c r="E34" s="137">
        <v>639.23599999999999</v>
      </c>
      <c r="F34" s="138">
        <v>0</v>
      </c>
      <c r="G34" s="139">
        <v>4.1659956088152006</v>
      </c>
      <c r="H34" s="135">
        <v>0</v>
      </c>
      <c r="I34" s="139">
        <v>0</v>
      </c>
      <c r="J34" s="139" t="s">
        <v>96</v>
      </c>
      <c r="K34" s="142"/>
    </row>
    <row r="35" spans="1:11" s="140" customFormat="1" ht="11.25" customHeight="1">
      <c r="A35" s="115"/>
      <c r="B35" s="148" t="s">
        <v>102</v>
      </c>
      <c r="C35" s="136">
        <v>0</v>
      </c>
      <c r="D35" s="135">
        <v>0</v>
      </c>
      <c r="E35" s="135">
        <v>0</v>
      </c>
      <c r="F35" s="138">
        <v>0</v>
      </c>
      <c r="G35" s="135">
        <v>0</v>
      </c>
      <c r="H35" s="135">
        <v>0</v>
      </c>
      <c r="I35" s="139">
        <v>0</v>
      </c>
      <c r="J35" s="139" t="s">
        <v>96</v>
      </c>
    </row>
    <row r="36" spans="1:11" s="140" customFormat="1" ht="11.25" customHeight="1">
      <c r="A36" s="115"/>
      <c r="B36" s="128" t="s">
        <v>103</v>
      </c>
      <c r="C36" s="136"/>
      <c r="D36" s="137"/>
      <c r="E36" s="137"/>
      <c r="F36" s="138"/>
      <c r="G36" s="139"/>
      <c r="H36" s="135"/>
      <c r="I36" s="139"/>
      <c r="J36" s="139"/>
      <c r="K36" s="134"/>
    </row>
    <row r="37" spans="1:11" s="140" customFormat="1" ht="11.25" customHeight="1">
      <c r="A37" s="115"/>
      <c r="B37" s="141" t="s">
        <v>104</v>
      </c>
      <c r="C37" s="136">
        <v>1940.9</v>
      </c>
      <c r="D37" s="137">
        <v>2011.02</v>
      </c>
      <c r="E37" s="137">
        <v>530.23566029346375</v>
      </c>
      <c r="F37" s="138">
        <v>0</v>
      </c>
      <c r="G37" s="139">
        <v>3.07</v>
      </c>
      <c r="H37" s="135">
        <v>0</v>
      </c>
      <c r="I37" s="139">
        <v>0</v>
      </c>
      <c r="J37" s="139" t="s">
        <v>96</v>
      </c>
      <c r="K37" s="142"/>
    </row>
    <row r="38" spans="1:11" s="140" customFormat="1" ht="11.25" customHeight="1">
      <c r="A38" s="115"/>
      <c r="B38" s="141" t="s">
        <v>105</v>
      </c>
      <c r="C38" s="136">
        <v>1899.2599999999998</v>
      </c>
      <c r="D38" s="137">
        <v>1702.42</v>
      </c>
      <c r="E38" s="137">
        <v>757.06980880391291</v>
      </c>
      <c r="F38" s="138">
        <v>0</v>
      </c>
      <c r="G38" s="139">
        <v>3.15</v>
      </c>
      <c r="H38" s="135">
        <v>0</v>
      </c>
      <c r="I38" s="139">
        <v>0</v>
      </c>
      <c r="J38" s="139" t="s">
        <v>96</v>
      </c>
      <c r="K38" s="142"/>
    </row>
    <row r="39" spans="1:11" s="140" customFormat="1" ht="11.25" customHeight="1">
      <c r="A39" s="115"/>
      <c r="B39" s="141" t="s">
        <v>106</v>
      </c>
      <c r="C39" s="136">
        <v>6.16</v>
      </c>
      <c r="D39" s="137">
        <v>264.19</v>
      </c>
      <c r="E39" s="137">
        <v>195.62027567807917</v>
      </c>
      <c r="F39" s="138">
        <v>0</v>
      </c>
      <c r="G39" s="139">
        <v>2.19</v>
      </c>
      <c r="H39" s="135">
        <v>0</v>
      </c>
      <c r="I39" s="139">
        <v>0</v>
      </c>
      <c r="J39" s="139" t="s">
        <v>96</v>
      </c>
      <c r="K39" s="142"/>
    </row>
    <row r="40" spans="1:11" s="140" customFormat="1" ht="11.25" customHeight="1">
      <c r="A40" s="115"/>
      <c r="B40" s="128" t="s">
        <v>107</v>
      </c>
      <c r="C40" s="136"/>
      <c r="D40" s="137"/>
      <c r="E40" s="137"/>
      <c r="F40" s="138"/>
      <c r="G40" s="139"/>
      <c r="H40" s="135"/>
      <c r="I40" s="139"/>
      <c r="J40" s="139"/>
      <c r="K40" s="142"/>
    </row>
    <row r="41" spans="1:11" s="140" customFormat="1" ht="11.25" customHeight="1">
      <c r="A41" s="115"/>
      <c r="B41" s="141" t="s">
        <v>108</v>
      </c>
      <c r="C41" s="136">
        <v>2705.5849214190293</v>
      </c>
      <c r="D41" s="135">
        <v>2142.5300000000002</v>
      </c>
      <c r="E41" s="135">
        <v>852.95</v>
      </c>
      <c r="F41" s="138">
        <v>400</v>
      </c>
      <c r="G41" s="139">
        <v>12.003</v>
      </c>
      <c r="H41" s="135">
        <v>0</v>
      </c>
      <c r="I41" s="139">
        <v>0</v>
      </c>
      <c r="J41" s="139" t="s">
        <v>96</v>
      </c>
      <c r="K41" s="142"/>
    </row>
    <row r="42" spans="1:11" s="140" customFormat="1" ht="10.5" customHeight="1">
      <c r="A42" s="115"/>
      <c r="B42" s="149"/>
      <c r="C42" s="150"/>
      <c r="D42" s="151"/>
      <c r="E42" s="152"/>
      <c r="F42" s="153"/>
      <c r="G42" s="152"/>
      <c r="H42" s="154"/>
      <c r="I42" s="155"/>
      <c r="J42" s="156"/>
    </row>
    <row r="43" spans="1:11" s="140" customFormat="1" ht="11.25" customHeight="1">
      <c r="A43" s="115"/>
      <c r="B43" s="157" t="s">
        <v>109</v>
      </c>
      <c r="C43" s="158"/>
      <c r="D43" s="159" t="s">
        <v>69</v>
      </c>
      <c r="E43" s="193" t="s">
        <v>70</v>
      </c>
      <c r="F43" s="194"/>
      <c r="G43" s="194"/>
      <c r="H43" s="194"/>
      <c r="I43" s="194"/>
      <c r="J43" s="195"/>
    </row>
    <row r="44" spans="1:11" s="140" customFormat="1" ht="11.25" customHeight="1">
      <c r="A44" s="115"/>
      <c r="B44" s="160"/>
      <c r="C44" s="161"/>
      <c r="D44" s="159" t="s">
        <v>110</v>
      </c>
      <c r="E44" s="162" t="s">
        <v>70</v>
      </c>
      <c r="F44" s="163" t="s">
        <v>72</v>
      </c>
      <c r="G44" s="193" t="s">
        <v>73</v>
      </c>
      <c r="H44" s="195"/>
      <c r="I44" s="193" t="s">
        <v>74</v>
      </c>
      <c r="J44" s="195"/>
    </row>
    <row r="45" spans="1:11" s="140" customFormat="1" ht="11.25" customHeight="1">
      <c r="A45" s="115"/>
      <c r="B45" s="164"/>
      <c r="C45" s="165"/>
      <c r="D45" s="126" t="s">
        <v>75</v>
      </c>
      <c r="E45" s="166" t="s">
        <v>110</v>
      </c>
      <c r="F45" s="167" t="s">
        <v>111</v>
      </c>
      <c r="G45" s="166" t="s">
        <v>112</v>
      </c>
      <c r="H45" s="166" t="s">
        <v>113</v>
      </c>
      <c r="I45" s="166" t="s">
        <v>114</v>
      </c>
      <c r="J45" s="166" t="s">
        <v>115</v>
      </c>
    </row>
    <row r="46" spans="1:11" s="140" customFormat="1" ht="11.25" customHeight="1">
      <c r="A46" s="115"/>
      <c r="B46" s="128" t="s">
        <v>81</v>
      </c>
      <c r="C46" s="129"/>
      <c r="D46" s="168"/>
      <c r="E46" s="168"/>
      <c r="F46" s="169"/>
      <c r="G46" s="170"/>
      <c r="H46" s="170"/>
      <c r="I46" s="170"/>
      <c r="J46" s="170"/>
    </row>
    <row r="47" spans="1:11" s="140" customFormat="1" ht="11.25" customHeight="1">
      <c r="A47" s="115"/>
      <c r="B47" s="128" t="s">
        <v>82</v>
      </c>
      <c r="C47" s="129"/>
      <c r="D47" s="168"/>
      <c r="E47" s="168"/>
      <c r="F47" s="169"/>
      <c r="G47" s="170"/>
      <c r="H47" s="170"/>
      <c r="I47" s="170"/>
      <c r="J47" s="170"/>
    </row>
    <row r="48" spans="1:11" s="140" customFormat="1" ht="11.25" customHeight="1">
      <c r="A48" s="115"/>
      <c r="B48" s="128" t="s">
        <v>83</v>
      </c>
      <c r="C48" s="171"/>
      <c r="D48" s="168"/>
      <c r="E48" s="168"/>
      <c r="F48" s="169"/>
      <c r="G48" s="170"/>
      <c r="H48" s="170"/>
      <c r="I48" s="170"/>
      <c r="J48" s="170"/>
    </row>
    <row r="49" spans="1:29" s="140" customFormat="1" ht="11.25" customHeight="1">
      <c r="A49" s="115"/>
      <c r="B49" s="141" t="str">
        <f>+B11</f>
        <v xml:space="preserve">Vaal reef </v>
      </c>
      <c r="C49" s="172">
        <f>C11*3.28084</f>
        <v>4778.2343622219387</v>
      </c>
      <c r="D49" s="173">
        <f>D11*3.28084</f>
        <v>3624.0158639999995</v>
      </c>
      <c r="E49" s="173">
        <f>E11*3.28084</f>
        <v>767.71655999999996</v>
      </c>
      <c r="F49" s="174">
        <f>F11*0.393701</f>
        <v>5.5905541999999997</v>
      </c>
      <c r="G49" s="139">
        <f>G11*0.0291667</f>
        <v>4.4140883779999998</v>
      </c>
      <c r="H49" s="139">
        <f>(F49/12)*G49</f>
        <v>2.0564333600665905</v>
      </c>
      <c r="I49" s="139">
        <f>I11*2.000002</f>
        <v>13.980013979999999</v>
      </c>
      <c r="J49" s="139">
        <f>(F49/12)*I49</f>
        <v>6.5130021559956424</v>
      </c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</row>
    <row r="50" spans="1:29" s="140" customFormat="1" ht="11.25" customHeight="1">
      <c r="A50" s="115"/>
      <c r="B50" s="128" t="s">
        <v>85</v>
      </c>
      <c r="C50" s="172"/>
      <c r="D50" s="173"/>
      <c r="E50" s="173"/>
      <c r="F50" s="174"/>
      <c r="G50" s="139"/>
      <c r="H50" s="139"/>
      <c r="I50" s="139"/>
      <c r="J50" s="139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</row>
    <row r="51" spans="1:29" s="140" customFormat="1" ht="11.25" customHeight="1">
      <c r="A51" s="115"/>
      <c r="B51" s="141" t="str">
        <f>+B13</f>
        <v xml:space="preserve">Moab Khotsong Vaal reef </v>
      </c>
      <c r="C51" s="172">
        <f t="shared" ref="C51:E52" si="0">C13*3.28084</f>
        <v>9107.5362822554762</v>
      </c>
      <c r="D51" s="173">
        <f t="shared" si="0"/>
        <v>6546.2600519999996</v>
      </c>
      <c r="E51" s="173">
        <f t="shared" si="0"/>
        <v>1233.59584</v>
      </c>
      <c r="F51" s="174">
        <f>F13*0.393701</f>
        <v>34.409467400000004</v>
      </c>
      <c r="G51" s="139">
        <f>G13*0.0291667</f>
        <v>1.918585526</v>
      </c>
      <c r="H51" s="139">
        <f>(F51/12)*G51</f>
        <v>5.5014588425840723</v>
      </c>
      <c r="I51" s="139">
        <f>I13*2.000002</f>
        <v>2.6800026799999999</v>
      </c>
      <c r="J51" s="139">
        <f>(F51/12)*I51</f>
        <v>7.68478873744772</v>
      </c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</row>
    <row r="52" spans="1:29" s="140" customFormat="1" ht="11.25" customHeight="1">
      <c r="A52" s="115"/>
      <c r="B52" s="141" t="str">
        <f>+B14</f>
        <v xml:space="preserve">Great Noligwa Vaal reef </v>
      </c>
      <c r="C52" s="172">
        <f t="shared" si="0"/>
        <v>810.47655480653725</v>
      </c>
      <c r="D52" s="173">
        <f t="shared" si="0"/>
        <v>506.23361199999994</v>
      </c>
      <c r="E52" s="173">
        <f t="shared" si="0"/>
        <v>98.425200000000004</v>
      </c>
      <c r="F52" s="174">
        <f>F14*0.393701</f>
        <v>38.464587700000003</v>
      </c>
      <c r="G52" s="139">
        <f>G14*0.0291667</f>
        <v>3.8430043919999997</v>
      </c>
      <c r="H52" s="139">
        <f>(F52/12)*G52</f>
        <v>12.318298288964099</v>
      </c>
      <c r="I52" s="139">
        <f>I14*2.000002</f>
        <v>5.1400051399999995</v>
      </c>
      <c r="J52" s="139">
        <f>(F52/12)*I52</f>
        <v>16.4756815404984</v>
      </c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</row>
    <row r="53" spans="1:29" s="140" customFormat="1" ht="11.25" customHeight="1">
      <c r="A53" s="115"/>
      <c r="B53" s="128"/>
      <c r="C53" s="172"/>
      <c r="D53" s="173"/>
      <c r="E53" s="173"/>
      <c r="F53" s="174"/>
      <c r="G53" s="139"/>
      <c r="H53" s="139"/>
      <c r="I53" s="139"/>
      <c r="J53" s="139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</row>
    <row r="54" spans="1:29" s="140" customFormat="1" ht="11.25" customHeight="1">
      <c r="A54" s="115"/>
      <c r="B54" s="128" t="s">
        <v>88</v>
      </c>
      <c r="C54" s="172"/>
      <c r="D54" s="173"/>
      <c r="E54" s="173"/>
      <c r="F54" s="174"/>
      <c r="G54" s="139"/>
      <c r="H54" s="139"/>
      <c r="I54" s="139"/>
      <c r="J54" s="139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</row>
    <row r="55" spans="1:29" s="140" customFormat="1" ht="10.5" customHeight="1">
      <c r="A55" s="115"/>
      <c r="B55" s="128" t="s">
        <v>89</v>
      </c>
      <c r="C55" s="172"/>
      <c r="D55" s="173"/>
      <c r="E55" s="173"/>
      <c r="F55" s="174"/>
      <c r="G55" s="139"/>
      <c r="H55" s="139"/>
      <c r="I55" s="139"/>
      <c r="J55" s="139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</row>
    <row r="56" spans="1:29" s="140" customFormat="1" ht="11.25" customHeight="1">
      <c r="A56" s="115"/>
      <c r="B56" s="141" t="str">
        <f>+B18</f>
        <v>Ventersdorp Contact reef</v>
      </c>
      <c r="C56" s="172">
        <f>C18*3.28084</f>
        <v>4931.5437175197876</v>
      </c>
      <c r="D56" s="173">
        <f>D18*3.28084</f>
        <v>5838.582864</v>
      </c>
      <c r="E56" s="173">
        <f>E18*3.28084</f>
        <v>938.32024000000001</v>
      </c>
      <c r="F56" s="174">
        <f>F18*0.393701</f>
        <v>24.685052700000004</v>
      </c>
      <c r="G56" s="139">
        <f>G18*0.0291667</f>
        <v>0.90854270500000001</v>
      </c>
      <c r="H56" s="139">
        <f>(F56/12)*G56</f>
        <v>1.8689520460937963</v>
      </c>
      <c r="I56" s="139">
        <f>I18*2.000002</f>
        <v>0</v>
      </c>
      <c r="J56" s="139">
        <f>(F56/12)*I56</f>
        <v>0</v>
      </c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</row>
    <row r="57" spans="1:29" s="140" customFormat="1" ht="11.25" customHeight="1">
      <c r="A57" s="115"/>
      <c r="B57" s="128" t="s">
        <v>91</v>
      </c>
      <c r="C57" s="172"/>
      <c r="D57" s="173"/>
      <c r="E57" s="173"/>
      <c r="F57" s="174"/>
      <c r="G57" s="139"/>
      <c r="H57" s="139"/>
      <c r="I57" s="139"/>
      <c r="J57" s="139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</row>
    <row r="58" spans="1:29" s="140" customFormat="1" ht="11.25" customHeight="1">
      <c r="A58" s="115"/>
      <c r="B58" s="141" t="str">
        <f>+B20</f>
        <v>TauTona Ventersdorp Contact reef</v>
      </c>
      <c r="C58" s="176">
        <f t="shared" ref="C58:E60" si="1">C20*3.28084</f>
        <v>0</v>
      </c>
      <c r="D58" s="173">
        <f t="shared" si="1"/>
        <v>327.09974800000003</v>
      </c>
      <c r="E58" s="173">
        <f t="shared" si="1"/>
        <v>19.685040000000001</v>
      </c>
      <c r="F58" s="174">
        <f>F20*0.393701</f>
        <v>55.393730699999999</v>
      </c>
      <c r="G58" s="139">
        <f>G20*0.0291667</f>
        <v>0.49466723200000001</v>
      </c>
      <c r="H58" s="139">
        <f>(F58/12)*G58</f>
        <v>2.2834552862935356</v>
      </c>
      <c r="I58" s="139">
        <f>I20*2.000002</f>
        <v>0.10000009999999999</v>
      </c>
      <c r="J58" s="139">
        <f>(F58/12)*I58</f>
        <v>0.46161488411442247</v>
      </c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</row>
    <row r="59" spans="1:29" s="140" customFormat="1" ht="11.25" customHeight="1">
      <c r="A59" s="115"/>
      <c r="B59" s="141" t="str">
        <f>+B21</f>
        <v>TauTona Carbon Leader reef</v>
      </c>
      <c r="C59" s="172">
        <f t="shared" si="1"/>
        <v>5784.5973012490613</v>
      </c>
      <c r="D59" s="173">
        <f t="shared" si="1"/>
        <v>2503.6090039999999</v>
      </c>
      <c r="E59" s="173">
        <f t="shared" si="1"/>
        <v>118.11024</v>
      </c>
      <c r="F59" s="174">
        <f>F21*0.393701</f>
        <v>14.448826700000001</v>
      </c>
      <c r="G59" s="139">
        <f>G21*0.0291667</f>
        <v>1.658710229</v>
      </c>
      <c r="H59" s="139">
        <f>(F59/12)*G59</f>
        <v>1.9972013870281931</v>
      </c>
      <c r="I59" s="139">
        <f>I21*2.000002</f>
        <v>0.98000097999999991</v>
      </c>
      <c r="J59" s="139">
        <f>(F59/12)*I59</f>
        <v>1.1799886938208473</v>
      </c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</row>
    <row r="60" spans="1:29" s="140" customFormat="1" ht="11.25" customHeight="1">
      <c r="A60" s="115"/>
      <c r="B60" s="141" t="str">
        <f>+B22</f>
        <v>Savuka Carbon Leader reef</v>
      </c>
      <c r="C60" s="172">
        <f t="shared" si="1"/>
        <v>855.98770127614375</v>
      </c>
      <c r="D60" s="173">
        <f t="shared" si="1"/>
        <v>31.16798</v>
      </c>
      <c r="E60" s="173">
        <f t="shared" si="1"/>
        <v>26.24672</v>
      </c>
      <c r="F60" s="174">
        <f>F22*0.393701</f>
        <v>6.4960665000000004</v>
      </c>
      <c r="G60" s="139">
        <f>G22*0.0291667</f>
        <v>2.7270864499999998</v>
      </c>
      <c r="H60" s="139">
        <f>(F60/12)*G60</f>
        <v>1.4762779108707436</v>
      </c>
      <c r="I60" s="139">
        <f>I22*2.000002</f>
        <v>1.6800016799999997</v>
      </c>
      <c r="J60" s="139">
        <f>(F60/12)*I60</f>
        <v>0.90945021944930982</v>
      </c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</row>
    <row r="61" spans="1:29" s="140" customFormat="1" ht="10.5" customHeight="1">
      <c r="A61" s="115"/>
      <c r="B61" s="148"/>
      <c r="C61" s="172"/>
      <c r="D61" s="173"/>
      <c r="E61" s="173"/>
      <c r="F61" s="174"/>
      <c r="G61" s="139"/>
      <c r="H61" s="139"/>
      <c r="I61" s="139"/>
      <c r="J61" s="139"/>
    </row>
    <row r="62" spans="1:29" s="140" customFormat="1" ht="11.25" hidden="1" customHeight="1">
      <c r="A62" s="115"/>
      <c r="B62" s="144" t="s">
        <v>21</v>
      </c>
      <c r="C62" s="172"/>
      <c r="D62" s="173"/>
      <c r="E62" s="173"/>
      <c r="F62" s="174"/>
      <c r="G62" s="139"/>
      <c r="H62" s="139"/>
      <c r="I62" s="139"/>
      <c r="J62" s="139"/>
    </row>
    <row r="63" spans="1:29" s="140" customFormat="1" ht="11.25" hidden="1" customHeight="1">
      <c r="A63" s="115"/>
      <c r="B63" s="144" t="s">
        <v>95</v>
      </c>
      <c r="C63" s="176">
        <f>C25*3.28084</f>
        <v>0</v>
      </c>
      <c r="D63" s="173">
        <f>D25*3.28084</f>
        <v>0</v>
      </c>
      <c r="E63" s="173">
        <f>E25*3.28084</f>
        <v>0</v>
      </c>
      <c r="F63" s="174">
        <f>F25*0.393701</f>
        <v>0</v>
      </c>
      <c r="G63" s="139">
        <f>G25*0.0291667</f>
        <v>0</v>
      </c>
      <c r="H63" s="139">
        <f>(F63/12)*G63</f>
        <v>0</v>
      </c>
      <c r="I63" s="177">
        <f>I25*2.000002</f>
        <v>0</v>
      </c>
      <c r="J63" s="177" t="s">
        <v>96</v>
      </c>
      <c r="S63" s="175"/>
      <c r="T63" s="175"/>
      <c r="U63" s="175"/>
      <c r="V63" s="175"/>
      <c r="W63" s="175"/>
      <c r="X63" s="175"/>
      <c r="Y63" s="175"/>
      <c r="Z63" s="175"/>
    </row>
    <row r="64" spans="1:29" s="140" customFormat="1" ht="11.25" hidden="1" customHeight="1">
      <c r="A64" s="115"/>
      <c r="B64" s="144"/>
      <c r="C64" s="172"/>
      <c r="D64" s="173"/>
      <c r="E64" s="173"/>
      <c r="F64" s="174"/>
      <c r="G64" s="139"/>
      <c r="H64" s="139"/>
      <c r="I64" s="139"/>
      <c r="J64" s="139"/>
    </row>
    <row r="65" spans="1:26" s="140" customFormat="1" ht="11.25" customHeight="1">
      <c r="A65" s="115"/>
      <c r="B65" s="128" t="s">
        <v>35</v>
      </c>
      <c r="C65" s="172"/>
      <c r="D65" s="173"/>
      <c r="E65" s="173"/>
      <c r="F65" s="174"/>
      <c r="G65" s="139"/>
      <c r="H65" s="139"/>
      <c r="I65" s="139"/>
      <c r="J65" s="139"/>
    </row>
    <row r="66" spans="1:26" s="140" customFormat="1" ht="11.25" customHeight="1">
      <c r="A66" s="115"/>
      <c r="B66" s="144" t="s">
        <v>97</v>
      </c>
      <c r="C66" s="172">
        <f>C28*3.28084</f>
        <v>8316.9293999999991</v>
      </c>
      <c r="D66" s="173">
        <f>D28*3.28084</f>
        <v>6850.3939199999995</v>
      </c>
      <c r="E66" s="173">
        <f>E28*3.28084</f>
        <v>2805.1181999999999</v>
      </c>
      <c r="F66" s="174">
        <f>F28*0.393701</f>
        <v>0</v>
      </c>
      <c r="G66" s="139">
        <f>G28*0.0291667</f>
        <v>4.6375052999999999E-2</v>
      </c>
      <c r="H66" s="139">
        <f>(F66/12)*G66</f>
        <v>0</v>
      </c>
      <c r="I66" s="139">
        <f>I28*2.000002</f>
        <v>0</v>
      </c>
      <c r="J66" s="139">
        <f>(F66/12)*I66</f>
        <v>0</v>
      </c>
      <c r="S66" s="175"/>
      <c r="T66" s="175"/>
      <c r="U66" s="175"/>
      <c r="V66" s="175"/>
      <c r="W66" s="175"/>
      <c r="X66" s="175"/>
      <c r="Y66" s="175"/>
      <c r="Z66" s="175"/>
    </row>
    <row r="67" spans="1:26" s="140" customFormat="1" ht="10.5" customHeight="1">
      <c r="A67" s="115"/>
      <c r="B67" s="144"/>
      <c r="C67" s="172"/>
      <c r="D67" s="173"/>
      <c r="E67" s="173"/>
      <c r="F67" s="174"/>
      <c r="G67" s="139"/>
      <c r="H67" s="139"/>
      <c r="I67" s="139"/>
      <c r="J67" s="139"/>
    </row>
    <row r="68" spans="1:26" s="140" customFormat="1" ht="11.25" customHeight="1">
      <c r="A68" s="115"/>
      <c r="B68" s="128" t="s">
        <v>40</v>
      </c>
      <c r="C68" s="172"/>
      <c r="D68" s="173"/>
      <c r="E68" s="173"/>
      <c r="F68" s="174"/>
      <c r="G68" s="139"/>
      <c r="H68" s="139"/>
      <c r="I68" s="139"/>
      <c r="J68" s="139"/>
    </row>
    <row r="69" spans="1:26" s="140" customFormat="1" ht="11.25" customHeight="1">
      <c r="A69" s="115"/>
      <c r="B69" s="128" t="s">
        <v>98</v>
      </c>
      <c r="C69" s="172"/>
      <c r="D69" s="173"/>
      <c r="E69" s="173"/>
      <c r="F69" s="174"/>
      <c r="G69" s="139"/>
      <c r="H69" s="139"/>
      <c r="I69" s="139"/>
      <c r="J69" s="139"/>
    </row>
    <row r="70" spans="1:26" s="140" customFormat="1" ht="11.25" customHeight="1">
      <c r="A70" s="115"/>
      <c r="B70" s="141" t="str">
        <f>+B32</f>
        <v>Mina de Cuiabá</v>
      </c>
      <c r="C70" s="172">
        <f>C32*3.28084</f>
        <v>12930.348388749975</v>
      </c>
      <c r="D70" s="173">
        <f>D32*3.28084</f>
        <v>12630.576850851648</v>
      </c>
      <c r="E70" s="173">
        <f>E32*3.28084</f>
        <v>4877.1327019999999</v>
      </c>
      <c r="F70" s="174">
        <f>F32*0.393701</f>
        <v>0.25328097666666671</v>
      </c>
      <c r="G70" s="139">
        <f>G32*0.0291667</f>
        <v>0.14040849380000001</v>
      </c>
      <c r="H70" s="178">
        <v>0</v>
      </c>
      <c r="I70" s="178">
        <v>0</v>
      </c>
      <c r="J70" s="178">
        <v>0</v>
      </c>
    </row>
    <row r="71" spans="1:26" s="140" customFormat="1" ht="11.25" customHeight="1">
      <c r="A71" s="115"/>
      <c r="B71" s="141" t="str">
        <f>+B33</f>
        <v>Lamego</v>
      </c>
      <c r="C71" s="172">
        <f t="shared" ref="C71:E72" si="2">C33*3.28084</f>
        <v>3710.63004</v>
      </c>
      <c r="D71" s="173">
        <f t="shared" si="2"/>
        <v>3899.9345079999994</v>
      </c>
      <c r="E71" s="173">
        <f t="shared" si="2"/>
        <v>1351.7060799999999</v>
      </c>
      <c r="F71" s="174">
        <f>F33*0.393701</f>
        <v>23.622060000000001</v>
      </c>
      <c r="G71" s="139">
        <f>G33*0.0291667</f>
        <v>0.12133347200000001</v>
      </c>
      <c r="H71" s="178">
        <v>0</v>
      </c>
      <c r="I71" s="178">
        <v>0</v>
      </c>
      <c r="J71" s="178">
        <v>0</v>
      </c>
    </row>
    <row r="72" spans="1:26" s="140" customFormat="1" ht="11.25" customHeight="1">
      <c r="A72" s="115"/>
      <c r="B72" s="141" t="str">
        <f>+B34</f>
        <v>Córrego do Sitio Mina I</v>
      </c>
      <c r="C72" s="172">
        <f t="shared" si="2"/>
        <v>8362.8611600000004</v>
      </c>
      <c r="D72" s="173">
        <f t="shared" si="2"/>
        <v>6808.3335511999994</v>
      </c>
      <c r="E72" s="173">
        <f t="shared" si="2"/>
        <v>2097.2310382400001</v>
      </c>
      <c r="F72" s="174">
        <f>F34*0.393701</f>
        <v>0</v>
      </c>
      <c r="G72" s="139">
        <f>G34*0.0291667</f>
        <v>0.12150834412363032</v>
      </c>
      <c r="H72" s="178">
        <v>0</v>
      </c>
      <c r="I72" s="178">
        <v>0</v>
      </c>
      <c r="J72" s="178">
        <v>0</v>
      </c>
    </row>
    <row r="73" spans="1:26" s="140" customFormat="1" ht="11.25" customHeight="1">
      <c r="A73" s="115"/>
      <c r="B73" s="141" t="str">
        <f>+B35</f>
        <v>Córrego do Sitio Mina II</v>
      </c>
      <c r="C73" s="172">
        <f>C35*3.28084</f>
        <v>0</v>
      </c>
      <c r="D73" s="173">
        <f>D35*3.28084</f>
        <v>0</v>
      </c>
      <c r="E73" s="173">
        <f>E35*3.28084</f>
        <v>0</v>
      </c>
      <c r="F73" s="174">
        <f>F35*0.393701</f>
        <v>0</v>
      </c>
      <c r="G73" s="139">
        <f>G35*0.0291667</f>
        <v>0</v>
      </c>
      <c r="H73" s="178">
        <v>0</v>
      </c>
      <c r="I73" s="178">
        <v>0</v>
      </c>
      <c r="J73" s="178">
        <v>0</v>
      </c>
    </row>
    <row r="74" spans="1:26" s="140" customFormat="1" ht="11.25" customHeight="1">
      <c r="A74" s="115"/>
      <c r="B74" s="144" t="s">
        <v>103</v>
      </c>
      <c r="C74" s="172">
        <f t="shared" ref="C74:E79" si="3">C36*3.28084</f>
        <v>0</v>
      </c>
      <c r="D74" s="173"/>
      <c r="E74" s="173"/>
      <c r="F74" s="174"/>
      <c r="G74" s="139"/>
      <c r="H74" s="179"/>
      <c r="I74" s="179"/>
      <c r="J74" s="179"/>
    </row>
    <row r="75" spans="1:26" s="140" customFormat="1" ht="11.25" customHeight="1">
      <c r="A75" s="115"/>
      <c r="B75" s="141" t="str">
        <f>+B37</f>
        <v>Mina III</v>
      </c>
      <c r="C75" s="172">
        <f t="shared" si="3"/>
        <v>6367.7823560000006</v>
      </c>
      <c r="D75" s="173">
        <f t="shared" si="3"/>
        <v>6597.8348568000001</v>
      </c>
      <c r="E75" s="173">
        <f t="shared" si="3"/>
        <v>1739.6183637172076</v>
      </c>
      <c r="F75" s="174">
        <f>F37*0.393701</f>
        <v>0</v>
      </c>
      <c r="G75" s="139">
        <f>G37*0.0291667</f>
        <v>8.9541768999999993E-2</v>
      </c>
      <c r="H75" s="178">
        <v>0</v>
      </c>
      <c r="I75" s="178">
        <v>0</v>
      </c>
      <c r="J75" s="178">
        <v>0</v>
      </c>
    </row>
    <row r="76" spans="1:26" s="140" customFormat="1" ht="12" customHeight="1">
      <c r="A76" s="115"/>
      <c r="B76" s="141" t="str">
        <f>+B38</f>
        <v>Mina Nova</v>
      </c>
      <c r="C76" s="172">
        <f t="shared" si="3"/>
        <v>6231.1681783999993</v>
      </c>
      <c r="D76" s="173">
        <f t="shared" si="3"/>
        <v>5585.3676328000001</v>
      </c>
      <c r="E76" s="173">
        <f t="shared" si="3"/>
        <v>2483.8249115162298</v>
      </c>
      <c r="F76" s="174">
        <f>F38*0.393701</f>
        <v>0</v>
      </c>
      <c r="G76" s="139">
        <f>G38*0.0291667</f>
        <v>9.1875104999999999E-2</v>
      </c>
      <c r="H76" s="178">
        <v>0</v>
      </c>
      <c r="I76" s="178">
        <v>0</v>
      </c>
      <c r="J76" s="178">
        <v>0</v>
      </c>
    </row>
    <row r="77" spans="1:26" s="140" customFormat="1" ht="11.25" customHeight="1">
      <c r="A77" s="115"/>
      <c r="B77" s="141" t="str">
        <f>+B39</f>
        <v>Palmeiras</v>
      </c>
      <c r="C77" s="172">
        <f t="shared" si="3"/>
        <v>20.2099744</v>
      </c>
      <c r="D77" s="173">
        <f>D39*3.28084</f>
        <v>866.76511959999993</v>
      </c>
      <c r="E77" s="173">
        <f t="shared" si="3"/>
        <v>641.79882525566927</v>
      </c>
      <c r="F77" s="174">
        <f>F39*0.393701</f>
        <v>0</v>
      </c>
      <c r="G77" s="139">
        <f>G39*0.0291667</f>
        <v>6.3875073000000004E-2</v>
      </c>
      <c r="H77" s="178">
        <v>0</v>
      </c>
      <c r="I77" s="178">
        <v>0</v>
      </c>
      <c r="J77" s="178">
        <v>0</v>
      </c>
    </row>
    <row r="78" spans="1:26" s="140" customFormat="1" ht="11.25" customHeight="1">
      <c r="A78" s="115"/>
      <c r="B78" s="128" t="s">
        <v>107</v>
      </c>
      <c r="C78" s="172">
        <f t="shared" si="3"/>
        <v>0</v>
      </c>
      <c r="D78" s="173"/>
      <c r="E78" s="173"/>
      <c r="F78" s="174"/>
      <c r="G78" s="139"/>
      <c r="H78" s="179"/>
      <c r="I78" s="179"/>
      <c r="J78" s="179"/>
    </row>
    <row r="79" spans="1:26" s="140" customFormat="1" ht="11.25" customHeight="1">
      <c r="A79" s="115"/>
      <c r="B79" s="141" t="str">
        <f>+B41</f>
        <v>Cerro Vanguardia</v>
      </c>
      <c r="C79" s="172">
        <f t="shared" si="3"/>
        <v>8876.5912335884077</v>
      </c>
      <c r="D79" s="173">
        <f>D41*3.28084</f>
        <v>7029.2981252000009</v>
      </c>
      <c r="E79" s="173">
        <f>E41*3.28084</f>
        <v>2798.3924780000002</v>
      </c>
      <c r="F79" s="174">
        <f>F41*0.393701</f>
        <v>157.4804</v>
      </c>
      <c r="G79" s="139">
        <f>G41*0.0291667</f>
        <v>0.35008790010000002</v>
      </c>
      <c r="H79" s="178">
        <v>0</v>
      </c>
      <c r="I79" s="178">
        <v>0</v>
      </c>
      <c r="J79" s="178">
        <v>0</v>
      </c>
    </row>
    <row r="80" spans="1:26" s="140" customFormat="1" ht="10.5" customHeight="1">
      <c r="A80" s="115"/>
      <c r="B80" s="149"/>
      <c r="C80" s="180"/>
      <c r="D80" s="181"/>
      <c r="E80" s="181"/>
      <c r="F80" s="182"/>
      <c r="G80" s="155"/>
      <c r="H80" s="183"/>
      <c r="I80" s="155"/>
      <c r="J80" s="155"/>
    </row>
    <row r="81" spans="1:10" ht="12.75" customHeight="1">
      <c r="A81" s="115"/>
      <c r="B81" s="184"/>
      <c r="C81" s="184"/>
      <c r="D81" s="185"/>
      <c r="E81" s="185"/>
      <c r="F81" s="186"/>
      <c r="G81" s="186"/>
      <c r="H81" s="186"/>
      <c r="I81" s="186"/>
      <c r="J81" s="186"/>
    </row>
    <row r="82" spans="1:10">
      <c r="A82" s="115"/>
      <c r="B82" s="187" t="s">
        <v>116</v>
      </c>
      <c r="C82" s="187"/>
      <c r="D82" s="187"/>
      <c r="E82" s="187"/>
      <c r="F82" s="187"/>
      <c r="G82" s="187"/>
      <c r="H82" s="187"/>
      <c r="I82" s="187"/>
      <c r="J82" s="187"/>
    </row>
    <row r="83" spans="1:10">
      <c r="A83" s="115"/>
      <c r="B83" s="187"/>
      <c r="C83" s="187"/>
      <c r="D83" s="187"/>
      <c r="E83" s="187"/>
      <c r="F83" s="187"/>
      <c r="G83" s="187"/>
      <c r="H83" s="187"/>
      <c r="I83" s="187"/>
      <c r="J83" s="187"/>
    </row>
    <row r="84" spans="1:10">
      <c r="A84" s="115"/>
      <c r="B84" s="187"/>
      <c r="C84" s="187"/>
      <c r="D84" s="187"/>
      <c r="E84" s="187"/>
      <c r="F84" s="187"/>
      <c r="G84" s="187"/>
      <c r="H84" s="187"/>
      <c r="I84" s="187"/>
      <c r="J84" s="187"/>
    </row>
    <row r="85" spans="1:10">
      <c r="A85" s="115"/>
      <c r="B85" s="187"/>
      <c r="C85" s="187"/>
      <c r="D85" s="187"/>
      <c r="E85" s="187"/>
      <c r="F85" s="187"/>
      <c r="G85" s="187"/>
      <c r="H85" s="187"/>
      <c r="I85" s="187"/>
      <c r="J85" s="187"/>
    </row>
    <row r="86" spans="1:10">
      <c r="A86" s="115"/>
      <c r="B86" s="187"/>
      <c r="C86" s="187"/>
      <c r="D86" s="187"/>
      <c r="E86" s="187"/>
      <c r="F86" s="187"/>
      <c r="G86" s="187"/>
      <c r="H86" s="187"/>
      <c r="I86" s="187"/>
      <c r="J86" s="187"/>
    </row>
    <row r="87" spans="1:10">
      <c r="A87" s="115"/>
      <c r="B87" s="187"/>
      <c r="C87" s="187"/>
      <c r="D87" s="187"/>
      <c r="E87" s="187"/>
      <c r="F87" s="187"/>
      <c r="G87" s="187"/>
      <c r="H87" s="187"/>
      <c r="I87" s="187"/>
      <c r="J87" s="187"/>
    </row>
    <row r="88" spans="1:10">
      <c r="A88" s="115"/>
      <c r="B88" s="187"/>
      <c r="C88" s="187"/>
      <c r="D88" s="187"/>
      <c r="E88" s="187"/>
      <c r="F88" s="187"/>
      <c r="G88" s="187"/>
      <c r="H88" s="187"/>
      <c r="I88" s="187"/>
      <c r="J88" s="187"/>
    </row>
    <row r="89" spans="1:10">
      <c r="A89" s="115"/>
      <c r="B89" s="187"/>
      <c r="C89" s="187"/>
      <c r="D89" s="187"/>
      <c r="E89" s="187"/>
      <c r="F89" s="187"/>
      <c r="G89" s="187"/>
      <c r="H89" s="187"/>
      <c r="I89" s="187"/>
      <c r="J89" s="187"/>
    </row>
    <row r="90" spans="1:10">
      <c r="A90" s="115"/>
      <c r="B90" s="187"/>
      <c r="C90" s="187"/>
      <c r="D90" s="187"/>
      <c r="E90" s="187"/>
      <c r="F90" s="187"/>
      <c r="G90" s="187"/>
      <c r="H90" s="187"/>
      <c r="I90" s="187"/>
      <c r="J90" s="187"/>
    </row>
    <row r="91" spans="1:10">
      <c r="A91" s="115"/>
      <c r="B91" s="187"/>
      <c r="C91" s="187"/>
      <c r="D91" s="187"/>
      <c r="E91" s="187"/>
      <c r="F91" s="187"/>
      <c r="G91" s="187"/>
      <c r="H91" s="187"/>
      <c r="I91" s="187"/>
      <c r="J91" s="187"/>
    </row>
    <row r="92" spans="1:10">
      <c r="A92" s="115"/>
      <c r="B92" s="187"/>
      <c r="C92" s="187"/>
      <c r="D92" s="187"/>
      <c r="E92" s="187"/>
      <c r="F92" s="187"/>
      <c r="G92" s="187"/>
      <c r="H92" s="187"/>
      <c r="I92" s="187"/>
      <c r="J92" s="187"/>
    </row>
    <row r="93" spans="1:10">
      <c r="A93" s="115"/>
      <c r="B93" s="187"/>
      <c r="C93" s="187"/>
      <c r="D93" s="187"/>
      <c r="E93" s="187"/>
      <c r="F93" s="187"/>
      <c r="G93" s="187"/>
      <c r="H93" s="187"/>
      <c r="I93" s="187"/>
      <c r="J93" s="187"/>
    </row>
    <row r="94" spans="1:10">
      <c r="A94" s="115"/>
      <c r="B94" s="187"/>
      <c r="C94" s="187"/>
      <c r="D94" s="187"/>
      <c r="E94" s="187"/>
      <c r="F94" s="187"/>
      <c r="G94" s="187"/>
      <c r="H94" s="187"/>
      <c r="I94" s="187"/>
      <c r="J94" s="187"/>
    </row>
    <row r="95" spans="1:10">
      <c r="A95" s="115"/>
      <c r="B95" s="187"/>
      <c r="C95" s="187"/>
      <c r="D95" s="187"/>
      <c r="E95" s="187"/>
      <c r="F95" s="187"/>
      <c r="G95" s="187"/>
      <c r="H95" s="187"/>
      <c r="I95" s="187"/>
      <c r="J95" s="187"/>
    </row>
    <row r="96" spans="1:10">
      <c r="A96" s="115"/>
      <c r="B96" s="187"/>
      <c r="C96" s="187"/>
      <c r="D96" s="187"/>
      <c r="E96" s="187"/>
      <c r="F96" s="187"/>
      <c r="G96" s="187"/>
      <c r="H96" s="187"/>
      <c r="I96" s="187"/>
      <c r="J96" s="187"/>
    </row>
    <row r="97" spans="1:10">
      <c r="A97" s="115"/>
      <c r="B97" s="187"/>
      <c r="C97" s="187"/>
      <c r="D97" s="187"/>
      <c r="E97" s="187"/>
      <c r="F97" s="187"/>
      <c r="G97" s="187"/>
      <c r="H97" s="187"/>
      <c r="I97" s="187"/>
      <c r="J97" s="187"/>
    </row>
    <row r="98" spans="1:10">
      <c r="A98" s="115"/>
      <c r="B98" s="187"/>
      <c r="C98" s="187"/>
      <c r="D98" s="187"/>
      <c r="E98" s="187"/>
      <c r="F98" s="187"/>
      <c r="G98" s="187"/>
      <c r="H98" s="187"/>
      <c r="I98" s="187"/>
      <c r="J98" s="187"/>
    </row>
    <row r="99" spans="1:10">
      <c r="A99" s="115"/>
      <c r="B99" s="187"/>
      <c r="C99" s="187"/>
      <c r="D99" s="187"/>
      <c r="E99" s="187"/>
      <c r="F99" s="187"/>
      <c r="G99" s="187"/>
      <c r="H99" s="187"/>
      <c r="I99" s="187"/>
      <c r="J99" s="187"/>
    </row>
    <row r="100" spans="1:10">
      <c r="A100" s="115"/>
      <c r="B100" s="187"/>
      <c r="C100" s="187"/>
      <c r="D100" s="187"/>
      <c r="E100" s="187"/>
      <c r="F100" s="187"/>
      <c r="G100" s="187"/>
      <c r="H100" s="187"/>
      <c r="I100" s="187"/>
      <c r="J100" s="187"/>
    </row>
    <row r="101" spans="1:10">
      <c r="A101" s="115"/>
      <c r="B101" s="187"/>
      <c r="C101" s="187"/>
      <c r="D101" s="187"/>
      <c r="E101" s="187"/>
      <c r="F101" s="187"/>
      <c r="G101" s="187"/>
      <c r="H101" s="187"/>
      <c r="I101" s="187"/>
      <c r="J101" s="187"/>
    </row>
    <row r="102" spans="1:10">
      <c r="A102" s="115"/>
      <c r="B102" s="187"/>
      <c r="C102" s="187"/>
      <c r="D102" s="187"/>
      <c r="E102" s="187"/>
      <c r="F102" s="187"/>
      <c r="G102" s="187"/>
      <c r="H102" s="187"/>
      <c r="I102" s="187"/>
      <c r="J102" s="187"/>
    </row>
    <row r="103" spans="1:10">
      <c r="A103" s="115"/>
      <c r="B103" s="187"/>
      <c r="C103" s="187"/>
      <c r="D103" s="187"/>
      <c r="E103" s="187"/>
      <c r="F103" s="187"/>
      <c r="G103" s="187"/>
      <c r="H103" s="187"/>
      <c r="I103" s="187"/>
      <c r="J103" s="187"/>
    </row>
    <row r="104" spans="1:10">
      <c r="A104" s="115"/>
      <c r="B104" s="187"/>
      <c r="C104" s="187"/>
      <c r="D104" s="187"/>
      <c r="E104" s="187"/>
      <c r="F104" s="187"/>
      <c r="G104" s="187"/>
      <c r="H104" s="187"/>
      <c r="I104" s="187"/>
      <c r="J104" s="187"/>
    </row>
    <row r="105" spans="1:10">
      <c r="A105" s="115"/>
      <c r="B105" s="187"/>
      <c r="C105" s="187"/>
      <c r="D105" s="187"/>
      <c r="E105" s="187"/>
      <c r="F105" s="187"/>
      <c r="G105" s="187"/>
      <c r="H105" s="187"/>
      <c r="I105" s="187"/>
      <c r="J105" s="187"/>
    </row>
    <row r="106" spans="1:10">
      <c r="A106" s="115"/>
      <c r="B106" s="187"/>
      <c r="C106" s="187"/>
      <c r="D106" s="187"/>
      <c r="E106" s="187"/>
      <c r="F106" s="187"/>
      <c r="G106" s="187"/>
      <c r="H106" s="187"/>
      <c r="I106" s="187"/>
      <c r="J106" s="187"/>
    </row>
    <row r="107" spans="1:10">
      <c r="A107" s="115"/>
      <c r="B107" s="187"/>
      <c r="C107" s="187"/>
      <c r="D107" s="187"/>
      <c r="E107" s="187"/>
      <c r="F107" s="187"/>
      <c r="G107" s="187"/>
      <c r="H107" s="187"/>
      <c r="I107" s="187"/>
      <c r="J107" s="187"/>
    </row>
    <row r="108" spans="1:10">
      <c r="A108" s="115"/>
      <c r="B108" s="187"/>
      <c r="C108" s="187"/>
      <c r="D108" s="187"/>
      <c r="E108" s="187"/>
      <c r="F108" s="187"/>
      <c r="G108" s="187"/>
      <c r="H108" s="187"/>
      <c r="I108" s="187"/>
      <c r="J108" s="187"/>
    </row>
    <row r="109" spans="1:10">
      <c r="A109" s="115"/>
      <c r="B109" s="187"/>
      <c r="C109" s="187"/>
      <c r="D109" s="187"/>
      <c r="E109" s="187"/>
      <c r="F109" s="187"/>
      <c r="G109" s="187"/>
      <c r="H109" s="187"/>
      <c r="I109" s="187"/>
      <c r="J109" s="187"/>
    </row>
    <row r="110" spans="1:10">
      <c r="A110" s="115"/>
      <c r="B110" s="187"/>
      <c r="C110" s="187"/>
      <c r="D110" s="187"/>
      <c r="E110" s="187"/>
      <c r="F110" s="187"/>
      <c r="G110" s="187"/>
      <c r="H110" s="187"/>
      <c r="I110" s="187"/>
      <c r="J110" s="187"/>
    </row>
    <row r="111" spans="1:10">
      <c r="A111" s="115"/>
      <c r="B111" s="187"/>
      <c r="C111" s="187"/>
      <c r="D111" s="187"/>
      <c r="E111" s="187"/>
      <c r="F111" s="187"/>
      <c r="G111" s="187"/>
      <c r="H111" s="187"/>
      <c r="I111" s="187"/>
      <c r="J111" s="187"/>
    </row>
    <row r="112" spans="1:10">
      <c r="A112" s="115"/>
      <c r="B112" s="187"/>
      <c r="C112" s="187"/>
      <c r="D112" s="187"/>
      <c r="E112" s="187"/>
      <c r="F112" s="187"/>
      <c r="G112" s="187"/>
      <c r="H112" s="187"/>
      <c r="I112" s="187"/>
      <c r="J112" s="187"/>
    </row>
    <row r="113" spans="1:10">
      <c r="A113" s="115"/>
      <c r="B113" s="187"/>
      <c r="C113" s="187"/>
      <c r="D113" s="187"/>
      <c r="E113" s="187"/>
      <c r="F113" s="187"/>
      <c r="G113" s="187"/>
      <c r="H113" s="187"/>
      <c r="I113" s="187"/>
      <c r="J113" s="187"/>
    </row>
    <row r="114" spans="1:10">
      <c r="A114" s="115"/>
      <c r="B114" s="187"/>
      <c r="C114" s="187"/>
      <c r="D114" s="187"/>
      <c r="E114" s="187"/>
      <c r="F114" s="187"/>
      <c r="G114" s="187"/>
      <c r="H114" s="187"/>
      <c r="I114" s="187"/>
      <c r="J114" s="187"/>
    </row>
  </sheetData>
  <mergeCells count="9">
    <mergeCell ref="E43:J43"/>
    <mergeCell ref="G44:H44"/>
    <mergeCell ref="I44:J44"/>
    <mergeCell ref="B1:J1"/>
    <mergeCell ref="B2:J2"/>
    <mergeCell ref="B3:J4"/>
    <mergeCell ref="E5:J5"/>
    <mergeCell ref="G6:H6"/>
    <mergeCell ref="I6:J6"/>
  </mergeCells>
  <printOptions horizontalCentered="1" verticalCentered="1"/>
  <pageMargins left="0.78740157480314998" right="0.78740157480314998" top="0.59055118110236204" bottom="0.78740157480314998" header="0.39370078740157499" footer="0.39370078740157499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Ops at a glance Qtr</vt:lpstr>
      <vt:lpstr>Ops at a glance Qtr (2)</vt:lpstr>
      <vt:lpstr>Dev Qtr</vt:lpstr>
      <vt:lpstr>'Dev Qtr'!Print_Area</vt:lpstr>
      <vt:lpstr>'Ops at a glance Qtr'!Print_Area</vt:lpstr>
      <vt:lpstr>'Ops at a glance Qtr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Swan, Renee</cp:lastModifiedBy>
  <dcterms:created xsi:type="dcterms:W3CDTF">2016-11-11T11:25:59Z</dcterms:created>
  <dcterms:modified xsi:type="dcterms:W3CDTF">2016-11-13T18:57:52Z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