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Google Drive\Most Stuff\Documents\Current\EECS 149\project\ground-drone\calibration-data\"/>
    </mc:Choice>
  </mc:AlternateContent>
  <xr:revisionPtr revIDLastSave="0" documentId="13_ncr:1_{9CC0532D-B261-4BBE-9EE6-652B1FFE3A7C}" xr6:coauthVersionLast="45" xr6:coauthVersionMax="45" xr10:uidLastSave="{00000000-0000-0000-0000-000000000000}"/>
  <bookViews>
    <workbookView xWindow="-120" yWindow="-120" windowWidth="29040" windowHeight="15840" activeTab="1" xr2:uid="{DDE4203E-6462-49BC-91F7-325AF51BDDE8}"/>
  </bookViews>
  <sheets>
    <sheet name="Distance per Tach Step" sheetId="1" r:id="rId1"/>
    <sheet name="Pixel Pos vs. Angle" sheetId="2" r:id="rId2"/>
    <sheet name="Pixel Width vs. Distan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2" i="2"/>
  <c r="E3" i="2" l="1"/>
  <c r="G3" i="2" s="1"/>
  <c r="E4" i="2"/>
  <c r="G4" i="2" s="1"/>
  <c r="H18" i="2"/>
  <c r="E18" i="2"/>
  <c r="G18" i="2" s="1"/>
  <c r="H2" i="2"/>
  <c r="F2" i="2"/>
  <c r="E2" i="2"/>
  <c r="G2" i="2" s="1"/>
  <c r="H3" i="2"/>
  <c r="G8" i="2"/>
  <c r="G9" i="2"/>
  <c r="E5" i="2"/>
  <c r="G5" i="2" s="1"/>
  <c r="E6" i="2"/>
  <c r="G6" i="2" s="1"/>
  <c r="E7" i="2"/>
  <c r="G7" i="2" s="1"/>
  <c r="E8" i="2"/>
  <c r="E9" i="2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3" i="2"/>
  <c r="C4" i="2"/>
  <c r="H4" i="2" s="1"/>
  <c r="C5" i="2" l="1"/>
  <c r="H21" i="1"/>
  <c r="G8" i="1"/>
  <c r="F8" i="1"/>
  <c r="G7" i="1"/>
  <c r="F7" i="1"/>
  <c r="G6" i="1"/>
  <c r="G21" i="1" s="1"/>
  <c r="F6" i="1"/>
  <c r="G5" i="1"/>
  <c r="F5" i="1"/>
  <c r="F21" i="1"/>
  <c r="G3" i="1"/>
  <c r="G4" i="1"/>
  <c r="G2" i="1"/>
  <c r="F3" i="1"/>
  <c r="F4" i="1"/>
  <c r="F2" i="1"/>
  <c r="H5" i="2" l="1"/>
  <c r="C6" i="2"/>
  <c r="H6" i="2" l="1"/>
  <c r="C7" i="2"/>
  <c r="C8" i="2" l="1"/>
  <c r="H7" i="2"/>
  <c r="C9" i="2" l="1"/>
  <c r="H8" i="2"/>
  <c r="C10" i="2" l="1"/>
  <c r="H9" i="2"/>
  <c r="C11" i="2" l="1"/>
  <c r="H10" i="2"/>
  <c r="C12" i="2" l="1"/>
  <c r="H11" i="2"/>
  <c r="C13" i="2" l="1"/>
  <c r="H12" i="2"/>
  <c r="C14" i="2" l="1"/>
  <c r="H13" i="2"/>
  <c r="C15" i="2" l="1"/>
  <c r="H14" i="2"/>
  <c r="C16" i="2" l="1"/>
  <c r="H15" i="2"/>
  <c r="C17" i="2" l="1"/>
  <c r="H16" i="2"/>
  <c r="C18" i="2" l="1"/>
  <c r="H17" i="2"/>
</calcChain>
</file>

<file path=xl/sharedStrings.xml><?xml version="1.0" encoding="utf-8"?>
<sst xmlns="http://schemas.openxmlformats.org/spreadsheetml/2006/main" count="17" uniqueCount="17">
  <si>
    <t>left steps</t>
  </si>
  <si>
    <t>right steps</t>
  </si>
  <si>
    <t>left dist (cm)</t>
  </si>
  <si>
    <t>right dist (cm)</t>
  </si>
  <si>
    <t>left distance/step</t>
  </si>
  <si>
    <t>right distance/step</t>
  </si>
  <si>
    <t>Pixel width</t>
  </si>
  <si>
    <t>Distance</t>
  </si>
  <si>
    <t>Distance from ruler (mm)</t>
  </si>
  <si>
    <t>Width of image (px)</t>
  </si>
  <si>
    <t>measuring tape at center (mm)</t>
  </si>
  <si>
    <t>pix</t>
  </si>
  <si>
    <t>val (mm)</t>
  </si>
  <si>
    <t>angle</t>
  </si>
  <si>
    <t>pix percent</t>
  </si>
  <si>
    <t>opposite</t>
  </si>
  <si>
    <t>adjacent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</si>
</sst>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</a:t>
            </a:r>
            <a:r>
              <a:rPr lang="en-US" baseline="0"/>
              <a:t> vs pixel percent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'Pixel Pos vs. Angle'!$H$1</c:f>
              <c:strCache>
                <c:ptCount val="1"/>
                <c:pt idx="0">
                  <c:v>pix percent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'Pixel Pos vs. Angle'!$G$2:$G$18</c:f>
              <c:numCache>
                <c:formatCode>General</c:formatCode>
                <c:ptCount val="17"/>
                <c:pt idx="0">
                  <c:v>-29.810345265393014</c:v>
                </c:pt>
                <c:pt idx="1">
                  <c:v>-28.006247891865428</c:v>
                </c:pt>
                <c:pt idx="2">
                  <c:v>-24.569489861370247</c:v>
                </c:pt>
                <c:pt idx="3">
                  <c:v>-20.91644524980596</c:v>
                </c:pt>
                <c:pt idx="4">
                  <c:v>-17.130301526843592</c:v>
                </c:pt>
                <c:pt idx="5">
                  <c:v>-13.127819249104283</c:v>
                </c:pt>
                <c:pt idx="6">
                  <c:v>-8.8567148257320394</c:v>
                </c:pt>
                <c:pt idx="7">
                  <c:v>-4.5037249955919032</c:v>
                </c:pt>
                <c:pt idx="8">
                  <c:v>0</c:v>
                </c:pt>
                <c:pt idx="9">
                  <c:v>4.4842236196015577</c:v>
                </c:pt>
                <c:pt idx="10">
                  <c:v>9.0099042801069302</c:v>
                </c:pt>
                <c:pt idx="11">
                  <c:v>13.369505159409794</c:v>
                </c:pt>
                <c:pt idx="12">
                  <c:v>17.630684349771386</c:v>
                </c:pt>
                <c:pt idx="13">
                  <c:v>21.615098929044887</c:v>
                </c:pt>
                <c:pt idx="14">
                  <c:v>25.35967000187458</c:v>
                </c:pt>
                <c:pt idx="15">
                  <c:v>28.976242395073893</c:v>
                </c:pt>
                <c:pt idx="16">
                  <c:v>31.892363478300616</c:v>
                </c:pt>
              </c:numCache>
            </c:numRef>
          </c:xVal>
          <c:yVal>
            <c:numRef>
              <c:f>'Pixel Pos vs. Angle'!$H$2:$H$18</c:f>
              <c:numCache>
                <c:formatCode>General</c:formatCode>
                <c:ptCount val="17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0.5</c:v>
                </c:pt>
                <c:pt idx="9">
                  <c:v>0.5625</c:v>
                </c:pt>
                <c:pt idx="10">
                  <c:v>0.625</c:v>
                </c:pt>
                <c:pt idx="11">
                  <c:v>0.6875</c:v>
                </c:pt>
                <c:pt idx="12">
                  <c:v>0.75</c:v>
                </c:pt>
                <c:pt idx="13">
                  <c:v>0.8125</c:v>
                </c:pt>
                <c:pt idx="14">
                  <c:v>0.875</c:v>
                </c:pt>
                <c:pt idx="15">
                  <c:v>0.9375</c:v>
                </c:pt>
                <c:pt idx="1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BE-42D2-8893-DE113416B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58400"/>
        <c:axId val="533258816"/>
      </c:scatterChart>
      <c:valAx>
        <c:axId val="53325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58816"/>
        <c:crosses val="autoZero"/>
        <c:crossBetween val="midCat"/>
      </c:valAx>
      <c:valAx>
        <c:axId val="5332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5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</a:t>
            </a:r>
            <a:r>
              <a:rPr lang="en-US" baseline="0"/>
              <a:t> percent vs angle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'Pixel Pos vs. Angle'!$G$1:$H$1</c:f>
              <c:strCache>
                <c:ptCount val="1"/>
                <c:pt idx="0">
                  <c:v>angle pix percent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'Pixel Pos vs. Angle'!$H$2:$H$18</c:f>
              <c:numCache>
                <c:formatCode>General</c:formatCode>
                <c:ptCount val="17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0.5</c:v>
                </c:pt>
                <c:pt idx="9">
                  <c:v>0.5625</c:v>
                </c:pt>
                <c:pt idx="10">
                  <c:v>0.625</c:v>
                </c:pt>
                <c:pt idx="11">
                  <c:v>0.6875</c:v>
                </c:pt>
                <c:pt idx="12">
                  <c:v>0.75</c:v>
                </c:pt>
                <c:pt idx="13">
                  <c:v>0.8125</c:v>
                </c:pt>
                <c:pt idx="14">
                  <c:v>0.875</c:v>
                </c:pt>
                <c:pt idx="15">
                  <c:v>0.9375</c:v>
                </c:pt>
                <c:pt idx="16">
                  <c:v>1</c:v>
                </c:pt>
              </c:numCache>
            </c:numRef>
          </c:xVal>
          <c:yVal>
            <c:numRef>
              <c:f>'Pixel Pos vs. Angle'!$G$2:$G$18</c:f>
              <c:numCache>
                <c:formatCode>General</c:formatCode>
                <c:ptCount val="17"/>
                <c:pt idx="0">
                  <c:v>-29.810345265393014</c:v>
                </c:pt>
                <c:pt idx="1">
                  <c:v>-28.006247891865428</c:v>
                </c:pt>
                <c:pt idx="2">
                  <c:v>-24.569489861370247</c:v>
                </c:pt>
                <c:pt idx="3">
                  <c:v>-20.91644524980596</c:v>
                </c:pt>
                <c:pt idx="4">
                  <c:v>-17.130301526843592</c:v>
                </c:pt>
                <c:pt idx="5">
                  <c:v>-13.127819249104283</c:v>
                </c:pt>
                <c:pt idx="6">
                  <c:v>-8.8567148257320394</c:v>
                </c:pt>
                <c:pt idx="7">
                  <c:v>-4.5037249955919032</c:v>
                </c:pt>
                <c:pt idx="8">
                  <c:v>0</c:v>
                </c:pt>
                <c:pt idx="9">
                  <c:v>4.4842236196015577</c:v>
                </c:pt>
                <c:pt idx="10">
                  <c:v>9.0099042801069302</c:v>
                </c:pt>
                <c:pt idx="11">
                  <c:v>13.369505159409794</c:v>
                </c:pt>
                <c:pt idx="12">
                  <c:v>17.630684349771386</c:v>
                </c:pt>
                <c:pt idx="13">
                  <c:v>21.615098929044887</c:v>
                </c:pt>
                <c:pt idx="14">
                  <c:v>25.35967000187458</c:v>
                </c:pt>
                <c:pt idx="15">
                  <c:v>28.976242395073893</c:v>
                </c:pt>
                <c:pt idx="16">
                  <c:v>31.892363478300616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11-4E52-90F8-14C6EB93D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796479"/>
        <c:axId val="1912796895"/>
      </c:scatterChart>
      <c:valAx>
        <c:axId val="191279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96895"/>
        <c:crosses val="autoZero"/>
        <c:crossBetween val="midCat"/>
      </c:valAx>
      <c:valAx>
        <c:axId val="191279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9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466725</xdr:colOff>
      <xdr:row>0</xdr:row>
      <xdr:rowOff>109537</xdr:rowOff>
    </xdr:from>
    <xdr:to>
      <xdr:col>20</xdr:col>
      <xdr:colOff>161925</xdr:colOff>
      <xdr:row>14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E6F331-6B09-4673-8246-8EB83586F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42862</xdr:colOff>
      <xdr:row>16</xdr:row>
      <xdr:rowOff>166687</xdr:rowOff>
    </xdr:from>
    <xdr:to>
      <xdr:col>19</xdr:col>
      <xdr:colOff>347662</xdr:colOff>
      <xdr:row>31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3DCD86-D62F-4DD7-9AE8-7F61AD457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36842-37CB-42B3-A443-F67029C0B30E}">
  <dimension ref="B1:H21"/>
  <sheetViews>
    <sheetView workbookViewId="0">
      <selection activeCell="F13" sqref="F13"/>
    </sheetView>
  </sheetViews>
  <sheetFormatPr defaultRowHeight="15" x14ac:dyDescent="0.25"/>
  <sheetData>
    <row r="1" spans="2:7" x14ac:dyDescent="0.25">
      <c r="B1" t="s">
        <v>0</v>
      </c>
      <c r="C1" t="s">
        <v>2</v>
      </c>
      <c r="D1" t="s">
        <v>1</v>
      </c>
      <c r="E1" t="s">
        <v>3</v>
      </c>
      <c r="F1" t="s">
        <v>4</v>
      </c>
      <c r="G1" t="s">
        <v>5</v>
      </c>
    </row>
    <row r="2" spans="2:7" x14ac:dyDescent="0.25">
      <c r="B2">
        <v>210</v>
      </c>
      <c r="C2">
        <v>13.7</v>
      </c>
      <c r="D2">
        <v>227</v>
      </c>
      <c r="E2">
        <v>14</v>
      </c>
      <c r="F2">
        <f>C2/B2</f>
        <v>6.5238095238095234E-2</v>
      </c>
      <c r="G2">
        <f>E2/D2</f>
        <v>6.1674008810572688E-2</v>
      </c>
    </row>
    <row r="3" spans="2:7" x14ac:dyDescent="0.25">
      <c r="B3">
        <v>220</v>
      </c>
      <c r="C3">
        <v>13.6</v>
      </c>
      <c r="D3">
        <v>235</v>
      </c>
      <c r="E3">
        <v>14</v>
      </c>
      <c r="F3">
        <f t="shared" ref="F3:F8" si="0">C3/B3</f>
        <v>6.1818181818181814E-2</v>
      </c>
      <c r="G3">
        <f t="shared" ref="G3:G8" si="1">E3/D3</f>
        <v>5.9574468085106386E-2</v>
      </c>
    </row>
    <row r="4" spans="2:7" x14ac:dyDescent="0.25">
      <c r="B4">
        <v>213</v>
      </c>
      <c r="C4">
        <v>13.6</v>
      </c>
      <c r="D4">
        <v>226</v>
      </c>
      <c r="E4">
        <v>14</v>
      </c>
      <c r="F4">
        <f t="shared" si="0"/>
        <v>6.3849765258215965E-2</v>
      </c>
      <c r="G4">
        <f t="shared" si="1"/>
        <v>6.1946902654867256E-2</v>
      </c>
    </row>
    <row r="5" spans="2:7" x14ac:dyDescent="0.25">
      <c r="B5">
        <v>212</v>
      </c>
      <c r="C5">
        <v>13.4</v>
      </c>
      <c r="D5">
        <v>229</v>
      </c>
      <c r="E5">
        <v>14.1</v>
      </c>
      <c r="F5">
        <f t="shared" si="0"/>
        <v>6.3207547169811321E-2</v>
      </c>
      <c r="G5">
        <f t="shared" si="1"/>
        <v>6.1572052401746721E-2</v>
      </c>
    </row>
    <row r="6" spans="2:7" x14ac:dyDescent="0.25">
      <c r="B6">
        <v>222</v>
      </c>
      <c r="C6">
        <v>13.3</v>
      </c>
      <c r="D6">
        <v>235</v>
      </c>
      <c r="E6">
        <v>14.3</v>
      </c>
      <c r="F6">
        <f t="shared" si="0"/>
        <v>5.9909909909909916E-2</v>
      </c>
      <c r="G6">
        <f t="shared" si="1"/>
        <v>6.0851063829787236E-2</v>
      </c>
    </row>
    <row r="7" spans="2:7" x14ac:dyDescent="0.25">
      <c r="B7">
        <v>216</v>
      </c>
      <c r="C7">
        <v>13.5</v>
      </c>
      <c r="D7">
        <v>230</v>
      </c>
      <c r="E7">
        <v>14</v>
      </c>
      <c r="F7">
        <f t="shared" si="0"/>
        <v>6.25E-2</v>
      </c>
      <c r="G7">
        <f t="shared" si="1"/>
        <v>6.0869565217391307E-2</v>
      </c>
    </row>
    <row r="8" spans="2:7" x14ac:dyDescent="0.25">
      <c r="B8">
        <v>213</v>
      </c>
      <c r="C8">
        <v>13.5</v>
      </c>
      <c r="D8">
        <v>227</v>
      </c>
      <c r="E8">
        <v>14.2</v>
      </c>
      <c r="F8">
        <f t="shared" si="0"/>
        <v>6.3380281690140844E-2</v>
      </c>
      <c r="G8">
        <f t="shared" si="1"/>
        <v>6.2555066079295146E-2</v>
      </c>
    </row>
    <row r="21" spans="6:8" x14ac:dyDescent="0.25">
      <c r="F21">
        <f>AVERAGE(F2:F20)</f>
        <v>6.2843397297765002E-2</v>
      </c>
      <c r="G21">
        <f>AVERAGE(G2:G20)</f>
        <v>6.1291875296966669E-2</v>
      </c>
      <c r="H21">
        <f>100 * AVERAGE(F21:G21)</f>
        <v>6.2067636297365834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054A5-0592-4042-88C9-67CD4F9B92BD}">
  <dimension ref="A1:I18"/>
  <sheetViews>
    <sheetView tabSelected="1" zoomScaleNormal="100" workbookViewId="0">
      <selection activeCell="K18" sqref="K18"/>
    </sheetView>
  </sheetViews>
  <sheetFormatPr defaultRowHeight="15" x14ac:dyDescent="0.25"/>
  <cols>
    <col min="1" max="1" width="28.85546875" bestFit="1" customWidth="1"/>
    <col min="2" max="2" width="13.28515625" bestFit="1" customWidth="1"/>
    <col min="3" max="3" width="5" bestFit="1" customWidth="1"/>
    <col min="4" max="4" width="8.85546875" bestFit="1" customWidth="1"/>
    <col min="8" max="8" width="11" bestFit="1" customWidth="1"/>
  </cols>
  <sheetData>
    <row r="1" spans="1:9" x14ac:dyDescent="0.25">
      <c r="A1" t="s">
        <v>8</v>
      </c>
      <c r="C1" t="s">
        <v>11</v>
      </c>
      <c r="D1" t="s">
        <v>12</v>
      </c>
      <c r="E1" t="s">
        <v>15</v>
      </c>
      <c r="F1" t="s">
        <v>16</v>
      </c>
      <c r="G1" t="s">
        <v>13</v>
      </c>
      <c r="H1" t="s">
        <v>14</v>
      </c>
    </row>
    <row r="2" spans="1:9" x14ac:dyDescent="0.25">
      <c r="A2">
        <v>292</v>
      </c>
      <c r="C2">
        <v>0</v>
      </c>
      <c r="D2">
        <v>777</v>
      </c>
      <c r="E2">
        <f>D2-$A$6</f>
        <v>-167.29999999999995</v>
      </c>
      <c r="F2">
        <f>$A$2</f>
        <v>292</v>
      </c>
      <c r="G2">
        <f>ATAN(E2/F2)*180/PI()</f>
        <v>-29.810345265393014</v>
      </c>
      <c r="H2">
        <f>C2/$A$4</f>
        <v>0</v>
      </c>
      <c r="I2">
        <f>G2</f>
        <v>-29.810345265393014</v>
      </c>
    </row>
    <row r="3" spans="1:9" x14ac:dyDescent="0.25">
      <c r="A3" t="s">
        <v>9</v>
      </c>
      <c r="C3">
        <v>205</v>
      </c>
      <c r="D3">
        <v>789</v>
      </c>
      <c r="E3">
        <f>D3-$A$6</f>
        <v>-155.29999999999995</v>
      </c>
      <c r="F3">
        <f>$A$2</f>
        <v>292</v>
      </c>
      <c r="G3">
        <f>ATAN(E3/F3)*180/PI()</f>
        <v>-28.006247891865428</v>
      </c>
      <c r="H3">
        <f>C3/$A$4</f>
        <v>6.25E-2</v>
      </c>
      <c r="I3">
        <f t="shared" ref="I3:I18" si="0">G3</f>
        <v>-28.006247891865428</v>
      </c>
    </row>
    <row r="4" spans="1:9" x14ac:dyDescent="0.25">
      <c r="A4">
        <v>3280</v>
      </c>
      <c r="C4">
        <f t="shared" ref="C4:C18" si="1">C3+205</f>
        <v>410</v>
      </c>
      <c r="D4">
        <v>810.8</v>
      </c>
      <c r="E4">
        <f>D4-$A$6</f>
        <v>-133.5</v>
      </c>
      <c r="F4">
        <f t="shared" ref="F4:F18" si="2">$A$2</f>
        <v>292</v>
      </c>
      <c r="G4">
        <f t="shared" ref="G4:G17" si="3">ATAN(E4/F4)*180/PI()</f>
        <v>-24.569489861370247</v>
      </c>
      <c r="H4">
        <f t="shared" ref="H4:H18" si="4">C4/$A$4</f>
        <v>0.125</v>
      </c>
      <c r="I4">
        <f t="shared" si="0"/>
        <v>-24.569489861370247</v>
      </c>
    </row>
    <row r="5" spans="1:9" x14ac:dyDescent="0.25">
      <c r="A5" t="s">
        <v>10</v>
      </c>
      <c r="C5">
        <f t="shared" si="1"/>
        <v>615</v>
      </c>
      <c r="D5">
        <v>832.7</v>
      </c>
      <c r="E5">
        <f t="shared" ref="E5:E18" si="5">D5-$A$6</f>
        <v>-111.59999999999991</v>
      </c>
      <c r="F5">
        <f t="shared" si="2"/>
        <v>292</v>
      </c>
      <c r="G5">
        <f t="shared" si="3"/>
        <v>-20.91644524980596</v>
      </c>
      <c r="H5">
        <f t="shared" si="4"/>
        <v>0.1875</v>
      </c>
      <c r="I5">
        <f t="shared" si="0"/>
        <v>-20.91644524980596</v>
      </c>
    </row>
    <row r="6" spans="1:9" x14ac:dyDescent="0.25">
      <c r="A6">
        <v>944.3</v>
      </c>
      <c r="C6">
        <f t="shared" si="1"/>
        <v>820</v>
      </c>
      <c r="D6">
        <v>854.3</v>
      </c>
      <c r="E6">
        <f t="shared" si="5"/>
        <v>-90</v>
      </c>
      <c r="F6">
        <f t="shared" si="2"/>
        <v>292</v>
      </c>
      <c r="G6">
        <f t="shared" si="3"/>
        <v>-17.130301526843592</v>
      </c>
      <c r="H6">
        <f t="shared" si="4"/>
        <v>0.25</v>
      </c>
      <c r="I6">
        <f t="shared" si="0"/>
        <v>-17.130301526843592</v>
      </c>
    </row>
    <row r="7" spans="1:9" x14ac:dyDescent="0.25">
      <c r="C7">
        <f t="shared" si="1"/>
        <v>1025</v>
      </c>
      <c r="D7">
        <v>876.2</v>
      </c>
      <c r="E7">
        <f t="shared" si="5"/>
        <v>-68.099999999999909</v>
      </c>
      <c r="F7">
        <f t="shared" si="2"/>
        <v>292</v>
      </c>
      <c r="G7">
        <f t="shared" si="3"/>
        <v>-13.127819249104283</v>
      </c>
      <c r="H7">
        <f t="shared" si="4"/>
        <v>0.3125</v>
      </c>
      <c r="I7">
        <f t="shared" si="0"/>
        <v>-13.127819249104283</v>
      </c>
    </row>
    <row r="8" spans="1:9" x14ac:dyDescent="0.25">
      <c r="C8">
        <f t="shared" si="1"/>
        <v>1230</v>
      </c>
      <c r="D8">
        <v>898.8</v>
      </c>
      <c r="E8">
        <f t="shared" si="5"/>
        <v>-45.5</v>
      </c>
      <c r="F8">
        <f t="shared" si="2"/>
        <v>292</v>
      </c>
      <c r="G8">
        <f t="shared" si="3"/>
        <v>-8.8567148257320394</v>
      </c>
      <c r="H8">
        <f t="shared" si="4"/>
        <v>0.375</v>
      </c>
      <c r="I8">
        <f t="shared" si="0"/>
        <v>-8.8567148257320394</v>
      </c>
    </row>
    <row r="9" spans="1:9" x14ac:dyDescent="0.25">
      <c r="C9">
        <f t="shared" si="1"/>
        <v>1435</v>
      </c>
      <c r="D9">
        <v>921.3</v>
      </c>
      <c r="E9">
        <f t="shared" si="5"/>
        <v>-23</v>
      </c>
      <c r="F9">
        <f t="shared" si="2"/>
        <v>292</v>
      </c>
      <c r="G9">
        <f t="shared" si="3"/>
        <v>-4.5037249955919032</v>
      </c>
      <c r="H9">
        <f t="shared" si="4"/>
        <v>0.4375</v>
      </c>
      <c r="I9">
        <f t="shared" si="0"/>
        <v>-4.5037249955919032</v>
      </c>
    </row>
    <row r="10" spans="1:9" x14ac:dyDescent="0.25">
      <c r="C10">
        <f t="shared" si="1"/>
        <v>1640</v>
      </c>
      <c r="D10">
        <v>944.3</v>
      </c>
      <c r="E10">
        <f t="shared" si="5"/>
        <v>0</v>
      </c>
      <c r="F10">
        <f t="shared" si="2"/>
        <v>292</v>
      </c>
      <c r="G10">
        <f t="shared" si="3"/>
        <v>0</v>
      </c>
      <c r="H10">
        <f t="shared" si="4"/>
        <v>0.5</v>
      </c>
      <c r="I10">
        <f t="shared" si="0"/>
        <v>0</v>
      </c>
    </row>
    <row r="11" spans="1:9" x14ac:dyDescent="0.25">
      <c r="C11">
        <f t="shared" si="1"/>
        <v>1845</v>
      </c>
      <c r="D11">
        <v>967.2</v>
      </c>
      <c r="E11">
        <f t="shared" si="5"/>
        <v>22.900000000000091</v>
      </c>
      <c r="F11">
        <f t="shared" si="2"/>
        <v>292</v>
      </c>
      <c r="G11">
        <f t="shared" si="3"/>
        <v>4.4842236196015577</v>
      </c>
      <c r="H11">
        <f t="shared" si="4"/>
        <v>0.5625</v>
      </c>
      <c r="I11">
        <f t="shared" si="0"/>
        <v>4.4842236196015577</v>
      </c>
    </row>
    <row r="12" spans="1:9" x14ac:dyDescent="0.25">
      <c r="C12">
        <f t="shared" si="1"/>
        <v>2050</v>
      </c>
      <c r="D12">
        <v>990.6</v>
      </c>
      <c r="E12">
        <f t="shared" si="5"/>
        <v>46.300000000000068</v>
      </c>
      <c r="F12">
        <f t="shared" si="2"/>
        <v>292</v>
      </c>
      <c r="G12">
        <f t="shared" si="3"/>
        <v>9.0099042801069302</v>
      </c>
      <c r="H12">
        <f t="shared" si="4"/>
        <v>0.625</v>
      </c>
      <c r="I12">
        <f t="shared" si="0"/>
        <v>9.0099042801069302</v>
      </c>
    </row>
    <row r="13" spans="1:9" x14ac:dyDescent="0.25">
      <c r="C13">
        <f t="shared" si="1"/>
        <v>2255</v>
      </c>
      <c r="D13">
        <v>1013.7</v>
      </c>
      <c r="E13">
        <f t="shared" si="5"/>
        <v>69.400000000000091</v>
      </c>
      <c r="F13">
        <f t="shared" si="2"/>
        <v>292</v>
      </c>
      <c r="G13">
        <f t="shared" si="3"/>
        <v>13.369505159409794</v>
      </c>
      <c r="H13">
        <f t="shared" si="4"/>
        <v>0.6875</v>
      </c>
      <c r="I13">
        <f t="shared" si="0"/>
        <v>13.369505159409794</v>
      </c>
    </row>
    <row r="14" spans="1:9" x14ac:dyDescent="0.25">
      <c r="C14">
        <f t="shared" si="1"/>
        <v>2460</v>
      </c>
      <c r="D14">
        <v>1037.0999999999999</v>
      </c>
      <c r="E14">
        <f t="shared" si="5"/>
        <v>92.799999999999955</v>
      </c>
      <c r="F14">
        <f t="shared" si="2"/>
        <v>292</v>
      </c>
      <c r="G14">
        <f t="shared" si="3"/>
        <v>17.630684349771386</v>
      </c>
      <c r="H14">
        <f t="shared" si="4"/>
        <v>0.75</v>
      </c>
      <c r="I14">
        <f t="shared" si="0"/>
        <v>17.630684349771386</v>
      </c>
    </row>
    <row r="15" spans="1:9" x14ac:dyDescent="0.25">
      <c r="C15">
        <f t="shared" si="1"/>
        <v>2665</v>
      </c>
      <c r="D15">
        <v>1060</v>
      </c>
      <c r="E15">
        <f t="shared" si="5"/>
        <v>115.70000000000005</v>
      </c>
      <c r="F15">
        <f t="shared" si="2"/>
        <v>292</v>
      </c>
      <c r="G15">
        <f t="shared" si="3"/>
        <v>21.615098929044887</v>
      </c>
      <c r="H15">
        <f t="shared" si="4"/>
        <v>0.8125</v>
      </c>
      <c r="I15">
        <f t="shared" si="0"/>
        <v>21.615098929044887</v>
      </c>
    </row>
    <row r="16" spans="1:9" x14ac:dyDescent="0.25">
      <c r="C16">
        <f t="shared" si="1"/>
        <v>2870</v>
      </c>
      <c r="D16">
        <v>1082.7</v>
      </c>
      <c r="E16">
        <f t="shared" si="5"/>
        <v>138.40000000000009</v>
      </c>
      <c r="F16">
        <f t="shared" si="2"/>
        <v>292</v>
      </c>
      <c r="G16">
        <f t="shared" si="3"/>
        <v>25.35967000187458</v>
      </c>
      <c r="H16">
        <f t="shared" si="4"/>
        <v>0.875</v>
      </c>
      <c r="I16">
        <f t="shared" si="0"/>
        <v>25.35967000187458</v>
      </c>
    </row>
    <row r="17" spans="3:9" x14ac:dyDescent="0.25">
      <c r="C17">
        <f t="shared" si="1"/>
        <v>3075</v>
      </c>
      <c r="D17">
        <v>1106</v>
      </c>
      <c r="E17">
        <f t="shared" si="5"/>
        <v>161.70000000000005</v>
      </c>
      <c r="F17">
        <f t="shared" si="2"/>
        <v>292</v>
      </c>
      <c r="G17">
        <f t="shared" si="3"/>
        <v>28.976242395073893</v>
      </c>
      <c r="H17">
        <f t="shared" si="4"/>
        <v>0.9375</v>
      </c>
      <c r="I17">
        <f t="shared" si="0"/>
        <v>28.976242395073893</v>
      </c>
    </row>
    <row r="18" spans="3:9" x14ac:dyDescent="0.25">
      <c r="C18">
        <f t="shared" si="1"/>
        <v>3280</v>
      </c>
      <c r="D18">
        <v>1126</v>
      </c>
      <c r="E18">
        <f t="shared" si="5"/>
        <v>181.70000000000005</v>
      </c>
      <c r="F18">
        <f t="shared" si="2"/>
        <v>292</v>
      </c>
      <c r="G18">
        <f>ATAN(E18/F18)*180/PI()</f>
        <v>31.892363478300616</v>
      </c>
      <c r="H18">
        <f t="shared" si="4"/>
        <v>1</v>
      </c>
      <c r="I18">
        <f t="shared" si="0"/>
        <v>31.892363478300616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DC17-EE84-4628-B6DE-EB74944542EC}">
  <dimension ref="B1:C1"/>
  <sheetViews>
    <sheetView workbookViewId="0">
      <selection activeCell="K12" sqref="K12"/>
    </sheetView>
  </sheetViews>
  <sheetFormatPr defaultRowHeight="15" x14ac:dyDescent="0.25"/>
  <sheetData>
    <row r="1" spans="2:3" x14ac:dyDescent="0.25">
      <c r="B1" t="s">
        <v>6</v>
      </c>
      <c r="C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Distance per Tach Step</vt:lpstr>
      <vt:lpstr>Pixel Pos vs. Angle</vt:lpstr>
      <vt:lpstr>Pixel Width vs. 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2020-12-05T06:18:00Z</dcterms:created>
  <dcterms:modified xsi:type="dcterms:W3CDTF">2020-12-08T04:26:12Z</dcterms:modified>
</cp:coreProperties>
</file>