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448C297-9D7E-4198-BC5E-4A0DE8893CBB}" xr6:coauthVersionLast="47" xr6:coauthVersionMax="47" xr10:uidLastSave="{00000000-0000-0000-0000-000000000000}"/>
  <bookViews>
    <workbookView xWindow="7704" yWindow="2496" windowWidth="12936" windowHeight="8964" xr2:uid="{00000000-000D-0000-FFFF-FFFF00000000}"/>
  </bookViews>
  <sheets>
    <sheet name="Khoan 1. Thu lao TH de tai " sheetId="2" r:id="rId1"/>
  </sheets>
  <calcPr calcId="191029"/>
</workbook>
</file>

<file path=xl/calcChain.xml><?xml version="1.0" encoding="utf-8"?>
<calcChain xmlns="http://schemas.openxmlformats.org/spreadsheetml/2006/main">
  <c r="F24" i="2" l="1"/>
  <c r="F22" i="2" s="1"/>
  <c r="F18" i="2" s="1"/>
  <c r="F26" i="2" s="1"/>
  <c r="F15" i="2"/>
  <c r="C35" i="2"/>
  <c r="C34" i="2"/>
  <c r="C33" i="2"/>
  <c r="C32" i="2"/>
  <c r="F19" i="2"/>
  <c r="F23" i="2"/>
  <c r="F21" i="2"/>
  <c r="F20" i="2"/>
  <c r="F17" i="2"/>
  <c r="C31" i="2"/>
  <c r="F16" i="2"/>
  <c r="F10" i="2"/>
  <c r="F14" i="2"/>
  <c r="F13" i="2"/>
  <c r="F11" i="2"/>
  <c r="E5" i="2"/>
  <c r="C36" i="2" l="1"/>
  <c r="C37" i="2" s="1"/>
  <c r="F12" i="2"/>
  <c r="F9" i="2"/>
  <c r="C30" i="2"/>
  <c r="F8" i="2" l="1"/>
</calcChain>
</file>

<file path=xl/sharedStrings.xml><?xml version="1.0" encoding="utf-8"?>
<sst xmlns="http://schemas.openxmlformats.org/spreadsheetml/2006/main" count="43" uniqueCount="35">
  <si>
    <t>Tên đề tài: Ứng dụng kỹ thuật thị giác máy tính để xác định tính chất động của kết cấu</t>
  </si>
  <si>
    <t xml:space="preserve">Chủ nhiệm đề tài : Trịnh Văn A </t>
  </si>
  <si>
    <t>Tổng kinh phí  đề nghị cấp cấp (từ NSNN)</t>
  </si>
  <si>
    <t xml:space="preserve">Thời gian thực hiện đề tài: 12 tháng (T=12) </t>
  </si>
  <si>
    <t xml:space="preserve">Tổng  thù lao tham gia thực hiện đề tài tối đa bằng 30% tổng kinh phí của đề tài từ NSNN </t>
  </si>
  <si>
    <t xml:space="preserve">ĐVT (Đồng) </t>
  </si>
  <si>
    <t>STT</t>
  </si>
  <si>
    <t xml:space="preserve">Nội dung công việc </t>
  </si>
  <si>
    <t xml:space="preserve">Hệ số lao động  khoa học </t>
  </si>
  <si>
    <t xml:space="preserve">Định mức thù lao tháng của CNĐT (DMCN)  </t>
  </si>
  <si>
    <t xml:space="preserve">Tổng số ngày công quy đổi  </t>
  </si>
  <si>
    <t xml:space="preserve">Tổng thù lao thực hiện đề tài (làm tròn) </t>
  </si>
  <si>
    <t xml:space="preserve">Tổng cộng </t>
  </si>
  <si>
    <t>BẢNG TỔNG HỢP THÙ LAO THỰC HIỆN ĐỀ TÀI</t>
  </si>
  <si>
    <t xml:space="preserve">Họ và tên </t>
  </si>
  <si>
    <t xml:space="preserve">Tổng tiền (đồng) </t>
  </si>
  <si>
    <t>Thù lao quản lý của chủ nhiệm đề tài</t>
  </si>
  <si>
    <t xml:space="preserve">Thù lao thực  hiện các nội dung nghiên cứu </t>
  </si>
  <si>
    <t>Công việc 1.1: Tổng quan tình hình nghiên cứu trong và ngoài nước về ứng dụng bộ thu thập số liệu và điều khiển giao tiếp máy tính trên mô phỏng lái ảo.</t>
  </si>
  <si>
    <t>Nội dung 1: Tổng quan bộ thu thập số liệu và điều khiển giao tiếp máy tính trên mô phỏng lái ảo</t>
  </si>
  <si>
    <t>Ngô Khải Kha - Thành viên chính</t>
  </si>
  <si>
    <t>Nguyễn Trọng Quang</t>
  </si>
  <si>
    <r>
      <t>Công việc 2: Nghiên cứu lý thuyết điện-điện tử ô tô</t>
    </r>
    <r>
      <rPr>
        <sz val="11"/>
        <rFont val="Times New Roman"/>
        <charset val="134"/>
      </rPr>
      <t xml:space="preserve"> </t>
    </r>
  </si>
  <si>
    <t>Nội dung 2. Tính toán, lập bản vẽ của bản mạch</t>
  </si>
  <si>
    <t>Ngô Tấn Cảnh - Thành viên chính</t>
  </si>
  <si>
    <t xml:space="preserve">Mai Tấn Tài   - Thành viên </t>
  </si>
  <si>
    <t>Nội dung 3. Chế tạo bộ mạch giao tiếp, thử nghiệm và hiệu chỉnh</t>
  </si>
  <si>
    <t>Công việc 1.1: Chế tạo bộ mạch giao tiếp</t>
  </si>
  <si>
    <t>Mai Tấn Tài - Thành viên chính</t>
  </si>
  <si>
    <t>Huỳnh Hồ Phi Luân</t>
  </si>
  <si>
    <r>
      <t xml:space="preserve">Tiền thù lao quản lý của chủ nhiệm đề tài gồm các công việc : </t>
    </r>
    <r>
      <rPr>
        <sz val="11"/>
        <color theme="1"/>
        <rFont val="Times New Roman"/>
        <charset val="134"/>
      </rPr>
      <t xml:space="preserve"> Xây dựng thuyết minh đề tài;  Viết bài báo cáo hội thảo cấp Bộ môn trở lên; Viết  báo cáo tổng kết, nghiệm thu đề tài : Ngô Tấn Cảnh</t>
    </r>
    <r>
      <rPr>
        <b/>
        <sz val="11"/>
        <color theme="1"/>
        <rFont val="Times New Roman"/>
        <charset val="134"/>
      </rPr>
      <t>;  (TLCN = 1,0 x DMCN x 5% x T)  = 1 *7.000.000 *5%*12 = 4.200.000</t>
    </r>
  </si>
  <si>
    <t>Ngô Tấn Cảnh</t>
  </si>
  <si>
    <t>Ngô Khải Kha</t>
  </si>
  <si>
    <t>Mai Tấn Tài</t>
  </si>
  <si>
    <t>Công việc 2: thử nghiệm và hiệu chỉnh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</si>
</sst>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i/>
      <sz val="11"/>
      <color rgb="FFFF0000"/>
      <name val="Times New Roman"/>
      <charset val="134"/>
    </font>
    <font>
      <i/>
      <sz val="11"/>
      <color theme="1"/>
      <name val="Times New Roman"/>
      <charset val="134"/>
    </font>
    <font>
      <i/>
      <sz val="11"/>
      <name val="Times New Roman"/>
      <charset val="134"/>
    </font>
    <font>
      <sz val="11"/>
      <name val="Times New Roman"/>
      <charset val="134"/>
    </font>
    <font>
      <b/>
      <sz val="12"/>
      <color theme="1"/>
      <name val="Times New Roman"/>
      <charset val="134"/>
    </font>
    <font>
      <sz val="12"/>
      <color rgb="FF222222"/>
      <name val="Times New Roman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vertical="center" wrapText="1"/>
    </xf>
    <xf numFmtId="3" fontId="4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0" fontId="5" fillId="0" borderId="0" xfId="0" applyFont="1" applyAlignment="1">
      <alignment wrapText="1"/>
    </xf>
    <xf numFmtId="0" fontId="1" fillId="0" borderId="1" xfId="0" applyFont="1" applyBorder="1"/>
    <xf numFmtId="0" fontId="7" fillId="0" borderId="0" xfId="0" applyFont="1" applyAlignment="1">
      <alignment wrapText="1"/>
    </xf>
    <xf numFmtId="3" fontId="2" fillId="0" borderId="1" xfId="0" applyNumberFormat="1" applyFont="1" applyBorder="1" applyAlignment="1">
      <alignment horizontal="right" vertical="top"/>
    </xf>
    <xf numFmtId="0" fontId="2" fillId="0" borderId="0" xfId="0" applyFont="1"/>
    <xf numFmtId="3" fontId="1" fillId="0" borderId="0" xfId="0" applyNumberFormat="1" applyFont="1"/>
    <xf numFmtId="0" fontId="2" fillId="0" borderId="1" xfId="0" applyFont="1" applyBorder="1" applyAlignment="1">
      <alignment wrapText="1"/>
    </xf>
    <xf numFmtId="3" fontId="2" fillId="0" borderId="1" xfId="0" applyNumberFormat="1" applyFont="1" applyBorder="1"/>
    <xf numFmtId="0" fontId="4" fillId="0" borderId="1" xfId="0" applyFont="1" applyBorder="1"/>
    <xf numFmtId="3" fontId="4" fillId="0" borderId="1" xfId="0" applyNumberFormat="1" applyFont="1" applyBorder="1"/>
    <xf numFmtId="3" fontId="8" fillId="0" borderId="0" xfId="0" applyNumberFormat="1" applyFont="1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B10" zoomScale="70" zoomScaleNormal="70" workbookViewId="0">
      <selection activeCell="C22" sqref="C22"/>
    </sheetView>
  </sheetViews>
  <sheetFormatPr defaultColWidth="9.09765625" defaultRowHeight="13.8"/>
  <cols>
    <col min="1" max="1" width="8.09765625" style="1" customWidth="1"/>
    <col min="2" max="2" width="61.296875" style="1" customWidth="1"/>
    <col min="3" max="3" width="16" style="1" customWidth="1"/>
    <col min="4" max="4" width="11.09765625" style="1" customWidth="1"/>
    <col min="5" max="5" width="14.69921875" style="1" customWidth="1"/>
    <col min="6" max="6" width="16.3984375" style="1" customWidth="1"/>
    <col min="7" max="7" width="9.09765625" style="1"/>
    <col min="8" max="8" width="10.69921875" style="1" customWidth="1"/>
    <col min="9" max="10" width="10.09765625" style="1" customWidth="1"/>
    <col min="11" max="16384" width="9.09765625" style="1"/>
  </cols>
  <sheetData>
    <row r="1" spans="1:12" ht="15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>
      <c r="A2" s="40" t="s">
        <v>1</v>
      </c>
      <c r="B2" s="40"/>
      <c r="C2" s="40"/>
      <c r="D2" s="40"/>
    </row>
    <row r="3" spans="1:12" ht="18.75" customHeight="1">
      <c r="A3" s="39" t="s">
        <v>2</v>
      </c>
      <c r="B3" s="39"/>
      <c r="C3" s="39"/>
      <c r="D3" s="39"/>
      <c r="E3" s="3">
        <v>29400000</v>
      </c>
      <c r="H3" s="4"/>
    </row>
    <row r="4" spans="1:12">
      <c r="A4" s="40" t="s">
        <v>3</v>
      </c>
      <c r="B4" s="40"/>
      <c r="C4" s="40"/>
      <c r="D4" s="40"/>
      <c r="E4" s="5"/>
      <c r="H4" s="5"/>
    </row>
    <row r="5" spans="1:12" ht="15" customHeight="1">
      <c r="A5" s="41" t="s">
        <v>4</v>
      </c>
      <c r="B5" s="41"/>
      <c r="C5" s="41"/>
      <c r="D5" s="6"/>
      <c r="E5" s="7">
        <f>30*E3/100</f>
        <v>8820000</v>
      </c>
      <c r="F5" s="8"/>
      <c r="H5" s="9"/>
    </row>
    <row r="6" spans="1:12">
      <c r="F6" s="8" t="s">
        <v>5</v>
      </c>
    </row>
    <row r="7" spans="1:12" ht="69">
      <c r="A7" s="10" t="s">
        <v>6</v>
      </c>
      <c r="B7" s="11" t="s">
        <v>7</v>
      </c>
      <c r="C7" s="12" t="s">
        <v>8</v>
      </c>
      <c r="D7" s="12" t="s">
        <v>9</v>
      </c>
      <c r="E7" s="12" t="s">
        <v>10</v>
      </c>
      <c r="F7" s="12" t="s">
        <v>11</v>
      </c>
    </row>
    <row r="8" spans="1:12" ht="33.75" customHeight="1">
      <c r="A8" s="13">
        <v>1</v>
      </c>
      <c r="B8" s="2" t="s">
        <v>19</v>
      </c>
      <c r="C8" s="14"/>
      <c r="D8" s="14"/>
      <c r="E8" s="13"/>
      <c r="F8" s="15">
        <f>F9+F12</f>
        <v>1272000</v>
      </c>
      <c r="I8" s="27"/>
    </row>
    <row r="9" spans="1:12" ht="47.25" customHeight="1">
      <c r="A9" s="13">
        <v>1.1000000000000001</v>
      </c>
      <c r="B9" s="16" t="s">
        <v>18</v>
      </c>
      <c r="C9" s="14"/>
      <c r="D9" s="14"/>
      <c r="E9" s="13"/>
      <c r="F9" s="17">
        <f>F10+F11</f>
        <v>636000</v>
      </c>
      <c r="I9" s="27"/>
    </row>
    <row r="10" spans="1:12" ht="21.75" customHeight="1">
      <c r="A10" s="13"/>
      <c r="B10" s="18" t="s">
        <v>20</v>
      </c>
      <c r="C10" s="19">
        <v>0.8</v>
      </c>
      <c r="D10" s="20">
        <v>7000000</v>
      </c>
      <c r="E10" s="19">
        <v>2</v>
      </c>
      <c r="F10" s="21">
        <f>ROUND(C10*D10*(E10/22),-3)</f>
        <v>509000</v>
      </c>
      <c r="I10" s="27"/>
    </row>
    <row r="11" spans="1:12" ht="21" customHeight="1">
      <c r="A11" s="13"/>
      <c r="B11" s="18" t="s">
        <v>21</v>
      </c>
      <c r="C11" s="19">
        <v>0.4</v>
      </c>
      <c r="D11" s="20">
        <v>7000000</v>
      </c>
      <c r="E11" s="19">
        <v>1</v>
      </c>
      <c r="F11" s="21">
        <f>ROUND(C11*D11*(E11/22),-3)</f>
        <v>127000</v>
      </c>
      <c r="I11" s="27"/>
    </row>
    <row r="12" spans="1:12" ht="43.5" customHeight="1">
      <c r="A12" s="13">
        <v>1.2</v>
      </c>
      <c r="B12" s="22" t="s">
        <v>22</v>
      </c>
      <c r="C12" s="14"/>
      <c r="D12" s="14"/>
      <c r="E12" s="13"/>
      <c r="F12" s="17">
        <f>F13+F14</f>
        <v>636000</v>
      </c>
      <c r="I12" s="27"/>
    </row>
    <row r="13" spans="1:12">
      <c r="A13" s="13"/>
      <c r="B13" s="18" t="s">
        <v>24</v>
      </c>
      <c r="C13" s="19">
        <v>0.8</v>
      </c>
      <c r="D13" s="20">
        <v>7000000</v>
      </c>
      <c r="E13" s="19">
        <v>2</v>
      </c>
      <c r="F13" s="21">
        <f>ROUND(C13*D13*(E13/22),-3)</f>
        <v>509000</v>
      </c>
    </row>
    <row r="14" spans="1:12">
      <c r="A14" s="13"/>
      <c r="B14" s="18" t="s">
        <v>21</v>
      </c>
      <c r="C14" s="19">
        <v>0.4</v>
      </c>
      <c r="D14" s="20">
        <v>7000000</v>
      </c>
      <c r="E14" s="19">
        <v>1</v>
      </c>
      <c r="F14" s="21">
        <f t="shared" ref="F14" si="0">ROUND(C14*D14*(E14/22),-3)</f>
        <v>127000</v>
      </c>
    </row>
    <row r="15" spans="1:12" ht="15.6">
      <c r="A15" s="13">
        <v>2</v>
      </c>
      <c r="B15" s="24" t="s">
        <v>23</v>
      </c>
      <c r="C15" s="19"/>
      <c r="D15" s="20"/>
      <c r="E15" s="19"/>
      <c r="F15" s="15">
        <f>F16+F17</f>
        <v>1909000</v>
      </c>
      <c r="J15" s="27"/>
    </row>
    <row r="16" spans="1:12">
      <c r="A16" s="13"/>
      <c r="B16" s="23" t="s">
        <v>24</v>
      </c>
      <c r="C16" s="19">
        <v>0.8</v>
      </c>
      <c r="D16" s="20">
        <v>7000000</v>
      </c>
      <c r="E16" s="19">
        <v>5</v>
      </c>
      <c r="F16" s="21">
        <f>ROUND(C16*D16*(E16/22),-3)</f>
        <v>1273000</v>
      </c>
    </row>
    <row r="17" spans="1:10">
      <c r="A17" s="13"/>
      <c r="B17" s="23" t="s">
        <v>25</v>
      </c>
      <c r="C17" s="19">
        <v>0.4</v>
      </c>
      <c r="D17" s="20">
        <v>7000000</v>
      </c>
      <c r="E17" s="19">
        <v>5</v>
      </c>
      <c r="F17" s="21">
        <f>ROUND(C17*D17*(E17/22),-3)</f>
        <v>636000</v>
      </c>
    </row>
    <row r="18" spans="1:10" ht="42" customHeight="1">
      <c r="A18" s="13">
        <v>3</v>
      </c>
      <c r="B18" s="24" t="s">
        <v>26</v>
      </c>
      <c r="C18" s="19"/>
      <c r="D18" s="13"/>
      <c r="E18" s="13"/>
      <c r="F18" s="15">
        <f>F19+F22</f>
        <v>1272000</v>
      </c>
    </row>
    <row r="19" spans="1:10" ht="28.8" customHeight="1">
      <c r="A19" s="13">
        <v>3.1</v>
      </c>
      <c r="B19" s="16" t="s">
        <v>27</v>
      </c>
      <c r="C19" s="14"/>
      <c r="D19" s="14"/>
      <c r="E19" s="13"/>
      <c r="F19" s="17">
        <f>F20+F21</f>
        <v>636000</v>
      </c>
    </row>
    <row r="20" spans="1:10">
      <c r="A20" s="13"/>
      <c r="B20" s="18" t="s">
        <v>28</v>
      </c>
      <c r="C20" s="19">
        <v>0.8</v>
      </c>
      <c r="D20" s="20">
        <v>7000000</v>
      </c>
      <c r="E20" s="19">
        <v>2</v>
      </c>
      <c r="F20" s="21">
        <f>ROUND(C20*D20*(E20/22),-3)</f>
        <v>509000</v>
      </c>
    </row>
    <row r="21" spans="1:10">
      <c r="A21" s="13"/>
      <c r="B21" s="18" t="s">
        <v>29</v>
      </c>
      <c r="C21" s="19">
        <v>0.4</v>
      </c>
      <c r="D21" s="20">
        <v>7000000</v>
      </c>
      <c r="E21" s="19">
        <v>1</v>
      </c>
      <c r="F21" s="21">
        <f>ROUND(C21*D21*(E21/22),-3)</f>
        <v>127000</v>
      </c>
    </row>
    <row r="22" spans="1:10" ht="29.4" customHeight="1">
      <c r="A22" s="13">
        <v>3.2</v>
      </c>
      <c r="B22" s="22" t="s">
        <v>34</v>
      </c>
      <c r="C22" s="14"/>
      <c r="D22" s="14"/>
      <c r="E22" s="13"/>
      <c r="F22" s="17">
        <f>F23+F24</f>
        <v>636000</v>
      </c>
    </row>
    <row r="23" spans="1:10">
      <c r="A23" s="13"/>
      <c r="B23" s="18" t="s">
        <v>20</v>
      </c>
      <c r="C23" s="19">
        <v>0.8</v>
      </c>
      <c r="D23" s="20">
        <v>7000000</v>
      </c>
      <c r="E23" s="19">
        <v>2</v>
      </c>
      <c r="F23" s="21">
        <f>ROUND(C23*D23*(E23/22),-3)</f>
        <v>509000</v>
      </c>
    </row>
    <row r="24" spans="1:10">
      <c r="A24" s="13"/>
      <c r="B24" s="18" t="s">
        <v>29</v>
      </c>
      <c r="C24" s="19">
        <v>0.4</v>
      </c>
      <c r="D24" s="20">
        <v>7000000</v>
      </c>
      <c r="E24" s="19">
        <v>1</v>
      </c>
      <c r="F24" s="21">
        <f>ROUND(C24*D24*(E24/22),-3)</f>
        <v>127000</v>
      </c>
    </row>
    <row r="25" spans="1:10" ht="57" customHeight="1">
      <c r="A25" s="13">
        <v>4</v>
      </c>
      <c r="B25" s="33" t="s">
        <v>30</v>
      </c>
      <c r="C25" s="34"/>
      <c r="D25" s="34"/>
      <c r="E25" s="35"/>
      <c r="F25" s="25">
        <v>4200000</v>
      </c>
      <c r="I25" s="27"/>
    </row>
    <row r="26" spans="1:10">
      <c r="A26" s="14"/>
      <c r="B26" s="36" t="s">
        <v>12</v>
      </c>
      <c r="C26" s="37"/>
      <c r="D26" s="38"/>
      <c r="E26" s="13"/>
      <c r="F26" s="15">
        <f>F8+F15+F18+F25</f>
        <v>8653000</v>
      </c>
    </row>
    <row r="28" spans="1:10" ht="15.6">
      <c r="B28" s="26" t="s">
        <v>13</v>
      </c>
      <c r="H28" s="27"/>
      <c r="J28" s="32"/>
    </row>
    <row r="29" spans="1:10" ht="33" customHeight="1">
      <c r="A29" s="13" t="s">
        <v>6</v>
      </c>
      <c r="B29" s="14" t="s">
        <v>14</v>
      </c>
      <c r="C29" s="28" t="s">
        <v>15</v>
      </c>
      <c r="I29" s="27"/>
    </row>
    <row r="30" spans="1:10">
      <c r="A30" s="13">
        <v>1</v>
      </c>
      <c r="B30" s="14" t="s">
        <v>31</v>
      </c>
      <c r="C30" s="29">
        <f>C31+C32</f>
        <v>5982000</v>
      </c>
      <c r="F30" s="27"/>
    </row>
    <row r="31" spans="1:10">
      <c r="A31" s="19"/>
      <c r="B31" s="30" t="s">
        <v>16</v>
      </c>
      <c r="C31" s="31">
        <f>F25</f>
        <v>4200000</v>
      </c>
    </row>
    <row r="32" spans="1:10">
      <c r="A32" s="19"/>
      <c r="B32" s="30" t="s">
        <v>17</v>
      </c>
      <c r="C32" s="31">
        <f>F13+F16</f>
        <v>1782000</v>
      </c>
    </row>
    <row r="33" spans="1:7">
      <c r="A33" s="13">
        <v>2</v>
      </c>
      <c r="B33" s="14" t="s">
        <v>32</v>
      </c>
      <c r="C33" s="29">
        <f>F10+F23</f>
        <v>1018000</v>
      </c>
    </row>
    <row r="34" spans="1:7">
      <c r="A34" s="13">
        <v>3</v>
      </c>
      <c r="B34" s="14" t="s">
        <v>33</v>
      </c>
      <c r="C34" s="29">
        <f>F17+F20</f>
        <v>1145000</v>
      </c>
      <c r="G34" s="27"/>
    </row>
    <row r="35" spans="1:7">
      <c r="A35" s="13">
        <v>4</v>
      </c>
      <c r="B35" s="14" t="s">
        <v>21</v>
      </c>
      <c r="C35" s="29">
        <f>F11+F14</f>
        <v>254000</v>
      </c>
      <c r="G35" s="27"/>
    </row>
    <row r="36" spans="1:7">
      <c r="A36" s="13">
        <v>5</v>
      </c>
      <c r="B36" s="14" t="s">
        <v>29</v>
      </c>
      <c r="C36" s="29">
        <f>F24+F21</f>
        <v>254000</v>
      </c>
    </row>
    <row r="37" spans="1:7">
      <c r="A37" s="23"/>
      <c r="B37" s="14" t="s">
        <v>12</v>
      </c>
      <c r="C37" s="29">
        <f>C30+C33+C34+C36+C35</f>
        <v>8653000</v>
      </c>
    </row>
    <row r="41" spans="1:7">
      <c r="C41" s="27"/>
    </row>
  </sheetData>
  <mergeCells count="7">
    <mergeCell ref="B25:E25"/>
    <mergeCell ref="B26:D26"/>
    <mergeCell ref="A1:L1"/>
    <mergeCell ref="A2:D2"/>
    <mergeCell ref="A3:D3"/>
    <mergeCell ref="A4:D4"/>
    <mergeCell ref="A5:C5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Khoan 1. Thu lao TH de tai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Trang-KHCN</dc:creator>
  <cp:lastModifiedBy>Ngô Tấn Cảnh</cp:lastModifiedBy>
  <cp:lastPrinted>2023-11-28T17:36:00Z</cp:lastPrinted>
  <dcterms:created xsi:type="dcterms:W3CDTF">2023-11-28T00:56:00Z</dcterms:created>
  <dcterms:modified xsi:type="dcterms:W3CDTF">2023-12-22T12:44:33Z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ABB824F41BCF44BF9418EEF149CC57F9_12</vt:lpwstr>
  </property>
  <property fmtid="{D5CDD505-2E9C-101B-9397-08002B2CF9AE}" pid="3" name="KSOProductBuildVer">
    <vt:lpwstr>1033-12.2.0.13266</vt:lpwstr>
  </property>
</Properties>
</file>