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Khoan 1. Thu lao TH de tai " sheetId="2" r:id="rId1"/>
  </sheets>
  <calcPr calcId="144525"/>
</workbook>
</file>

<file path=xl/sharedStrings.xml><?xml version="1.0" encoding="utf-8"?>
<sst xmlns="http://schemas.openxmlformats.org/spreadsheetml/2006/main" count="38" uniqueCount="35">
  <si>
    <t>Tên đề tài: Ứng dụng kỹ thuật thị giác máy tính để xác định tính chất động của kết cấu</t>
  </si>
  <si>
    <t xml:space="preserve">Chủ nhiệm đề tài : Trịnh Văn A </t>
  </si>
  <si>
    <t>Tổng kinh phí  đề nghị cấp cấp (từ NSNN)</t>
  </si>
  <si>
    <t xml:space="preserve">Thời gian thực hiện đề tài: 12 tháng (T=12) </t>
  </si>
  <si>
    <t xml:space="preserve">Tổng  thù lao tham gia thực hiện đề tài tối đa bằng 30% tổng kinh phí của đề tài từ NSNN </t>
  </si>
  <si>
    <t xml:space="preserve">ĐVT (Đồng) </t>
  </si>
  <si>
    <t>STT</t>
  </si>
  <si>
    <t xml:space="preserve">Nội dung công việc </t>
  </si>
  <si>
    <t xml:space="preserve">Hệ số lao động  khoa học </t>
  </si>
  <si>
    <t xml:space="preserve">Định mức thù lao tháng của CNĐT (DMCN)  </t>
  </si>
  <si>
    <t xml:space="preserve">Tổng số ngày công quy đổi  </t>
  </si>
  <si>
    <t xml:space="preserve">Tổng thù lao thực hiện đề tài (làm tròn) </t>
  </si>
  <si>
    <t>Nội dung 1: Tổng quan các kỹ thuật thị giác máy tính để xác định tính chất động của kết cấu</t>
  </si>
  <si>
    <t>Công việc 1.1: Tổng quan tình hình nghiên cứu trong và ngoài nước về ứng dụng các kỹ thuật thị giác máy tính để xác định tính chất động của kết cấu.</t>
  </si>
  <si>
    <t>Trịnh Văn  A - Thành viên chính</t>
  </si>
  <si>
    <t xml:space="preserve">Phạm Hoàng B </t>
  </si>
  <si>
    <r>
      <rPr>
        <i/>
        <sz val="11"/>
        <rFont val="Times New Roman"/>
        <charset val="134"/>
      </rPr>
      <t>Công việc 2: Khảo sát tình hình  sử dụng phương pháp đo tính chất động của kết cấu bằng kỹ thuật thị giác máy tính của các công trình</t>
    </r>
    <r>
      <rPr>
        <sz val="11"/>
        <rFont val="Times New Roman"/>
        <charset val="134"/>
      </rPr>
      <t xml:space="preserve"> </t>
    </r>
  </si>
  <si>
    <t>Trịnh Văn A - Thành viên chính</t>
  </si>
  <si>
    <t xml:space="preserve">Phạm Hoàng B   -Thành viên </t>
  </si>
  <si>
    <t>Nội dung 2. Thí nghiệm dao động kết cấu và phân tích kết quả</t>
  </si>
  <si>
    <t>Phạm Hoàng B- Thành viên chính</t>
  </si>
  <si>
    <t xml:space="preserve">Bùi Văn C   - Thành viên </t>
  </si>
  <si>
    <t>Nội dung 3. Xác thực kết quả đo dao động sử dụng kỹ thuật thị giác máy tính</t>
  </si>
  <si>
    <t xml:space="preserve">Trịnh Văn A - Thành viên chính </t>
  </si>
  <si>
    <t xml:space="preserve">Nguyễn Hữu D- Thành viên </t>
  </si>
  <si>
    <r>
      <rPr>
        <b/>
        <sz val="11"/>
        <color theme="1"/>
        <rFont val="Times New Roman"/>
        <charset val="134"/>
      </rPr>
      <t xml:space="preserve">Tiền thù lao quản lý của chủ nhiệm đề tài gồm các công việc : </t>
    </r>
    <r>
      <rPr>
        <sz val="11"/>
        <color theme="1"/>
        <rFont val="Times New Roman"/>
        <charset val="134"/>
      </rPr>
      <t xml:space="preserve"> Xây dựng thuyết minh đề tài;  Viết bài báo cáo hội thảo cấp Bộ môn trở lên; Viết  báo cáo tổng kết, nghiệm thu đề tài : Trịnh Minh Quân</t>
    </r>
    <r>
      <rPr>
        <b/>
        <sz val="11"/>
        <color theme="1"/>
        <rFont val="Times New Roman"/>
        <charset val="134"/>
      </rPr>
      <t>;  (TLCN = 1,0 x DMCN x 5% x T)  = 1 *7.000.000 *5%*12 = 4.200.000</t>
    </r>
  </si>
  <si>
    <t xml:space="preserve">Tổng cộng </t>
  </si>
  <si>
    <t>BẢNG TỔNG HỢP THÙ LAO THỰC HIỆN ĐỀ TÀI</t>
  </si>
  <si>
    <t xml:space="preserve">Họ và tên </t>
  </si>
  <si>
    <t xml:space="preserve">Tổng tiền (đồng) </t>
  </si>
  <si>
    <t xml:space="preserve">Trịnh Văn A </t>
  </si>
  <si>
    <t>Thù lao quản lý của chủ nhiệm đề tài</t>
  </si>
  <si>
    <t xml:space="preserve">Thù lao thực  hiện các nội dung nghiên cứu </t>
  </si>
  <si>
    <t>Bùi Văn  C</t>
  </si>
  <si>
    <t>Nguyễn Hữu 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</si>
</sst>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rgb="FFFF0000"/>
      <name val="Times New Roman"/>
      <charset val="134"/>
    </font>
    <font>
      <i/>
      <sz val="11"/>
      <color theme="1"/>
      <name val="Times New Roman"/>
      <charset val="134"/>
    </font>
    <font>
      <i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222222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3" fontId="3" fillId="0" borderId="0" xfId="0" applyNumberFormat="1" applyFont="1" applyFill="1" applyAlignment="1"/>
    <xf numFmtId="0" fontId="4" fillId="0" borderId="0" xfId="0" applyFont="1" applyFill="1" applyAlignment="1"/>
    <xf numFmtId="3" fontId="4" fillId="0" borderId="0" xfId="0" applyNumberFormat="1" applyFont="1" applyFill="1"/>
    <xf numFmtId="0" fontId="4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3" fontId="2" fillId="0" borderId="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right"/>
    </xf>
    <xf numFmtId="0" fontId="5" fillId="0" borderId="0" xfId="0" applyFont="1" applyFill="1" applyAlignment="1">
      <alignment wrapText="1"/>
    </xf>
    <xf numFmtId="0" fontId="1" fillId="0" borderId="1" xfId="0" applyFont="1" applyFill="1" applyBorder="1" applyAlignment="1"/>
    <xf numFmtId="0" fontId="7" fillId="0" borderId="0" xfId="0" applyFont="1" applyFill="1" applyAlignment="1">
      <alignment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3" fontId="1" fillId="0" borderId="0" xfId="0" applyNumberFormat="1" applyFont="1" applyFill="1"/>
    <xf numFmtId="0" fontId="2" fillId="0" borderId="1" xfId="0" applyFont="1" applyFill="1" applyBorder="1" applyAlignment="1">
      <alignment wrapText="1"/>
    </xf>
    <xf numFmtId="3" fontId="2" fillId="0" borderId="1" xfId="0" applyNumberFormat="1" applyFont="1" applyFill="1" applyBorder="1" applyAlignment="1"/>
    <xf numFmtId="3" fontId="1" fillId="0" borderId="0" xfId="0" applyNumberFormat="1" applyFont="1" applyFill="1" applyAlignment="1"/>
    <xf numFmtId="0" fontId="4" fillId="0" borderId="1" xfId="0" applyFont="1" applyFill="1" applyBorder="1" applyAlignment="1"/>
    <xf numFmtId="3" fontId="4" fillId="0" borderId="1" xfId="0" applyNumberFormat="1" applyFont="1" applyFill="1" applyBorder="1" applyAlignment="1"/>
    <xf numFmtId="3" fontId="10" fillId="0" borderId="0" xfId="0" applyNumberFormat="1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topLeftCell="A15" workbookViewId="0">
      <selection activeCell="F23" sqref="F23"/>
    </sheetView>
  </sheetViews>
  <sheetFormatPr defaultColWidth="9" defaultRowHeight="15"/>
  <cols>
    <col min="1" max="1" width="8.14285714285714" style="1" customWidth="1"/>
    <col min="2" max="2" width="61.2857142857143" style="1" customWidth="1"/>
    <col min="3" max="3" width="16" style="1" customWidth="1"/>
    <col min="4" max="4" width="11.1428571428571" style="1" customWidth="1"/>
    <col min="5" max="5" width="14.7142857142857" style="1" customWidth="1"/>
    <col min="6" max="6" width="16.4285714285714" style="1" customWidth="1"/>
    <col min="7" max="7" width="9.14285714285714" style="1"/>
    <col min="8" max="8" width="10.7142857142857" style="1" customWidth="1"/>
    <col min="9" max="10" width="10.1428571428571" style="1" customWidth="1"/>
    <col min="11" max="16384" width="9.14285714285714" style="1"/>
  </cols>
  <sheetData>
    <row r="1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4">
      <c r="A2" s="3" t="s">
        <v>1</v>
      </c>
      <c r="B2" s="3"/>
      <c r="C2" s="3"/>
      <c r="D2" s="3"/>
    </row>
    <row r="3" ht="18.75" customHeight="1" spans="1:8">
      <c r="A3" s="2" t="s">
        <v>2</v>
      </c>
      <c r="B3" s="2"/>
      <c r="C3" s="2"/>
      <c r="D3" s="2"/>
      <c r="E3" s="4">
        <v>29959000</v>
      </c>
      <c r="H3" s="5"/>
    </row>
    <row r="4" spans="1:8">
      <c r="A4" s="3" t="s">
        <v>3</v>
      </c>
      <c r="B4" s="3"/>
      <c r="C4" s="3"/>
      <c r="D4" s="3"/>
      <c r="E4" s="6"/>
      <c r="H4" s="6"/>
    </row>
    <row r="5" customHeight="1" spans="1:8">
      <c r="A5" s="7" t="s">
        <v>4</v>
      </c>
      <c r="B5" s="7"/>
      <c r="C5" s="7"/>
      <c r="D5" s="8"/>
      <c r="E5" s="9">
        <f>30*E3/100</f>
        <v>8987700</v>
      </c>
      <c r="F5" s="10"/>
      <c r="H5" s="11"/>
    </row>
    <row r="6" spans="6:6">
      <c r="F6" s="12" t="s">
        <v>5</v>
      </c>
    </row>
    <row r="7" ht="71.25" spans="1:6">
      <c r="A7" s="13" t="s">
        <v>6</v>
      </c>
      <c r="B7" s="14" t="s">
        <v>7</v>
      </c>
      <c r="C7" s="15" t="s">
        <v>8</v>
      </c>
      <c r="D7" s="15" t="s">
        <v>9</v>
      </c>
      <c r="E7" s="15" t="s">
        <v>10</v>
      </c>
      <c r="F7" s="15" t="s">
        <v>11</v>
      </c>
    </row>
    <row r="8" ht="33.75" customHeight="1" spans="1:9">
      <c r="A8" s="16">
        <v>1</v>
      </c>
      <c r="B8" s="2" t="s">
        <v>12</v>
      </c>
      <c r="C8" s="17"/>
      <c r="D8" s="17"/>
      <c r="E8" s="16"/>
      <c r="F8" s="18">
        <f>F9+F12</f>
        <v>1272000</v>
      </c>
      <c r="I8" s="40"/>
    </row>
    <row r="9" ht="47.25" customHeight="1" spans="1:9">
      <c r="A9" s="16">
        <v>1.1</v>
      </c>
      <c r="B9" s="19" t="s">
        <v>13</v>
      </c>
      <c r="C9" s="17"/>
      <c r="D9" s="17"/>
      <c r="E9" s="16"/>
      <c r="F9" s="20">
        <f>F10+F11</f>
        <v>636000</v>
      </c>
      <c r="I9" s="40"/>
    </row>
    <row r="10" ht="21.75" customHeight="1" spans="1:9">
      <c r="A10" s="16"/>
      <c r="B10" s="21" t="s">
        <v>14</v>
      </c>
      <c r="C10" s="22">
        <v>0.8</v>
      </c>
      <c r="D10" s="23">
        <v>7000000</v>
      </c>
      <c r="E10" s="22">
        <v>2</v>
      </c>
      <c r="F10" s="24">
        <f>ROUND(C10*D10*(E10/22),-3)</f>
        <v>509000</v>
      </c>
      <c r="I10" s="40"/>
    </row>
    <row r="11" ht="21" customHeight="1" spans="1:9">
      <c r="A11" s="16"/>
      <c r="B11" s="21" t="s">
        <v>15</v>
      </c>
      <c r="C11" s="22">
        <v>0.4</v>
      </c>
      <c r="D11" s="23">
        <v>7000000</v>
      </c>
      <c r="E11" s="22">
        <v>1</v>
      </c>
      <c r="F11" s="24">
        <f>ROUND(C11*D11*(E11/22),-3)</f>
        <v>127000</v>
      </c>
      <c r="I11" s="40"/>
    </row>
    <row r="12" ht="43.5" customHeight="1" spans="1:9">
      <c r="A12" s="16"/>
      <c r="B12" s="25" t="s">
        <v>16</v>
      </c>
      <c r="C12" s="17"/>
      <c r="D12" s="17"/>
      <c r="E12" s="16"/>
      <c r="F12" s="20">
        <f>F13+F14</f>
        <v>636000</v>
      </c>
      <c r="I12" s="40"/>
    </row>
    <row r="13" spans="1:6">
      <c r="A13" s="16"/>
      <c r="B13" s="26" t="s">
        <v>17</v>
      </c>
      <c r="C13" s="22">
        <v>0.8</v>
      </c>
      <c r="D13" s="23">
        <v>7000000</v>
      </c>
      <c r="E13" s="22">
        <v>2</v>
      </c>
      <c r="F13" s="24">
        <f>ROUND(C13*D13*(E13/22),-3)</f>
        <v>509000</v>
      </c>
    </row>
    <row r="14" spans="1:6">
      <c r="A14" s="16"/>
      <c r="B14" s="26" t="s">
        <v>18</v>
      </c>
      <c r="C14" s="22">
        <v>0.4</v>
      </c>
      <c r="D14" s="23">
        <v>7000000</v>
      </c>
      <c r="E14" s="22">
        <v>1</v>
      </c>
      <c r="F14" s="24">
        <f t="shared" ref="F14" si="0">ROUND(C14*D14*(E14/22),-3)</f>
        <v>127000</v>
      </c>
    </row>
    <row r="15" ht="15.75" spans="1:10">
      <c r="A15" s="16">
        <v>2</v>
      </c>
      <c r="B15" s="27" t="s">
        <v>19</v>
      </c>
      <c r="C15" s="22"/>
      <c r="D15" s="23"/>
      <c r="E15" s="22"/>
      <c r="F15" s="18">
        <f>F16+F17</f>
        <v>2291000</v>
      </c>
      <c r="J15" s="40"/>
    </row>
    <row r="16" spans="1:6">
      <c r="A16" s="16"/>
      <c r="B16" s="26" t="s">
        <v>20</v>
      </c>
      <c r="C16" s="22">
        <v>0.8</v>
      </c>
      <c r="D16" s="23">
        <v>7000000</v>
      </c>
      <c r="E16" s="22">
        <v>6</v>
      </c>
      <c r="F16" s="24">
        <f>ROUND(C16*D16*(6/22),-3)</f>
        <v>1527000</v>
      </c>
    </row>
    <row r="17" spans="1:6">
      <c r="A17" s="16"/>
      <c r="B17" s="26" t="s">
        <v>21</v>
      </c>
      <c r="C17" s="22">
        <v>0.4</v>
      </c>
      <c r="D17" s="23">
        <v>7000000</v>
      </c>
      <c r="E17" s="22">
        <v>6</v>
      </c>
      <c r="F17" s="24">
        <f>ROUND(C17*D17*(6/22),-3)</f>
        <v>764000</v>
      </c>
    </row>
    <row r="18" ht="42" customHeight="1" spans="1:6">
      <c r="A18" s="16">
        <v>3</v>
      </c>
      <c r="B18" s="27" t="s">
        <v>22</v>
      </c>
      <c r="C18" s="22"/>
      <c r="D18" s="16"/>
      <c r="E18" s="16"/>
      <c r="F18" s="18">
        <f>F19+F20</f>
        <v>1146000</v>
      </c>
    </row>
    <row r="19" ht="15.75" spans="1:6">
      <c r="A19" s="28"/>
      <c r="B19" s="29" t="s">
        <v>23</v>
      </c>
      <c r="C19" s="22">
        <v>0.8</v>
      </c>
      <c r="D19" s="23">
        <v>7000000</v>
      </c>
      <c r="E19" s="22">
        <v>3</v>
      </c>
      <c r="F19" s="24">
        <f>ROUND(C19*D19*(E19/22),-3)</f>
        <v>764000</v>
      </c>
    </row>
    <row r="20" spans="1:6">
      <c r="A20" s="16"/>
      <c r="B20" s="26" t="s">
        <v>24</v>
      </c>
      <c r="C20" s="22">
        <v>0.4</v>
      </c>
      <c r="D20" s="23">
        <v>7000000</v>
      </c>
      <c r="E20" s="22">
        <v>3</v>
      </c>
      <c r="F20" s="24">
        <f>ROUND(C20*D20*(E20/22),-3)</f>
        <v>382000</v>
      </c>
    </row>
    <row r="21" spans="1:6">
      <c r="A21" s="16"/>
      <c r="B21" s="17"/>
      <c r="C21" s="30"/>
      <c r="D21" s="30"/>
      <c r="E21" s="30"/>
      <c r="F21" s="30"/>
    </row>
    <row r="22" ht="57" customHeight="1" spans="1:9">
      <c r="A22" s="16">
        <v>5</v>
      </c>
      <c r="B22" s="31" t="s">
        <v>25</v>
      </c>
      <c r="C22" s="32"/>
      <c r="D22" s="32"/>
      <c r="E22" s="33"/>
      <c r="F22" s="34">
        <v>4200000</v>
      </c>
      <c r="I22" s="40"/>
    </row>
    <row r="23" spans="1:6">
      <c r="A23" s="17"/>
      <c r="B23" s="35" t="s">
        <v>26</v>
      </c>
      <c r="C23" s="36"/>
      <c r="D23" s="37"/>
      <c r="E23" s="16"/>
      <c r="F23" s="18">
        <f>F8+F15+F18+F22</f>
        <v>8909000</v>
      </c>
    </row>
    <row r="24" spans="1:6">
      <c r="A24" s="38"/>
      <c r="B24" s="38"/>
      <c r="C24" s="38"/>
      <c r="D24" s="38"/>
      <c r="E24" s="38"/>
      <c r="F24" s="38"/>
    </row>
    <row r="25" ht="15.75" spans="1:10">
      <c r="A25" s="38"/>
      <c r="B25" s="39" t="s">
        <v>27</v>
      </c>
      <c r="C25" s="38"/>
      <c r="D25" s="38"/>
      <c r="E25" s="38"/>
      <c r="F25" s="38"/>
      <c r="H25" s="40"/>
      <c r="J25" s="46"/>
    </row>
    <row r="26" ht="33" customHeight="1" spans="1:9">
      <c r="A26" s="16" t="s">
        <v>6</v>
      </c>
      <c r="B26" s="17" t="s">
        <v>28</v>
      </c>
      <c r="C26" s="41" t="s">
        <v>29</v>
      </c>
      <c r="D26" s="38"/>
      <c r="E26" s="38"/>
      <c r="F26" s="38"/>
      <c r="I26" s="40"/>
    </row>
    <row r="27" spans="1:6">
      <c r="A27" s="16">
        <v>1</v>
      </c>
      <c r="B27" s="17" t="s">
        <v>30</v>
      </c>
      <c r="C27" s="42">
        <f>C28+C29</f>
        <v>5982000</v>
      </c>
      <c r="D27" s="38"/>
      <c r="E27" s="38"/>
      <c r="F27" s="43"/>
    </row>
    <row r="28" spans="1:6">
      <c r="A28" s="22"/>
      <c r="B28" s="44" t="s">
        <v>31</v>
      </c>
      <c r="C28" s="45">
        <f>F22</f>
        <v>4200000</v>
      </c>
      <c r="D28" s="38"/>
      <c r="E28" s="38"/>
      <c r="F28" s="38"/>
    </row>
    <row r="29" spans="1:6">
      <c r="A29" s="22"/>
      <c r="B29" s="44" t="s">
        <v>32</v>
      </c>
      <c r="C29" s="45">
        <f>F10+F13+F19</f>
        <v>1782000</v>
      </c>
      <c r="D29" s="38"/>
      <c r="E29" s="38"/>
      <c r="F29" s="38"/>
    </row>
    <row r="30" spans="1:6">
      <c r="A30" s="16">
        <v>2</v>
      </c>
      <c r="B30" s="17" t="s">
        <v>15</v>
      </c>
      <c r="C30" s="42">
        <f>F11+F14+F16</f>
        <v>1781000</v>
      </c>
      <c r="D30" s="38"/>
      <c r="E30" s="38"/>
      <c r="F30" s="38"/>
    </row>
    <row r="31" spans="1:7">
      <c r="A31" s="16">
        <v>3</v>
      </c>
      <c r="B31" s="17" t="s">
        <v>33</v>
      </c>
      <c r="C31" s="42">
        <f>F17</f>
        <v>764000</v>
      </c>
      <c r="D31" s="38"/>
      <c r="E31" s="38"/>
      <c r="F31" s="38"/>
      <c r="G31" s="40"/>
    </row>
    <row r="32" spans="1:6">
      <c r="A32" s="16">
        <v>4</v>
      </c>
      <c r="B32" s="17" t="s">
        <v>34</v>
      </c>
      <c r="C32" s="42">
        <f>F20</f>
        <v>382000</v>
      </c>
      <c r="D32" s="38"/>
      <c r="E32" s="38"/>
      <c r="F32" s="38"/>
    </row>
    <row r="33" spans="1:6">
      <c r="A33" s="26"/>
      <c r="B33" s="17" t="s">
        <v>26</v>
      </c>
      <c r="C33" s="42">
        <f>C27+C30+C31+C32</f>
        <v>8909000</v>
      </c>
      <c r="D33" s="38"/>
      <c r="E33" s="38"/>
      <c r="F33" s="38"/>
    </row>
    <row r="37" spans="3:3">
      <c r="C37" s="40"/>
    </row>
  </sheetData>
  <mergeCells count="7">
    <mergeCell ref="A1:L1"/>
    <mergeCell ref="A2:D2"/>
    <mergeCell ref="A3:D3"/>
    <mergeCell ref="A4:D4"/>
    <mergeCell ref="A5:C5"/>
    <mergeCell ref="B22:E22"/>
    <mergeCell ref="B23:D23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Khoan 1. Thu lao TH de tai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Trang-KHCN</dc:creator>
  <cp:lastModifiedBy>HP</cp:lastModifiedBy>
  <dcterms:created xsi:type="dcterms:W3CDTF">2023-11-28T00:56:00Z</dcterms:created>
  <cp:lastPrinted>2023-11-28T17:36:00Z</cp:lastPrinted>
  <dcterms:modified xsi:type="dcterms:W3CDTF">2023-12-01T15:00:53Z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ABB824F41BCF44BF9418EEF149CC57F9_12</vt:lpwstr>
  </property>
  <property fmtid="{D5CDD505-2E9C-101B-9397-08002B2CF9AE}" pid="3" name="KSOProductBuildVer">
    <vt:lpwstr>1033-12.2.0.13266</vt:lpwstr>
  </property>
</Properties>
</file>