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2D6EBD79-D17E-415A-BFBE-4D421EDBBC6B}" xr6:coauthVersionLast="47" xr6:coauthVersionMax="47" xr10:uidLastSave="{00000000-0000-0000-0000-000000000000}"/>
  <bookViews>
    <workbookView xWindow="11724" yWindow="2088" windowWidth="12936" windowHeight="8964"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workbook>
</file>

<file path=xl/calcChain.xml><?xml version="1.0" encoding="utf-8"?>
<calcChain xmlns="http://schemas.openxmlformats.org/spreadsheetml/2006/main">
  <c r="F15" i="9" l="1"/>
  <c r="BZ15" i="9"/>
  <c r="BX15" i="9"/>
  <c r="BW15" i="9"/>
  <c r="BY15" i="9" s="1"/>
  <c r="BL15" i="9"/>
  <c r="BM15" i="9" s="1"/>
  <c r="BN15" i="9" s="1"/>
  <c r="BK15" i="9"/>
  <c r="U15" i="9"/>
  <c r="T15" i="9"/>
  <c r="N15" i="9"/>
  <c r="AI14" i="9"/>
  <c r="AH14" i="9"/>
  <c r="T14" i="9"/>
  <c r="U14" i="9" s="1"/>
  <c r="F14" i="9"/>
  <c r="EM15" i="9" l="1"/>
  <c r="EL15" i="9"/>
  <c r="EB15" i="9"/>
  <c r="CX15" i="9"/>
  <c r="BK12" i="9"/>
  <c r="BX12" i="9" l="1"/>
  <c r="BW12" i="9"/>
  <c r="Y12" i="9"/>
  <c r="Y11" i="9"/>
  <c r="BX9" i="9"/>
  <c r="BW9"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<sst xmlns="http://schemas.openxmlformats.org/spreadsheetml/2006/main" count="3349" uniqueCount="2370">
  <si>
    <t>1. ĐÊ ĐỒ ÁN</t>
  </si>
  <si>
    <t>Thứ tự 
theo danh sách lớp</t>
  </si>
  <si>
    <t>thực hiện với:</t>
  </si>
  <si>
    <r>
      <rPr>
        <b/>
        <sz val="13"/>
        <color theme="1"/>
        <rFont val="Times New Roman"/>
        <family val="1"/>
      </rPr>
      <t>hệ số cản lăn, 
f</t>
    </r>
    <r>
      <rPr>
        <b/>
        <sz val="10"/>
        <color theme="1"/>
        <rFont val="Times New Roman"/>
        <family val="1"/>
      </rPr>
      <t>v</t>
    </r>
    <r>
      <rPr>
        <b/>
        <sz val="13"/>
        <color theme="1"/>
        <rFont val="Times New Roman"/>
        <family val="1"/>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</si>
  <si>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</si>
  <si>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</si>
  <si>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</si>
  <si>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</si>
  <si>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</si>
  <si>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</si>
  <si>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</si>
  <si>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</si>
  <si>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</si>
  <si>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</si>
  <si>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</si>
  <si>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</si>
  <si>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</si>
  <si>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</si>
  <si>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</si>
  <si>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</si>
  <si>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</si>
  <si>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</si>
  <si>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</si>
  <si>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</si>
  <si>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family val="1"/>
      </rPr>
      <t>6. Xác định tỷ số truyền của truyền lực chính, i</t>
    </r>
    <r>
      <rPr>
        <sz val="10"/>
        <color theme="1"/>
        <rFont val="Times New Roman"/>
        <family val="1"/>
      </rPr>
      <t>o</t>
    </r>
  </si>
  <si>
    <r>
      <rPr>
        <sz val="13"/>
        <color theme="1"/>
        <rFont val="Times New Roman"/>
        <family val="1"/>
      </rPr>
      <t>7. Xác định tỷ số truyền của hộp số, i</t>
    </r>
    <r>
      <rPr>
        <sz val="10"/>
        <color theme="1"/>
        <rFont val="Times New Roman"/>
        <family val="1"/>
      </rPr>
      <t>hn</t>
    </r>
  </si>
  <si>
    <r>
      <rPr>
        <sz val="13"/>
        <color theme="1"/>
        <rFont val="Times New Roman"/>
        <family val="1"/>
      </rPr>
      <t>(CHÚ Ý: Tay số truyền 1, xe phải thỏa mãn điều kiện bám đó nhé: P</t>
    </r>
    <r>
      <rPr>
        <sz val="10"/>
        <color theme="1"/>
        <rFont val="Calibri"/>
        <family val="2"/>
      </rPr>
      <t>ϕ</t>
    </r>
    <r>
      <rPr>
        <sz val="11.7"/>
        <color theme="1"/>
        <rFont val="Times New Roman"/>
        <family val="1"/>
      </rPr>
      <t xml:space="preserve"> ≥ P</t>
    </r>
    <r>
      <rPr>
        <sz val="10"/>
        <color theme="1"/>
        <rFont val="Times New Roman"/>
        <family val="1"/>
      </rPr>
      <t>k1</t>
    </r>
    <r>
      <rPr>
        <sz val="13"/>
        <color theme="1"/>
        <rFont val="Times New Roman"/>
        <family val="1"/>
      </rPr>
      <t>, 
P</t>
    </r>
    <r>
      <rPr>
        <sz val="10"/>
        <color theme="1"/>
        <rFont val="Times New Roman"/>
        <family val="1"/>
      </rPr>
      <t>k1</t>
    </r>
    <r>
      <rPr>
        <sz val="13"/>
        <color theme="1"/>
        <rFont val="Times New Roman"/>
        <family val="1"/>
      </rPr>
      <t xml:space="preserve"> - lực kéo ở tay số truyền 1
Nếu không thỏa mãn phải thay đổi %G</t>
    </r>
    <r>
      <rPr>
        <sz val="8"/>
        <color theme="1"/>
        <rFont val="Times New Roman"/>
        <family val="1"/>
      </rPr>
      <t>1</t>
    </r>
    <r>
      <rPr>
        <sz val="13"/>
        <color theme="1"/>
        <rFont val="Times New Roman"/>
        <family val="1"/>
      </rPr>
      <t xml:space="preserve"> và %G</t>
    </r>
    <r>
      <rPr>
        <sz val="8"/>
        <color theme="1"/>
        <rFont val="Times New Roman"/>
        <family val="1"/>
      </rPr>
      <t>2</t>
    </r>
    <r>
      <rPr>
        <sz val="13"/>
        <color theme="1"/>
        <rFont val="Times New Roman"/>
        <family val="1"/>
      </rPr>
      <t>)</t>
    </r>
  </si>
  <si>
    <t>8. Xác định lực kéo dư khi sử dụng tỷ số truyền của hộp số</t>
  </si>
  <si>
    <t>3. SỐ LIỆU BẮT THAM KHẢO - NHỚ LÀ THAM KHẢO</t>
  </si>
  <si>
    <t>Chọn</t>
  </si>
  <si>
    <r>
      <rPr>
        <sz val="13"/>
        <color theme="1"/>
        <rFont val="Times New Roman"/>
        <family val="1"/>
      </rPr>
      <t>n</t>
    </r>
    <r>
      <rPr>
        <sz val="8"/>
        <color theme="1"/>
        <rFont val="Times New Roman"/>
        <family val="1"/>
      </rPr>
      <t>h</t>
    </r>
  </si>
  <si>
    <t>– số lượng người tham gia</t>
  </si>
  <si>
    <r>
      <rPr>
        <sz val="13"/>
        <color theme="1"/>
        <rFont val="Times New Roman"/>
        <family val="1"/>
      </rPr>
      <t>v</t>
    </r>
    <r>
      <rPr>
        <sz val="8"/>
        <color theme="1"/>
        <rFont val="Times New Roman"/>
        <family val="1"/>
      </rPr>
      <t>max</t>
    </r>
  </si>
  <si>
    <t>– vận tốc lớn nhất, m/s</t>
  </si>
  <si>
    <t>f</t>
  </si>
  <si>
    <t xml:space="preserve">– hệ số cản lăn giữa bánh xe với mặt đường, nếu chọn nhựa hoặc bê tông thì f = 0.012-0.018  </t>
  </si>
  <si>
    <r>
      <rPr>
        <sz val="13"/>
        <color theme="1"/>
        <rFont val="Times New Roman"/>
        <family val="1"/>
      </rPr>
      <t>G</t>
    </r>
    <r>
      <rPr>
        <sz val="10"/>
        <color theme="1"/>
        <rFont val="Times New Roman"/>
        <family val="1"/>
      </rPr>
      <t>o</t>
    </r>
  </si>
  <si>
    <t xml:space="preserve">– trọng lượng bản thân, N </t>
  </si>
  <si>
    <r>
      <rPr>
        <sz val="13"/>
        <color theme="1"/>
        <rFont val="Times New Roman"/>
        <family val="1"/>
      </rPr>
      <t>G</t>
    </r>
    <r>
      <rPr>
        <sz val="10"/>
        <color theme="1"/>
        <rFont val="Times New Roman"/>
        <family val="1"/>
      </rPr>
      <t>o</t>
    </r>
    <r>
      <rPr>
        <sz val="8"/>
        <color theme="1"/>
        <rFont val="Times New Roman"/>
        <family val="1"/>
      </rPr>
      <t>1</t>
    </r>
  </si>
  <si>
    <t xml:space="preserve">– trọng lượng bản thân phân bố lên các bánh xe phía trước, N  </t>
  </si>
  <si>
    <t>Đối với:</t>
  </si>
  <si>
    <r>
      <rPr>
        <sz val="13"/>
        <color theme="1"/>
        <rFont val="Times New Roman"/>
        <family val="1"/>
      </rPr>
      <t xml:space="preserve">    Ô tô du lịch:                     G</t>
    </r>
    <r>
      <rPr>
        <sz val="10"/>
        <color theme="1"/>
        <rFont val="Times New Roman"/>
        <family val="1"/>
      </rPr>
      <t>o</t>
    </r>
    <r>
      <rPr>
        <sz val="8"/>
        <color theme="1"/>
        <rFont val="Times New Roman"/>
        <family val="1"/>
      </rPr>
      <t>1</t>
    </r>
    <r>
      <rPr>
        <sz val="13"/>
        <color theme="1"/>
        <rFont val="Times New Roman"/>
        <family val="1"/>
      </rPr>
      <t xml:space="preserve"> = (50÷60) %G</t>
    </r>
    <r>
      <rPr>
        <sz val="10"/>
        <color theme="1"/>
        <rFont val="Times New Roman"/>
        <family val="1"/>
      </rPr>
      <t>o</t>
    </r>
  </si>
  <si>
    <r>
      <rPr>
        <sz val="13"/>
        <color theme="1"/>
        <rFont val="Times New Roman"/>
        <family val="1"/>
      </rPr>
      <t xml:space="preserve">    Ô tô khách hay tải:           G</t>
    </r>
    <r>
      <rPr>
        <sz val="10"/>
        <color theme="1"/>
        <rFont val="Times New Roman"/>
        <family val="1"/>
      </rPr>
      <t>o</t>
    </r>
    <r>
      <rPr>
        <sz val="8"/>
        <color theme="1"/>
        <rFont val="Times New Roman"/>
        <family val="1"/>
      </rPr>
      <t>1</t>
    </r>
    <r>
      <rPr>
        <sz val="13"/>
        <color theme="1"/>
        <rFont val="Times New Roman"/>
        <family val="1"/>
      </rPr>
      <t xml:space="preserve"> = (25÷45) %G</t>
    </r>
    <r>
      <rPr>
        <sz val="10"/>
        <color theme="1"/>
        <rFont val="Times New Roman"/>
        <family val="1"/>
      </rPr>
      <t>o</t>
    </r>
  </si>
  <si>
    <r>
      <rPr>
        <sz val="13"/>
        <color theme="1"/>
        <rFont val="Times New Roman"/>
        <family val="1"/>
      </rPr>
      <t>G</t>
    </r>
    <r>
      <rPr>
        <sz val="10"/>
        <color theme="1"/>
        <rFont val="Times New Roman"/>
        <family val="1"/>
      </rPr>
      <t>o</t>
    </r>
    <r>
      <rPr>
        <sz val="8"/>
        <color theme="1"/>
        <rFont val="Times New Roman"/>
        <family val="1"/>
      </rPr>
      <t>2</t>
    </r>
  </si>
  <si>
    <t>– trọng lượng bản thân phân bố lên các bánh xe phía sau,</t>
  </si>
  <si>
    <r>
      <rPr>
        <sz val="13"/>
        <color theme="1"/>
        <rFont val="Times New Roman"/>
        <family val="1"/>
      </rPr>
      <t xml:space="preserve">    Ô tô du lịch:                     G</t>
    </r>
    <r>
      <rPr>
        <sz val="10"/>
        <color theme="1"/>
        <rFont val="Times New Roman"/>
        <family val="1"/>
      </rPr>
      <t>o</t>
    </r>
    <r>
      <rPr>
        <sz val="8"/>
        <color theme="1"/>
        <rFont val="Times New Roman"/>
        <family val="1"/>
      </rPr>
      <t>2</t>
    </r>
    <r>
      <rPr>
        <sz val="13"/>
        <color theme="1"/>
        <rFont val="Times New Roman"/>
        <family val="1"/>
      </rPr>
      <t xml:space="preserve"> = (40÷50) %G</t>
    </r>
    <r>
      <rPr>
        <sz val="10"/>
        <color theme="1"/>
        <rFont val="Times New Roman"/>
        <family val="1"/>
      </rPr>
      <t>o</t>
    </r>
  </si>
  <si>
    <r>
      <rPr>
        <sz val="13"/>
        <color theme="1"/>
        <rFont val="Times New Roman"/>
        <family val="1"/>
      </rPr>
      <t xml:space="preserve">    Ô tô khách hay tải:           G</t>
    </r>
    <r>
      <rPr>
        <sz val="10"/>
        <color theme="1"/>
        <rFont val="Times New Roman"/>
        <family val="1"/>
      </rPr>
      <t>o</t>
    </r>
    <r>
      <rPr>
        <sz val="8"/>
        <color theme="1"/>
        <rFont val="Times New Roman"/>
        <family val="1"/>
      </rPr>
      <t>2</t>
    </r>
    <r>
      <rPr>
        <sz val="13"/>
        <color theme="1"/>
        <rFont val="Times New Roman"/>
        <family val="1"/>
      </rPr>
      <t xml:space="preserve"> = (55÷75) %G</t>
    </r>
    <r>
      <rPr>
        <sz val="10"/>
        <color theme="1"/>
        <rFont val="Times New Roman"/>
        <family val="1"/>
      </rPr>
      <t>o</t>
    </r>
  </si>
  <si>
    <r>
      <rPr>
        <sz val="13"/>
        <color theme="1"/>
        <rFont val="Times New Roman"/>
        <family val="1"/>
      </rPr>
      <t>G</t>
    </r>
    <r>
      <rPr>
        <sz val="10"/>
        <color theme="1"/>
        <rFont val="Times New Roman"/>
        <family val="1"/>
      </rPr>
      <t>hh</t>
    </r>
  </si>
  <si>
    <t>– trọng lượng hàng hóa chuyên chở, N</t>
  </si>
  <si>
    <t>G</t>
  </si>
  <si>
    <t xml:space="preserve">– trọng lượng toàn bộ ô tô, N </t>
  </si>
  <si>
    <r>
      <rPr>
        <sz val="13"/>
        <color theme="1"/>
        <rFont val="Times New Roman"/>
        <family val="1"/>
      </rPr>
      <t>G</t>
    </r>
    <r>
      <rPr>
        <sz val="8"/>
        <color theme="1"/>
        <rFont val="Times New Roman"/>
        <family val="1"/>
      </rPr>
      <t>1</t>
    </r>
  </si>
  <si>
    <t>– trọng lượng toàn bộ phân bố lên các bánh xe phía trước, N</t>
  </si>
  <si>
    <r>
      <rPr>
        <sz val="13"/>
        <color theme="1"/>
        <rFont val="Times New Roman"/>
        <family val="1"/>
      </rPr>
      <t>G</t>
    </r>
    <r>
      <rPr>
        <sz val="8"/>
        <color theme="1"/>
        <rFont val="Times New Roman"/>
        <family val="1"/>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</si>
  <si>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</si>
  <si>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</si>
  <si>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</si>
  <si>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</si>
  <si>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</si>
  <si>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</si>
  <si>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</si>
  <si>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</si>
  <si>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</si>
  <si>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family val="1"/>
      </rPr>
      <t>B</t>
    </r>
    <r>
      <rPr>
        <sz val="10"/>
        <color theme="1"/>
        <rFont val="Times New Roman"/>
        <family val="1"/>
      </rPr>
      <t>ot</t>
    </r>
  </si>
  <si>
    <t>– khoảng cách 2 vệt bánh xe trước, mm</t>
  </si>
  <si>
    <r>
      <rPr>
        <sz val="13"/>
        <color theme="1"/>
        <rFont val="Times New Roman"/>
        <family val="1"/>
      </rPr>
      <t>B</t>
    </r>
    <r>
      <rPr>
        <sz val="10"/>
        <color theme="1"/>
        <rFont val="Times New Roman"/>
        <family val="1"/>
      </rPr>
      <t>os</t>
    </r>
  </si>
  <si>
    <t>– khoảng cách 2 vệt bánh xe sau, mm</t>
  </si>
  <si>
    <t>W</t>
  </si>
  <si>
    <t>– nhân tố cản không khí, Ns2/m2;</t>
  </si>
  <si>
    <r>
      <rPr>
        <sz val="13"/>
        <color theme="1"/>
        <rFont val="Times New Roman"/>
        <family val="1"/>
      </rPr>
      <t>η</t>
    </r>
    <r>
      <rPr>
        <sz val="10"/>
        <color theme="1"/>
        <rFont val="Times New Roman"/>
        <family val="1"/>
      </rPr>
      <t>t</t>
    </r>
  </si>
  <si>
    <t>– hiệu suất của hệ thống truyền lực (tùy từng loại ô tô)</t>
  </si>
  <si>
    <r>
      <rPr>
        <sz val="13"/>
        <color theme="1"/>
        <rFont val="Times New Roman"/>
        <family val="1"/>
      </rPr>
      <t>N</t>
    </r>
    <r>
      <rPr>
        <vertAlign val="subscript"/>
        <sz val="13"/>
        <color theme="1"/>
        <rFont val="Times New Roman"/>
        <family val="1"/>
      </rPr>
      <t>emax</t>
    </r>
    <r>
      <rPr>
        <sz val="13"/>
        <color theme="1"/>
        <rFont val="Times New Roman"/>
        <family val="1"/>
      </rPr>
      <t xml:space="preserve"> </t>
    </r>
  </si>
  <si>
    <t>– công suất lớn nhất của động cơ đốt trong</t>
  </si>
  <si>
    <r>
      <rPr>
        <sz val="13"/>
        <color theme="1"/>
        <rFont val="Times New Roman"/>
        <family val="1"/>
      </rPr>
      <t>i</t>
    </r>
    <r>
      <rPr>
        <sz val="10"/>
        <color theme="1"/>
        <rFont val="Times New Roman"/>
        <family val="1"/>
      </rPr>
      <t>o</t>
    </r>
  </si>
  <si>
    <t>– tỷ số truyền của truyền lực chính</t>
  </si>
  <si>
    <t>Công suất: 1 kW = 1,36 CV = 1,34 HP</t>
  </si>
  <si>
    <t>ϕ</t>
  </si>
  <si>
    <r>
      <rPr>
        <sz val="13"/>
        <color theme="1"/>
        <rFont val="Times New Roman"/>
        <family val="1"/>
      </rPr>
      <t xml:space="preserve">– hệ số bám giữa bánh xe với mặt đường, nếu chọn nhựa hoặc bê tông khô và sạch, thì </t>
    </r>
    <r>
      <rPr>
        <sz val="13"/>
        <color theme="1"/>
        <rFont val="Calibri"/>
        <family val="2"/>
      </rPr>
      <t>ϕ</t>
    </r>
    <r>
      <rPr>
        <sz val="13"/>
        <color theme="1"/>
        <rFont val="Times New Roman"/>
        <family val="1"/>
      </rPr>
      <t xml:space="preserve"> = 0.7-0.8  </t>
    </r>
  </si>
  <si>
    <r>
      <rPr>
        <sz val="13"/>
        <rFont val="Times New Roman"/>
        <family val="1"/>
      </rPr>
      <t>n</t>
    </r>
    <r>
      <rPr>
        <sz val="8"/>
        <rFont val="Times New Roman"/>
        <family val="1"/>
      </rPr>
      <t xml:space="preserve">h </t>
    </r>
    <r>
      <rPr>
        <sz val="13"/>
        <rFont val="Times New Roman"/>
        <family val="1"/>
      </rPr>
      <t>=</t>
    </r>
  </si>
  <si>
    <r>
      <rPr>
        <sz val="13"/>
        <rFont val="Times New Roman"/>
        <family val="1"/>
      </rPr>
      <t>V</t>
    </r>
    <r>
      <rPr>
        <sz val="8"/>
        <rFont val="Times New Roman"/>
        <family val="1"/>
      </rPr>
      <t xml:space="preserve">max </t>
    </r>
    <r>
      <rPr>
        <sz val="13"/>
        <rFont val="Times New Roman"/>
        <family val="1"/>
      </rPr>
      <t>=</t>
    </r>
  </si>
  <si>
    <t>km/h</t>
  </si>
  <si>
    <r>
      <rPr>
        <sz val="13"/>
        <rFont val="Times New Roman"/>
        <family val="1"/>
      </rPr>
      <t>f</t>
    </r>
    <r>
      <rPr>
        <sz val="8"/>
        <rFont val="Times New Roman"/>
        <family val="1"/>
      </rPr>
      <t xml:space="preserve">V&lt; 80km/h </t>
    </r>
    <r>
      <rPr>
        <sz val="13"/>
        <rFont val="Times New Roman"/>
        <family val="1"/>
      </rPr>
      <t xml:space="preserve">= </t>
    </r>
  </si>
  <si>
    <t>0.012/0.014/0.016/0.018</t>
  </si>
  <si>
    <r>
      <rPr>
        <sz val="13"/>
        <rFont val="Times New Roman"/>
        <family val="1"/>
      </rPr>
      <t>f</t>
    </r>
    <r>
      <rPr>
        <sz val="8"/>
        <rFont val="Times New Roman"/>
        <family val="1"/>
      </rPr>
      <t xml:space="preserve">V&gt;= 80km/h </t>
    </r>
    <r>
      <rPr>
        <sz val="13"/>
        <rFont val="Times New Roman"/>
        <family val="1"/>
      </rPr>
      <t xml:space="preserve">= </t>
    </r>
  </si>
  <si>
    <t>lập bảng</t>
  </si>
  <si>
    <r>
      <rPr>
        <sz val="13"/>
        <rFont val="Times New Roman"/>
        <family val="1"/>
      </rPr>
      <t>(or) f</t>
    </r>
    <r>
      <rPr>
        <sz val="8"/>
        <rFont val="Times New Roman"/>
        <family val="1"/>
      </rPr>
      <t xml:space="preserve">V </t>
    </r>
    <r>
      <rPr>
        <sz val="13"/>
        <rFont val="Times New Roman"/>
        <family val="1"/>
      </rPr>
      <t xml:space="preserve">= </t>
    </r>
  </si>
  <si>
    <t>fv  = f(v) = (32 + v)/2800</t>
  </si>
  <si>
    <r>
      <rPr>
        <sz val="13"/>
        <rFont val="Times New Roman"/>
        <family val="1"/>
      </rPr>
      <t>G</t>
    </r>
    <r>
      <rPr>
        <sz val="8"/>
        <rFont val="Times New Roman"/>
        <family val="1"/>
      </rPr>
      <t>o</t>
    </r>
    <r>
      <rPr>
        <sz val="13"/>
        <rFont val="Times New Roman"/>
        <family val="1"/>
      </rPr>
      <t xml:space="preserve"> = </t>
    </r>
  </si>
  <si>
    <t>2170 – 2190</t>
  </si>
  <si>
    <t>1975 – 2075</t>
  </si>
  <si>
    <r>
      <rPr>
        <sz val="13"/>
        <rFont val="Times New Roman"/>
        <family val="1"/>
      </rPr>
      <t>G</t>
    </r>
    <r>
      <rPr>
        <sz val="8"/>
        <rFont val="Times New Roman"/>
        <family val="1"/>
      </rPr>
      <t>o1</t>
    </r>
    <r>
      <rPr>
        <sz val="13"/>
        <rFont val="Times New Roman"/>
        <family val="1"/>
      </rPr>
      <t xml:space="preserve"> = </t>
    </r>
  </si>
  <si>
    <t>46,52%</t>
  </si>
  <si>
    <r>
      <rPr>
        <sz val="13"/>
        <rFont val="Times New Roman"/>
        <family val="1"/>
      </rPr>
      <t>G</t>
    </r>
    <r>
      <rPr>
        <sz val="8"/>
        <rFont val="Times New Roman"/>
        <family val="1"/>
      </rPr>
      <t>o2</t>
    </r>
    <r>
      <rPr>
        <sz val="13"/>
        <rFont val="Times New Roman"/>
        <family val="1"/>
      </rPr>
      <t xml:space="preserve"> = </t>
    </r>
  </si>
  <si>
    <t>53,48%</t>
  </si>
  <si>
    <r>
      <rPr>
        <sz val="13"/>
        <rFont val="Times New Roman"/>
        <family val="1"/>
      </rPr>
      <t>G</t>
    </r>
    <r>
      <rPr>
        <sz val="6"/>
        <rFont val="Times New Roman"/>
        <family val="1"/>
      </rPr>
      <t>hh</t>
    </r>
    <r>
      <rPr>
        <sz val="13"/>
        <rFont val="Times New Roman"/>
        <family val="1"/>
      </rPr>
      <t xml:space="preserve"> =</t>
    </r>
  </si>
  <si>
    <t>?</t>
  </si>
  <si>
    <t xml:space="preserve">G = </t>
  </si>
  <si>
    <r>
      <rPr>
        <sz val="13"/>
        <rFont val="Times New Roman"/>
        <family val="1"/>
      </rPr>
      <t>G</t>
    </r>
    <r>
      <rPr>
        <sz val="7"/>
        <rFont val="Times New Roman"/>
        <family val="1"/>
      </rPr>
      <t>1</t>
    </r>
    <r>
      <rPr>
        <sz val="13"/>
        <rFont val="Times New Roman"/>
        <family val="1"/>
      </rPr>
      <t xml:space="preserve"> = </t>
    </r>
  </si>
  <si>
    <t>35,5%</t>
  </si>
  <si>
    <t>36,2%</t>
  </si>
  <si>
    <t>36,5%</t>
  </si>
  <si>
    <r>
      <rPr>
        <sz val="13"/>
        <rFont val="Times New Roman"/>
        <family val="1"/>
      </rPr>
      <t>G</t>
    </r>
    <r>
      <rPr>
        <sz val="7"/>
        <rFont val="Times New Roman"/>
        <family val="1"/>
      </rPr>
      <t xml:space="preserve">2 </t>
    </r>
    <r>
      <rPr>
        <sz val="13"/>
        <rFont val="Times New Roman"/>
        <family val="1"/>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</si>
  <si>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</si>
  <si>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</si>
  <si>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</si>
  <si>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</si>
  <si>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</si>
  <si>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</si>
  <si>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</si>
  <si>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</si>
  <si>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</si>
  <si>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</si>
  <si>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</si>
  <si>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</si>
  <si>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</si>
  <si>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</si>
  <si>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</si>
  <si>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</si>
  <si>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</si>
  <si>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</si>
  <si>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</si>
  <si>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</si>
  <si>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</si>
  <si>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</si>
  <si>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</si>
  <si>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</si>
  <si>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</si>
  <si>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</si>
  <si>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</si>
  <si>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</si>
  <si>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</si>
  <si>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family val="1"/>
      </rPr>
      <t>Chọn: W</t>
    </r>
    <r>
      <rPr>
        <sz val="8"/>
        <rFont val="Times New Roman"/>
        <family val="1"/>
      </rPr>
      <t>of</t>
    </r>
    <r>
      <rPr>
        <sz val="13"/>
        <rFont val="Times New Roman"/>
        <family val="1"/>
      </rPr>
      <t>/B</t>
    </r>
    <r>
      <rPr>
        <sz val="8"/>
        <rFont val="Times New Roman"/>
        <family val="1"/>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</si>
  <si>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</si>
  <si>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</si>
  <si>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</si>
  <si>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</si>
  <si>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</si>
  <si>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</si>
  <si>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</si>
  <si>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</si>
  <si>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</si>
  <si>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</si>
  <si>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</si>
  <si>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</si>
  <si>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</si>
  <si>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</si>
  <si>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</si>
  <si>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</si>
  <si>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</si>
  <si>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</si>
  <si>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</si>
  <si>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</si>
  <si>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</si>
  <si>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</si>
  <si>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</si>
  <si>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</si>
  <si>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</si>
  <si>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</si>
  <si>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family val="1"/>
      </rPr>
      <t>η</t>
    </r>
    <r>
      <rPr>
        <sz val="8"/>
        <rFont val="Times New Roman"/>
        <family val="1"/>
      </rPr>
      <t>t</t>
    </r>
    <r>
      <rPr>
        <sz val="13"/>
        <rFont val="Times New Roman"/>
        <family val="1"/>
      </rPr>
      <t xml:space="preserve"> = </t>
    </r>
  </si>
  <si>
    <r>
      <rPr>
        <sz val="13"/>
        <rFont val="Times New Roman"/>
        <family val="1"/>
      </rPr>
      <t>N</t>
    </r>
    <r>
      <rPr>
        <sz val="8"/>
        <rFont val="Times New Roman"/>
        <family val="1"/>
      </rPr>
      <t xml:space="preserve">eVmax </t>
    </r>
    <r>
      <rPr>
        <sz val="13"/>
        <rFont val="Times New Roman"/>
        <family val="1"/>
      </rPr>
      <t>=</t>
    </r>
  </si>
  <si>
    <t>[(N.m/s)+(Ns2/m2)(m/s)3]</t>
  </si>
  <si>
    <r>
      <rPr>
        <sz val="13"/>
        <rFont val="Times New Roman"/>
        <family val="1"/>
      </rPr>
      <t>N</t>
    </r>
    <r>
      <rPr>
        <sz val="8"/>
        <rFont val="Times New Roman"/>
        <family val="1"/>
      </rPr>
      <t xml:space="preserve">emax </t>
    </r>
    <r>
      <rPr>
        <sz val="13"/>
        <rFont val="Times New Roman"/>
        <family val="1"/>
      </rPr>
      <t>=</t>
    </r>
  </si>
  <si>
    <t>W (Oát)</t>
  </si>
  <si>
    <r>
      <rPr>
        <sz val="13"/>
        <rFont val="Times New Roman"/>
        <family val="1"/>
      </rPr>
      <t>N</t>
    </r>
    <r>
      <rPr>
        <sz val="8"/>
        <rFont val="Times New Roman"/>
        <family val="1"/>
      </rPr>
      <t xml:space="preserve">emax </t>
    </r>
    <r>
      <rPr>
        <sz val="13"/>
        <rFont val="Times New Roman"/>
        <family val="1"/>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</si>
  <si>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</si>
  <si>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</si>
  <si>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</si>
  <si>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</si>
  <si>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</si>
  <si>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</si>
  <si>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</si>
  <si>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</si>
  <si>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</si>
  <si>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</si>
  <si>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</si>
  <si>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</si>
  <si>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</si>
  <si>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</si>
  <si>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</si>
  <si>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</si>
  <si>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</si>
  <si>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</si>
  <si>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</si>
  <si>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</si>
  <si>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</si>
  <si>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</si>
  <si>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</si>
  <si>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</si>
  <si>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</si>
  <si>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</si>
  <si>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</si>
  <si>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</si>
  <si>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</si>
  <si>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</si>
  <si>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</si>
  <si>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</si>
  <si>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</si>
  <si>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</si>
  <si>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</si>
  <si>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</si>
  <si>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</si>
  <si>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</si>
  <si>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</si>
  <si>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</si>
  <si>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</si>
  <si>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</si>
  <si>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</si>
  <si>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</si>
  <si>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</si>
  <si>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</si>
  <si>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</si>
  <si>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</si>
  <si>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</si>
  <si>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</si>
  <si>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</si>
  <si>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</si>
  <si>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</si>
  <si>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</si>
  <si>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</si>
  <si>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</si>
  <si>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family val="1"/>
      </rPr>
      <t>i</t>
    </r>
    <r>
      <rPr>
        <sz val="6"/>
        <rFont val="Times New Roman"/>
        <family val="1"/>
      </rPr>
      <t>o</t>
    </r>
    <r>
      <rPr>
        <sz val="13"/>
        <rFont val="Times New Roman"/>
        <family val="1"/>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</si>
  <si>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</si>
  <si>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</si>
  <si>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</si>
  <si>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</si>
  <si>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</si>
  <si>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</si>
  <si>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</si>
  <si>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</si>
  <si>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</si>
  <si>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</si>
  <si>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</si>
  <si>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</si>
  <si>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</si>
  <si>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</si>
  <si>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family val="2"/>
      </rPr>
      <t xml:space="preserve">Môn học: </t>
    </r>
    <r>
      <rPr>
        <b/>
        <sz val="7"/>
        <color theme="1"/>
        <rFont val="Arial"/>
        <family val="2"/>
      </rPr>
      <t>Đồ án kết cấu, tính toán ô tô (AUE373) / Nhóm: 62.CNOT-3</t>
    </r>
  </si>
  <si>
    <t xml:space="preserve">Ngày thi:      /      /               Giờ thi:               Phòng thi: </t>
  </si>
  <si>
    <r>
      <rPr>
        <b/>
        <sz val="7"/>
        <color theme="1"/>
        <rFont val="Arial"/>
        <family val="2"/>
      </rPr>
      <t xml:space="preserve">....:KT% </t>
    </r>
    <r>
      <rPr>
        <sz val="7"/>
        <color theme="1"/>
        <rFont val="Arial"/>
        <family val="2"/>
      </rPr>
      <t xml:space="preserve">   CBGD: </t>
    </r>
    <r>
      <rPr>
        <b/>
        <sz val="7"/>
        <color theme="1"/>
        <rFont val="Arial"/>
        <family val="2"/>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</si>
  <si>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</si>
  <si>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</si>
  <si>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</si>
  <si>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</si>
  <si>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</si>
  <si>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</si>
  <si>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</si>
  <si>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</si>
  <si>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</si>
  <si>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</si>
  <si>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</si>
  <si>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</si>
  <si>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</si>
  <si>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</si>
  <si>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</si>
  <si>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</si>
  <si>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</si>
  <si>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</si>
  <si>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</si>
  <si>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</si>
  <si>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</si>
  <si>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</si>
  <si>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</si>
  <si>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</si>
  <si>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</si>
  <si>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</si>
  <si>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</si>
  <si>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</si>
  <si>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</si>
  <si>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</si>
  <si>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</si>
  <si>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</si>
  <si>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</si>
  <si>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</si>
  <si>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</si>
  <si>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</si>
  <si>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</si>
  <si>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</si>
  <si>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</si>
  <si>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</si>
  <si>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</si>
  <si>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</si>
  <si>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</si>
  <si>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</si>
  <si>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</si>
  <si>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</si>
  <si>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</si>
  <si>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</si>
  <si>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</si>
  <si>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</si>
  <si>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</si>
  <si>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</si>
  <si>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</si>
  <si>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</si>
  <si>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</si>
  <si>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</si>
  <si>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</si>
  <si>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</si>
  <si>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</si>
  <si>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</si>
  <si>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</si>
  <si>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</si>
  <si>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</si>
  <si>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</si>
  <si>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</si>
  <si>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</si>
  <si>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</si>
  <si>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</si>
  <si>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</si>
  <si>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</si>
  <si>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</si>
  <si>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</si>
  <si>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</si>
  <si>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</si>
  <si>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</si>
  <si>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</si>
  <si>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</si>
  <si>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</si>
  <si>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</si>
  <si>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</si>
  <si>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</si>
  <si>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</si>
  <si>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</si>
  <si>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</si>
  <si>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</si>
  <si>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</si>
  <si>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</si>
  <si>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</si>
  <si>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</si>
  <si>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</si>
  <si>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</si>
  <si>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</si>
  <si>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</si>
  <si>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</si>
  <si>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</si>
  <si>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</si>
  <si>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</si>
  <si>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</si>
  <si>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</si>
  <si>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</si>
  <si>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</si>
  <si>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</si>
  <si>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</si>
  <si>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</si>
  <si>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</si>
  <si>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</si>
  <si>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</si>
  <si>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</si>
  <si>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</si>
  <si>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</si>
  <si>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</si>
  <si>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</si>
  <si>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</si>
  <si>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</si>
  <si>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</si>
  <si>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</si>
  <si>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</si>
  <si>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</si>
  <si>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</si>
  <si>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</si>
  <si>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</si>
  <si>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</si>
  <si>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</si>
  <si>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</si>
  <si>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</si>
  <si>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</si>
  <si>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</si>
  <si>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</si>
  <si>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</si>
  <si>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</si>
  <si>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</si>
  <si>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</si>
  <si>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</si>
  <si>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</si>
  <si>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</si>
  <si>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</si>
  <si>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</si>
  <si>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</si>
  <si>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</si>
  <si>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</si>
  <si>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</si>
  <si>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</si>
  <si>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</si>
  <si>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</si>
  <si>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</si>
  <si>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</si>
  <si>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</si>
  <si>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</si>
  <si>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</si>
  <si>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</si>
  <si>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</si>
  <si>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</si>
  <si>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</si>
  <si>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</si>
  <si>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</si>
  <si>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</si>
  <si>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</si>
  <si>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</si>
  <si>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</si>
  <si>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</si>
  <si>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</si>
  <si>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</si>
  <si>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</si>
  <si>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</si>
  <si>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</si>
  <si>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</si>
  <si>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</si>
  <si>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</si>
  <si>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</si>
  <si>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</si>
  <si>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</si>
  <si>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</si>
  <si>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</si>
  <si>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</si>
  <si>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</si>
  <si>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</si>
  <si>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</si>
  <si>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</si>
  <si>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</si>
  <si>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</si>
  <si>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</si>
  <si>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</si>
  <si>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</si>
  <si>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</si>
  <si>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</si>
  <si>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</si>
  <si>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</si>
  <si>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</si>
  <si>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</si>
  <si>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</si>
  <si>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</si>
  <si>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</si>
  <si>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</si>
  <si>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</si>
  <si>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</si>
  <si>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</si>
  <si>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</si>
  <si>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</si>
  <si>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</si>
  <si>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</si>
  <si>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</si>
  <si>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</si>
  <si>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</si>
  <si>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</si>
  <si>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</si>
  <si>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</si>
  <si>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</si>
  <si>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</si>
  <si>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</si>
  <si>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</si>
  <si>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</si>
  <si>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</si>
  <si>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</si>
  <si>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</si>
  <si>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</si>
  <si>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</si>
  <si>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</si>
  <si>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</si>
  <si>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</si>
  <si>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</si>
  <si>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</si>
  <si>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</si>
  <si>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</si>
  <si>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</si>
  <si>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</si>
  <si>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</si>
  <si>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family val="2"/>
        <scheme val="minor"/>
      </rPr>
      <t xml:space="preserve">Môn học: </t>
    </r>
    <r>
      <rPr>
        <b/>
        <sz val="7"/>
        <color theme="1"/>
        <rFont val="Arial"/>
        <family val="2"/>
        <scheme val="minor"/>
      </rPr>
      <t>Đồ án kết cấu, tính toán ô tô (AUE373) / Nhóm: 62.CNOT-1</t>
    </r>
  </si>
  <si>
    <r>
      <rPr>
        <b/>
        <sz val="7"/>
        <color theme="1"/>
        <rFont val="Arial"/>
        <family val="2"/>
        <scheme val="minor"/>
      </rPr>
      <t>f</t>
    </r>
    <r>
      <rPr>
        <vertAlign val="subscript"/>
        <sz val="7"/>
        <color theme="1"/>
        <rFont val="Arial"/>
        <family val="2"/>
        <scheme val="minor"/>
      </rPr>
      <t>V</t>
    </r>
    <r>
      <rPr>
        <vertAlign val="subscript"/>
        <sz val="7"/>
        <color theme="1"/>
        <rFont val="Symbol"/>
        <family val="1"/>
        <charset val="2"/>
      </rPr>
      <t>£</t>
    </r>
    <r>
      <rPr>
        <vertAlign val="subscript"/>
        <sz val="7"/>
        <color theme="1"/>
        <rFont val="Arial"/>
        <family val="2"/>
        <scheme val="minor"/>
      </rPr>
      <t xml:space="preserve"> 80 km/h</t>
    </r>
  </si>
  <si>
    <r>
      <rPr>
        <b/>
        <sz val="7"/>
        <color theme="1"/>
        <rFont val="Times New Roman"/>
        <family val="1"/>
      </rPr>
      <t>φ</t>
    </r>
    <r>
      <rPr>
        <b/>
        <vertAlign val="subscript"/>
        <sz val="7"/>
        <color theme="1"/>
        <rFont val="Times New Roman"/>
        <family val="1"/>
      </rPr>
      <t>n</t>
    </r>
  </si>
  <si>
    <r>
      <rPr>
        <b/>
        <sz val="7"/>
        <color theme="1"/>
        <rFont val="Times New Roman"/>
        <family val="1"/>
      </rPr>
      <t>φ</t>
    </r>
    <r>
      <rPr>
        <b/>
        <vertAlign val="subscript"/>
        <sz val="7"/>
        <color theme="1"/>
        <rFont val="Times New Roman"/>
        <family val="1"/>
      </rPr>
      <t>d</t>
    </r>
  </si>
  <si>
    <r>
      <rPr>
        <b/>
        <sz val="7"/>
        <color theme="1"/>
        <rFont val="Arial"/>
        <family val="2"/>
        <scheme val="minor"/>
      </rPr>
      <t>L</t>
    </r>
    <r>
      <rPr>
        <b/>
        <vertAlign val="subscript"/>
        <sz val="7"/>
        <color theme="1"/>
        <rFont val="Arial"/>
        <family val="2"/>
        <scheme val="minor"/>
      </rPr>
      <t>O</t>
    </r>
  </si>
  <si>
    <r>
      <rPr>
        <b/>
        <sz val="7"/>
        <color theme="1"/>
        <rFont val="Arial"/>
        <family val="2"/>
        <scheme val="minor"/>
      </rPr>
      <t>W</t>
    </r>
    <r>
      <rPr>
        <b/>
        <vertAlign val="subscript"/>
        <sz val="7"/>
        <color theme="1"/>
        <rFont val="Arial"/>
        <family val="2"/>
        <scheme val="minor"/>
      </rPr>
      <t>O</t>
    </r>
  </si>
  <si>
    <r>
      <rPr>
        <b/>
        <sz val="7"/>
        <color theme="1"/>
        <rFont val="Arial"/>
        <family val="2"/>
        <scheme val="minor"/>
      </rPr>
      <t>H</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</si>
  <si>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</si>
  <si>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O1</t>
    </r>
  </si>
  <si>
    <r>
      <rPr>
        <b/>
        <sz val="7"/>
        <color theme="1"/>
        <rFont val="Arial"/>
        <family val="2"/>
        <scheme val="minor"/>
      </rPr>
      <t>G</t>
    </r>
    <r>
      <rPr>
        <b/>
        <vertAlign val="subscript"/>
        <sz val="7"/>
        <color theme="1"/>
        <rFont val="Arial"/>
        <family val="2"/>
        <scheme val="minor"/>
      </rPr>
      <t>o1</t>
    </r>
    <r>
      <rPr>
        <b/>
        <sz val="7"/>
        <color theme="1"/>
        <rFont val="Arial"/>
        <family val="2"/>
        <scheme val="minor"/>
      </rPr>
      <t>= %G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</si>
  <si>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O2</t>
    </r>
  </si>
  <si>
    <r>
      <rPr>
        <b/>
        <sz val="7"/>
        <color theme="1"/>
        <rFont val="Arial"/>
        <family val="2"/>
        <scheme val="minor"/>
      </rPr>
      <t>G</t>
    </r>
    <r>
      <rPr>
        <b/>
        <vertAlign val="subscript"/>
        <sz val="7"/>
        <color theme="1"/>
        <rFont val="Arial"/>
        <family val="2"/>
        <scheme val="minor"/>
      </rPr>
      <t>o2</t>
    </r>
    <r>
      <rPr>
        <b/>
        <sz val="7"/>
        <color theme="1"/>
        <rFont val="Arial"/>
        <family val="2"/>
        <scheme val="minor"/>
      </rPr>
      <t>= %G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</si>
  <si>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1</t>
    </r>
  </si>
  <si>
    <r>
      <rPr>
        <b/>
        <sz val="7"/>
        <color theme="1"/>
        <rFont val="Arial"/>
        <family val="2"/>
        <scheme val="minor"/>
      </rPr>
      <t>G</t>
    </r>
    <r>
      <rPr>
        <b/>
        <vertAlign val="subscript"/>
        <sz val="7"/>
        <color theme="1"/>
        <rFont val="Arial"/>
        <family val="2"/>
        <scheme val="minor"/>
      </rPr>
      <t>1</t>
    </r>
    <r>
      <rPr>
        <b/>
        <sz val="7"/>
        <color theme="1"/>
        <rFont val="Arial"/>
        <family val="2"/>
        <scheme val="minor"/>
      </rPr>
      <t>= %G</t>
    </r>
  </si>
  <si>
    <r>
      <rPr>
        <b/>
        <sz val="7"/>
        <color theme="1"/>
        <rFont val="Arial"/>
        <family val="2"/>
        <scheme val="minor"/>
      </rPr>
      <t>G</t>
    </r>
    <r>
      <rPr>
        <b/>
        <vertAlign val="subscript"/>
        <sz val="7"/>
        <color theme="1"/>
        <rFont val="Arial"/>
        <family val="2"/>
        <scheme val="minor"/>
      </rPr>
      <t>2</t>
    </r>
  </si>
  <si>
    <r>
      <rPr>
        <b/>
        <sz val="7"/>
        <color theme="1"/>
        <rFont val="Arial"/>
        <family val="2"/>
        <scheme val="minor"/>
      </rPr>
      <t>G</t>
    </r>
    <r>
      <rPr>
        <b/>
        <vertAlign val="subscript"/>
        <sz val="7"/>
        <color theme="1"/>
        <rFont val="Arial"/>
        <family val="2"/>
        <scheme val="minor"/>
      </rPr>
      <t>2</t>
    </r>
    <r>
      <rPr>
        <b/>
        <sz val="7"/>
        <color theme="1"/>
        <rFont val="Arial"/>
        <family val="2"/>
        <scheme val="minor"/>
      </rPr>
      <t>= %G</t>
    </r>
    <r>
      <rPr>
        <b/>
        <vertAlign val="subscript"/>
        <sz val="7"/>
        <color theme="1"/>
        <rFont val="Arial"/>
        <family val="2"/>
        <scheme val="minor"/>
      </rPr>
      <t>O</t>
    </r>
  </si>
  <si>
    <r>
      <rPr>
        <b/>
        <sz val="7"/>
        <color theme="1"/>
        <rFont val="Arial"/>
        <family val="2"/>
        <scheme val="minor"/>
      </rPr>
      <t>i</t>
    </r>
    <r>
      <rPr>
        <b/>
        <vertAlign val="subscript"/>
        <sz val="7"/>
        <color theme="1"/>
        <rFont val="Arial"/>
        <family val="2"/>
        <scheme val="minor"/>
      </rPr>
      <t>h1</t>
    </r>
  </si>
  <si>
    <r>
      <rPr>
        <b/>
        <sz val="7"/>
        <color theme="1"/>
        <rFont val="Arial"/>
        <family val="2"/>
        <scheme val="minor"/>
      </rPr>
      <t>i</t>
    </r>
    <r>
      <rPr>
        <b/>
        <vertAlign val="subscript"/>
        <sz val="7"/>
        <color theme="1"/>
        <rFont val="Arial"/>
        <family val="2"/>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</si>
  <si>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</si>
  <si>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</si>
  <si>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</si>
  <si>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</si>
  <si>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</si>
  <si>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</si>
  <si>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</si>
  <si>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</si>
  <si>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</si>
  <si>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</si>
  <si>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</si>
  <si>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</si>
  <si>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</si>
  <si>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</si>
  <si>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</si>
  <si>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</si>
  <si>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</si>
  <si>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</si>
  <si>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</si>
  <si>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</si>
  <si>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</si>
  <si>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</si>
  <si>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</si>
  <si>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</si>
  <si>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</si>
  <si>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</si>
  <si>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</si>
  <si>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</si>
  <si>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</si>
  <si>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</si>
  <si>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</si>
  <si>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</si>
  <si>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</si>
  <si>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</si>
  <si>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</si>
  <si>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</si>
  <si>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</si>
  <si>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</si>
  <si>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</si>
  <si>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</si>
  <si>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</si>
  <si>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</si>
  <si>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</si>
  <si>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</si>
  <si>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</si>
  <si>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</si>
  <si>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</si>
  <si>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</si>
  <si>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</si>
  <si>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</si>
  <si>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</si>
  <si>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</si>
  <si>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</si>
  <si>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</si>
  <si>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</si>
  <si>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</si>
  <si>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</si>
  <si>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</si>
  <si>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</si>
  <si>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</si>
  <si>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</si>
  <si>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</si>
  <si>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family val="2"/>
        <scheme val="minor"/>
      </rPr>
      <t xml:space="preserve">0.012 </t>
    </r>
    <r>
      <rPr>
        <sz val="7"/>
        <color theme="1"/>
        <rFont val="Symbol"/>
        <family val="1"/>
        <charset val="2"/>
      </rPr>
      <t>¸</t>
    </r>
    <r>
      <rPr>
        <sz val="9.1"/>
        <color theme="1"/>
        <rFont val="Calibri"/>
        <family val="2"/>
      </rPr>
      <t xml:space="preserve"> </t>
    </r>
    <r>
      <rPr>
        <sz val="7"/>
        <color theme="1"/>
        <rFont val="Arial"/>
        <family val="2"/>
        <scheme val="minor"/>
      </rPr>
      <t>0.018</t>
    </r>
  </si>
  <si>
    <r>
      <rPr>
        <sz val="7"/>
        <color theme="1"/>
        <rFont val="Arial"/>
        <family val="2"/>
        <scheme val="minor"/>
      </rPr>
      <t xml:space="preserve">0.7 </t>
    </r>
    <r>
      <rPr>
        <sz val="7"/>
        <color theme="1"/>
        <rFont val="Symbol"/>
        <family val="1"/>
        <charset val="2"/>
      </rPr>
      <t>¸</t>
    </r>
    <r>
      <rPr>
        <sz val="9.1"/>
        <color theme="1"/>
        <rFont val="Calibri"/>
        <family val="2"/>
      </rPr>
      <t xml:space="preserve"> </t>
    </r>
    <r>
      <rPr>
        <sz val="7"/>
        <color theme="1"/>
        <rFont val="Arial"/>
        <family val="2"/>
        <scheme val="minor"/>
      </rPr>
      <t>0.8</t>
    </r>
  </si>
  <si>
    <r>
      <rPr>
        <sz val="7"/>
        <color theme="1"/>
        <rFont val="Arial"/>
        <family val="2"/>
        <scheme val="minor"/>
      </rPr>
      <t xml:space="preserve">a </t>
    </r>
    <r>
      <rPr>
        <sz val="7"/>
        <color theme="1"/>
        <rFont val="Symbol"/>
        <family val="1"/>
        <charset val="2"/>
      </rPr>
      <t>¸</t>
    </r>
    <r>
      <rPr>
        <sz val="9.1"/>
        <color theme="1"/>
        <rFont val="Calibri"/>
        <family val="2"/>
      </rPr>
      <t xml:space="preserve"> </t>
    </r>
    <r>
      <rPr>
        <sz val="7"/>
        <color theme="1"/>
        <rFont val="Arial"/>
        <family val="2"/>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</si>
  <si>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</si>
  <si>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</si>
  <si>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</si>
  <si>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</si>
  <si>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</si>
  <si>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</si>
  <si>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</si>
  <si>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family val="2"/>
      </rPr>
      <t>hh</t>
    </r>
    <r>
      <rPr>
        <sz val="11"/>
        <rFont val="Arial"/>
        <family val="2"/>
      </rPr>
      <t>, [kg]</t>
    </r>
  </si>
  <si>
    <t>c.</t>
  </si>
  <si>
    <t xml:space="preserve"> Vận tốc lớn nhất, mặt đường tương ứng</t>
  </si>
  <si>
    <r>
      <t xml:space="preserve">   + Vận tốc lớn nhất, v</t>
    </r>
    <r>
      <rPr>
        <vertAlign val="subscript"/>
        <sz val="11"/>
        <rFont val="Arial"/>
        <family val="2"/>
      </rPr>
      <t>max</t>
    </r>
    <r>
      <rPr>
        <sz val="11"/>
        <rFont val="Arial"/>
        <family val="2"/>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</si>
  <si>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</si>
  <si>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</si>
  <si>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</si>
  <si>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</si>
  <si>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</si>
  <si>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</si>
  <si>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</si>
  <si>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family val="2"/>
      </rPr>
      <t>0</t>
    </r>
    <r>
      <rPr>
        <b/>
        <i/>
        <sz val="11"/>
        <rFont val="Arial"/>
        <family val="2"/>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</si>
  <si>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</si>
  <si>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</si>
  <si>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</si>
  <si>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</si>
  <si>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</si>
  <si>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</si>
  <si>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</si>
  <si>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</si>
  <si>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</si>
  <si>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</si>
  <si>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</si>
  <si>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</si>
  <si>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</si>
  <si>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</si>
  <si>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</si>
  <si>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</si>
  <si>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</si>
  <si>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</si>
  <si>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</si>
  <si>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</si>
  <si>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</si>
  <si>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</si>
  <si>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</si>
  <si>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</si>
  <si>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</si>
  <si>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</si>
  <si>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</si>
  <si>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</si>
  <si>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</si>
  <si>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</si>
  <si>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</si>
  <si>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family val="2"/>
      </rPr>
      <t>o</t>
    </r>
    <r>
      <rPr>
        <b/>
        <i/>
        <sz val="11"/>
        <rFont val="Arial"/>
        <family val="2"/>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</si>
  <si>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</si>
  <si>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</si>
  <si>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</si>
  <si>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family val="2"/>
      </rPr>
      <t>o</t>
    </r>
    <r>
      <rPr>
        <b/>
        <sz val="11"/>
        <rFont val="Arial"/>
        <family val="2"/>
      </rPr>
      <t>, G</t>
    </r>
    <r>
      <rPr>
        <b/>
        <vertAlign val="subscript"/>
        <sz val="11"/>
        <rFont val="Arial"/>
        <family val="2"/>
      </rPr>
      <t>o1</t>
    </r>
    <r>
      <rPr>
        <b/>
        <sz val="11"/>
        <rFont val="Arial"/>
        <family val="2"/>
      </rPr>
      <t>, G</t>
    </r>
    <r>
      <rPr>
        <b/>
        <vertAlign val="subscript"/>
        <sz val="11"/>
        <rFont val="Arial"/>
        <family val="2"/>
      </rPr>
      <t>o2</t>
    </r>
    <r>
      <rPr>
        <b/>
        <sz val="11"/>
        <rFont val="Arial"/>
        <family val="2"/>
      </rPr>
      <t>); xe đủ tải (G, G1, G2), kg</t>
    </r>
  </si>
  <si>
    <r>
      <t>5 chỗ (% G</t>
    </r>
    <r>
      <rPr>
        <b/>
        <vertAlign val="subscript"/>
        <sz val="11"/>
        <rFont val="Arial"/>
        <family val="2"/>
      </rPr>
      <t>O</t>
    </r>
    <r>
      <rPr>
        <b/>
        <sz val="11"/>
        <rFont val="Arial"/>
        <family val="2"/>
      </rPr>
      <t>)</t>
    </r>
  </si>
  <si>
    <r>
      <t>7 chỗ (% G</t>
    </r>
    <r>
      <rPr>
        <b/>
        <vertAlign val="subscript"/>
        <sz val="11"/>
        <rFont val="Arial"/>
        <family val="2"/>
      </rPr>
      <t>O</t>
    </r>
    <r>
      <rPr>
        <b/>
        <sz val="11"/>
        <rFont val="Arial"/>
        <family val="2"/>
      </rPr>
      <t>)</t>
    </r>
  </si>
  <si>
    <r>
      <t>16 chỗ (% G</t>
    </r>
    <r>
      <rPr>
        <b/>
        <vertAlign val="subscript"/>
        <sz val="11"/>
        <rFont val="Arial"/>
        <family val="2"/>
      </rPr>
      <t>O</t>
    </r>
    <r>
      <rPr>
        <b/>
        <sz val="11"/>
        <rFont val="Arial"/>
        <family val="2"/>
      </rPr>
      <t>)</t>
    </r>
  </si>
  <si>
    <r>
      <t>29 chỗ (% G</t>
    </r>
    <r>
      <rPr>
        <b/>
        <vertAlign val="subscript"/>
        <sz val="11"/>
        <rFont val="Arial"/>
        <family val="2"/>
      </rPr>
      <t>O</t>
    </r>
    <r>
      <rPr>
        <b/>
        <sz val="11"/>
        <rFont val="Arial"/>
        <family val="2"/>
      </rPr>
      <t>)</t>
    </r>
  </si>
  <si>
    <r>
      <t>47 chỗ (% G</t>
    </r>
    <r>
      <rPr>
        <b/>
        <vertAlign val="subscript"/>
        <sz val="11"/>
        <rFont val="Arial"/>
        <family val="2"/>
      </rPr>
      <t>O</t>
    </r>
    <r>
      <rPr>
        <b/>
        <sz val="11"/>
        <rFont val="Arial"/>
        <family val="2"/>
      </rPr>
      <t>)</t>
    </r>
  </si>
  <si>
    <t>Tải (% G0)</t>
  </si>
  <si>
    <r>
      <t xml:space="preserve"> G</t>
    </r>
    <r>
      <rPr>
        <b/>
        <vertAlign val="subscript"/>
        <sz val="11"/>
        <rFont val="Arial"/>
        <family val="2"/>
      </rPr>
      <t>o</t>
    </r>
  </si>
  <si>
    <t>1030 ÷ 2935</t>
  </si>
  <si>
    <t>1115 ÷ 2675</t>
  </si>
  <si>
    <t>1600 ÷ 3420</t>
  </si>
  <si>
    <t>2025 ÷ 8525</t>
  </si>
  <si>
    <r>
      <t xml:space="preserve">10600 </t>
    </r>
    <r>
      <rPr>
        <b/>
        <sz val="11"/>
        <rFont val="Times New Roman"/>
        <family val="1"/>
      </rPr>
      <t>÷</t>
    </r>
    <r>
      <rPr>
        <b/>
        <sz val="11"/>
        <rFont val="Arial"/>
        <family val="2"/>
        <scheme val="minor"/>
      </rPr>
      <t xml:space="preserve"> 12850</t>
    </r>
  </si>
  <si>
    <t>1745 ÷ 6400</t>
  </si>
  <si>
    <r>
      <t xml:space="preserve"> G</t>
    </r>
    <r>
      <rPr>
        <b/>
        <vertAlign val="subscript"/>
        <sz val="11"/>
        <rFont val="Arial"/>
        <family val="2"/>
      </rPr>
      <t>o1</t>
    </r>
    <r>
      <rPr>
        <b/>
        <sz val="11"/>
        <rFont val="Arial"/>
        <family val="2"/>
      </rPr>
      <t>%</t>
    </r>
  </si>
  <si>
    <t>47 ÷ 63</t>
  </si>
  <si>
    <t>40 ÷ 70</t>
  </si>
  <si>
    <t>40 ÷ 60</t>
  </si>
  <si>
    <t>31 ÷ 59</t>
  </si>
  <si>
    <r>
      <t xml:space="preserve">28 </t>
    </r>
    <r>
      <rPr>
        <b/>
        <sz val="11"/>
        <rFont val="Times New Roman"/>
        <family val="1"/>
      </rPr>
      <t>÷</t>
    </r>
    <r>
      <rPr>
        <b/>
        <sz val="11"/>
        <rFont val="Arial"/>
        <family val="2"/>
        <scheme val="minor"/>
      </rPr>
      <t xml:space="preserve"> 38</t>
    </r>
  </si>
  <si>
    <t>28 ÷ 74</t>
  </si>
  <si>
    <r>
      <t xml:space="preserve"> G</t>
    </r>
    <r>
      <rPr>
        <b/>
        <vertAlign val="subscript"/>
        <sz val="11"/>
        <rFont val="Arial"/>
        <family val="2"/>
      </rPr>
      <t>o2</t>
    </r>
    <r>
      <rPr>
        <b/>
        <sz val="11"/>
        <rFont val="Arial"/>
        <family val="2"/>
      </rPr>
      <t>%</t>
    </r>
  </si>
  <si>
    <t>37 ÷ 53</t>
  </si>
  <si>
    <t>30 ÷ 60</t>
  </si>
  <si>
    <t>41 ÷ 69</t>
  </si>
  <si>
    <r>
      <t xml:space="preserve">62 </t>
    </r>
    <r>
      <rPr>
        <b/>
        <sz val="11"/>
        <rFont val="Times New Roman"/>
        <family val="1"/>
      </rPr>
      <t>÷</t>
    </r>
    <r>
      <rPr>
        <b/>
        <sz val="11"/>
        <rFont val="Arial"/>
        <family val="2"/>
        <scheme val="minor"/>
      </rPr>
      <t xml:space="preserve"> 72</t>
    </r>
  </si>
  <si>
    <t>27 ÷ 72</t>
  </si>
  <si>
    <t xml:space="preserve"> G</t>
  </si>
  <si>
    <r>
      <t xml:space="preserve"> G</t>
    </r>
    <r>
      <rPr>
        <b/>
        <vertAlign val="subscript"/>
        <sz val="11"/>
        <rFont val="Arial"/>
        <family val="2"/>
      </rPr>
      <t>1</t>
    </r>
    <r>
      <rPr>
        <b/>
        <sz val="11"/>
        <rFont val="Arial"/>
        <family val="2"/>
      </rPr>
      <t>%</t>
    </r>
  </si>
  <si>
    <t>33 ÷ 56</t>
  </si>
  <si>
    <t>40 ÷ 72</t>
  </si>
  <si>
    <t>30 ÷ 56</t>
  </si>
  <si>
    <t>36 ÷ 44</t>
  </si>
  <si>
    <r>
      <t xml:space="preserve">34 </t>
    </r>
    <r>
      <rPr>
        <b/>
        <sz val="11"/>
        <rFont val="Times New Roman"/>
        <family val="1"/>
      </rPr>
      <t>÷</t>
    </r>
    <r>
      <rPr>
        <b/>
        <sz val="11"/>
        <rFont val="Arial"/>
        <family val="2"/>
        <scheme val="minor"/>
      </rPr>
      <t xml:space="preserve"> 38</t>
    </r>
  </si>
  <si>
    <t>21 ÷ 48</t>
  </si>
  <si>
    <r>
      <t xml:space="preserve"> G</t>
    </r>
    <r>
      <rPr>
        <b/>
        <vertAlign val="subscript"/>
        <sz val="11"/>
        <rFont val="Arial"/>
        <family val="2"/>
      </rPr>
      <t>2</t>
    </r>
    <r>
      <rPr>
        <b/>
        <sz val="11"/>
        <rFont val="Arial"/>
        <family val="2"/>
      </rPr>
      <t>%</t>
    </r>
  </si>
  <si>
    <t>44 ÷ 67</t>
  </si>
  <si>
    <t>27 ÷ 60</t>
  </si>
  <si>
    <t>44 ÷ 70</t>
  </si>
  <si>
    <t>56 ÷ 64</t>
  </si>
  <si>
    <r>
      <t xml:space="preserve">62 </t>
    </r>
    <r>
      <rPr>
        <b/>
        <sz val="11"/>
        <rFont val="Times New Roman"/>
        <family val="1"/>
      </rPr>
      <t>÷</t>
    </r>
    <r>
      <rPr>
        <b/>
        <sz val="11"/>
        <rFont val="Arial"/>
        <family val="2"/>
        <scheme val="minor"/>
      </rPr>
      <t xml:space="preserve"> 66</t>
    </r>
  </si>
  <si>
    <t>52 ÷ 79</t>
  </si>
  <si>
    <r>
      <t xml:space="preserve"> + Trọng lượng bản thân xe, G</t>
    </r>
    <r>
      <rPr>
        <vertAlign val="subscript"/>
        <sz val="11"/>
        <rFont val="Arial"/>
        <family val="2"/>
      </rPr>
      <t>o</t>
    </r>
    <r>
      <rPr>
        <sz val="11"/>
        <rFont val="Arial"/>
        <family val="2"/>
      </rPr>
      <t>, [kg]</t>
    </r>
  </si>
  <si>
    <r>
      <t xml:space="preserve"> + Phần trăm (%) G</t>
    </r>
    <r>
      <rPr>
        <vertAlign val="subscript"/>
        <sz val="11"/>
        <rFont val="Arial"/>
        <family val="2"/>
      </rPr>
      <t>o</t>
    </r>
    <r>
      <rPr>
        <sz val="11"/>
        <rFont val="Arial"/>
        <family val="2"/>
      </rPr>
      <t xml:space="preserve"> phân cho phía trục cầu trước, G</t>
    </r>
    <r>
      <rPr>
        <vertAlign val="subscript"/>
        <sz val="11"/>
        <rFont val="Arial"/>
        <family val="2"/>
      </rPr>
      <t>o1</t>
    </r>
    <r>
      <rPr>
        <sz val="11"/>
        <rFont val="Arial"/>
        <family val="2"/>
      </rPr>
      <t>%;</t>
    </r>
  </si>
  <si>
    <r>
      <t xml:space="preserve"> + Phần trăm (%) G</t>
    </r>
    <r>
      <rPr>
        <vertAlign val="subscript"/>
        <sz val="11"/>
        <rFont val="Arial"/>
        <family val="2"/>
      </rPr>
      <t>o</t>
    </r>
    <r>
      <rPr>
        <sz val="11"/>
        <rFont val="Arial"/>
        <family val="2"/>
      </rPr>
      <t xml:space="preserve"> phân cho phía trục cầu sau, G</t>
    </r>
    <r>
      <rPr>
        <vertAlign val="subscript"/>
        <sz val="11"/>
        <rFont val="Arial"/>
        <family val="2"/>
      </rPr>
      <t>o2</t>
    </r>
    <r>
      <rPr>
        <sz val="11"/>
        <rFont val="Arial"/>
        <family val="2"/>
      </rPr>
      <t>%;</t>
    </r>
  </si>
  <si>
    <r>
      <t xml:space="preserve">Trong thiết kế tính toán ô tô thì người ta thường áp dụng sự phân bố tải trọng lên cầu sau và trước theo tỉ lệ sau: - </t>
    </r>
    <r>
      <rPr>
        <b/>
        <sz val="11"/>
        <rFont val="Arial"/>
        <family val="2"/>
        <scheme val="minor"/>
      </rPr>
      <t>Đối với xe du lịch: Cầu sau 50% , cầu trước 50%.</t>
    </r>
    <r>
      <rPr>
        <sz val="11"/>
        <rFont val="Arial"/>
        <family val="2"/>
        <scheme val="minor"/>
      </rPr>
      <t xml:space="preserve"> </t>
    </r>
    <r>
      <rPr>
        <b/>
        <sz val="11"/>
        <rFont val="Arial"/>
        <family val="2"/>
        <scheme val="minor"/>
      </rPr>
      <t>- Đối với xe tải và xe khách: Cầu sau 65-70% , cầu trước 30-35%</t>
    </r>
    <r>
      <rPr>
        <sz val="11"/>
        <rFont val="Arial"/>
        <family val="2"/>
        <scheme val="minor"/>
      </rPr>
      <t>.3</t>
    </r>
  </si>
  <si>
    <t xml:space="preserve"> + Trọng lượng xe đủ tải, G, [kg]</t>
  </si>
  <si>
    <r>
      <t xml:space="preserve"> + Phần trăm (%) G phân cho phía trục cầu trước, G</t>
    </r>
    <r>
      <rPr>
        <vertAlign val="subscript"/>
        <sz val="11"/>
        <rFont val="Arial"/>
        <family val="2"/>
      </rPr>
      <t>1</t>
    </r>
    <r>
      <rPr>
        <sz val="11"/>
        <rFont val="Arial"/>
        <family val="2"/>
      </rPr>
      <t>%;</t>
    </r>
  </si>
  <si>
    <r>
      <t xml:space="preserve"> + Phần trăm (%) G phân cho phía trục cầu sau, G</t>
    </r>
    <r>
      <rPr>
        <vertAlign val="subscript"/>
        <sz val="11"/>
        <rFont val="Arial"/>
        <family val="2"/>
      </rPr>
      <t>2</t>
    </r>
    <r>
      <rPr>
        <sz val="11"/>
        <rFont val="Arial"/>
        <family val="2"/>
      </rPr>
      <t>%;</t>
    </r>
  </si>
  <si>
    <r>
      <t xml:space="preserve"> Với, 100% G</t>
    </r>
    <r>
      <rPr>
        <vertAlign val="subscript"/>
        <sz val="11"/>
        <rFont val="Arial"/>
        <family val="2"/>
      </rPr>
      <t>o</t>
    </r>
    <r>
      <rPr>
        <sz val="11"/>
        <rFont val="Arial"/>
        <family val="2"/>
      </rPr>
      <t xml:space="preserve"> = (G</t>
    </r>
    <r>
      <rPr>
        <vertAlign val="subscript"/>
        <sz val="11"/>
        <rFont val="Arial"/>
        <family val="2"/>
      </rPr>
      <t>o1</t>
    </r>
    <r>
      <rPr>
        <sz val="11"/>
        <rFont val="Arial"/>
        <family val="2"/>
      </rPr>
      <t xml:space="preserve"> + G</t>
    </r>
    <r>
      <rPr>
        <vertAlign val="subscript"/>
        <sz val="11"/>
        <rFont val="Arial"/>
        <family val="2"/>
      </rPr>
      <t>o2</t>
    </r>
    <r>
      <rPr>
        <sz val="11"/>
        <rFont val="Arial"/>
        <family val="2"/>
      </rPr>
      <t>)%</t>
    </r>
  </si>
  <si>
    <r>
      <t xml:space="preserve"> Tải trọng hữu ích, G</t>
    </r>
    <r>
      <rPr>
        <b/>
        <i/>
        <vertAlign val="subscript"/>
        <sz val="11"/>
        <rFont val="Arial"/>
        <family val="2"/>
      </rPr>
      <t>e</t>
    </r>
    <r>
      <rPr>
        <b/>
        <i/>
        <sz val="11"/>
        <rFont val="Arial"/>
        <family val="2"/>
      </rPr>
      <t>, [kg]</t>
    </r>
  </si>
  <si>
    <r>
      <t xml:space="preserve"> G</t>
    </r>
    <r>
      <rPr>
        <vertAlign val="subscript"/>
        <sz val="11"/>
        <rFont val="Arial"/>
        <family val="2"/>
      </rPr>
      <t xml:space="preserve">e </t>
    </r>
    <r>
      <rPr>
        <sz val="11"/>
        <rFont val="Arial"/>
        <family val="2"/>
      </rPr>
      <t>được xác định qua biểu thức:</t>
    </r>
  </si>
  <si>
    <r>
      <t xml:space="preserve"> G</t>
    </r>
    <r>
      <rPr>
        <vertAlign val="subscript"/>
        <sz val="11"/>
        <rFont val="Arial"/>
        <family val="2"/>
      </rPr>
      <t xml:space="preserve">e </t>
    </r>
    <r>
      <rPr>
        <sz val="11"/>
        <rFont val="Arial"/>
        <family val="2"/>
      </rPr>
      <t>= (G</t>
    </r>
    <r>
      <rPr>
        <vertAlign val="subscript"/>
        <sz val="11"/>
        <rFont val="Arial"/>
        <family val="2"/>
      </rPr>
      <t xml:space="preserve">AP </t>
    </r>
    <r>
      <rPr>
        <sz val="11"/>
        <rFont val="Arial"/>
        <family val="2"/>
      </rPr>
      <t>+ G</t>
    </r>
    <r>
      <rPr>
        <vertAlign val="subscript"/>
        <sz val="11"/>
        <rFont val="Arial"/>
        <family val="2"/>
      </rPr>
      <t>hh</t>
    </r>
    <r>
      <rPr>
        <sz val="11"/>
        <rFont val="Arial"/>
        <family val="2"/>
      </rPr>
      <t>), [kg]</t>
    </r>
  </si>
  <si>
    <t xml:space="preserve"> + Trọng lượng người và hành lý xách tay</t>
  </si>
  <si>
    <r>
      <t xml:space="preserve"> Trọng lượng người và hành lý xách tay - G</t>
    </r>
    <r>
      <rPr>
        <vertAlign val="subscript"/>
        <sz val="11"/>
        <rFont val="Arial"/>
        <family val="2"/>
      </rPr>
      <t xml:space="preserve">AP </t>
    </r>
    <r>
      <rPr>
        <sz val="11"/>
        <rFont val="Arial"/>
        <family val="2"/>
      </rPr>
      <t>- được xác định bằng biểu thức:</t>
    </r>
  </si>
  <si>
    <r>
      <t xml:space="preserve"> G</t>
    </r>
    <r>
      <rPr>
        <vertAlign val="subscript"/>
        <sz val="11"/>
        <rFont val="Arial"/>
        <family val="2"/>
      </rPr>
      <t xml:space="preserve">AP </t>
    </r>
    <r>
      <rPr>
        <sz val="11"/>
        <rFont val="Arial"/>
        <family val="2"/>
      </rPr>
      <t>= (G</t>
    </r>
    <r>
      <rPr>
        <vertAlign val="subscript"/>
        <sz val="11"/>
        <rFont val="Arial"/>
        <family val="2"/>
      </rPr>
      <t>p</t>
    </r>
    <r>
      <rPr>
        <sz val="11"/>
        <rFont val="Arial"/>
        <family val="2"/>
      </rPr>
      <t xml:space="preserve"> + G</t>
    </r>
    <r>
      <rPr>
        <vertAlign val="subscript"/>
        <sz val="11"/>
        <rFont val="Arial"/>
        <family val="2"/>
      </rPr>
      <t>hl/p</t>
    </r>
    <r>
      <rPr>
        <sz val="11"/>
        <rFont val="Arial"/>
        <family val="2"/>
      </rPr>
      <t>).n, [kg]</t>
    </r>
  </si>
  <si>
    <r>
      <t xml:space="preserve"> - Trọng lượng trung bình 1 người [G</t>
    </r>
    <r>
      <rPr>
        <vertAlign val="subscript"/>
        <sz val="11"/>
        <rFont val="Arial"/>
        <family val="2"/>
      </rPr>
      <t>p</t>
    </r>
    <r>
      <rPr>
        <sz val="11"/>
        <rFont val="Arial"/>
        <family val="2"/>
      </rPr>
      <t>], kg =</t>
    </r>
  </si>
  <si>
    <r>
      <t xml:space="preserve">(65 </t>
    </r>
    <r>
      <rPr>
        <sz val="11"/>
        <rFont val="Times New Roman"/>
        <family val="1"/>
      </rPr>
      <t>÷</t>
    </r>
    <r>
      <rPr>
        <sz val="11"/>
        <rFont val="Arial"/>
        <family val="2"/>
      </rPr>
      <t xml:space="preserve"> 75)</t>
    </r>
  </si>
  <si>
    <r>
      <t xml:space="preserve"> - Trọng lượng hành lý trung bình cho 1 người [G</t>
    </r>
    <r>
      <rPr>
        <vertAlign val="subscript"/>
        <sz val="11"/>
        <rFont val="Arial"/>
        <family val="2"/>
      </rPr>
      <t>hl/p</t>
    </r>
    <r>
      <rPr>
        <sz val="11"/>
        <rFont val="Arial"/>
        <family val="2"/>
      </rPr>
      <t>], kg =</t>
    </r>
  </si>
  <si>
    <r>
      <t xml:space="preserve">(5 </t>
    </r>
    <r>
      <rPr>
        <sz val="11"/>
        <rFont val="Times New Roman"/>
        <family val="1"/>
      </rPr>
      <t>÷</t>
    </r>
    <r>
      <rPr>
        <sz val="11"/>
        <rFont val="Arial"/>
        <family val="2"/>
      </rPr>
      <t xml:space="preserve"> 10)</t>
    </r>
  </si>
  <si>
    <t xml:space="preserve"> - Số lượng người tham gia, n, [người]</t>
  </si>
  <si>
    <r>
      <t xml:space="preserve"> Trọng lượng được chọn cho 1 người, hành lý, G</t>
    </r>
    <r>
      <rPr>
        <vertAlign val="subscript"/>
        <sz val="11"/>
        <rFont val="Arial"/>
        <family val="2"/>
      </rPr>
      <t>AP</t>
    </r>
    <r>
      <rPr>
        <sz val="11"/>
        <rFont val="Arial"/>
        <family val="2"/>
      </rPr>
      <t>, [kg]</t>
    </r>
  </si>
  <si>
    <t xml:space="preserve"> + Trọng lượng hàng hóa</t>
  </si>
  <si>
    <r>
      <t xml:space="preserve"> Trọng lượng hàng hóa - G</t>
    </r>
    <r>
      <rPr>
        <vertAlign val="subscript"/>
        <sz val="11"/>
        <rFont val="Arial"/>
        <family val="2"/>
      </rPr>
      <t>hh</t>
    </r>
    <r>
      <rPr>
        <sz val="11"/>
        <rFont val="Arial"/>
        <family val="2"/>
      </rPr>
      <t xml:space="preserve"> - thuộc thông số đầu vào. </t>
    </r>
  </si>
  <si>
    <t xml:space="preserve"> Trọng lượng xe đủ tải, G, [kg]</t>
  </si>
  <si>
    <t xml:space="preserve"> G được xác định bởi biểu thức:</t>
  </si>
  <si>
    <r>
      <t xml:space="preserve"> G</t>
    </r>
    <r>
      <rPr>
        <vertAlign val="subscript"/>
        <sz val="11"/>
        <rFont val="Arial"/>
        <family val="2"/>
      </rPr>
      <t xml:space="preserve"> </t>
    </r>
    <r>
      <rPr>
        <sz val="11"/>
        <rFont val="Arial"/>
        <family val="2"/>
      </rPr>
      <t>= (G</t>
    </r>
    <r>
      <rPr>
        <vertAlign val="subscript"/>
        <sz val="11"/>
        <rFont val="Arial"/>
        <family val="2"/>
      </rPr>
      <t>o</t>
    </r>
    <r>
      <rPr>
        <sz val="11"/>
        <rFont val="Arial"/>
        <family val="2"/>
      </rPr>
      <t xml:space="preserve"> + G</t>
    </r>
    <r>
      <rPr>
        <vertAlign val="subscript"/>
        <sz val="11"/>
        <rFont val="Arial"/>
        <family val="2"/>
      </rPr>
      <t>e</t>
    </r>
    <r>
      <rPr>
        <sz val="11"/>
        <rFont val="Arial"/>
        <family val="2"/>
      </rPr>
      <t>), [kg]</t>
    </r>
  </si>
  <si>
    <t>2.3.</t>
  </si>
  <si>
    <t xml:space="preserve"> Vận tốc ứng mặt đường</t>
  </si>
  <si>
    <r>
      <t xml:space="preserve"> Vận tốc nhỏ nhất, v</t>
    </r>
    <r>
      <rPr>
        <b/>
        <i/>
        <vertAlign val="subscript"/>
        <sz val="11"/>
        <rFont val="Arial"/>
        <family val="2"/>
      </rPr>
      <t>min</t>
    </r>
    <r>
      <rPr>
        <b/>
        <i/>
        <sz val="11"/>
        <rFont val="Arial"/>
        <family val="2"/>
      </rPr>
      <t>, [m/s]</t>
    </r>
  </si>
  <si>
    <r>
      <t xml:space="preserve"> Thông số v</t>
    </r>
    <r>
      <rPr>
        <vertAlign val="subscript"/>
        <sz val="11"/>
        <rFont val="Arial"/>
        <family val="2"/>
      </rPr>
      <t>min</t>
    </r>
    <r>
      <rPr>
        <sz val="11"/>
        <rFont val="Arial"/>
        <family val="2"/>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</si>
  <si>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</si>
  <si>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</si>
  <si>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family val="2"/>
      </rPr>
      <t>min</t>
    </r>
    <r>
      <rPr>
        <b/>
        <sz val="11"/>
        <rFont val="Arial"/>
        <family val="2"/>
      </rPr>
      <t xml:space="preserve"> theo chủng loại</t>
    </r>
  </si>
  <si>
    <t>CHỦNG LOẠI XE</t>
  </si>
  <si>
    <r>
      <t>v</t>
    </r>
    <r>
      <rPr>
        <b/>
        <vertAlign val="subscript"/>
        <sz val="13"/>
        <rFont val="Times New Roman"/>
        <family val="1"/>
      </rPr>
      <t>min</t>
    </r>
    <r>
      <rPr>
        <b/>
        <sz val="13"/>
        <rFont val="Times New Roman"/>
        <family val="1"/>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</si>
  <si>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</si>
  <si>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</si>
  <si>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</si>
  <si>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</si>
  <si>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</si>
  <si>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</si>
  <si>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family val="2"/>
      </rPr>
      <t>max</t>
    </r>
    <r>
      <rPr>
        <b/>
        <i/>
        <sz val="11"/>
        <rFont val="Arial"/>
        <family val="2"/>
      </rPr>
      <t xml:space="preserve"> - mặt đường tương ứng</t>
    </r>
  </si>
  <si>
    <r>
      <t xml:space="preserve"> + Vận tốc lớn nhất phụ thuộc vào thông số yêu cầu ban đầu, </t>
    </r>
    <r>
      <rPr>
        <b/>
        <sz val="11"/>
        <rFont val="Arial"/>
        <family val="2"/>
      </rPr>
      <t>v</t>
    </r>
    <r>
      <rPr>
        <b/>
        <vertAlign val="subscript"/>
        <sz val="11"/>
        <rFont val="Arial"/>
        <family val="2"/>
      </rPr>
      <t>max</t>
    </r>
    <r>
      <rPr>
        <sz val="11"/>
        <rFont val="Arial"/>
        <family val="2"/>
      </rPr>
      <t>, [km/h]</t>
    </r>
  </si>
  <si>
    <t xml:space="preserve"> + Mặt đường tương ứng</t>
  </si>
  <si>
    <r>
      <t xml:space="preserve"> Các thông số của loại mặt đường ứng làm ảnh hưởng đến xe di chuyển có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</si>
  <si>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</si>
  <si>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</si>
  <si>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</si>
  <si>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family val="1"/>
        <charset val="2"/>
      </rPr>
      <t>£</t>
    </r>
    <r>
      <rPr>
        <sz val="11"/>
        <rFont val="Arial"/>
        <family val="2"/>
      </rPr>
      <t xml:space="preserve"> 80 km/h, f</t>
    </r>
    <r>
      <rPr>
        <vertAlign val="subscript"/>
        <sz val="11"/>
        <rFont val="Calibri Light"/>
        <family val="2"/>
      </rPr>
      <t>v</t>
    </r>
    <r>
      <rPr>
        <vertAlign val="subscript"/>
        <sz val="11"/>
        <rFont val="Symbol"/>
        <family val="1"/>
        <charset val="2"/>
      </rPr>
      <t>£</t>
    </r>
    <r>
      <rPr>
        <vertAlign val="subscript"/>
        <sz val="11"/>
        <rFont val="Arial"/>
        <family val="2"/>
      </rPr>
      <t>80km/h</t>
    </r>
    <r>
      <rPr>
        <sz val="11"/>
        <rFont val="Arial"/>
        <family val="2"/>
      </rPr>
      <t>;</t>
    </r>
  </si>
  <si>
    <r>
      <t xml:space="preserve">  Hệ số bám của các bánh xe chủ động với mặt đường, </t>
    </r>
    <r>
      <rPr>
        <sz val="11"/>
        <rFont val="Times New Roman"/>
        <family val="1"/>
      </rPr>
      <t>φ.</t>
    </r>
  </si>
  <si>
    <t xml:space="preserve"> Chú ý:</t>
  </si>
  <si>
    <r>
      <t xml:space="preserve"> Đối với mặt đường nhựa hoặc bê tông - khô, thường thuộc khoảng, [f</t>
    </r>
    <r>
      <rPr>
        <vertAlign val="subscript"/>
        <sz val="11"/>
        <rFont val="Calibri Light"/>
        <family val="2"/>
      </rPr>
      <t>v</t>
    </r>
    <r>
      <rPr>
        <vertAlign val="subscript"/>
        <sz val="11"/>
        <rFont val="Symbol"/>
        <family val="1"/>
        <charset val="2"/>
      </rPr>
      <t>£</t>
    </r>
    <r>
      <rPr>
        <vertAlign val="subscript"/>
        <sz val="11"/>
        <rFont val="Arial"/>
        <family val="2"/>
      </rPr>
      <t>80km/h</t>
    </r>
    <r>
      <rPr>
        <sz val="11"/>
        <rFont val="Arial"/>
        <family val="2"/>
      </rPr>
      <t>] =</t>
    </r>
  </si>
  <si>
    <t>(0,012 ÷ 0,018)</t>
  </si>
  <si>
    <t xml:space="preserve"> Và giá trị hệ số cản lăn sẽ biến đổi khi tốc độ xe lớn hơn (&gt;) 80 km/h và được tính theo biểu thức:</t>
  </si>
  <si>
    <r>
      <t xml:space="preserve"> fv</t>
    </r>
    <r>
      <rPr>
        <vertAlign val="subscript"/>
        <sz val="11"/>
        <rFont val="Arial"/>
        <family val="2"/>
      </rPr>
      <t>max</t>
    </r>
    <r>
      <rPr>
        <sz val="11"/>
        <rFont val="Arial"/>
        <family val="2"/>
      </rPr>
      <t xml:space="preserve"> = (f</t>
    </r>
    <r>
      <rPr>
        <vertAlign val="subscript"/>
        <sz val="11"/>
        <rFont val="Arial"/>
        <family val="2"/>
      </rPr>
      <t>v</t>
    </r>
    <r>
      <rPr>
        <vertAlign val="subscript"/>
        <sz val="11"/>
        <rFont val="Symbol"/>
        <family val="1"/>
        <charset val="2"/>
      </rPr>
      <t>£</t>
    </r>
    <r>
      <rPr>
        <vertAlign val="subscript"/>
        <sz val="11"/>
        <rFont val="Arial"/>
        <family val="2"/>
      </rPr>
      <t>80 km/h</t>
    </r>
    <r>
      <rPr>
        <sz val="11"/>
        <rFont val="Arial"/>
        <family val="2"/>
      </rPr>
      <t>).(1+v</t>
    </r>
    <r>
      <rPr>
        <vertAlign val="superscript"/>
        <sz val="11"/>
        <rFont val="Arial"/>
        <family val="2"/>
      </rPr>
      <t>2</t>
    </r>
    <r>
      <rPr>
        <vertAlign val="subscript"/>
        <sz val="11"/>
        <rFont val="Arial"/>
        <family val="2"/>
      </rPr>
      <t>max</t>
    </r>
    <r>
      <rPr>
        <sz val="11"/>
        <rFont val="Arial"/>
        <family val="2"/>
      </rPr>
      <t>)/1500</t>
    </r>
  </si>
  <si>
    <r>
      <t xml:space="preserve"> - Hệ số bám (φ) thuộc khoảng [</t>
    </r>
    <r>
      <rPr>
        <sz val="11"/>
        <rFont val="Times New Roman"/>
        <family val="1"/>
      </rPr>
      <t>φ]</t>
    </r>
    <r>
      <rPr>
        <sz val="11"/>
        <rFont val="Arial"/>
        <family val="2"/>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</si>
  <si>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</si>
  <si>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</si>
  <si>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</si>
  <si>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</si>
  <si>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</si>
  <si>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</si>
  <si>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</si>
  <si>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</si>
  <si>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</si>
  <si>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</si>
  <si>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</si>
  <si>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</si>
  <si>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</si>
  <si>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</si>
  <si>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</si>
  <si>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</si>
  <si>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family val="1"/>
      </rPr>
      <t>÷</t>
    </r>
    <r>
      <rPr>
        <b/>
        <sz val="11"/>
        <rFont val="Arial"/>
        <family val="2"/>
        <scheme val="minor"/>
      </rPr>
      <t xml:space="preserve"> 6200</t>
    </r>
  </si>
  <si>
    <t>2640 ÷ 6650</t>
  </si>
  <si>
    <t>W(F)</t>
  </si>
  <si>
    <t>1030 ÷ 1967</t>
  </si>
  <si>
    <t>1420 ÷ 1730</t>
  </si>
  <si>
    <t>1475 ÷ 1760</t>
  </si>
  <si>
    <t>1665 ÷ 2050</t>
  </si>
  <si>
    <r>
      <t xml:space="preserve">2010 </t>
    </r>
    <r>
      <rPr>
        <b/>
        <sz val="11"/>
        <rFont val="Times New Roman"/>
        <family val="1"/>
      </rPr>
      <t>÷</t>
    </r>
    <r>
      <rPr>
        <b/>
        <sz val="11"/>
        <rFont val="Arial"/>
        <family val="2"/>
        <scheme val="minor"/>
      </rPr>
      <t xml:space="preserve"> 2092</t>
    </r>
  </si>
  <si>
    <t>1385 ÷ 1910</t>
  </si>
  <si>
    <r>
      <t>L</t>
    </r>
    <r>
      <rPr>
        <b/>
        <vertAlign val="subscript"/>
        <sz val="11"/>
        <rFont val="Arial"/>
        <family val="2"/>
      </rPr>
      <t>o</t>
    </r>
  </si>
  <si>
    <t>4070 ÷ 5362</t>
  </si>
  <si>
    <t>4025 ÷ 5100</t>
  </si>
  <si>
    <t>4695 ÷ 7080</t>
  </si>
  <si>
    <t>6990 ÷ 8730</t>
  </si>
  <si>
    <r>
      <t xml:space="preserve">11880 </t>
    </r>
    <r>
      <rPr>
        <b/>
        <sz val="11"/>
        <rFont val="Times New Roman"/>
        <family val="1"/>
      </rPr>
      <t>÷</t>
    </r>
    <r>
      <rPr>
        <b/>
        <sz val="11"/>
        <rFont val="Arial"/>
        <family val="2"/>
        <scheme val="minor"/>
      </rPr>
      <t xml:space="preserve"> 12200</t>
    </r>
  </si>
  <si>
    <t>5235 ÷ 10270</t>
  </si>
  <si>
    <r>
      <t>W</t>
    </r>
    <r>
      <rPr>
        <b/>
        <vertAlign val="subscript"/>
        <sz val="11"/>
        <rFont val="Arial"/>
        <family val="2"/>
      </rPr>
      <t>o</t>
    </r>
  </si>
  <si>
    <t>1560 ÷ 2075</t>
  </si>
  <si>
    <t>1485 ÷ 2176</t>
  </si>
  <si>
    <t>1695 ÷ 2098</t>
  </si>
  <si>
    <t>1873 ÷ 2480</t>
  </si>
  <si>
    <r>
      <t xml:space="preserve">2490 </t>
    </r>
    <r>
      <rPr>
        <b/>
        <sz val="11"/>
        <rFont val="Times New Roman"/>
        <family val="1"/>
      </rPr>
      <t>÷</t>
    </r>
    <r>
      <rPr>
        <b/>
        <sz val="11"/>
        <rFont val="Arial"/>
        <family val="2"/>
        <scheme val="minor"/>
      </rPr>
      <t xml:space="preserve"> 2945</t>
    </r>
  </si>
  <si>
    <t>1760 ÷ 2500</t>
  </si>
  <si>
    <r>
      <t>H</t>
    </r>
    <r>
      <rPr>
        <b/>
        <vertAlign val="subscript"/>
        <sz val="11"/>
        <rFont val="Arial"/>
        <family val="2"/>
      </rPr>
      <t>o</t>
    </r>
  </si>
  <si>
    <t>1416 ÷ 1965</t>
  </si>
  <si>
    <t>1490 ÷ 1990</t>
  </si>
  <si>
    <t>1980 ÷ 2940</t>
  </si>
  <si>
    <t>1724 ÷ 3390</t>
  </si>
  <si>
    <r>
      <t xml:space="preserve">3480 </t>
    </r>
    <r>
      <rPr>
        <b/>
        <sz val="11"/>
        <rFont val="Times New Roman"/>
        <family val="1"/>
      </rPr>
      <t>÷</t>
    </r>
    <r>
      <rPr>
        <b/>
        <sz val="11"/>
        <rFont val="Arial"/>
        <family val="2"/>
        <scheme val="minor"/>
      </rPr>
      <t xml:space="preserve"> 3690</t>
    </r>
  </si>
  <si>
    <t>2000 ÷ 3210</t>
  </si>
  <si>
    <t xml:space="preserve"> L - chiều dài cơ sở, mm;</t>
  </si>
  <si>
    <t xml:space="preserve"> W(F) - vệt bánh xe phía trước, mm;</t>
  </si>
  <si>
    <r>
      <t xml:space="preserve"> L</t>
    </r>
    <r>
      <rPr>
        <vertAlign val="subscript"/>
        <sz val="11"/>
        <rFont val="Arial"/>
        <family val="2"/>
      </rPr>
      <t>o</t>
    </r>
    <r>
      <rPr>
        <sz val="11"/>
        <rFont val="Arial"/>
        <family val="2"/>
      </rPr>
      <t xml:space="preserve"> - chiều dài bao  mm;</t>
    </r>
  </si>
  <si>
    <r>
      <t xml:space="preserve"> W</t>
    </r>
    <r>
      <rPr>
        <vertAlign val="subscript"/>
        <sz val="11"/>
        <rFont val="Arial"/>
        <family val="2"/>
      </rPr>
      <t xml:space="preserve">o </t>
    </r>
    <r>
      <rPr>
        <sz val="11"/>
        <rFont val="Arial"/>
        <family val="2"/>
      </rPr>
      <t>- chiều rộng bao, mm;</t>
    </r>
  </si>
  <si>
    <r>
      <t xml:space="preserve"> H</t>
    </r>
    <r>
      <rPr>
        <vertAlign val="subscript"/>
        <sz val="11"/>
        <rFont val="Arial"/>
        <family val="2"/>
      </rPr>
      <t xml:space="preserve">o </t>
    </r>
    <r>
      <rPr>
        <sz val="11"/>
        <rFont val="Arial"/>
        <family val="2"/>
      </rPr>
      <t>- chiều cao bao, mm.</t>
    </r>
  </si>
  <si>
    <t xml:space="preserve"> Tùy thuộc từng chủng loại xe, các khoảng giá trị, như:</t>
  </si>
  <si>
    <r>
      <t xml:space="preserve"> F - diện tích cản chính diện, m</t>
    </r>
    <r>
      <rPr>
        <vertAlign val="superscript"/>
        <sz val="11"/>
        <rFont val="Arial"/>
        <family val="2"/>
      </rPr>
      <t>2</t>
    </r>
    <r>
      <rPr>
        <sz val="11"/>
        <rFont val="Arial"/>
        <family val="2"/>
      </rPr>
      <t>;</t>
    </r>
  </si>
  <si>
    <r>
      <t xml:space="preserve"> K - hệ số cản khí động học, Ns</t>
    </r>
    <r>
      <rPr>
        <vertAlign val="superscript"/>
        <sz val="11"/>
        <rFont val="Arial"/>
        <family val="2"/>
      </rPr>
      <t>2</t>
    </r>
    <r>
      <rPr>
        <sz val="11"/>
        <rFont val="Arial"/>
        <family val="2"/>
      </rPr>
      <t>/m</t>
    </r>
    <r>
      <rPr>
        <vertAlign val="superscript"/>
        <sz val="11"/>
        <rFont val="Arial"/>
        <family val="2"/>
      </rPr>
      <t>4</t>
    </r>
    <r>
      <rPr>
        <sz val="11"/>
        <rFont val="Arial"/>
        <family val="2"/>
      </rPr>
      <t>;</t>
    </r>
  </si>
  <si>
    <r>
      <t xml:space="preserve"> W - nhân tố khí động học, Ns</t>
    </r>
    <r>
      <rPr>
        <vertAlign val="superscript"/>
        <sz val="11"/>
        <rFont val="Arial"/>
        <family val="2"/>
      </rPr>
      <t>2</t>
    </r>
    <r>
      <rPr>
        <sz val="11"/>
        <rFont val="Arial"/>
        <family val="2"/>
      </rPr>
      <t>/m</t>
    </r>
    <r>
      <rPr>
        <vertAlign val="superscript"/>
        <sz val="11"/>
        <rFont val="Arial"/>
        <family val="2"/>
      </rPr>
      <t>2</t>
    </r>
    <r>
      <rPr>
        <sz val="11"/>
        <rFont val="Arial"/>
        <family val="2"/>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</si>
  <si>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</si>
  <si>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</si>
  <si>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family val="2"/>
      </rPr>
      <t>2</t>
    </r>
    <r>
      <rPr>
        <sz val="11"/>
        <rFont val="Arial"/>
        <family val="2"/>
      </rPr>
      <t>/m</t>
    </r>
    <r>
      <rPr>
        <vertAlign val="superscript"/>
        <sz val="11"/>
        <rFont val="Arial"/>
        <family val="2"/>
      </rPr>
      <t>2</t>
    </r>
    <r>
      <rPr>
        <sz val="11"/>
        <rFont val="Arial"/>
        <family val="2"/>
      </rPr>
      <t>]</t>
    </r>
  </si>
  <si>
    <t>Bảng 5. Các hệ số K, F, và W các chủng loại ô tô</t>
  </si>
  <si>
    <t>CHỦNG LOẠI Ô TÔ</t>
  </si>
  <si>
    <r>
      <t xml:space="preserve">K </t>
    </r>
    <r>
      <rPr>
        <i/>
        <sz val="11"/>
        <rFont val="Arial"/>
        <family val="2"/>
      </rPr>
      <t>(Ns²/m</t>
    </r>
    <r>
      <rPr>
        <i/>
        <vertAlign val="superscript"/>
        <sz val="11"/>
        <rFont val="Arial"/>
        <family val="2"/>
      </rPr>
      <t>4)</t>
    </r>
  </si>
  <si>
    <r>
      <t xml:space="preserve">F </t>
    </r>
    <r>
      <rPr>
        <i/>
        <sz val="11"/>
        <rFont val="Arial"/>
        <family val="2"/>
      </rPr>
      <t>(m²)</t>
    </r>
  </si>
  <si>
    <r>
      <t xml:space="preserve">W </t>
    </r>
    <r>
      <rPr>
        <i/>
        <sz val="11"/>
        <rFont val="Arial"/>
        <family val="2"/>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</si>
  <si>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</si>
  <si>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</si>
  <si>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</si>
  <si>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</si>
  <si>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</si>
  <si>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</si>
  <si>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</si>
  <si>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</si>
  <si>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</si>
  <si>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</si>
  <si>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</si>
  <si>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</si>
  <si>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</si>
  <si>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</si>
  <si>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</si>
  <si>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</si>
  <si>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</si>
  <si>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</si>
  <si>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</si>
  <si>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</si>
  <si>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</si>
  <si>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</si>
  <si>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</si>
  <si>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</si>
  <si>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</si>
  <si>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</si>
  <si>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</si>
  <si>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</si>
  <si>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</si>
  <si>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</si>
  <si>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</si>
  <si>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family val="2"/>
      </rPr>
      <t>min</t>
    </r>
    <r>
      <rPr>
        <sz val="11"/>
        <rFont val="Arial"/>
        <family val="2"/>
      </rPr>
      <t>), số vòng quay lớn nhất (n</t>
    </r>
    <r>
      <rPr>
        <vertAlign val="subscript"/>
        <sz val="11"/>
        <rFont val="Arial"/>
        <family val="2"/>
      </rPr>
      <t>max</t>
    </r>
    <r>
      <rPr>
        <sz val="11"/>
        <rFont val="Arial"/>
        <family val="2"/>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</si>
  <si>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</si>
  <si>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</si>
  <si>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</si>
  <si>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family val="2"/>
      </rPr>
      <t xml:space="preserve">min </t>
    </r>
    <r>
      <rPr>
        <sz val="11"/>
        <rFont val="Arial"/>
        <family val="2"/>
      </rPr>
      <t>- số vòng quay nhỏ nhất, vòng/phút (v/p);</t>
    </r>
  </si>
  <si>
    <r>
      <t xml:space="preserve"> n</t>
    </r>
    <r>
      <rPr>
        <vertAlign val="subscript"/>
        <sz val="11"/>
        <rFont val="Arial"/>
        <family val="2"/>
      </rPr>
      <t xml:space="preserve">max </t>
    </r>
    <r>
      <rPr>
        <sz val="11"/>
        <rFont val="Arial"/>
        <family val="2"/>
      </rPr>
      <t>- số vòng quay lớn nhất, v/p;</t>
    </r>
  </si>
  <si>
    <r>
      <t xml:space="preserve"> n</t>
    </r>
    <r>
      <rPr>
        <vertAlign val="subscript"/>
        <sz val="11"/>
        <rFont val="Arial"/>
        <family val="2"/>
      </rPr>
      <t xml:space="preserve">N  </t>
    </r>
    <r>
      <rPr>
        <sz val="11"/>
        <rFont val="Arial"/>
        <family val="2"/>
      </rPr>
      <t>- số vòng quay ứng với công suất lớn nhất, v/p;</t>
    </r>
  </si>
  <si>
    <r>
      <t xml:space="preserve"> Hệ số theo thực nghiệm [λ] là tỷ số giữa số vòng quay lớn nhất (n</t>
    </r>
    <r>
      <rPr>
        <vertAlign val="subscript"/>
        <sz val="11"/>
        <rFont val="Arial"/>
        <family val="2"/>
      </rPr>
      <t>max</t>
    </r>
    <r>
      <rPr>
        <sz val="11"/>
        <rFont val="Arial"/>
        <family val="2"/>
      </rPr>
      <t>) với số vòng quay ứng với công suất lớn nhất (n</t>
    </r>
    <r>
      <rPr>
        <vertAlign val="subscript"/>
        <sz val="11"/>
        <rFont val="Arial"/>
        <family val="2"/>
      </rPr>
      <t>N</t>
    </r>
    <r>
      <rPr>
        <sz val="11"/>
        <rFont val="Arial"/>
        <family val="2"/>
      </rPr>
      <t>), tức: [λ] = (n</t>
    </r>
    <r>
      <rPr>
        <vertAlign val="subscript"/>
        <sz val="11"/>
        <rFont val="Arial"/>
        <family val="2"/>
      </rPr>
      <t>max</t>
    </r>
    <r>
      <rPr>
        <sz val="11"/>
        <rFont val="Arial"/>
        <family val="2"/>
      </rPr>
      <t>/n</t>
    </r>
    <r>
      <rPr>
        <vertAlign val="subscript"/>
        <sz val="11"/>
        <rFont val="Arial"/>
        <family val="2"/>
      </rPr>
      <t>N</t>
    </r>
    <r>
      <rPr>
        <sz val="11"/>
        <rFont val="Arial"/>
        <family val="2"/>
      </rPr>
      <t>)</t>
    </r>
  </si>
  <si>
    <r>
      <t>Bảng 6. Các khoảng giá trị số vòng quay và hệ số theo thực nghiệm (λ = n</t>
    </r>
    <r>
      <rPr>
        <b/>
        <vertAlign val="subscript"/>
        <sz val="13"/>
        <rFont val="Arial"/>
        <family val="2"/>
        <scheme val="minor"/>
      </rPr>
      <t>max</t>
    </r>
    <r>
      <rPr>
        <b/>
        <sz val="13"/>
        <rFont val="Arial"/>
        <family val="2"/>
        <scheme val="minor"/>
      </rPr>
      <t>/n</t>
    </r>
    <r>
      <rPr>
        <b/>
        <vertAlign val="subscript"/>
        <sz val="13"/>
        <rFont val="Arial"/>
        <family val="2"/>
        <scheme val="minor"/>
      </rPr>
      <t>N</t>
    </r>
    <r>
      <rPr>
        <b/>
        <sz val="13"/>
        <rFont val="Arial"/>
        <family val="2"/>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</si>
  <si>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</si>
  <si>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</si>
  <si>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</si>
  <si>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</si>
  <si>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</si>
  <si>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</si>
  <si>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</si>
  <si>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family val="1"/>
      </rPr>
      <t>min</t>
    </r>
    <r>
      <rPr>
        <sz val="13"/>
        <rFont val="Times New Roman"/>
        <family val="1"/>
      </rPr>
      <t xml:space="preserve"> </t>
    </r>
    <r>
      <rPr>
        <i/>
        <sz val="13"/>
        <rFont val="Times New Roman"/>
        <family val="1"/>
      </rPr>
      <t>(vg/ph)</t>
    </r>
  </si>
  <si>
    <r>
      <t>n</t>
    </r>
    <r>
      <rPr>
        <sz val="8"/>
        <rFont val="Times New Roman"/>
        <family val="1"/>
      </rPr>
      <t>max</t>
    </r>
    <r>
      <rPr>
        <sz val="13"/>
        <rFont val="Times New Roman"/>
        <family val="1"/>
      </rPr>
      <t xml:space="preserve"> </t>
    </r>
    <r>
      <rPr>
        <i/>
        <sz val="13"/>
        <rFont val="Times New Roman"/>
        <family val="1"/>
      </rPr>
      <t>(vg/ph)</t>
    </r>
  </si>
  <si>
    <r>
      <t>λ</t>
    </r>
    <r>
      <rPr>
        <sz val="13"/>
        <rFont val="Times New Roman"/>
        <family val="1"/>
      </rPr>
      <t xml:space="preserve"> = </t>
    </r>
    <r>
      <rPr>
        <b/>
        <sz val="13"/>
        <rFont val="Times New Roman"/>
        <family val="1"/>
      </rPr>
      <t>n</t>
    </r>
    <r>
      <rPr>
        <sz val="8"/>
        <rFont val="Times New Roman"/>
        <family val="1"/>
      </rPr>
      <t>max</t>
    </r>
    <r>
      <rPr>
        <sz val="13"/>
        <rFont val="Times New Roman"/>
        <family val="1"/>
      </rPr>
      <t>/</t>
    </r>
    <r>
      <rPr>
        <b/>
        <sz val="13"/>
        <rFont val="Times New Roman"/>
        <family val="1"/>
      </rPr>
      <t>n</t>
    </r>
    <r>
      <rPr>
        <sz val="6"/>
        <rFont val="Times New Roman"/>
        <family val="1"/>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</si>
  <si>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</si>
  <si>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</si>
  <si>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</si>
  <si>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</si>
  <si>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</si>
  <si>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</si>
  <si>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</si>
  <si>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</si>
  <si>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</si>
  <si>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family val="2"/>
      </rPr>
      <t>max</t>
    </r>
    <r>
      <rPr>
        <sz val="11"/>
        <rFont val="Arial"/>
        <family val="2"/>
      </rPr>
      <t xml:space="preserve"> của ĐCĐT ứng với v</t>
    </r>
    <r>
      <rPr>
        <vertAlign val="subscript"/>
        <sz val="11"/>
        <rFont val="Arial"/>
        <family val="2"/>
      </rPr>
      <t>max</t>
    </r>
    <r>
      <rPr>
        <sz val="11"/>
        <rFont val="Arial"/>
        <family val="2"/>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</si>
  <si>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</si>
  <si>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</si>
  <si>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</si>
  <si>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</si>
  <si>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</si>
  <si>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</si>
  <si>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</si>
  <si>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</si>
  <si>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</si>
  <si>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</si>
  <si>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</si>
  <si>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</si>
  <si>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</si>
  <si>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</si>
  <si>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</si>
  <si>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</si>
  <si>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</si>
  <si>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</si>
  <si>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</si>
  <si>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</si>
  <si>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</si>
  <si>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</si>
  <si>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</si>
  <si>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</si>
  <si>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</si>
  <si>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</si>
  <si>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</si>
  <si>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</si>
  <si>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</si>
  <si>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</si>
  <si>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</si>
  <si>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</si>
  <si>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</si>
  <si>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</si>
  <si>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family val="1"/>
      </rPr>
      <t>φ</t>
    </r>
    <r>
      <rPr>
        <sz val="11"/>
        <rFont val="Arial"/>
        <family val="2"/>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</si>
  <si>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</si>
  <si>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</si>
  <si>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</si>
  <si>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family val="2"/>
      </rPr>
      <t xml:space="preserve">o </t>
    </r>
    <r>
      <rPr>
        <sz val="11"/>
        <rFont val="Arial"/>
        <family val="2"/>
      </rPr>
      <t>- đặt:</t>
    </r>
  </si>
  <si>
    <r>
      <t xml:space="preserve">   - Lên các bánh xe trục cầu phía trước, G</t>
    </r>
    <r>
      <rPr>
        <vertAlign val="subscript"/>
        <sz val="11"/>
        <rFont val="Arial"/>
        <family val="2"/>
      </rPr>
      <t>o1</t>
    </r>
    <r>
      <rPr>
        <sz val="11"/>
        <rFont val="Arial"/>
        <family val="2"/>
      </rPr>
      <t>, [kg]</t>
    </r>
  </si>
  <si>
    <r>
      <t xml:space="preserve">   - Lên các bánh xe trục cầu phía sau, G</t>
    </r>
    <r>
      <rPr>
        <vertAlign val="subscript"/>
        <sz val="11"/>
        <rFont val="Arial"/>
        <family val="2"/>
      </rPr>
      <t>o2</t>
    </r>
    <r>
      <rPr>
        <sz val="11"/>
        <rFont val="Arial"/>
        <family val="2"/>
      </rPr>
      <t>, [kg]</t>
    </r>
  </si>
  <si>
    <r>
      <t xml:space="preserve"> Như vậy, xác định được trọng lượng bám (G</t>
    </r>
    <r>
      <rPr>
        <vertAlign val="subscript"/>
        <sz val="11"/>
        <rFont val="Arial"/>
        <family val="2"/>
      </rPr>
      <t>φ</t>
    </r>
    <r>
      <rPr>
        <sz val="11"/>
        <rFont val="Arial"/>
        <family val="2"/>
      </rPr>
      <t>) của xe</t>
    </r>
  </si>
  <si>
    <t xml:space="preserve"> Chọn lốp xe</t>
  </si>
  <si>
    <r>
      <t xml:space="preserve"> + Bán kính thiết kế, r</t>
    </r>
    <r>
      <rPr>
        <vertAlign val="subscript"/>
        <sz val="11"/>
        <rFont val="Arial"/>
        <family val="2"/>
      </rPr>
      <t>o</t>
    </r>
    <r>
      <rPr>
        <sz val="11"/>
        <rFont val="Arial"/>
        <family val="2"/>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</si>
  <si>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</si>
  <si>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</si>
  <si>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family val="2"/>
      </rPr>
      <t>max</t>
    </r>
    <r>
      <rPr>
        <sz val="11"/>
        <rFont val="Arial"/>
        <family val="2"/>
      </rPr>
      <t xml:space="preserve"> của xe;</t>
    </r>
  </si>
  <si>
    <r>
      <t xml:space="preserve"> Sau khi chọn thông số lốp xe, sẽ xác định bán kính thiết kế của lốp (r</t>
    </r>
    <r>
      <rPr>
        <vertAlign val="subscript"/>
        <sz val="11"/>
        <rFont val="Arial"/>
        <family val="2"/>
      </rPr>
      <t>o</t>
    </r>
    <r>
      <rPr>
        <sz val="11"/>
        <rFont val="Arial"/>
        <family val="2"/>
      </rPr>
      <t>)</t>
    </r>
  </si>
  <si>
    <r>
      <t xml:space="preserve"> + Bán kính lăn, r</t>
    </r>
    <r>
      <rPr>
        <vertAlign val="subscript"/>
        <sz val="11"/>
        <rFont val="Arial"/>
        <family val="2"/>
      </rPr>
      <t>b</t>
    </r>
    <r>
      <rPr>
        <sz val="11"/>
        <rFont val="Arial"/>
        <family val="2"/>
      </rPr>
      <t xml:space="preserve">, [mm] </t>
    </r>
  </si>
  <si>
    <r>
      <t xml:space="preserve"> Dự vào r</t>
    </r>
    <r>
      <rPr>
        <vertAlign val="subscript"/>
        <sz val="11"/>
        <rFont val="Arial"/>
        <family val="2"/>
      </rPr>
      <t>o</t>
    </r>
    <r>
      <rPr>
        <sz val="11"/>
        <rFont val="Arial"/>
        <family val="2"/>
      </rPr>
      <t xml:space="preserve"> và áp suất lốp xe (λ), sẽ xác định được r</t>
    </r>
    <r>
      <rPr>
        <vertAlign val="subscript"/>
        <sz val="11"/>
        <rFont val="Arial"/>
        <family val="2"/>
      </rPr>
      <t>b</t>
    </r>
    <r>
      <rPr>
        <sz val="11"/>
        <rFont val="Arial"/>
        <family val="2"/>
      </rPr>
      <t xml:space="preserve"> theo biểu thức sau:</t>
    </r>
  </si>
  <si>
    <r>
      <t xml:space="preserve"> r</t>
    </r>
    <r>
      <rPr>
        <vertAlign val="subscript"/>
        <sz val="11"/>
        <rFont val="Arial"/>
        <family val="2"/>
      </rPr>
      <t>b</t>
    </r>
    <r>
      <rPr>
        <sz val="11"/>
        <rFont val="Arial"/>
        <family val="2"/>
      </rPr>
      <t xml:space="preserve"> = </t>
    </r>
    <r>
      <rPr>
        <sz val="11"/>
        <rFont val="Times New Roman"/>
        <family val="1"/>
      </rPr>
      <t>λ</t>
    </r>
    <r>
      <rPr>
        <sz val="11"/>
        <rFont val="Arial"/>
        <family val="2"/>
      </rPr>
      <t>.r</t>
    </r>
    <r>
      <rPr>
        <vertAlign val="subscript"/>
        <sz val="11"/>
        <rFont val="Arial"/>
        <family val="2"/>
      </rPr>
      <t>o</t>
    </r>
    <r>
      <rPr>
        <sz val="11"/>
        <rFont val="Arial"/>
        <family val="2"/>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</si>
  <si>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</si>
  <si>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</si>
  <si>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</si>
  <si>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</si>
  <si>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</si>
  <si>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</si>
  <si>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</si>
  <si>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family val="2"/>
      </rPr>
      <t>η</t>
    </r>
    <r>
      <rPr>
        <b/>
        <vertAlign val="subscript"/>
        <sz val="11"/>
        <rFont val="Arial"/>
        <family val="2"/>
      </rPr>
      <t>lh</t>
    </r>
    <r>
      <rPr>
        <sz val="11"/>
        <rFont val="Arial"/>
        <family val="2"/>
      </rPr>
      <t xml:space="preserve">; </t>
    </r>
  </si>
  <si>
    <t xml:space="preserve"> 2. Cụm hộp số</t>
  </si>
  <si>
    <t xml:space="preserve"> a. Hộp số chính</t>
  </si>
  <si>
    <r>
      <t xml:space="preserve">   - Hiệu suất, </t>
    </r>
    <r>
      <rPr>
        <b/>
        <sz val="11"/>
        <rFont val="Arial"/>
        <family val="2"/>
      </rPr>
      <t>η</t>
    </r>
    <r>
      <rPr>
        <b/>
        <vertAlign val="subscript"/>
        <sz val="11"/>
        <rFont val="Arial"/>
        <family val="2"/>
      </rPr>
      <t>h</t>
    </r>
    <r>
      <rPr>
        <sz val="11"/>
        <rFont val="Arial"/>
        <family val="2"/>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</si>
  <si>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family val="2"/>
      </rPr>
      <t>hi</t>
    </r>
    <r>
      <rPr>
        <sz val="11"/>
        <rFont val="Arial"/>
        <family val="2"/>
      </rPr>
      <t xml:space="preserve">, với i là từ 1 </t>
    </r>
    <r>
      <rPr>
        <sz val="11"/>
        <rFont val="Symbol"/>
        <family val="1"/>
        <charset val="2"/>
      </rPr>
      <t xml:space="preserve">® </t>
    </r>
    <r>
      <rPr>
        <sz val="11"/>
        <rFont val="Arial"/>
        <family val="2"/>
      </rPr>
      <t>n</t>
    </r>
  </si>
  <si>
    <r>
      <t xml:space="preserve">       Ở tay số đầu tiên, </t>
    </r>
    <r>
      <rPr>
        <b/>
        <sz val="11"/>
        <rFont val="Arial"/>
        <family val="2"/>
      </rPr>
      <t>i</t>
    </r>
    <r>
      <rPr>
        <b/>
        <vertAlign val="subscript"/>
        <sz val="11"/>
        <rFont val="Arial"/>
        <family val="2"/>
      </rPr>
      <t>h1</t>
    </r>
    <r>
      <rPr>
        <sz val="11"/>
        <rFont val="Arial"/>
        <family val="2"/>
      </rPr>
      <t xml:space="preserve">; </t>
    </r>
  </si>
  <si>
    <r>
      <t xml:space="preserve">       Ở tay số cuối cùng, </t>
    </r>
    <r>
      <rPr>
        <b/>
        <sz val="11"/>
        <rFont val="Arial"/>
        <family val="2"/>
      </rPr>
      <t>i</t>
    </r>
    <r>
      <rPr>
        <b/>
        <vertAlign val="subscript"/>
        <sz val="11"/>
        <rFont val="Arial"/>
        <family val="2"/>
      </rPr>
      <t>hn</t>
    </r>
    <r>
      <rPr>
        <sz val="11"/>
        <rFont val="Arial"/>
        <family val="2"/>
      </rPr>
      <t xml:space="preserve">; </t>
    </r>
  </si>
  <si>
    <t xml:space="preserve"> b. Hộp số phụ</t>
  </si>
  <si>
    <r>
      <t xml:space="preserve">   - Hiệu suất, </t>
    </r>
    <r>
      <rPr>
        <b/>
        <sz val="11"/>
        <rFont val="Arial"/>
        <family val="2"/>
      </rPr>
      <t>η</t>
    </r>
    <r>
      <rPr>
        <b/>
        <vertAlign val="subscript"/>
        <sz val="11"/>
        <rFont val="Arial"/>
        <family val="2"/>
      </rPr>
      <t>p</t>
    </r>
    <r>
      <rPr>
        <sz val="11"/>
        <rFont val="Arial"/>
        <family val="2"/>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</si>
  <si>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</si>
  <si>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family val="2"/>
      </rPr>
      <t>pt</t>
    </r>
    <r>
      <rPr>
        <sz val="11"/>
        <rFont val="Arial"/>
        <family val="2"/>
      </rPr>
      <t xml:space="preserve"> =1) đến cao (i</t>
    </r>
    <r>
      <rPr>
        <vertAlign val="subscript"/>
        <sz val="11"/>
        <rFont val="Arial"/>
        <family val="2"/>
      </rPr>
      <t>pc</t>
    </r>
    <r>
      <rPr>
        <sz val="11"/>
        <rFont val="Arial"/>
        <family val="2"/>
      </rPr>
      <t>&gt; 1). Do đó, tỷ số truyền của hộp số phụ là một biến số, và viết dưới dạng ký hiệu: i</t>
    </r>
    <r>
      <rPr>
        <vertAlign val="subscript"/>
        <sz val="11"/>
        <rFont val="Arial"/>
        <family val="2"/>
      </rPr>
      <t>pj</t>
    </r>
    <r>
      <rPr>
        <sz val="11"/>
        <rFont val="Arial"/>
        <family val="2"/>
      </rPr>
      <t xml:space="preserve">, với j là từ t </t>
    </r>
    <r>
      <rPr>
        <sz val="11"/>
        <rFont val="Symbol"/>
        <family val="1"/>
        <charset val="2"/>
      </rPr>
      <t>®</t>
    </r>
    <r>
      <rPr>
        <sz val="9.35"/>
        <rFont val="Arial"/>
        <family val="2"/>
      </rPr>
      <t xml:space="preserve"> </t>
    </r>
    <r>
      <rPr>
        <sz val="11"/>
        <rFont val="Arial"/>
        <family val="2"/>
      </rPr>
      <t>c</t>
    </r>
  </si>
  <si>
    <r>
      <t xml:space="preserve">       Tỷ số truyền thấp, </t>
    </r>
    <r>
      <rPr>
        <b/>
        <sz val="11"/>
        <rFont val="Arial"/>
        <family val="2"/>
      </rPr>
      <t>i</t>
    </r>
    <r>
      <rPr>
        <b/>
        <vertAlign val="subscript"/>
        <sz val="11"/>
        <rFont val="Arial"/>
        <family val="2"/>
      </rPr>
      <t>pt</t>
    </r>
    <r>
      <rPr>
        <sz val="11"/>
        <rFont val="Arial"/>
        <family val="2"/>
      </rPr>
      <t xml:space="preserve">; </t>
    </r>
  </si>
  <si>
    <r>
      <t xml:space="preserve">       Tỷ số truyền cao, </t>
    </r>
    <r>
      <rPr>
        <b/>
        <sz val="11"/>
        <rFont val="Arial"/>
        <family val="2"/>
      </rPr>
      <t>i</t>
    </r>
    <r>
      <rPr>
        <b/>
        <vertAlign val="subscript"/>
        <sz val="11"/>
        <rFont val="Arial"/>
        <family val="2"/>
      </rPr>
      <t>pc.</t>
    </r>
    <r>
      <rPr>
        <sz val="11"/>
        <rFont val="Arial"/>
        <family val="2"/>
      </rPr>
      <t xml:space="preserve"> </t>
    </r>
  </si>
  <si>
    <t xml:space="preserve"> c. Hộp phân phối</t>
  </si>
  <si>
    <r>
      <t xml:space="preserve">     Hiệu suất, </t>
    </r>
    <r>
      <rPr>
        <b/>
        <sz val="11"/>
        <rFont val="Arial"/>
        <family val="2"/>
      </rPr>
      <t>η</t>
    </r>
    <r>
      <rPr>
        <b/>
        <vertAlign val="subscript"/>
        <sz val="11"/>
        <rFont val="Arial"/>
        <family val="2"/>
      </rPr>
      <t>pp</t>
    </r>
    <r>
      <rPr>
        <sz val="11"/>
        <rFont val="Arial"/>
        <family val="2"/>
      </rPr>
      <t xml:space="preserve">; </t>
    </r>
  </si>
  <si>
    <t xml:space="preserve"> 3. Trục truyền</t>
  </si>
  <si>
    <r>
      <t xml:space="preserve"> a. Trục truyền cardan: hiệu suất, </t>
    </r>
    <r>
      <rPr>
        <b/>
        <sz val="11"/>
        <rFont val="Arial"/>
        <family val="2"/>
      </rPr>
      <t>η</t>
    </r>
    <r>
      <rPr>
        <b/>
        <vertAlign val="subscript"/>
        <sz val="11"/>
        <rFont val="Arial"/>
        <family val="2"/>
      </rPr>
      <t>cd</t>
    </r>
    <r>
      <rPr>
        <sz val="11"/>
        <rFont val="Arial"/>
        <family val="2"/>
      </rPr>
      <t xml:space="preserve">; </t>
    </r>
  </si>
  <si>
    <r>
      <t xml:space="preserve"> b. Bán trục: hiệu suất, </t>
    </r>
    <r>
      <rPr>
        <b/>
        <sz val="11"/>
        <rFont val="Arial"/>
        <family val="2"/>
      </rPr>
      <t>η</t>
    </r>
    <r>
      <rPr>
        <b/>
        <vertAlign val="subscript"/>
        <sz val="11"/>
        <rFont val="Arial"/>
        <family val="2"/>
      </rPr>
      <t>bt</t>
    </r>
    <r>
      <rPr>
        <sz val="11"/>
        <rFont val="Arial"/>
        <family val="2"/>
      </rPr>
      <t xml:space="preserve">; </t>
    </r>
  </si>
  <si>
    <t xml:space="preserve"> 4. Truyền lực chính (TLC)</t>
  </si>
  <si>
    <r>
      <t xml:space="preserve">   - Hiệu suất, </t>
    </r>
    <r>
      <rPr>
        <b/>
        <sz val="11"/>
        <rFont val="Arial"/>
        <family val="2"/>
      </rPr>
      <t>η</t>
    </r>
    <r>
      <rPr>
        <b/>
        <vertAlign val="subscript"/>
        <sz val="11"/>
        <rFont val="Arial"/>
        <family val="2"/>
      </rPr>
      <t>o</t>
    </r>
    <r>
      <rPr>
        <sz val="11"/>
        <rFont val="Arial"/>
        <family val="2"/>
      </rPr>
      <t xml:space="preserve">; </t>
    </r>
  </si>
  <si>
    <r>
      <t xml:space="preserve">   - Tỷ số truyền không đổi, </t>
    </r>
    <r>
      <rPr>
        <b/>
        <sz val="11"/>
        <rFont val="Arial"/>
        <family val="2"/>
      </rPr>
      <t>i</t>
    </r>
    <r>
      <rPr>
        <b/>
        <vertAlign val="subscript"/>
        <sz val="11"/>
        <rFont val="Arial"/>
        <family val="2"/>
      </rPr>
      <t>o</t>
    </r>
    <r>
      <rPr>
        <sz val="11"/>
        <rFont val="Arial"/>
        <family val="2"/>
      </rPr>
      <t xml:space="preserve">; </t>
    </r>
  </si>
  <si>
    <r>
      <t xml:space="preserve"> 5. Vi sai (VS): hiệu suất, </t>
    </r>
    <r>
      <rPr>
        <b/>
        <sz val="11"/>
        <rFont val="Arial"/>
        <family val="2"/>
      </rPr>
      <t>η</t>
    </r>
    <r>
      <rPr>
        <b/>
        <vertAlign val="subscript"/>
        <sz val="11"/>
        <rFont val="Arial"/>
        <family val="2"/>
      </rPr>
      <t>v</t>
    </r>
    <r>
      <rPr>
        <sz val="11"/>
        <rFont val="Arial"/>
        <family val="2"/>
      </rPr>
      <t xml:space="preserve">; </t>
    </r>
  </si>
  <si>
    <t xml:space="preserve"> 6. Truyền lực cuối cùng</t>
  </si>
  <si>
    <r>
      <t xml:space="preserve">   - Hiệu suất, </t>
    </r>
    <r>
      <rPr>
        <b/>
        <sz val="11"/>
        <rFont val="Arial"/>
        <family val="2"/>
      </rPr>
      <t>η</t>
    </r>
    <r>
      <rPr>
        <b/>
        <vertAlign val="subscript"/>
        <sz val="11"/>
        <rFont val="Arial"/>
        <family val="2"/>
      </rPr>
      <t>cc</t>
    </r>
    <r>
      <rPr>
        <sz val="11"/>
        <rFont val="Arial"/>
        <family val="2"/>
      </rPr>
      <t xml:space="preserve">; </t>
    </r>
  </si>
  <si>
    <r>
      <t xml:space="preserve">   - Tỷ số truyền không đổi, </t>
    </r>
    <r>
      <rPr>
        <b/>
        <sz val="11"/>
        <rFont val="Arial"/>
        <family val="2"/>
      </rPr>
      <t>i</t>
    </r>
    <r>
      <rPr>
        <b/>
        <vertAlign val="subscript"/>
        <sz val="11"/>
        <rFont val="Arial"/>
        <family val="2"/>
      </rPr>
      <t>cc</t>
    </r>
    <r>
      <rPr>
        <sz val="11"/>
        <rFont val="Arial"/>
        <family val="2"/>
      </rPr>
      <t xml:space="preserve">; </t>
    </r>
  </si>
  <si>
    <t>Hiệu suất hệ thống truyền lực xe</t>
  </si>
  <si>
    <t>b.1.</t>
  </si>
  <si>
    <r>
      <t>Hiệu suất của hệ thống truyền lực xe tổng quát, η</t>
    </r>
    <r>
      <rPr>
        <vertAlign val="subscript"/>
        <sz val="11"/>
        <rFont val="Arial"/>
        <family val="2"/>
      </rPr>
      <t>t</t>
    </r>
    <r>
      <rPr>
        <sz val="11"/>
        <rFont val="Arial"/>
        <family val="2"/>
      </rPr>
      <t>;</t>
    </r>
  </si>
  <si>
    <t xml:space="preserve"> Được thể hiện qua biểu thức:</t>
  </si>
  <si>
    <r>
      <t>η</t>
    </r>
    <r>
      <rPr>
        <b/>
        <vertAlign val="subscript"/>
        <sz val="11"/>
        <rFont val="Arial"/>
        <family val="2"/>
      </rPr>
      <t>t</t>
    </r>
    <r>
      <rPr>
        <b/>
        <sz val="11"/>
        <rFont val="Arial"/>
        <family val="2"/>
      </rPr>
      <t xml:space="preserve"> = η</t>
    </r>
    <r>
      <rPr>
        <b/>
        <vertAlign val="subscript"/>
        <sz val="11"/>
        <rFont val="Arial"/>
        <family val="2"/>
      </rPr>
      <t>lh</t>
    </r>
    <r>
      <rPr>
        <b/>
        <sz val="11"/>
        <rFont val="Arial"/>
        <family val="2"/>
      </rPr>
      <t>.η</t>
    </r>
    <r>
      <rPr>
        <b/>
        <vertAlign val="subscript"/>
        <sz val="11"/>
        <rFont val="Arial"/>
        <family val="2"/>
      </rPr>
      <t>h</t>
    </r>
    <r>
      <rPr>
        <b/>
        <sz val="11"/>
        <rFont val="Arial"/>
        <family val="2"/>
      </rPr>
      <t>.η</t>
    </r>
    <r>
      <rPr>
        <b/>
        <vertAlign val="subscript"/>
        <sz val="11"/>
        <rFont val="Arial"/>
        <family val="2"/>
      </rPr>
      <t>p</t>
    </r>
    <r>
      <rPr>
        <b/>
        <sz val="11"/>
        <rFont val="Arial"/>
        <family val="2"/>
      </rPr>
      <t>.η</t>
    </r>
    <r>
      <rPr>
        <b/>
        <vertAlign val="subscript"/>
        <sz val="11"/>
        <rFont val="Arial"/>
        <family val="2"/>
      </rPr>
      <t>pp</t>
    </r>
    <r>
      <rPr>
        <b/>
        <sz val="11"/>
        <rFont val="Arial"/>
        <family val="2"/>
      </rPr>
      <t>.η</t>
    </r>
    <r>
      <rPr>
        <b/>
        <vertAlign val="subscript"/>
        <sz val="11"/>
        <rFont val="Arial"/>
        <family val="2"/>
      </rPr>
      <t>cd</t>
    </r>
    <r>
      <rPr>
        <b/>
        <sz val="11"/>
        <rFont val="Arial"/>
        <family val="2"/>
      </rPr>
      <t>.η</t>
    </r>
    <r>
      <rPr>
        <b/>
        <vertAlign val="subscript"/>
        <sz val="11"/>
        <rFont val="Arial"/>
        <family val="2"/>
      </rPr>
      <t>bt</t>
    </r>
    <r>
      <rPr>
        <b/>
        <sz val="11"/>
        <rFont val="Arial"/>
        <family val="2"/>
      </rPr>
      <t>.η</t>
    </r>
    <r>
      <rPr>
        <b/>
        <vertAlign val="subscript"/>
        <sz val="11"/>
        <rFont val="Arial"/>
        <family val="2"/>
      </rPr>
      <t>o</t>
    </r>
    <r>
      <rPr>
        <b/>
        <sz val="11"/>
        <rFont val="Arial"/>
        <family val="2"/>
      </rPr>
      <t>.η</t>
    </r>
    <r>
      <rPr>
        <b/>
        <vertAlign val="subscript"/>
        <sz val="11"/>
        <rFont val="Arial"/>
        <family val="2"/>
      </rPr>
      <t>v</t>
    </r>
    <r>
      <rPr>
        <b/>
        <sz val="11"/>
        <rFont val="Arial"/>
        <family val="2"/>
      </rPr>
      <t>.η</t>
    </r>
    <r>
      <rPr>
        <b/>
        <vertAlign val="subscript"/>
        <sz val="11"/>
        <rFont val="Arial"/>
        <family val="2"/>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</si>
  <si>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</si>
  <si>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</si>
  <si>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</si>
  <si>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family val="2"/>
      </rPr>
      <t>t</t>
    </r>
    <r>
      <rPr>
        <b/>
        <sz val="11"/>
        <rFont val="Arial"/>
        <family val="2"/>
      </rPr>
      <t xml:space="preserve"> bằng thực nghiệm</t>
    </r>
  </si>
  <si>
    <t>CHỦNG LOẠI</t>
  </si>
  <si>
    <t xml:space="preserve"> GIÁ TRỊ</t>
  </si>
  <si>
    <t>TRUNG BÌNH</t>
  </si>
  <si>
    <r>
      <t>HIỆU SUẤT (η</t>
    </r>
    <r>
      <rPr>
        <b/>
        <i/>
        <sz val="11"/>
        <rFont val="Arial"/>
        <family val="2"/>
      </rPr>
      <t>t</t>
    </r>
    <r>
      <rPr>
        <b/>
        <sz val="11"/>
        <rFont val="Arial"/>
        <family val="2"/>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</si>
  <si>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</si>
  <si>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</si>
  <si>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</si>
  <si>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</si>
  <si>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</si>
  <si>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family val="2"/>
      </rPr>
      <t>ti,j</t>
    </r>
    <r>
      <rPr>
        <b/>
        <sz val="11"/>
        <rFont val="Arial"/>
        <family val="2"/>
      </rPr>
      <t xml:space="preserve"> = (i</t>
    </r>
    <r>
      <rPr>
        <b/>
        <vertAlign val="subscript"/>
        <sz val="11"/>
        <rFont val="Arial"/>
        <family val="2"/>
      </rPr>
      <t>hi</t>
    </r>
    <r>
      <rPr>
        <b/>
        <sz val="11"/>
        <rFont val="Arial"/>
        <family val="2"/>
      </rPr>
      <t>.i</t>
    </r>
    <r>
      <rPr>
        <b/>
        <vertAlign val="subscript"/>
        <sz val="11"/>
        <rFont val="Arial"/>
        <family val="2"/>
      </rPr>
      <t>pj</t>
    </r>
    <r>
      <rPr>
        <b/>
        <sz val="11"/>
        <rFont val="Arial"/>
        <family val="2"/>
      </rPr>
      <t>).(i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</si>
  <si>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i</t>
    </r>
    <r>
      <rPr>
        <vertAlign val="subscript"/>
        <sz val="11"/>
        <rFont val="Arial"/>
        <family val="2"/>
      </rPr>
      <t>ti,j</t>
    </r>
    <r>
      <rPr>
        <sz val="11"/>
        <rFont val="Arial"/>
        <family val="2"/>
      </rPr>
      <t xml:space="preserve"> - tỷ số truyền (i) hệ thống truyền lực tổng quát (t) với biến số i trong hộp số chính, và biến số j trong hộp số phụ. </t>
    </r>
  </si>
  <si>
    <r>
      <t xml:space="preserve"> Phân i</t>
    </r>
    <r>
      <rPr>
        <vertAlign val="subscript"/>
        <sz val="11"/>
        <rFont val="Arial"/>
        <family val="2"/>
      </rPr>
      <t>ti,j</t>
    </r>
    <r>
      <rPr>
        <sz val="11"/>
        <rFont val="Arial"/>
        <family val="2"/>
      </rPr>
      <t xml:space="preserve"> thành 2 nhóm tổng thành, với:</t>
    </r>
  </si>
  <si>
    <r>
      <t xml:space="preserve"> (i</t>
    </r>
    <r>
      <rPr>
        <vertAlign val="subscript"/>
        <sz val="11"/>
        <rFont val="Arial"/>
        <family val="2"/>
      </rPr>
      <t>hi</t>
    </r>
    <r>
      <rPr>
        <sz val="11"/>
        <rFont val="Arial"/>
        <family val="2"/>
      </rPr>
      <t>.i</t>
    </r>
    <r>
      <rPr>
        <vertAlign val="subscript"/>
        <sz val="11"/>
        <rFont val="Arial"/>
        <family val="2"/>
      </rPr>
      <t>pj</t>
    </r>
    <r>
      <rPr>
        <sz val="11"/>
        <rFont val="Arial"/>
        <family val="2"/>
      </rPr>
      <t>) - nhóm tổng thành có "tỷ số truyền thay đổi", bao gồm hộp số chính với tỷ số truyền i</t>
    </r>
    <r>
      <rPr>
        <vertAlign val="subscript"/>
        <sz val="11"/>
        <rFont val="Arial"/>
        <family val="2"/>
      </rPr>
      <t>hi</t>
    </r>
    <r>
      <rPr>
        <sz val="11"/>
        <rFont val="Arial"/>
        <family val="2"/>
      </rPr>
      <t>, và hộp số phụ với tỷ số truyền i</t>
    </r>
    <r>
      <rPr>
        <vertAlign val="subscript"/>
        <sz val="11"/>
        <rFont val="Arial"/>
        <family val="2"/>
      </rPr>
      <t>pj</t>
    </r>
    <r>
      <rPr>
        <sz val="11"/>
        <rFont val="Arial"/>
        <family val="2"/>
      </rPr>
      <t>;</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</si>
  <si>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 nhóm tổng thành có "tỷ số truyền không thay đổi", gồm bộ truyền lực chính với tỷ số truyền i</t>
    </r>
    <r>
      <rPr>
        <vertAlign val="subscript"/>
        <sz val="11"/>
        <rFont val="Arial"/>
        <family val="2"/>
      </rPr>
      <t>o</t>
    </r>
    <r>
      <rPr>
        <sz val="11"/>
        <rFont val="Arial"/>
        <family val="2"/>
      </rPr>
      <t>, và bộ truyền lực cuối cùng với tỷ số truyền i</t>
    </r>
    <r>
      <rPr>
        <vertAlign val="subscript"/>
        <sz val="11"/>
        <rFont val="Arial"/>
        <family val="2"/>
      </rPr>
      <t>cc</t>
    </r>
    <r>
      <rPr>
        <sz val="11"/>
        <rFont val="Arial"/>
        <family val="2"/>
      </rPr>
      <t>.</t>
    </r>
  </si>
  <si>
    <t>2.10.</t>
  </si>
  <si>
    <t xml:space="preserve"> CÔNG SUẤT ĐỘNG CƠ ĐỐT TRONG</t>
  </si>
  <si>
    <r>
      <t xml:space="preserve"> Công suất ĐCĐT ứng với v</t>
    </r>
    <r>
      <rPr>
        <b/>
        <vertAlign val="subscript"/>
        <sz val="11"/>
        <rFont val="Arial"/>
        <family val="2"/>
      </rPr>
      <t>max</t>
    </r>
    <r>
      <rPr>
        <b/>
        <sz val="11"/>
        <rFont val="Arial"/>
        <family val="2"/>
      </rPr>
      <t xml:space="preserve"> của xe</t>
    </r>
  </si>
  <si>
    <r>
      <t xml:space="preserve"> Công suất ĐCĐT ứng với v</t>
    </r>
    <r>
      <rPr>
        <vertAlign val="subscript"/>
        <sz val="11"/>
        <rFont val="Arial"/>
        <family val="2"/>
      </rPr>
      <t>max</t>
    </r>
    <r>
      <rPr>
        <sz val="11"/>
        <rFont val="Arial"/>
        <family val="2"/>
      </rPr>
      <t>, được xác định bằng biểu thức:</t>
    </r>
  </si>
  <si>
    <r>
      <t xml:space="preserve"> Nv</t>
    </r>
    <r>
      <rPr>
        <vertAlign val="subscript"/>
        <sz val="11"/>
        <rFont val="Arial"/>
        <family val="2"/>
      </rPr>
      <t>max</t>
    </r>
    <r>
      <rPr>
        <sz val="11"/>
        <rFont val="Arial"/>
        <family val="2"/>
      </rPr>
      <t xml:space="preserve"> = (1/η</t>
    </r>
    <r>
      <rPr>
        <vertAlign val="subscript"/>
        <sz val="11"/>
        <rFont val="Arial"/>
        <family val="2"/>
      </rPr>
      <t>t</t>
    </r>
    <r>
      <rPr>
        <sz val="11"/>
        <rFont val="Arial"/>
        <family val="2"/>
      </rPr>
      <t>).(fv</t>
    </r>
    <r>
      <rPr>
        <vertAlign val="subscript"/>
        <sz val="11"/>
        <rFont val="Arial"/>
        <family val="2"/>
      </rPr>
      <t>max</t>
    </r>
    <r>
      <rPr>
        <sz val="11"/>
        <rFont val="Arial"/>
        <family val="2"/>
      </rPr>
      <t>.G.v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</si>
  <si>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t>
    </r>
    <r>
      <rPr>
        <b/>
        <sz val="11"/>
        <rFont val="Arial"/>
        <family val="2"/>
      </rPr>
      <t>η</t>
    </r>
    <r>
      <rPr>
        <b/>
        <vertAlign val="subscript"/>
        <sz val="11"/>
        <rFont val="Arial"/>
        <family val="2"/>
      </rPr>
      <t xml:space="preserve">t </t>
    </r>
    <r>
      <rPr>
        <sz val="11"/>
        <rFont val="Arial"/>
        <family val="2"/>
      </rPr>
      <t xml:space="preserve">- hiệu suất hệ thống truyền lực; </t>
    </r>
  </si>
  <si>
    <r>
      <t xml:space="preserve"> fv</t>
    </r>
    <r>
      <rPr>
        <b/>
        <vertAlign val="subscript"/>
        <sz val="11"/>
        <rFont val="Arial"/>
        <family val="2"/>
      </rPr>
      <t xml:space="preserve">max </t>
    </r>
    <r>
      <rPr>
        <sz val="11"/>
        <rFont val="Arial"/>
        <family val="2"/>
      </rPr>
      <t>- hệ số cản lăn ứng với v</t>
    </r>
    <r>
      <rPr>
        <vertAlign val="subscript"/>
        <sz val="11"/>
        <rFont val="Arial"/>
        <family val="2"/>
      </rPr>
      <t>max</t>
    </r>
    <r>
      <rPr>
        <sz val="11"/>
        <rFont val="Arial"/>
        <family val="2"/>
      </rPr>
      <t>;</t>
    </r>
  </si>
  <si>
    <r>
      <t xml:space="preserve"> </t>
    </r>
    <r>
      <rPr>
        <b/>
        <sz val="11"/>
        <rFont val="Arial"/>
        <family val="2"/>
      </rPr>
      <t>G</t>
    </r>
    <r>
      <rPr>
        <sz val="11"/>
        <rFont val="Arial"/>
        <family val="2"/>
      </rPr>
      <t xml:space="preserve"> - trọng lượng xe khi đủ tải,</t>
    </r>
    <r>
      <rPr>
        <b/>
        <sz val="11"/>
        <rFont val="Arial"/>
        <family val="2"/>
      </rPr>
      <t xml:space="preserve"> </t>
    </r>
    <r>
      <rPr>
        <sz val="11"/>
        <rFont val="Arial"/>
        <family val="2"/>
      </rPr>
      <t>N;</t>
    </r>
  </si>
  <si>
    <r>
      <t xml:space="preserve"> </t>
    </r>
    <r>
      <rPr>
        <b/>
        <sz val="11"/>
        <rFont val="Arial"/>
        <family val="2"/>
      </rPr>
      <t>v</t>
    </r>
    <r>
      <rPr>
        <b/>
        <vertAlign val="subscript"/>
        <sz val="11"/>
        <rFont val="Arial"/>
        <family val="2"/>
      </rPr>
      <t>max</t>
    </r>
    <r>
      <rPr>
        <sz val="11"/>
        <rFont val="Arial"/>
        <family val="2"/>
      </rPr>
      <t xml:space="preserve"> - vận tốc lớn nhất của xe theo yêu cầu, m/s;</t>
    </r>
  </si>
  <si>
    <r>
      <t xml:space="preserve"> </t>
    </r>
    <r>
      <rPr>
        <b/>
        <sz val="11"/>
        <rFont val="Arial"/>
        <family val="2"/>
      </rPr>
      <t>W</t>
    </r>
    <r>
      <rPr>
        <sz val="11"/>
        <rFont val="Arial"/>
        <family val="2"/>
      </rPr>
      <t xml:space="preserve"> - nhân tố khí động học, Ns</t>
    </r>
    <r>
      <rPr>
        <vertAlign val="superscript"/>
        <sz val="11"/>
        <rFont val="Arial"/>
        <family val="2"/>
      </rPr>
      <t>2</t>
    </r>
    <r>
      <rPr>
        <sz val="11"/>
        <rFont val="Arial"/>
        <family val="2"/>
      </rPr>
      <t>/m</t>
    </r>
    <r>
      <rPr>
        <vertAlign val="superscript"/>
        <sz val="11"/>
        <rFont val="Arial"/>
        <family val="2"/>
      </rPr>
      <t>2</t>
    </r>
    <r>
      <rPr>
        <sz val="11"/>
        <rFont val="Arial"/>
        <family val="2"/>
      </rPr>
      <t>.</t>
    </r>
  </si>
  <si>
    <t>Công suất lớn nhất của ĐCĐT</t>
  </si>
  <si>
    <r>
      <t xml:space="preserve"> Theo thực nghiệm S.R.Lay Decman, công suất ĐCĐT (N</t>
    </r>
    <r>
      <rPr>
        <vertAlign val="subscript"/>
        <sz val="11"/>
        <rFont val="Arial"/>
        <family val="2"/>
      </rPr>
      <t>e</t>
    </r>
    <r>
      <rPr>
        <sz val="11"/>
        <rFont val="Arial"/>
        <family val="2"/>
      </rPr>
      <t>) ứng với từng số vòng (n</t>
    </r>
    <r>
      <rPr>
        <vertAlign val="subscript"/>
        <sz val="11"/>
        <rFont val="Arial"/>
        <family val="2"/>
      </rPr>
      <t>e</t>
    </r>
    <r>
      <rPr>
        <sz val="11"/>
        <rFont val="Arial"/>
        <family val="2"/>
      </rPr>
      <t>) được xác định bởi hàm số:</t>
    </r>
  </si>
  <si>
    <r>
      <t xml:space="preserve">  N</t>
    </r>
    <r>
      <rPr>
        <vertAlign val="subscript"/>
        <sz val="11"/>
        <rFont val="Arial"/>
        <family val="2"/>
      </rPr>
      <t xml:space="preserve">e </t>
    </r>
    <r>
      <rPr>
        <sz val="11"/>
        <rFont val="Arial"/>
        <family val="2"/>
      </rPr>
      <t>= f(n</t>
    </r>
    <r>
      <rPr>
        <vertAlign val="subscript"/>
        <sz val="11"/>
        <rFont val="Arial"/>
        <family val="2"/>
      </rPr>
      <t>e</t>
    </r>
    <r>
      <rPr>
        <sz val="11"/>
        <rFont val="Arial"/>
        <family val="2"/>
      </rPr>
      <t>) = N</t>
    </r>
    <r>
      <rPr>
        <vertAlign val="subscript"/>
        <sz val="11"/>
        <rFont val="Arial"/>
        <family val="2"/>
      </rPr>
      <t>max</t>
    </r>
    <r>
      <rPr>
        <sz val="11"/>
        <rFont val="Arial"/>
        <family val="2"/>
      </rPr>
      <t xml:space="preserve"> [a.(n</t>
    </r>
    <r>
      <rPr>
        <vertAlign val="subscript"/>
        <sz val="11"/>
        <rFont val="Arial"/>
        <family val="2"/>
      </rPr>
      <t>e</t>
    </r>
    <r>
      <rPr>
        <sz val="11"/>
        <rFont val="Arial"/>
        <family val="2"/>
      </rPr>
      <t>/n</t>
    </r>
    <r>
      <rPr>
        <vertAlign val="subscript"/>
        <sz val="11"/>
        <rFont val="Arial"/>
        <family val="2"/>
      </rPr>
      <t>N</t>
    </r>
    <r>
      <rPr>
        <sz val="11"/>
        <rFont val="Arial"/>
        <family val="2"/>
      </rPr>
      <t>) + b.(n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</si>
  <si>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Khi số vòng quay </t>
    </r>
    <r>
      <rPr>
        <b/>
        <sz val="11"/>
        <rFont val="Arial"/>
        <family val="2"/>
      </rPr>
      <t>n</t>
    </r>
    <r>
      <rPr>
        <b/>
        <vertAlign val="subscript"/>
        <sz val="11"/>
        <rFont val="Arial"/>
        <family val="2"/>
      </rPr>
      <t>e</t>
    </r>
    <r>
      <rPr>
        <vertAlign val="subscript"/>
        <sz val="11"/>
        <rFont val="Arial"/>
        <family val="2"/>
      </rPr>
      <t xml:space="preserve"> </t>
    </r>
    <r>
      <rPr>
        <sz val="11"/>
        <rFont val="Symbol"/>
        <family val="1"/>
        <charset val="2"/>
      </rPr>
      <t>®</t>
    </r>
    <r>
      <rPr>
        <sz val="11"/>
        <rFont val="Arial"/>
        <family val="2"/>
      </rPr>
      <t xml:space="preserve"> </t>
    </r>
    <r>
      <rPr>
        <b/>
        <sz val="11"/>
        <rFont val="Arial"/>
        <family val="2"/>
      </rPr>
      <t>n</t>
    </r>
    <r>
      <rPr>
        <b/>
        <vertAlign val="subscript"/>
        <sz val="11"/>
        <rFont val="Arial"/>
        <family val="2"/>
      </rPr>
      <t>max</t>
    </r>
    <r>
      <rPr>
        <sz val="11"/>
        <rFont val="Arial"/>
        <family val="2"/>
      </rPr>
      <t xml:space="preserve">; thì công suất cũng từ </t>
    </r>
    <r>
      <rPr>
        <b/>
        <sz val="11"/>
        <rFont val="Arial"/>
        <family val="2"/>
      </rPr>
      <t>N</t>
    </r>
    <r>
      <rPr>
        <b/>
        <vertAlign val="subscript"/>
        <sz val="11"/>
        <rFont val="Arial"/>
        <family val="2"/>
      </rPr>
      <t>e</t>
    </r>
    <r>
      <rPr>
        <b/>
        <sz val="11"/>
        <rFont val="Arial"/>
        <family val="2"/>
      </rPr>
      <t xml:space="preserve"> </t>
    </r>
    <r>
      <rPr>
        <sz val="11"/>
        <rFont val="Symbol"/>
        <family val="1"/>
        <charset val="2"/>
      </rPr>
      <t>®</t>
    </r>
    <r>
      <rPr>
        <b/>
        <sz val="11"/>
        <rFont val="Arial"/>
        <family val="2"/>
      </rPr>
      <t xml:space="preserve"> Nv</t>
    </r>
    <r>
      <rPr>
        <b/>
        <vertAlign val="subscript"/>
        <sz val="11"/>
        <rFont val="Arial"/>
        <family val="2"/>
      </rPr>
      <t>max</t>
    </r>
    <r>
      <rPr>
        <b/>
        <sz val="11"/>
        <rFont val="Arial"/>
        <family val="2"/>
      </rPr>
      <t xml:space="preserve">, </t>
    </r>
    <r>
      <rPr>
        <sz val="11"/>
        <rFont val="Arial"/>
        <family val="2"/>
      </rPr>
      <t>hàm số trở thành biểu thức:</t>
    </r>
  </si>
  <si>
    <r>
      <t xml:space="preserve">  Nv</t>
    </r>
    <r>
      <rPr>
        <vertAlign val="subscript"/>
        <sz val="11"/>
        <rFont val="Arial"/>
        <family val="2"/>
      </rPr>
      <t xml:space="preserve">max </t>
    </r>
    <r>
      <rPr>
        <sz val="11"/>
        <rFont val="Arial"/>
        <family val="2"/>
      </rPr>
      <t>= N</t>
    </r>
    <r>
      <rPr>
        <vertAlign val="subscript"/>
        <sz val="11"/>
        <rFont val="Arial"/>
        <family val="2"/>
      </rPr>
      <t>max</t>
    </r>
    <r>
      <rPr>
        <sz val="11"/>
        <rFont val="Arial"/>
        <family val="2"/>
      </rPr>
      <t xml:space="preserve"> [a.(n</t>
    </r>
    <r>
      <rPr>
        <vertAlign val="subscript"/>
        <sz val="11"/>
        <rFont val="Arial"/>
        <family val="2"/>
      </rPr>
      <t>max</t>
    </r>
    <r>
      <rPr>
        <sz val="11"/>
        <rFont val="Arial"/>
        <family val="2"/>
      </rPr>
      <t>/n</t>
    </r>
    <r>
      <rPr>
        <vertAlign val="subscript"/>
        <sz val="11"/>
        <rFont val="Arial"/>
        <family val="2"/>
      </rPr>
      <t>N</t>
    </r>
    <r>
      <rPr>
        <sz val="11"/>
        <rFont val="Arial"/>
        <family val="2"/>
      </rPr>
      <t>) + b.(n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</si>
  <si>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 Đặt, λ = n</t>
    </r>
    <r>
      <rPr>
        <vertAlign val="subscript"/>
        <sz val="11"/>
        <rFont val="Arial"/>
        <family val="2"/>
      </rPr>
      <t>max</t>
    </r>
    <r>
      <rPr>
        <sz val="11"/>
        <rFont val="Arial"/>
        <family val="2"/>
      </rPr>
      <t>/n</t>
    </r>
    <r>
      <rPr>
        <vertAlign val="subscript"/>
        <sz val="11"/>
        <rFont val="Arial"/>
        <family val="2"/>
      </rPr>
      <t>N</t>
    </r>
    <r>
      <rPr>
        <sz val="11"/>
        <rFont val="Arial"/>
        <family val="2"/>
      </rPr>
      <t>, thì:</t>
    </r>
  </si>
  <si>
    <r>
      <t xml:space="preserve">  Nv</t>
    </r>
    <r>
      <rPr>
        <vertAlign val="subscript"/>
        <sz val="11"/>
        <rFont val="Arial"/>
        <family val="2"/>
      </rPr>
      <t xml:space="preserve">max </t>
    </r>
    <r>
      <rPr>
        <sz val="11"/>
        <rFont val="Arial"/>
        <family val="2"/>
      </rPr>
      <t>= N</t>
    </r>
    <r>
      <rPr>
        <vertAlign val="subscript"/>
        <sz val="11"/>
        <rFont val="Arial"/>
        <family val="2"/>
      </rPr>
      <t>max</t>
    </r>
    <r>
      <rPr>
        <sz val="11"/>
        <rFont val="Arial"/>
        <family val="2"/>
      </rPr>
      <t xml:space="preserve"> [a.λ + b.λ</t>
    </r>
    <r>
      <rPr>
        <vertAlign val="superscript"/>
        <sz val="11"/>
        <rFont val="Arial"/>
        <family val="2"/>
      </rPr>
      <t>2</t>
    </r>
    <r>
      <rPr>
        <sz val="11"/>
        <rFont val="Arial"/>
        <family val="2"/>
      </rPr>
      <t xml:space="preserve"> - c.λ</t>
    </r>
    <r>
      <rPr>
        <vertAlign val="superscript"/>
        <sz val="11"/>
        <rFont val="Arial"/>
        <family val="2"/>
      </rPr>
      <t>3</t>
    </r>
    <r>
      <rPr>
        <sz val="11"/>
        <rFont val="Arial"/>
        <family val="2"/>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</si>
  <si>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</si>
  <si>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</si>
  <si>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</si>
  <si>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</si>
  <si>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</si>
  <si>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</si>
  <si>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</si>
  <si>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</si>
  <si>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</si>
  <si>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</si>
  <si>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family val="2"/>
      </rPr>
      <t>eij</t>
    </r>
    <r>
      <rPr>
        <sz val="11"/>
        <rFont val="Arial"/>
        <family val="2"/>
      </rPr>
      <t xml:space="preserve"> - vận tốc xe thay đổi với các biến số sau:</t>
    </r>
  </si>
  <si>
    <r>
      <t xml:space="preserve">    (</t>
    </r>
    <r>
      <rPr>
        <b/>
        <sz val="11"/>
        <rFont val="Arial"/>
        <family val="2"/>
      </rPr>
      <t>e</t>
    </r>
    <r>
      <rPr>
        <sz val="11"/>
        <rFont val="Arial"/>
        <family val="2"/>
      </rPr>
      <t>) - tốc độ (số vòng quay) động cơ n</t>
    </r>
    <r>
      <rPr>
        <vertAlign val="subscript"/>
        <sz val="11"/>
        <rFont val="Arial"/>
        <family val="2"/>
      </rPr>
      <t>e</t>
    </r>
    <r>
      <rPr>
        <sz val="11"/>
        <rFont val="Arial"/>
        <family val="2"/>
      </rPr>
      <t xml:space="preserve">; </t>
    </r>
  </si>
  <si>
    <r>
      <t xml:space="preserve">            được thay đổi giá trị, từ </t>
    </r>
    <r>
      <rPr>
        <b/>
        <sz val="11"/>
        <rFont val="Arial"/>
        <family val="2"/>
      </rPr>
      <t>n</t>
    </r>
    <r>
      <rPr>
        <b/>
        <vertAlign val="subscript"/>
        <sz val="11"/>
        <rFont val="Arial"/>
        <family val="2"/>
      </rPr>
      <t>e</t>
    </r>
    <r>
      <rPr>
        <b/>
        <sz val="11"/>
        <rFont val="Arial"/>
        <family val="2"/>
      </rPr>
      <t xml:space="preserve"> = (n</t>
    </r>
    <r>
      <rPr>
        <b/>
        <vertAlign val="subscript"/>
        <sz val="11"/>
        <rFont val="Arial"/>
        <family val="2"/>
      </rPr>
      <t>min</t>
    </r>
    <r>
      <rPr>
        <b/>
        <sz val="11"/>
        <rFont val="Arial"/>
        <family val="2"/>
      </rPr>
      <t xml:space="preserve"> ÷ n</t>
    </r>
    <r>
      <rPr>
        <b/>
        <vertAlign val="subscript"/>
        <sz val="11"/>
        <rFont val="Arial"/>
        <family val="2"/>
      </rPr>
      <t>max</t>
    </r>
    <r>
      <rPr>
        <b/>
        <sz val="11"/>
        <rFont val="Arial"/>
        <family val="2"/>
      </rPr>
      <t>)</t>
    </r>
  </si>
  <si>
    <r>
      <t xml:space="preserve">    (</t>
    </r>
    <r>
      <rPr>
        <b/>
        <sz val="11"/>
        <rFont val="Arial"/>
        <family val="2"/>
      </rPr>
      <t>i</t>
    </r>
    <r>
      <rPr>
        <sz val="11"/>
        <rFont val="Arial"/>
        <family val="2"/>
      </rPr>
      <t xml:space="preserve">) - tỷ số truyền của hộp số chính </t>
    </r>
    <r>
      <rPr>
        <b/>
        <sz val="11"/>
        <rFont val="Arial"/>
        <family val="2"/>
      </rPr>
      <t>i</t>
    </r>
    <r>
      <rPr>
        <b/>
        <vertAlign val="subscript"/>
        <sz val="11"/>
        <rFont val="Arial"/>
        <family val="2"/>
      </rPr>
      <t>hi</t>
    </r>
    <r>
      <rPr>
        <sz val="11"/>
        <rFont val="Arial"/>
        <family val="2"/>
      </rPr>
      <t xml:space="preserve">; </t>
    </r>
  </si>
  <si>
    <r>
      <t xml:space="preserve">            được thay đổi theo tay số truyền, từ </t>
    </r>
    <r>
      <rPr>
        <b/>
        <sz val="11"/>
        <rFont val="Arial"/>
        <family val="2"/>
      </rPr>
      <t>i = (1 ÷ n)</t>
    </r>
  </si>
  <si>
    <r>
      <t xml:space="preserve">            </t>
    </r>
    <r>
      <rPr>
        <b/>
        <sz val="11"/>
        <rFont val="Arial"/>
        <family val="2"/>
      </rPr>
      <t>i</t>
    </r>
    <r>
      <rPr>
        <b/>
        <vertAlign val="subscript"/>
        <sz val="11"/>
        <rFont val="Arial"/>
        <family val="2"/>
      </rPr>
      <t xml:space="preserve">h1 </t>
    </r>
    <r>
      <rPr>
        <sz val="11"/>
        <rFont val="Arial"/>
        <family val="2"/>
      </rPr>
      <t xml:space="preserve">- là tay số thứ </t>
    </r>
    <r>
      <rPr>
        <b/>
        <sz val="11"/>
        <rFont val="Arial"/>
        <family val="2"/>
      </rPr>
      <t>1</t>
    </r>
  </si>
  <si>
    <r>
      <t xml:space="preserve">            </t>
    </r>
    <r>
      <rPr>
        <b/>
        <sz val="11"/>
        <rFont val="Arial"/>
        <family val="2"/>
      </rPr>
      <t>i</t>
    </r>
    <r>
      <rPr>
        <b/>
        <vertAlign val="subscript"/>
        <sz val="11"/>
        <rFont val="Arial"/>
        <family val="2"/>
      </rPr>
      <t xml:space="preserve">hn </t>
    </r>
    <r>
      <rPr>
        <sz val="11"/>
        <rFont val="Arial"/>
        <family val="2"/>
      </rPr>
      <t xml:space="preserve">- là tay số thứ </t>
    </r>
    <r>
      <rPr>
        <b/>
        <sz val="11"/>
        <rFont val="Arial"/>
        <family val="2"/>
      </rPr>
      <t>n</t>
    </r>
    <r>
      <rPr>
        <sz val="11"/>
        <rFont val="Arial"/>
        <family val="2"/>
      </rPr>
      <t>, có thể là:</t>
    </r>
  </si>
  <si>
    <r>
      <t xml:space="preserve">                   - Số truyền thẳng, với  </t>
    </r>
    <r>
      <rPr>
        <b/>
        <sz val="11"/>
        <rFont val="Arial"/>
        <family val="2"/>
      </rPr>
      <t>i</t>
    </r>
    <r>
      <rPr>
        <b/>
        <vertAlign val="subscript"/>
        <sz val="11"/>
        <rFont val="Arial"/>
        <family val="2"/>
      </rPr>
      <t>hn</t>
    </r>
    <r>
      <rPr>
        <b/>
        <sz val="11"/>
        <rFont val="Arial"/>
        <family val="2"/>
      </rPr>
      <t xml:space="preserve"> = 1</t>
    </r>
  </si>
  <si>
    <r>
      <t xml:space="preserve">                   - Số truyền tăng, với </t>
    </r>
    <r>
      <rPr>
        <b/>
        <sz val="11"/>
        <rFont val="Arial"/>
        <family val="2"/>
      </rPr>
      <t>i</t>
    </r>
    <r>
      <rPr>
        <b/>
        <vertAlign val="subscript"/>
        <sz val="11"/>
        <rFont val="Arial"/>
        <family val="2"/>
      </rPr>
      <t xml:space="preserve">hn </t>
    </r>
    <r>
      <rPr>
        <b/>
        <sz val="11"/>
        <rFont val="Arial"/>
        <family val="2"/>
      </rPr>
      <t>= (0.65 ÷ 0.85)</t>
    </r>
  </si>
  <si>
    <r>
      <t xml:space="preserve">    (</t>
    </r>
    <r>
      <rPr>
        <b/>
        <sz val="11"/>
        <rFont val="Arial"/>
        <family val="2"/>
      </rPr>
      <t>j</t>
    </r>
    <r>
      <rPr>
        <sz val="11"/>
        <rFont val="Arial"/>
        <family val="2"/>
      </rPr>
      <t xml:space="preserve">) - tỷ số truyền của hộp số phụ hay phân phối, </t>
    </r>
    <r>
      <rPr>
        <b/>
        <sz val="11"/>
        <rFont val="Arial"/>
        <family val="2"/>
      </rPr>
      <t>i</t>
    </r>
    <r>
      <rPr>
        <b/>
        <vertAlign val="subscript"/>
        <sz val="11"/>
        <rFont val="Arial"/>
        <family val="2"/>
      </rPr>
      <t>pj</t>
    </r>
    <r>
      <rPr>
        <sz val="11"/>
        <rFont val="Arial"/>
        <family val="2"/>
      </rPr>
      <t xml:space="preserve">; </t>
    </r>
  </si>
  <si>
    <r>
      <t xml:space="preserve">            được thay đổi theo tay số truyền, từ </t>
    </r>
    <r>
      <rPr>
        <b/>
        <sz val="11"/>
        <rFont val="Arial"/>
        <family val="2"/>
      </rPr>
      <t>j = (t ÷ c)</t>
    </r>
  </si>
  <si>
    <r>
      <t xml:space="preserve">            </t>
    </r>
    <r>
      <rPr>
        <b/>
        <sz val="11"/>
        <rFont val="Arial"/>
        <family val="2"/>
      </rPr>
      <t>i</t>
    </r>
    <r>
      <rPr>
        <b/>
        <vertAlign val="subscript"/>
        <sz val="11"/>
        <rFont val="Arial"/>
        <family val="2"/>
      </rPr>
      <t xml:space="preserve">pt </t>
    </r>
    <r>
      <rPr>
        <sz val="11"/>
        <rFont val="Arial"/>
        <family val="2"/>
      </rPr>
      <t>- là tỷ số truyền thấp (</t>
    </r>
    <r>
      <rPr>
        <b/>
        <sz val="11"/>
        <rFont val="Arial"/>
        <family val="2"/>
      </rPr>
      <t>t</t>
    </r>
    <r>
      <rPr>
        <sz val="11"/>
        <rFont val="Arial"/>
        <family val="2"/>
      </rPr>
      <t xml:space="preserve">), với </t>
    </r>
    <r>
      <rPr>
        <b/>
        <sz val="11"/>
        <rFont val="Arial"/>
        <family val="2"/>
      </rPr>
      <t>i</t>
    </r>
    <r>
      <rPr>
        <b/>
        <vertAlign val="subscript"/>
        <sz val="11"/>
        <rFont val="Arial"/>
        <family val="2"/>
      </rPr>
      <t>pt</t>
    </r>
    <r>
      <rPr>
        <b/>
        <sz val="11"/>
        <rFont val="Arial"/>
        <family val="2"/>
      </rPr>
      <t xml:space="preserve"> = 1</t>
    </r>
  </si>
  <si>
    <r>
      <t xml:space="preserve">            </t>
    </r>
    <r>
      <rPr>
        <b/>
        <sz val="11"/>
        <rFont val="Arial"/>
        <family val="2"/>
      </rPr>
      <t>i</t>
    </r>
    <r>
      <rPr>
        <b/>
        <vertAlign val="subscript"/>
        <sz val="11"/>
        <rFont val="Arial"/>
        <family val="2"/>
      </rPr>
      <t xml:space="preserve">pc </t>
    </r>
    <r>
      <rPr>
        <sz val="11"/>
        <rFont val="Arial"/>
        <family val="2"/>
      </rPr>
      <t>- là tỷ số truyền cao (</t>
    </r>
    <r>
      <rPr>
        <b/>
        <sz val="11"/>
        <rFont val="Arial"/>
        <family val="2"/>
      </rPr>
      <t>c</t>
    </r>
    <r>
      <rPr>
        <sz val="11"/>
        <rFont val="Arial"/>
        <family val="2"/>
      </rPr>
      <t xml:space="preserve">), với </t>
    </r>
    <r>
      <rPr>
        <b/>
        <sz val="11"/>
        <rFont val="Arial"/>
        <family val="2"/>
      </rPr>
      <t>i</t>
    </r>
    <r>
      <rPr>
        <b/>
        <vertAlign val="subscript"/>
        <sz val="11"/>
        <rFont val="Arial"/>
        <family val="2"/>
      </rPr>
      <t>pc</t>
    </r>
    <r>
      <rPr>
        <b/>
        <sz val="11"/>
        <rFont val="Arial"/>
        <family val="2"/>
      </rPr>
      <t xml:space="preserve"> &gt; 1</t>
    </r>
  </si>
  <si>
    <t xml:space="preserve"> Do đó, vận tốc xe được viết dưới dạng một hàm số:</t>
  </si>
  <si>
    <r>
      <t xml:space="preserve"> v</t>
    </r>
    <r>
      <rPr>
        <vertAlign val="subscript"/>
        <sz val="11"/>
        <rFont val="Arial"/>
        <family val="2"/>
      </rPr>
      <t>eij</t>
    </r>
    <r>
      <rPr>
        <sz val="11"/>
        <rFont val="Arial"/>
        <family val="2"/>
      </rPr>
      <t xml:space="preserve"> = f(i</t>
    </r>
    <r>
      <rPr>
        <vertAlign val="subscript"/>
        <sz val="11"/>
        <rFont val="Arial"/>
        <family val="2"/>
      </rPr>
      <t>ti,j</t>
    </r>
    <r>
      <rPr>
        <sz val="11"/>
        <rFont val="Arial"/>
        <family val="2"/>
      </rPr>
      <t>,n</t>
    </r>
    <r>
      <rPr>
        <vertAlign val="subscript"/>
        <sz val="11"/>
        <rFont val="Arial"/>
        <family val="2"/>
      </rPr>
      <t>e</t>
    </r>
    <r>
      <rPr>
        <sz val="11"/>
        <rFont val="Arial"/>
        <family val="2"/>
      </rPr>
      <t>) = 2π.r</t>
    </r>
    <r>
      <rPr>
        <vertAlign val="subscript"/>
        <sz val="11"/>
        <rFont val="Arial"/>
        <family val="2"/>
      </rPr>
      <t>b</t>
    </r>
    <r>
      <rPr>
        <sz val="11"/>
        <rFont val="Arial"/>
        <family val="2"/>
      </rPr>
      <t>.n</t>
    </r>
    <r>
      <rPr>
        <vertAlign val="subscript"/>
        <sz val="11"/>
        <rFont val="Arial"/>
        <family val="2"/>
      </rPr>
      <t>e</t>
    </r>
    <r>
      <rPr>
        <sz val="11"/>
        <rFont val="Arial"/>
        <family val="2"/>
      </rPr>
      <t>/i</t>
    </r>
    <r>
      <rPr>
        <vertAlign val="subscript"/>
        <sz val="11"/>
        <rFont val="Arial"/>
        <family val="2"/>
      </rPr>
      <t>ti,j</t>
    </r>
    <r>
      <rPr>
        <sz val="11"/>
        <rFont val="Arial"/>
        <family val="2"/>
      </rPr>
      <t>, [m/s]</t>
    </r>
  </si>
  <si>
    <r>
      <t xml:space="preserve"> v</t>
    </r>
    <r>
      <rPr>
        <vertAlign val="subscript"/>
        <sz val="11"/>
        <rFont val="Arial"/>
        <family val="2"/>
      </rPr>
      <t>eij</t>
    </r>
    <r>
      <rPr>
        <sz val="11"/>
        <rFont val="Arial"/>
        <family val="2"/>
      </rPr>
      <t xml:space="preserve"> - vận tốc xe theo 3 biến số e, i, j;</t>
    </r>
  </si>
  <si>
    <t xml:space="preserve"> π - số pi = 3.1416…</t>
  </si>
  <si>
    <r>
      <t xml:space="preserve"> r</t>
    </r>
    <r>
      <rPr>
        <vertAlign val="subscript"/>
        <sz val="11"/>
        <rFont val="Arial"/>
        <family val="2"/>
      </rPr>
      <t xml:space="preserve">b </t>
    </r>
    <r>
      <rPr>
        <sz val="11"/>
        <rFont val="Arial"/>
        <family val="2"/>
      </rPr>
      <t>- bán kính lăn bánh xe, mm;</t>
    </r>
  </si>
  <si>
    <r>
      <t xml:space="preserve"> n</t>
    </r>
    <r>
      <rPr>
        <vertAlign val="subscript"/>
        <sz val="11"/>
        <rFont val="Arial"/>
        <family val="2"/>
      </rPr>
      <t xml:space="preserve">e </t>
    </r>
    <r>
      <rPr>
        <sz val="11"/>
        <rFont val="Arial"/>
        <family val="2"/>
      </rPr>
      <t>- số vòng quay ĐCĐT sẽ thay đổi trong quá trình hoạt động, v/p;</t>
    </r>
  </si>
  <si>
    <r>
      <t xml:space="preserve"> i</t>
    </r>
    <r>
      <rPr>
        <vertAlign val="subscript"/>
        <sz val="11"/>
        <rFont val="Arial"/>
        <family val="2"/>
      </rPr>
      <t>ti,j</t>
    </r>
    <r>
      <rPr>
        <sz val="11"/>
        <rFont val="Arial"/>
        <family val="2"/>
      </rPr>
      <t xml:space="preserve"> = (i</t>
    </r>
    <r>
      <rPr>
        <vertAlign val="subscript"/>
        <sz val="11"/>
        <rFont val="Arial"/>
        <family val="2"/>
      </rPr>
      <t>hi</t>
    </r>
    <r>
      <rPr>
        <sz val="11"/>
        <rFont val="Arial"/>
        <family val="2"/>
      </rPr>
      <t>.i</t>
    </r>
    <r>
      <rPr>
        <vertAlign val="subscript"/>
        <sz val="11"/>
        <rFont val="Arial"/>
        <family val="2"/>
      </rPr>
      <t>pj</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 - tỷ số truyền trong hệ thống truyền lực tổng quát</t>
    </r>
  </si>
  <si>
    <t xml:space="preserve"> Hàm số vận tốc có thể viết lại:</t>
  </si>
  <si>
    <r>
      <t xml:space="preserve"> v</t>
    </r>
    <r>
      <rPr>
        <vertAlign val="subscript"/>
        <sz val="11"/>
        <rFont val="Arial"/>
        <family val="2"/>
      </rPr>
      <t>eij</t>
    </r>
    <r>
      <rPr>
        <sz val="11"/>
        <rFont val="Arial"/>
        <family val="2"/>
      </rPr>
      <t xml:space="preserve"> = f(i</t>
    </r>
    <r>
      <rPr>
        <vertAlign val="subscript"/>
        <sz val="11"/>
        <rFont val="Arial"/>
        <family val="2"/>
      </rPr>
      <t>ti,j</t>
    </r>
    <r>
      <rPr>
        <sz val="11"/>
        <rFont val="Arial"/>
        <family val="2"/>
      </rPr>
      <t>,n</t>
    </r>
    <r>
      <rPr>
        <vertAlign val="subscript"/>
        <sz val="11"/>
        <rFont val="Arial"/>
        <family val="2"/>
      </rPr>
      <t>e</t>
    </r>
    <r>
      <rPr>
        <sz val="11"/>
        <rFont val="Arial"/>
        <family val="2"/>
      </rPr>
      <t>) = 2π.r</t>
    </r>
    <r>
      <rPr>
        <vertAlign val="subscript"/>
        <sz val="11"/>
        <rFont val="Arial"/>
        <family val="2"/>
      </rPr>
      <t>b</t>
    </r>
    <r>
      <rPr>
        <sz val="11"/>
        <rFont val="Arial"/>
        <family val="2"/>
      </rPr>
      <t>.n</t>
    </r>
    <r>
      <rPr>
        <vertAlign val="subscript"/>
        <sz val="11"/>
        <rFont val="Arial"/>
        <family val="2"/>
      </rPr>
      <t>e</t>
    </r>
    <r>
      <rPr>
        <sz val="11"/>
        <rFont val="Arial"/>
        <family val="2"/>
      </rPr>
      <t>/((i</t>
    </r>
    <r>
      <rPr>
        <vertAlign val="subscript"/>
        <sz val="11"/>
        <rFont val="Arial"/>
        <family val="2"/>
      </rPr>
      <t>hi</t>
    </r>
    <r>
      <rPr>
        <sz val="11"/>
        <rFont val="Arial"/>
        <family val="2"/>
      </rPr>
      <t>.i</t>
    </r>
    <r>
      <rPr>
        <vertAlign val="subscript"/>
        <sz val="11"/>
        <rFont val="Arial"/>
        <family val="2"/>
      </rPr>
      <t>pj</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 [m/s]</t>
    </r>
  </si>
  <si>
    <t>2.11.2.</t>
  </si>
  <si>
    <r>
      <t xml:space="preserve"> Xác định cụm tổng thành có "tỷ số truyền không thay đổi" - (i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</si>
  <si>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Muốn vận tốc xe đạt lớn nhất (</t>
    </r>
    <r>
      <rPr>
        <b/>
        <sz val="11"/>
        <rFont val="Arial"/>
        <family val="2"/>
      </rPr>
      <t>v</t>
    </r>
    <r>
      <rPr>
        <b/>
        <vertAlign val="subscript"/>
        <sz val="11"/>
        <rFont val="Arial"/>
        <family val="2"/>
      </rPr>
      <t>max</t>
    </r>
    <r>
      <rPr>
        <sz val="11"/>
        <rFont val="Arial"/>
        <family val="2"/>
      </rPr>
      <t>), tức v</t>
    </r>
    <r>
      <rPr>
        <vertAlign val="subscript"/>
        <sz val="11"/>
        <rFont val="Arial"/>
        <family val="2"/>
      </rPr>
      <t>eij</t>
    </r>
    <r>
      <rPr>
        <sz val="11"/>
        <rFont val="Arial"/>
        <family val="2"/>
      </rPr>
      <t xml:space="preserve"> = v</t>
    </r>
    <r>
      <rPr>
        <vertAlign val="subscript"/>
        <sz val="11"/>
        <rFont val="Arial"/>
        <family val="2"/>
      </rPr>
      <t>max</t>
    </r>
    <r>
      <rPr>
        <sz val="11"/>
        <rFont val="Arial"/>
        <family val="2"/>
      </rPr>
      <t>, cần:</t>
    </r>
  </si>
  <si>
    <r>
      <t xml:space="preserve"> + Số vòng quay động cơ lớn nhất, tức n</t>
    </r>
    <r>
      <rPr>
        <vertAlign val="subscript"/>
        <sz val="11"/>
        <rFont val="Arial"/>
        <family val="2"/>
      </rPr>
      <t>e</t>
    </r>
    <r>
      <rPr>
        <sz val="11"/>
        <rFont val="Arial"/>
        <family val="2"/>
      </rPr>
      <t xml:space="preserve"> = n</t>
    </r>
    <r>
      <rPr>
        <vertAlign val="subscript"/>
        <sz val="11"/>
        <rFont val="Arial"/>
        <family val="2"/>
      </rPr>
      <t>max</t>
    </r>
    <r>
      <rPr>
        <sz val="11"/>
        <rFont val="Arial"/>
        <family val="2"/>
      </rPr>
      <t>;</t>
    </r>
  </si>
  <si>
    <r>
      <t xml:space="preserve"> + Tỷ số truyền ở hộp số chính phải nhỏ nhất, tương ứng với tay số cao nhất, i</t>
    </r>
    <r>
      <rPr>
        <vertAlign val="subscript"/>
        <sz val="11"/>
        <rFont val="Arial"/>
        <family val="2"/>
      </rPr>
      <t>hi</t>
    </r>
    <r>
      <rPr>
        <sz val="11"/>
        <rFont val="Arial"/>
        <family val="2"/>
      </rPr>
      <t>=i</t>
    </r>
    <r>
      <rPr>
        <vertAlign val="subscript"/>
        <sz val="11"/>
        <rFont val="Arial"/>
        <family val="2"/>
      </rPr>
      <t>hn</t>
    </r>
    <r>
      <rPr>
        <sz val="11"/>
        <rFont val="Arial"/>
        <family val="2"/>
      </rPr>
      <t>. I</t>
    </r>
    <r>
      <rPr>
        <vertAlign val="subscript"/>
        <sz val="11"/>
        <rFont val="Arial"/>
        <family val="2"/>
      </rPr>
      <t>hn</t>
    </r>
    <r>
      <rPr>
        <sz val="11"/>
        <rFont val="Arial"/>
        <family val="2"/>
      </rPr>
      <t xml:space="preserve"> có thể là:</t>
    </r>
  </si>
  <si>
    <r>
      <t xml:space="preserve"> - Số truyền thẳng, i</t>
    </r>
    <r>
      <rPr>
        <vertAlign val="subscript"/>
        <sz val="11"/>
        <rFont val="Arial"/>
        <family val="2"/>
      </rPr>
      <t>hn</t>
    </r>
    <r>
      <rPr>
        <sz val="11"/>
        <rFont val="Arial"/>
        <family val="2"/>
      </rPr>
      <t xml:space="preserve"> = 1; hoặc</t>
    </r>
  </si>
  <si>
    <r>
      <t xml:space="preserve"> - Số truyền tăng; [i</t>
    </r>
    <r>
      <rPr>
        <vertAlign val="subscript"/>
        <sz val="11"/>
        <rFont val="Arial"/>
        <family val="2"/>
      </rPr>
      <t>hn</t>
    </r>
    <r>
      <rPr>
        <sz val="11"/>
        <rFont val="Arial"/>
        <family val="2"/>
      </rPr>
      <t xml:space="preserve">] = (0.65 ÷ 0.85) </t>
    </r>
  </si>
  <si>
    <r>
      <t xml:space="preserve"> + Tỷ số truyền ở hộp số phụ cũng phải nhỏ nhất, ứng với tỷ số truyền thấp nhất, i</t>
    </r>
    <r>
      <rPr>
        <vertAlign val="subscript"/>
        <sz val="11"/>
        <rFont val="Arial"/>
        <family val="2"/>
      </rPr>
      <t xml:space="preserve">pj </t>
    </r>
    <r>
      <rPr>
        <sz val="11"/>
        <rFont val="Arial"/>
        <family val="2"/>
      </rPr>
      <t>= i</t>
    </r>
    <r>
      <rPr>
        <vertAlign val="subscript"/>
        <sz val="11"/>
        <rFont val="Arial"/>
        <family val="2"/>
      </rPr>
      <t>pt</t>
    </r>
    <r>
      <rPr>
        <sz val="11"/>
        <rFont val="Arial"/>
        <family val="2"/>
      </rPr>
      <t>, với i</t>
    </r>
    <r>
      <rPr>
        <vertAlign val="subscript"/>
        <sz val="11"/>
        <rFont val="Arial"/>
        <family val="2"/>
      </rPr>
      <t>pt</t>
    </r>
    <r>
      <rPr>
        <sz val="11"/>
        <rFont val="Arial"/>
        <family val="2"/>
      </rPr>
      <t xml:space="preserve"> = 1;</t>
    </r>
  </si>
  <si>
    <r>
      <t xml:space="preserve"> Do đó, v</t>
    </r>
    <r>
      <rPr>
        <vertAlign val="subscript"/>
        <sz val="11"/>
        <rFont val="Arial"/>
        <family val="2"/>
      </rPr>
      <t>max</t>
    </r>
    <r>
      <rPr>
        <sz val="11"/>
        <rFont val="Arial"/>
        <family val="2"/>
      </rPr>
      <t xml:space="preserve"> = 2π.r</t>
    </r>
    <r>
      <rPr>
        <vertAlign val="subscript"/>
        <sz val="11"/>
        <rFont val="Arial"/>
        <family val="2"/>
      </rPr>
      <t>b</t>
    </r>
    <r>
      <rPr>
        <sz val="11"/>
        <rFont val="Arial"/>
        <family val="2"/>
      </rPr>
      <t>.n</t>
    </r>
    <r>
      <rPr>
        <vertAlign val="subscript"/>
        <sz val="11"/>
        <rFont val="Arial"/>
        <family val="2"/>
      </rPr>
      <t>max</t>
    </r>
    <r>
      <rPr>
        <sz val="11"/>
        <rFont val="Arial"/>
        <family val="2"/>
      </rPr>
      <t>/((i</t>
    </r>
    <r>
      <rPr>
        <vertAlign val="subscript"/>
        <sz val="11"/>
        <rFont val="Arial"/>
        <family val="2"/>
      </rPr>
      <t>hn</t>
    </r>
    <r>
      <rPr>
        <sz val="11"/>
        <rFont val="Arial"/>
        <family val="2"/>
      </rPr>
      <t>.i</t>
    </r>
    <r>
      <rPr>
        <vertAlign val="subscript"/>
        <sz val="11"/>
        <rFont val="Arial"/>
        <family val="2"/>
      </rPr>
      <t>pt</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</si>
  <si>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Như vậy, giá trị tỷ số truyền của cụm có "tỷ số truyền không thay đổi" (i</t>
    </r>
    <r>
      <rPr>
        <vertAlign val="subscript"/>
        <sz val="11"/>
        <rFont val="Arial"/>
        <family val="2"/>
      </rPr>
      <t>o</t>
    </r>
    <r>
      <rPr>
        <sz val="11"/>
        <rFont val="Arial"/>
        <family val="2"/>
      </rPr>
      <t>.i</t>
    </r>
    <r>
      <rPr>
        <vertAlign val="subscript"/>
        <sz val="11"/>
        <rFont val="Arial"/>
        <family val="2"/>
      </rPr>
      <t>cc</t>
    </r>
    <r>
      <rPr>
        <sz val="11"/>
        <rFont val="Arial"/>
        <family val="2"/>
      </rPr>
      <t>), xác định bởi biểu thức:</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</si>
  <si>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 2π.r</t>
    </r>
    <r>
      <rPr>
        <vertAlign val="subscript"/>
        <sz val="11"/>
        <rFont val="Arial"/>
        <family val="2"/>
      </rPr>
      <t>b</t>
    </r>
    <r>
      <rPr>
        <sz val="11"/>
        <rFont val="Arial"/>
        <family val="2"/>
      </rPr>
      <t>.n</t>
    </r>
    <r>
      <rPr>
        <vertAlign val="subscript"/>
        <sz val="11"/>
        <rFont val="Arial"/>
        <family val="2"/>
      </rPr>
      <t>max</t>
    </r>
    <r>
      <rPr>
        <sz val="11"/>
        <rFont val="Arial"/>
        <family val="2"/>
      </rPr>
      <t>/((v</t>
    </r>
    <r>
      <rPr>
        <vertAlign val="subscript"/>
        <sz val="11"/>
        <rFont val="Arial"/>
        <family val="2"/>
      </rPr>
      <t>max</t>
    </r>
    <r>
      <rPr>
        <sz val="11"/>
        <rFont val="Arial"/>
        <family val="2"/>
      </rPr>
      <t>).(i</t>
    </r>
    <r>
      <rPr>
        <vertAlign val="subscript"/>
        <sz val="11"/>
        <rFont val="Arial"/>
        <family val="2"/>
      </rPr>
      <t>hn</t>
    </r>
    <r>
      <rPr>
        <sz val="11"/>
        <rFont val="Arial"/>
        <family val="2"/>
      </rPr>
      <t>.i</t>
    </r>
    <r>
      <rPr>
        <vertAlign val="subscript"/>
        <sz val="11"/>
        <rFont val="Arial"/>
        <family val="2"/>
      </rPr>
      <t>pt</t>
    </r>
    <r>
      <rPr>
        <sz val="11"/>
        <rFont val="Arial"/>
        <family val="2"/>
      </rPr>
      <t>))</t>
    </r>
  </si>
  <si>
    <r>
      <t xml:space="preserve"> Gọi [i</t>
    </r>
    <r>
      <rPr>
        <vertAlign val="subscript"/>
        <sz val="11"/>
        <rFont val="Arial"/>
        <family val="2"/>
      </rPr>
      <t>o</t>
    </r>
    <r>
      <rPr>
        <sz val="11"/>
        <rFont val="Arial"/>
        <family val="2"/>
      </rPr>
      <t>] là khoảng tỷ số truyền của truyền lực chính thuộc chủng loại xe tương ứng</t>
    </r>
  </si>
  <si>
    <r>
      <t xml:space="preserve"> So sánh giá trị (i</t>
    </r>
    <r>
      <rPr>
        <vertAlign val="subscript"/>
        <sz val="11"/>
        <rFont val="Arial"/>
        <family val="2"/>
      </rPr>
      <t>o</t>
    </r>
    <r>
      <rPr>
        <sz val="11"/>
        <rFont val="Arial"/>
        <family val="2"/>
      </rPr>
      <t>.i</t>
    </r>
    <r>
      <rPr>
        <vertAlign val="subscript"/>
        <sz val="11"/>
        <rFont val="Arial"/>
        <family val="2"/>
      </rPr>
      <t>cc</t>
    </r>
    <r>
      <rPr>
        <sz val="11"/>
        <rFont val="Arial"/>
        <family val="2"/>
      </rPr>
      <t>) với khoảng [i</t>
    </r>
    <r>
      <rPr>
        <vertAlign val="subscript"/>
        <sz val="11"/>
        <rFont val="Arial"/>
        <family val="2"/>
      </rPr>
      <t>o</t>
    </r>
    <r>
      <rPr>
        <sz val="11"/>
        <rFont val="Arial"/>
        <family val="2"/>
      </rPr>
      <t>], nếu:</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</si>
  <si>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xml:space="preserve">) </t>
    </r>
    <r>
      <rPr>
        <sz val="11"/>
        <rFont val="Symbol"/>
        <family val="1"/>
        <charset val="2"/>
      </rPr>
      <t>£</t>
    </r>
    <r>
      <rPr>
        <sz val="11"/>
        <rFont val="Arial"/>
        <family val="2"/>
      </rPr>
      <t xml:space="preserve"> [i</t>
    </r>
    <r>
      <rPr>
        <vertAlign val="subscript"/>
        <sz val="11"/>
        <rFont val="Arial"/>
        <family val="2"/>
      </rPr>
      <t>o</t>
    </r>
    <r>
      <rPr>
        <sz val="11"/>
        <rFont val="Arial"/>
        <family val="2"/>
      </rPr>
      <t>], nhóm tổng thành có tỷ số truyền "không thay đổi được" này chỉ cần bộ truyền lực trung ương là đủ đáp ứng giá trị đã tính</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</si>
  <si>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xml:space="preserve">) </t>
    </r>
    <r>
      <rPr>
        <sz val="11"/>
        <rFont val="Symbol"/>
        <family val="1"/>
        <charset val="2"/>
      </rPr>
      <t>&gt;</t>
    </r>
    <r>
      <rPr>
        <sz val="11"/>
        <rFont val="Arial"/>
        <family val="2"/>
      </rPr>
      <t xml:space="preserve"> [i</t>
    </r>
    <r>
      <rPr>
        <vertAlign val="subscript"/>
        <sz val="11"/>
        <rFont val="Arial"/>
        <family val="2"/>
      </rPr>
      <t>o</t>
    </r>
    <r>
      <rPr>
        <sz val="11"/>
        <rFont val="Arial"/>
        <family val="2"/>
      </rPr>
      <t>], nhóm tổng thành có tỷ số truyền "không thay đổi được" này không chỉ có bộ truyền lực trung ương (i</t>
    </r>
    <r>
      <rPr>
        <vertAlign val="subscript"/>
        <sz val="11"/>
        <rFont val="Arial"/>
        <family val="2"/>
      </rPr>
      <t>o</t>
    </r>
    <r>
      <rPr>
        <sz val="11"/>
        <rFont val="Arial"/>
        <family val="2"/>
      </rPr>
      <t>) mà cần cả bộ truyền lực cuối cùng (i</t>
    </r>
    <r>
      <rPr>
        <vertAlign val="subscript"/>
        <sz val="11"/>
        <rFont val="Arial"/>
        <family val="2"/>
      </rPr>
      <t>cc</t>
    </r>
    <r>
      <rPr>
        <sz val="11"/>
        <rFont val="Arial"/>
        <family val="2"/>
      </rPr>
      <t>)</t>
    </r>
  </si>
  <si>
    <t>2.11.3.</t>
  </si>
  <si>
    <r>
      <t xml:space="preserve"> Xác định cụm tổng thành có "tỷ số truyền thay đổi" - (i</t>
    </r>
    <r>
      <rPr>
        <b/>
        <vertAlign val="subscript"/>
        <sz val="11"/>
        <rFont val="Arial"/>
        <family val="2"/>
      </rPr>
      <t>hi</t>
    </r>
    <r>
      <rPr>
        <b/>
        <sz val="11"/>
        <rFont val="Arial"/>
        <family val="2"/>
      </rPr>
      <t>.i</t>
    </r>
    <r>
      <rPr>
        <b/>
        <vertAlign val="subscript"/>
        <sz val="11"/>
        <rFont val="Arial"/>
        <family val="2"/>
      </rPr>
      <t>pj</t>
    </r>
    <r>
      <rPr>
        <b/>
        <sz val="11"/>
        <rFont val="Arial"/>
        <family val="2"/>
      </rPr>
      <t>)</t>
    </r>
  </si>
  <si>
    <t xml:space="preserve"> Tỷ số truyền trong hệ thống truyền lực tổng quát thể hiện qua biểu thức:</t>
  </si>
  <si>
    <r>
      <t xml:space="preserve"> Trong đó, đã xác định được (i</t>
    </r>
    <r>
      <rPr>
        <vertAlign val="subscript"/>
        <sz val="11"/>
        <rFont val="Arial"/>
        <family val="2"/>
      </rPr>
      <t>o</t>
    </r>
    <r>
      <rPr>
        <sz val="11"/>
        <rFont val="Arial"/>
        <family val="2"/>
      </rPr>
      <t>.i</t>
    </r>
    <r>
      <rPr>
        <vertAlign val="subscript"/>
        <sz val="11"/>
        <rFont val="Arial"/>
        <family val="2"/>
      </rPr>
      <t>cc</t>
    </r>
    <r>
      <rPr>
        <sz val="11"/>
        <rFont val="Arial"/>
        <family val="2"/>
      </rPr>
      <t>) trong mục 2.11.2</t>
    </r>
  </si>
  <si>
    <r>
      <t xml:space="preserve"> Cần xác định (i</t>
    </r>
    <r>
      <rPr>
        <vertAlign val="subscript"/>
        <sz val="11"/>
        <rFont val="Arial"/>
        <family val="2"/>
      </rPr>
      <t>hi</t>
    </r>
    <r>
      <rPr>
        <sz val="11"/>
        <rFont val="Arial"/>
        <family val="2"/>
      </rPr>
      <t>.i</t>
    </r>
    <r>
      <rPr>
        <vertAlign val="subscript"/>
        <sz val="11"/>
        <rFont val="Arial"/>
        <family val="2"/>
      </rPr>
      <t>pj</t>
    </r>
    <r>
      <rPr>
        <sz val="11"/>
        <rFont val="Arial"/>
        <family val="2"/>
      </rPr>
      <t>)</t>
    </r>
  </si>
  <si>
    <r>
      <t xml:space="preserve"> Muốn vận tốc xe đạt nhỏ nhất (</t>
    </r>
    <r>
      <rPr>
        <b/>
        <sz val="11"/>
        <rFont val="Arial"/>
        <family val="2"/>
      </rPr>
      <t>v</t>
    </r>
    <r>
      <rPr>
        <b/>
        <vertAlign val="subscript"/>
        <sz val="11"/>
        <rFont val="Arial"/>
        <family val="2"/>
      </rPr>
      <t>min</t>
    </r>
    <r>
      <rPr>
        <sz val="11"/>
        <rFont val="Arial"/>
        <family val="2"/>
      </rPr>
      <t>), tức v</t>
    </r>
    <r>
      <rPr>
        <vertAlign val="subscript"/>
        <sz val="11"/>
        <rFont val="Arial"/>
        <family val="2"/>
      </rPr>
      <t>eij</t>
    </r>
    <r>
      <rPr>
        <sz val="11"/>
        <rFont val="Arial"/>
        <family val="2"/>
      </rPr>
      <t xml:space="preserve"> = v</t>
    </r>
    <r>
      <rPr>
        <vertAlign val="subscript"/>
        <sz val="11"/>
        <rFont val="Arial"/>
        <family val="2"/>
      </rPr>
      <t>min</t>
    </r>
    <r>
      <rPr>
        <sz val="11"/>
        <rFont val="Arial"/>
        <family val="2"/>
      </rPr>
      <t>, cần:</t>
    </r>
  </si>
  <si>
    <r>
      <t xml:space="preserve"> + Số vòng quay động cơ nhỏ nhất, tức n</t>
    </r>
    <r>
      <rPr>
        <vertAlign val="subscript"/>
        <sz val="11"/>
        <rFont val="Arial"/>
        <family val="2"/>
      </rPr>
      <t>e</t>
    </r>
    <r>
      <rPr>
        <sz val="11"/>
        <rFont val="Arial"/>
        <family val="2"/>
      </rPr>
      <t xml:space="preserve"> = n</t>
    </r>
    <r>
      <rPr>
        <vertAlign val="subscript"/>
        <sz val="11"/>
        <rFont val="Arial"/>
        <family val="2"/>
      </rPr>
      <t>min</t>
    </r>
    <r>
      <rPr>
        <sz val="11"/>
        <rFont val="Arial"/>
        <family val="2"/>
      </rPr>
      <t>;</t>
    </r>
  </si>
  <si>
    <r>
      <t xml:space="preserve"> + Tỷ số truyền hộp số chính phải lớn nhất, ứng với tay số 1 (đầu tiên), i</t>
    </r>
    <r>
      <rPr>
        <vertAlign val="subscript"/>
        <sz val="11"/>
        <rFont val="Arial"/>
        <family val="2"/>
      </rPr>
      <t xml:space="preserve">hi </t>
    </r>
    <r>
      <rPr>
        <sz val="11"/>
        <rFont val="Arial"/>
        <family val="2"/>
      </rPr>
      <t>= i</t>
    </r>
    <r>
      <rPr>
        <vertAlign val="subscript"/>
        <sz val="11"/>
        <rFont val="Arial"/>
        <family val="2"/>
      </rPr>
      <t>h1</t>
    </r>
    <r>
      <rPr>
        <sz val="11"/>
        <rFont val="Arial"/>
        <family val="2"/>
      </rPr>
      <t>;</t>
    </r>
  </si>
  <si>
    <r>
      <t xml:space="preserve"> + Tỷ số truyền hộp số phụ cũng phải lớn nhất, ứng với tỷ số truyền cao, i</t>
    </r>
    <r>
      <rPr>
        <vertAlign val="subscript"/>
        <sz val="11"/>
        <rFont val="Arial"/>
        <family val="2"/>
      </rPr>
      <t xml:space="preserve">pj </t>
    </r>
    <r>
      <rPr>
        <sz val="11"/>
        <rFont val="Arial"/>
        <family val="2"/>
      </rPr>
      <t>= i</t>
    </r>
    <r>
      <rPr>
        <vertAlign val="subscript"/>
        <sz val="11"/>
        <rFont val="Arial"/>
        <family val="2"/>
      </rPr>
      <t>pc</t>
    </r>
    <r>
      <rPr>
        <sz val="11"/>
        <rFont val="Arial"/>
        <family val="2"/>
      </rPr>
      <t>;</t>
    </r>
  </si>
  <si>
    <r>
      <t xml:space="preserve"> Do đó, v</t>
    </r>
    <r>
      <rPr>
        <vertAlign val="subscript"/>
        <sz val="11"/>
        <rFont val="Arial"/>
        <family val="2"/>
      </rPr>
      <t>min</t>
    </r>
    <r>
      <rPr>
        <sz val="11"/>
        <rFont val="Arial"/>
        <family val="2"/>
      </rPr>
      <t xml:space="preserve"> = 2π.r</t>
    </r>
    <r>
      <rPr>
        <vertAlign val="subscript"/>
        <sz val="11"/>
        <rFont val="Arial"/>
        <family val="2"/>
      </rPr>
      <t>b</t>
    </r>
    <r>
      <rPr>
        <sz val="11"/>
        <rFont val="Arial"/>
        <family val="2"/>
      </rPr>
      <t>.n</t>
    </r>
    <r>
      <rPr>
        <vertAlign val="subscript"/>
        <sz val="11"/>
        <rFont val="Arial"/>
        <family val="2"/>
      </rPr>
      <t>min</t>
    </r>
    <r>
      <rPr>
        <sz val="11"/>
        <rFont val="Arial"/>
        <family val="2"/>
      </rPr>
      <t>/((i</t>
    </r>
    <r>
      <rPr>
        <vertAlign val="subscript"/>
        <sz val="11"/>
        <rFont val="Arial"/>
        <family val="2"/>
      </rPr>
      <t>h1</t>
    </r>
    <r>
      <rPr>
        <sz val="11"/>
        <rFont val="Arial"/>
        <family val="2"/>
      </rPr>
      <t>.i</t>
    </r>
    <r>
      <rPr>
        <vertAlign val="subscript"/>
        <sz val="11"/>
        <rFont val="Arial"/>
        <family val="2"/>
      </rPr>
      <t>pc</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</si>
  <si>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Như vậy, giá trị tỷ số truyền của cụm có "tỷ số truyền thay đổi" (i</t>
    </r>
    <r>
      <rPr>
        <vertAlign val="subscript"/>
        <sz val="11"/>
        <rFont val="Arial"/>
        <family val="2"/>
      </rPr>
      <t>h1</t>
    </r>
    <r>
      <rPr>
        <sz val="11"/>
        <rFont val="Arial"/>
        <family val="2"/>
      </rPr>
      <t>.i</t>
    </r>
    <r>
      <rPr>
        <vertAlign val="subscript"/>
        <sz val="11"/>
        <rFont val="Arial"/>
        <family val="2"/>
      </rPr>
      <t>pc</t>
    </r>
    <r>
      <rPr>
        <sz val="11"/>
        <rFont val="Arial"/>
        <family val="2"/>
      </rPr>
      <t>), xác định bởi biểu thức:</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</si>
  <si>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 2π.r</t>
    </r>
    <r>
      <rPr>
        <vertAlign val="subscript"/>
        <sz val="11"/>
        <rFont val="Arial"/>
        <family val="2"/>
      </rPr>
      <t>b</t>
    </r>
    <r>
      <rPr>
        <sz val="11"/>
        <rFont val="Arial"/>
        <family val="2"/>
      </rPr>
      <t>.n</t>
    </r>
    <r>
      <rPr>
        <vertAlign val="subscript"/>
        <sz val="11"/>
        <rFont val="Arial"/>
        <family val="2"/>
      </rPr>
      <t>min</t>
    </r>
    <r>
      <rPr>
        <sz val="11"/>
        <rFont val="Arial"/>
        <family val="2"/>
      </rPr>
      <t>/((v</t>
    </r>
    <r>
      <rPr>
        <vertAlign val="subscript"/>
        <sz val="11"/>
        <rFont val="Arial"/>
        <family val="2"/>
      </rPr>
      <t>min</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</si>
  <si>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Gọi [i</t>
    </r>
    <r>
      <rPr>
        <vertAlign val="subscript"/>
        <sz val="11"/>
        <rFont val="Arial"/>
        <family val="2"/>
      </rPr>
      <t>h1</t>
    </r>
    <r>
      <rPr>
        <sz val="11"/>
        <rFont val="Arial"/>
        <family val="2"/>
      </rPr>
      <t>] là khoảng tỷ số truyền ở tay số 1 (đầu tiên) của của hộp số chính thuộc chủng loại xe tương ứng</t>
    </r>
  </si>
  <si>
    <r>
      <t xml:space="preserve"> So sánh giá trị (i</t>
    </r>
    <r>
      <rPr>
        <vertAlign val="subscript"/>
        <sz val="11"/>
        <rFont val="Arial"/>
        <family val="2"/>
      </rPr>
      <t>h1</t>
    </r>
    <r>
      <rPr>
        <sz val="11"/>
        <rFont val="Arial"/>
        <family val="2"/>
      </rPr>
      <t>.i</t>
    </r>
    <r>
      <rPr>
        <vertAlign val="subscript"/>
        <sz val="11"/>
        <rFont val="Arial"/>
        <family val="2"/>
      </rPr>
      <t>pc</t>
    </r>
    <r>
      <rPr>
        <sz val="11"/>
        <rFont val="Arial"/>
        <family val="2"/>
      </rPr>
      <t>) với khoảng [i</t>
    </r>
    <r>
      <rPr>
        <vertAlign val="subscript"/>
        <sz val="11"/>
        <rFont val="Arial"/>
        <family val="2"/>
      </rPr>
      <t>h1</t>
    </r>
    <r>
      <rPr>
        <sz val="11"/>
        <rFont val="Arial"/>
        <family val="2"/>
      </rPr>
      <t>], nếu:</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</si>
  <si>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xml:space="preserve">) </t>
    </r>
    <r>
      <rPr>
        <sz val="11"/>
        <rFont val="Symbol"/>
        <family val="1"/>
        <charset val="2"/>
      </rPr>
      <t>£</t>
    </r>
    <r>
      <rPr>
        <sz val="11"/>
        <rFont val="Arial"/>
        <family val="2"/>
      </rPr>
      <t xml:space="preserve"> [i</t>
    </r>
    <r>
      <rPr>
        <vertAlign val="subscript"/>
        <sz val="11"/>
        <rFont val="Arial"/>
        <family val="2"/>
      </rPr>
      <t>h1</t>
    </r>
    <r>
      <rPr>
        <sz val="11"/>
        <rFont val="Arial"/>
        <family val="2"/>
      </rPr>
      <t>], nhóm tổng thành có "tỷ số truyền thay đổi" này chỉ cần hộp số chính là đủ đáp ứng giá trị đã tính</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</si>
  <si>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xml:space="preserve">) </t>
    </r>
    <r>
      <rPr>
        <sz val="11"/>
        <rFont val="Symbol"/>
        <family val="1"/>
        <charset val="2"/>
      </rPr>
      <t>&gt;</t>
    </r>
    <r>
      <rPr>
        <sz val="11"/>
        <rFont val="Arial"/>
        <family val="2"/>
      </rPr>
      <t xml:space="preserve"> [i</t>
    </r>
    <r>
      <rPr>
        <vertAlign val="subscript"/>
        <sz val="11"/>
        <rFont val="Arial"/>
        <family val="2"/>
      </rPr>
      <t>h1</t>
    </r>
    <r>
      <rPr>
        <sz val="11"/>
        <rFont val="Arial"/>
        <family val="2"/>
      </rPr>
      <t>], nhóm tổng thành có "tỷ số truyền thay đổi" này không chỉ có hộp số chính (i</t>
    </r>
    <r>
      <rPr>
        <vertAlign val="subscript"/>
        <sz val="11"/>
        <rFont val="Arial"/>
        <family val="2"/>
      </rPr>
      <t>h1</t>
    </r>
    <r>
      <rPr>
        <sz val="11"/>
        <rFont val="Arial"/>
        <family val="2"/>
      </rPr>
      <t>) mà cần cả hộp số phụ (i</t>
    </r>
    <r>
      <rPr>
        <vertAlign val="subscript"/>
        <sz val="11"/>
        <rFont val="Arial"/>
        <family val="2"/>
      </rPr>
      <t>pc</t>
    </r>
    <r>
      <rPr>
        <sz val="11"/>
        <rFont val="Arial"/>
        <family val="2"/>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</si>
  <si>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</si>
  <si>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</si>
  <si>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</si>
  <si>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</si>
  <si>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</si>
  <si>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</si>
  <si>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</si>
  <si>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</si>
  <si>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</si>
  <si>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family val="2"/>
      </rPr>
      <t xml:space="preserve">Xác định khoảng công bội - </t>
    </r>
    <r>
      <rPr>
        <b/>
        <sz val="11"/>
        <rFont val="Arial"/>
        <family val="2"/>
      </rPr>
      <t>q</t>
    </r>
  </si>
  <si>
    <t xml:space="preserve"> Tỷ số truyền của hộp số được xếp theo cấp số nhân cần xác định công bội “q” như sau:</t>
  </si>
  <si>
    <r>
      <t xml:space="preserve"> q = i</t>
    </r>
    <r>
      <rPr>
        <vertAlign val="subscript"/>
        <sz val="11"/>
        <rFont val="Arial"/>
        <family val="2"/>
      </rPr>
      <t>h1</t>
    </r>
    <r>
      <rPr>
        <sz val="11"/>
        <rFont val="Arial"/>
        <family val="2"/>
      </rPr>
      <t>/i</t>
    </r>
    <r>
      <rPr>
        <vertAlign val="subscript"/>
        <sz val="11"/>
        <rFont val="Arial"/>
        <family val="2"/>
      </rPr>
      <t xml:space="preserve">h2 </t>
    </r>
    <r>
      <rPr>
        <sz val="11"/>
        <rFont val="Arial"/>
        <family val="2"/>
      </rPr>
      <t>= i</t>
    </r>
    <r>
      <rPr>
        <vertAlign val="subscript"/>
        <sz val="11"/>
        <rFont val="Arial"/>
        <family val="2"/>
      </rPr>
      <t>h2</t>
    </r>
    <r>
      <rPr>
        <sz val="11"/>
        <rFont val="Arial"/>
        <family val="2"/>
      </rPr>
      <t>/i</t>
    </r>
    <r>
      <rPr>
        <vertAlign val="subscript"/>
        <sz val="11"/>
        <rFont val="Arial"/>
        <family val="2"/>
      </rPr>
      <t xml:space="preserve">h3 </t>
    </r>
    <r>
      <rPr>
        <sz val="11"/>
        <rFont val="Arial"/>
        <family val="2"/>
      </rPr>
      <t>= … = i</t>
    </r>
    <r>
      <rPr>
        <vertAlign val="subscript"/>
        <sz val="11"/>
        <rFont val="Arial"/>
        <family val="2"/>
      </rPr>
      <t>h(n-1)</t>
    </r>
    <r>
      <rPr>
        <sz val="11"/>
        <rFont val="Arial"/>
        <family val="2"/>
      </rPr>
      <t>/i</t>
    </r>
    <r>
      <rPr>
        <vertAlign val="subscript"/>
        <sz val="11"/>
        <rFont val="Arial"/>
        <family val="2"/>
      </rPr>
      <t>hn</t>
    </r>
  </si>
  <si>
    <r>
      <t xml:space="preserve"> hay, q = i</t>
    </r>
    <r>
      <rPr>
        <vertAlign val="subscript"/>
        <sz val="11"/>
        <rFont val="Arial"/>
        <family val="2"/>
      </rPr>
      <t>h(n-1)</t>
    </r>
    <r>
      <rPr>
        <sz val="11"/>
        <rFont val="Arial"/>
        <family val="2"/>
      </rPr>
      <t>/i</t>
    </r>
    <r>
      <rPr>
        <vertAlign val="subscript"/>
        <sz val="11"/>
        <rFont val="Arial"/>
        <family val="2"/>
      </rPr>
      <t>hn</t>
    </r>
    <r>
      <rPr>
        <sz val="11"/>
        <rFont val="Arial"/>
        <family val="2"/>
      </rPr>
      <t xml:space="preserve"> </t>
    </r>
  </si>
  <si>
    <r>
      <t xml:space="preserve"> Trong đó: i</t>
    </r>
    <r>
      <rPr>
        <vertAlign val="subscript"/>
        <sz val="11"/>
        <rFont val="Arial"/>
        <family val="2"/>
      </rPr>
      <t>h1</t>
    </r>
    <r>
      <rPr>
        <sz val="11"/>
        <rFont val="Arial"/>
        <family val="2"/>
      </rPr>
      <t>, i</t>
    </r>
    <r>
      <rPr>
        <vertAlign val="subscript"/>
        <sz val="11"/>
        <rFont val="Arial"/>
        <family val="2"/>
      </rPr>
      <t>h2</t>
    </r>
    <r>
      <rPr>
        <sz val="11"/>
        <rFont val="Arial"/>
        <family val="2"/>
      </rPr>
      <t>, …, i</t>
    </r>
    <r>
      <rPr>
        <vertAlign val="subscript"/>
        <sz val="11"/>
        <rFont val="Arial"/>
        <family val="2"/>
      </rPr>
      <t>hn</t>
    </r>
    <r>
      <rPr>
        <sz val="11"/>
        <rFont val="Arial"/>
        <family val="2"/>
      </rPr>
      <t xml:space="preserve"> - là tỷ số truyền từ tay số 1 đến tay số n;</t>
    </r>
  </si>
  <si>
    <r>
      <t xml:space="preserve"> Với, i</t>
    </r>
    <r>
      <rPr>
        <vertAlign val="subscript"/>
        <sz val="11"/>
        <rFont val="Arial"/>
        <family val="2"/>
      </rPr>
      <t>hn</t>
    </r>
    <r>
      <rPr>
        <sz val="11"/>
        <rFont val="Arial"/>
        <family val="2"/>
      </rPr>
      <t xml:space="preserve"> - là tỷ số truyền cao nhất</t>
    </r>
  </si>
  <si>
    <r>
      <t xml:space="preserve"> Khi chọn i</t>
    </r>
    <r>
      <rPr>
        <vertAlign val="subscript"/>
        <sz val="11"/>
        <rFont val="Arial"/>
        <family val="2"/>
      </rPr>
      <t xml:space="preserve">hn </t>
    </r>
    <r>
      <rPr>
        <sz val="11"/>
        <rFont val="Arial"/>
        <family val="2"/>
      </rPr>
      <t>là số truyền tăng, tức i</t>
    </r>
    <r>
      <rPr>
        <vertAlign val="subscript"/>
        <sz val="11"/>
        <rFont val="Arial"/>
        <family val="2"/>
      </rPr>
      <t>hn</t>
    </r>
    <r>
      <rPr>
        <sz val="11"/>
        <rFont val="Arial"/>
        <family val="2"/>
      </rPr>
      <t xml:space="preserve"> nhỏ hơn (&lt;) 1, và chọn i</t>
    </r>
    <r>
      <rPr>
        <vertAlign val="subscript"/>
        <sz val="11"/>
        <rFont val="Arial"/>
        <family val="2"/>
      </rPr>
      <t>h(n-1)</t>
    </r>
    <r>
      <rPr>
        <sz val="11"/>
        <rFont val="Arial"/>
        <family val="2"/>
      </rPr>
      <t xml:space="preserve"> = 1.</t>
    </r>
  </si>
  <si>
    <r>
      <t xml:space="preserve"> Thường khoảng [i</t>
    </r>
    <r>
      <rPr>
        <vertAlign val="subscript"/>
        <sz val="11"/>
        <rFont val="Arial"/>
        <family val="2"/>
      </rPr>
      <t>hn</t>
    </r>
    <r>
      <rPr>
        <sz val="11"/>
        <rFont val="Arial"/>
        <family val="2"/>
      </rPr>
      <t>] = (0.65 ÷ 0.85),</t>
    </r>
  </si>
  <si>
    <r>
      <t xml:space="preserve"> Do đó, (i</t>
    </r>
    <r>
      <rPr>
        <vertAlign val="subscript"/>
        <sz val="11"/>
        <rFont val="Arial"/>
        <family val="2"/>
      </rPr>
      <t>h(n-1)</t>
    </r>
    <r>
      <rPr>
        <sz val="11"/>
        <rFont val="Arial"/>
        <family val="2"/>
      </rPr>
      <t>/i</t>
    </r>
    <r>
      <rPr>
        <vertAlign val="subscript"/>
        <sz val="11"/>
        <rFont val="Arial"/>
        <family val="2"/>
      </rPr>
      <t>hn</t>
    </r>
    <r>
      <rPr>
        <sz val="11"/>
        <rFont val="Arial"/>
        <family val="2"/>
      </rPr>
      <t>) = 1/(0.65 ÷ 0.85) = (1.18 ÷ 1.54)</t>
    </r>
  </si>
  <si>
    <r>
      <t xml:space="preserve"> mà, q = (i</t>
    </r>
    <r>
      <rPr>
        <vertAlign val="subscript"/>
        <sz val="11"/>
        <rFont val="Arial"/>
        <family val="2"/>
      </rPr>
      <t>h(n-1)</t>
    </r>
    <r>
      <rPr>
        <sz val="11"/>
        <rFont val="Arial"/>
        <family val="2"/>
      </rPr>
      <t>/i</t>
    </r>
    <r>
      <rPr>
        <vertAlign val="subscript"/>
        <sz val="11"/>
        <rFont val="Arial"/>
        <family val="2"/>
      </rPr>
      <t>hn</t>
    </r>
    <r>
      <rPr>
        <sz val="11"/>
        <rFont val="Arial"/>
        <family val="2"/>
      </rPr>
      <t>)</t>
    </r>
  </si>
  <si>
    <t>a.2.</t>
  </si>
  <si>
    <t xml:space="preserve"> Số lượng tay số truyền trong hộp số chính – n</t>
  </si>
  <si>
    <t>Từ biểu thức công bội trên:</t>
  </si>
  <si>
    <r>
      <t xml:space="preserve"> q = i</t>
    </r>
    <r>
      <rPr>
        <vertAlign val="subscript"/>
        <sz val="11"/>
        <rFont val="Arial"/>
        <family val="2"/>
      </rPr>
      <t>h1</t>
    </r>
    <r>
      <rPr>
        <sz val="11"/>
        <rFont val="Arial"/>
        <family val="2"/>
      </rPr>
      <t>/i</t>
    </r>
    <r>
      <rPr>
        <vertAlign val="subscript"/>
        <sz val="11"/>
        <rFont val="Arial"/>
        <family val="2"/>
      </rPr>
      <t>h2</t>
    </r>
  </si>
  <si>
    <r>
      <t xml:space="preserve"> q = i</t>
    </r>
    <r>
      <rPr>
        <vertAlign val="subscript"/>
        <sz val="11"/>
        <rFont val="Arial"/>
        <family val="2"/>
      </rPr>
      <t>h2</t>
    </r>
    <r>
      <rPr>
        <sz val="11"/>
        <rFont val="Arial"/>
        <family val="2"/>
      </rPr>
      <t>/i</t>
    </r>
    <r>
      <rPr>
        <vertAlign val="subscript"/>
        <sz val="11"/>
        <rFont val="Arial"/>
        <family val="2"/>
      </rPr>
      <t>h3</t>
    </r>
  </si>
  <si>
    <t>Suy ra:</t>
  </si>
  <si>
    <r>
      <t xml:space="preserve"> q</t>
    </r>
    <r>
      <rPr>
        <vertAlign val="superscript"/>
        <sz val="11"/>
        <rFont val="Arial"/>
        <family val="2"/>
      </rPr>
      <t>2</t>
    </r>
    <r>
      <rPr>
        <sz val="11"/>
        <rFont val="Arial"/>
        <family val="2"/>
      </rPr>
      <t xml:space="preserve"> = i</t>
    </r>
    <r>
      <rPr>
        <vertAlign val="subscript"/>
        <sz val="11"/>
        <rFont val="Arial"/>
        <family val="2"/>
      </rPr>
      <t>h1</t>
    </r>
    <r>
      <rPr>
        <sz val="11"/>
        <rFont val="Arial"/>
        <family val="2"/>
      </rPr>
      <t>/i</t>
    </r>
    <r>
      <rPr>
        <vertAlign val="subscript"/>
        <sz val="11"/>
        <rFont val="Arial"/>
        <family val="2"/>
      </rPr>
      <t>h3</t>
    </r>
  </si>
  <si>
    <t xml:space="preserve"> …</t>
  </si>
  <si>
    <t xml:space="preserve"> Do đó: </t>
  </si>
  <si>
    <r>
      <t xml:space="preserve"> q</t>
    </r>
    <r>
      <rPr>
        <vertAlign val="superscript"/>
        <sz val="11"/>
        <rFont val="Arial"/>
        <family val="2"/>
      </rPr>
      <t>(n-1)</t>
    </r>
    <r>
      <rPr>
        <sz val="11"/>
        <rFont val="Arial"/>
        <family val="2"/>
      </rPr>
      <t xml:space="preserve"> = i</t>
    </r>
    <r>
      <rPr>
        <vertAlign val="subscript"/>
        <sz val="11"/>
        <rFont val="Arial"/>
        <family val="2"/>
      </rPr>
      <t>h1</t>
    </r>
    <r>
      <rPr>
        <sz val="11"/>
        <rFont val="Arial"/>
        <family val="2"/>
      </rPr>
      <t>/i</t>
    </r>
    <r>
      <rPr>
        <vertAlign val="subscript"/>
        <sz val="11"/>
        <rFont val="Arial"/>
        <family val="2"/>
      </rPr>
      <t>hn</t>
    </r>
  </si>
  <si>
    <t xml:space="preserve"> Muốn xác định giá trị n, cần lấy "logarit" với cơ số 10 cho cả 2 vế biểu thức:</t>
  </si>
  <si>
    <r>
      <t xml:space="preserve">         log</t>
    </r>
    <r>
      <rPr>
        <vertAlign val="subscript"/>
        <sz val="11"/>
        <rFont val="Arial"/>
        <family val="2"/>
      </rPr>
      <t>10</t>
    </r>
    <r>
      <rPr>
        <sz val="11"/>
        <rFont val="Arial"/>
        <family val="2"/>
      </rPr>
      <t>q</t>
    </r>
    <r>
      <rPr>
        <vertAlign val="superscript"/>
        <sz val="11"/>
        <rFont val="Arial"/>
        <family val="2"/>
      </rPr>
      <t>(n-1)</t>
    </r>
    <r>
      <rPr>
        <sz val="11"/>
        <rFont val="Arial"/>
        <family val="2"/>
      </rPr>
      <t xml:space="preserve"> = log</t>
    </r>
    <r>
      <rPr>
        <vertAlign val="subscript"/>
        <sz val="11"/>
        <rFont val="Arial"/>
        <family val="2"/>
      </rPr>
      <t>10</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t>
    </r>
  </si>
  <si>
    <r>
      <t xml:space="preserve"> suy ra, (n-1) = (log</t>
    </r>
    <r>
      <rPr>
        <vertAlign val="subscript"/>
        <sz val="11"/>
        <rFont val="Arial"/>
        <family val="2"/>
      </rPr>
      <t>10</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))/log</t>
    </r>
    <r>
      <rPr>
        <vertAlign val="subscript"/>
        <sz val="11"/>
        <rFont val="Arial"/>
        <family val="2"/>
      </rPr>
      <t>10</t>
    </r>
    <r>
      <rPr>
        <sz val="11"/>
        <rFont val="Arial"/>
        <family val="2"/>
      </rPr>
      <t>q = 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t>
    </r>
  </si>
  <si>
    <r>
      <t xml:space="preserve"> hay,     n = </t>
    </r>
    <r>
      <rPr>
        <sz val="11"/>
        <rFont val="Arial"/>
        <family val="2"/>
      </rPr>
      <t>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</si>
  <si>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</si>
  <si>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</si>
  <si>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family val="2"/>
      </rPr>
      <t xml:space="preserve">h2 </t>
    </r>
    <r>
      <rPr>
        <sz val="11"/>
        <rFont val="Arial"/>
        <family val="2"/>
      </rPr>
      <t>- 1/i</t>
    </r>
    <r>
      <rPr>
        <vertAlign val="subscript"/>
        <sz val="11"/>
        <rFont val="Arial"/>
        <family val="2"/>
      </rPr>
      <t>h1</t>
    </r>
    <r>
      <rPr>
        <sz val="11"/>
        <rFont val="Arial"/>
        <family val="2"/>
      </rPr>
      <t>) = (1/i</t>
    </r>
    <r>
      <rPr>
        <vertAlign val="subscript"/>
        <sz val="11"/>
        <rFont val="Arial"/>
        <family val="2"/>
      </rPr>
      <t xml:space="preserve">h3 </t>
    </r>
    <r>
      <rPr>
        <sz val="11"/>
        <rFont val="Arial"/>
        <family val="2"/>
      </rPr>
      <t>- 1/i</t>
    </r>
    <r>
      <rPr>
        <vertAlign val="subscript"/>
        <sz val="11"/>
        <rFont val="Arial"/>
        <family val="2"/>
      </rPr>
      <t>h2</t>
    </r>
    <r>
      <rPr>
        <sz val="11"/>
        <rFont val="Arial"/>
        <family val="2"/>
      </rPr>
      <t>) = …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t>
    </r>
  </si>
  <si>
    <r>
      <t xml:space="preserve"> hay, a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 = (i</t>
    </r>
    <r>
      <rPr>
        <vertAlign val="subscript"/>
        <sz val="11"/>
        <rFont val="Arial"/>
        <family val="2"/>
      </rPr>
      <t xml:space="preserve">h(n-1) </t>
    </r>
    <r>
      <rPr>
        <sz val="11"/>
        <rFont val="Arial"/>
        <family val="2"/>
      </rPr>
      <t>- i</t>
    </r>
    <r>
      <rPr>
        <vertAlign val="subscript"/>
        <sz val="11"/>
        <rFont val="Arial"/>
        <family val="2"/>
      </rPr>
      <t>hn</t>
    </r>
    <r>
      <rPr>
        <sz val="11"/>
        <rFont val="Arial"/>
        <family val="2"/>
      </rPr>
      <t>)/(i</t>
    </r>
    <r>
      <rPr>
        <vertAlign val="subscript"/>
        <sz val="11"/>
        <rFont val="Arial"/>
        <family val="2"/>
      </rPr>
      <t>hn</t>
    </r>
    <r>
      <rPr>
        <sz val="11"/>
        <rFont val="Arial"/>
        <family val="2"/>
      </rPr>
      <t>.i</t>
    </r>
    <r>
      <rPr>
        <vertAlign val="subscript"/>
        <sz val="11"/>
        <rFont val="Arial"/>
        <family val="2"/>
      </rPr>
      <t>h(n-1)</t>
    </r>
    <r>
      <rPr>
        <sz val="11"/>
        <rFont val="Arial"/>
        <family val="2"/>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</si>
  <si>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</si>
  <si>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</si>
  <si>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family val="2"/>
      </rPr>
      <t>hn</t>
    </r>
    <r>
      <rPr>
        <sz val="11"/>
        <rFont val="Arial"/>
        <family val="2"/>
      </rPr>
      <t xml:space="preserve"> và i</t>
    </r>
    <r>
      <rPr>
        <vertAlign val="subscript"/>
        <sz val="11"/>
        <rFont val="Arial"/>
        <family val="2"/>
      </rPr>
      <t>h(n-1)</t>
    </r>
    <r>
      <rPr>
        <sz val="11"/>
        <rFont val="Arial"/>
        <family val="2"/>
      </rPr>
      <t xml:space="preserve"> vào biểu thức (...), thì khoảng giá trị "hằng số điều hòa a" được xác định:</t>
    </r>
  </si>
  <si>
    <r>
      <t xml:space="preserve"> [a] = (i</t>
    </r>
    <r>
      <rPr>
        <vertAlign val="subscript"/>
        <sz val="11"/>
        <rFont val="Arial"/>
        <family val="2"/>
      </rPr>
      <t xml:space="preserve">h(n-1) </t>
    </r>
    <r>
      <rPr>
        <sz val="11"/>
        <rFont val="Arial"/>
        <family val="2"/>
      </rPr>
      <t>- i</t>
    </r>
    <r>
      <rPr>
        <vertAlign val="subscript"/>
        <sz val="11"/>
        <rFont val="Arial"/>
        <family val="2"/>
      </rPr>
      <t>hn</t>
    </r>
    <r>
      <rPr>
        <sz val="11"/>
        <rFont val="Arial"/>
        <family val="2"/>
      </rPr>
      <t>)/(i</t>
    </r>
    <r>
      <rPr>
        <vertAlign val="subscript"/>
        <sz val="11"/>
        <rFont val="Arial"/>
        <family val="2"/>
      </rPr>
      <t>hn</t>
    </r>
    <r>
      <rPr>
        <sz val="11"/>
        <rFont val="Arial"/>
        <family val="2"/>
      </rPr>
      <t>.i</t>
    </r>
    <r>
      <rPr>
        <vertAlign val="subscript"/>
        <sz val="11"/>
        <rFont val="Arial"/>
        <family val="2"/>
      </rPr>
      <t>h(n-1)</t>
    </r>
    <r>
      <rPr>
        <sz val="11"/>
        <rFont val="Arial"/>
        <family val="2"/>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</si>
  <si>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</si>
  <si>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</si>
  <si>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</si>
  <si>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</si>
  <si>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family val="2"/>
      </rPr>
      <t xml:space="preserve">h2 </t>
    </r>
    <r>
      <rPr>
        <sz val="11"/>
        <rFont val="Arial"/>
        <family val="2"/>
      </rPr>
      <t>- 1/i</t>
    </r>
    <r>
      <rPr>
        <vertAlign val="subscript"/>
        <sz val="11"/>
        <rFont val="Arial"/>
        <family val="2"/>
      </rPr>
      <t>h1</t>
    </r>
    <r>
      <rPr>
        <sz val="11"/>
        <rFont val="Arial"/>
        <family val="2"/>
      </rPr>
      <t>), do đó: i</t>
    </r>
    <r>
      <rPr>
        <vertAlign val="subscript"/>
        <sz val="11"/>
        <rFont val="Arial"/>
        <family val="2"/>
      </rPr>
      <t>h2</t>
    </r>
    <r>
      <rPr>
        <sz val="11"/>
        <rFont val="Arial"/>
        <family val="2"/>
      </rPr>
      <t xml:space="preserve"> = i</t>
    </r>
    <r>
      <rPr>
        <vertAlign val="subscript"/>
        <sz val="11"/>
        <rFont val="Arial"/>
        <family val="2"/>
      </rPr>
      <t>h1</t>
    </r>
    <r>
      <rPr>
        <sz val="11"/>
        <rFont val="Arial"/>
        <family val="2"/>
      </rPr>
      <t>/(1+a.i</t>
    </r>
    <r>
      <rPr>
        <vertAlign val="subscript"/>
        <sz val="11"/>
        <rFont val="Arial"/>
        <family val="2"/>
      </rPr>
      <t>h1</t>
    </r>
    <r>
      <rPr>
        <sz val="11"/>
        <rFont val="Arial"/>
        <family val="2"/>
      </rPr>
      <t>)</t>
    </r>
  </si>
  <si>
    <r>
      <t xml:space="preserve"> a = (1/i</t>
    </r>
    <r>
      <rPr>
        <vertAlign val="subscript"/>
        <sz val="11"/>
        <rFont val="Arial"/>
        <family val="2"/>
      </rPr>
      <t xml:space="preserve">h3 </t>
    </r>
    <r>
      <rPr>
        <sz val="11"/>
        <rFont val="Arial"/>
        <family val="2"/>
      </rPr>
      <t>- 1/i</t>
    </r>
    <r>
      <rPr>
        <vertAlign val="subscript"/>
        <sz val="11"/>
        <rFont val="Arial"/>
        <family val="2"/>
      </rPr>
      <t>h2</t>
    </r>
    <r>
      <rPr>
        <sz val="11"/>
        <rFont val="Arial"/>
        <family val="2"/>
      </rPr>
      <t>), do đó: i</t>
    </r>
    <r>
      <rPr>
        <vertAlign val="subscript"/>
        <sz val="11"/>
        <rFont val="Arial"/>
        <family val="2"/>
      </rPr>
      <t xml:space="preserve">h3 </t>
    </r>
    <r>
      <rPr>
        <sz val="11"/>
        <rFont val="Arial"/>
        <family val="2"/>
      </rPr>
      <t>= i</t>
    </r>
    <r>
      <rPr>
        <vertAlign val="subscript"/>
        <sz val="11"/>
        <rFont val="Arial"/>
        <family val="2"/>
      </rPr>
      <t>h1</t>
    </r>
    <r>
      <rPr>
        <sz val="11"/>
        <rFont val="Arial"/>
        <family val="2"/>
      </rPr>
      <t>/(1+2.a.i</t>
    </r>
    <r>
      <rPr>
        <vertAlign val="subscript"/>
        <sz val="11"/>
        <rFont val="Arial"/>
        <family val="2"/>
      </rPr>
      <t>h1</t>
    </r>
    <r>
      <rPr>
        <sz val="11"/>
        <rFont val="Arial"/>
        <family val="2"/>
      </rPr>
      <t>)</t>
    </r>
  </si>
  <si>
    <t xml:space="preserve"> ……………………………………………</t>
  </si>
  <si>
    <r>
      <t xml:space="preserve"> a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 do đó: i</t>
    </r>
    <r>
      <rPr>
        <vertAlign val="subscript"/>
        <sz val="11"/>
        <rFont val="Arial"/>
        <family val="2"/>
      </rPr>
      <t xml:space="preserve">hn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</si>
  <si>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t xml:space="preserve"> Từ biểu thức: </t>
  </si>
  <si>
    <r>
      <t xml:space="preserve"> i</t>
    </r>
    <r>
      <rPr>
        <vertAlign val="subscript"/>
        <sz val="11"/>
        <rFont val="Arial"/>
        <family val="2"/>
      </rPr>
      <t xml:space="preserve">hn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</si>
  <si>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r>
      <t xml:space="preserve"> nếu, số truyền cuối cùng (i</t>
    </r>
    <r>
      <rPr>
        <vertAlign val="subscript"/>
        <sz val="11"/>
        <rFont val="Arial"/>
        <family val="2"/>
      </rPr>
      <t>hn</t>
    </r>
    <r>
      <rPr>
        <sz val="11"/>
        <rFont val="Arial"/>
        <family val="2"/>
      </rPr>
      <t>) chọn là số truyền thẳng, tức i</t>
    </r>
    <r>
      <rPr>
        <vertAlign val="subscript"/>
        <sz val="11"/>
        <rFont val="Arial"/>
        <family val="2"/>
      </rPr>
      <t>hn</t>
    </r>
    <r>
      <rPr>
        <sz val="11"/>
        <rFont val="Arial"/>
        <family val="2"/>
      </rPr>
      <t xml:space="preserve"> =1, thì:</t>
    </r>
  </si>
  <si>
    <r>
      <t xml:space="preserve"> 1</t>
    </r>
    <r>
      <rPr>
        <vertAlign val="subscript"/>
        <sz val="11"/>
        <rFont val="Arial"/>
        <family val="2"/>
      </rPr>
      <t xml:space="preserve">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</si>
  <si>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r>
      <t xml:space="preserve"> hay, 1+(n-1).a.i</t>
    </r>
    <r>
      <rPr>
        <vertAlign val="subscript"/>
        <sz val="11"/>
        <rFont val="Arial"/>
        <family val="2"/>
      </rPr>
      <t>h1</t>
    </r>
    <r>
      <rPr>
        <sz val="11"/>
        <rFont val="Arial"/>
        <family val="2"/>
      </rPr>
      <t xml:space="preserve"> = i</t>
    </r>
    <r>
      <rPr>
        <vertAlign val="subscript"/>
        <sz val="11"/>
        <rFont val="Arial"/>
        <family val="2"/>
      </rPr>
      <t>h1</t>
    </r>
  </si>
  <si>
    <r>
      <t xml:space="preserve"> Như vậy, với i</t>
    </r>
    <r>
      <rPr>
        <vertAlign val="subscript"/>
        <sz val="11"/>
        <rFont val="Arial"/>
        <family val="2"/>
      </rPr>
      <t>hn</t>
    </r>
    <r>
      <rPr>
        <sz val="11"/>
        <rFont val="Arial"/>
        <family val="2"/>
      </rPr>
      <t xml:space="preserve"> = 1, xác định được n theo biểu thức sau:</t>
    </r>
  </si>
  <si>
    <r>
      <t xml:space="preserve"> n = (i</t>
    </r>
    <r>
      <rPr>
        <vertAlign val="subscript"/>
        <sz val="11"/>
        <rFont val="Arial"/>
        <family val="2"/>
      </rPr>
      <t>h1</t>
    </r>
    <r>
      <rPr>
        <sz val="11"/>
        <rFont val="Arial"/>
        <family val="2"/>
      </rPr>
      <t xml:space="preserve"> -1)/a.i</t>
    </r>
    <r>
      <rPr>
        <vertAlign val="subscript"/>
        <sz val="11"/>
        <rFont val="Arial"/>
        <family val="2"/>
      </rPr>
      <t>h1</t>
    </r>
    <r>
      <rPr>
        <sz val="11"/>
        <rFont val="Arial"/>
        <family val="2"/>
      </rPr>
      <t xml:space="preserve"> + 1</t>
    </r>
  </si>
  <si>
    <t>2.13.</t>
  </si>
  <si>
    <t xml:space="preserve"> Giá trị tỷ số truyền số lùi</t>
  </si>
  <si>
    <r>
      <t xml:space="preserve"> Tỷ số truyền số lùi (i</t>
    </r>
    <r>
      <rPr>
        <vertAlign val="subscript"/>
        <sz val="11"/>
        <rFont val="Arial"/>
        <family val="2"/>
      </rPr>
      <t>lui</t>
    </r>
    <r>
      <rPr>
        <sz val="11"/>
        <rFont val="Arial"/>
        <family val="2"/>
      </rPr>
      <t>), thường thuộc khoảng: [i</t>
    </r>
    <r>
      <rPr>
        <vertAlign val="subscript"/>
        <sz val="11"/>
        <rFont val="Arial"/>
        <family val="2"/>
      </rPr>
      <t>lui</t>
    </r>
    <r>
      <rPr>
        <sz val="11"/>
        <rFont val="Arial"/>
        <family val="2"/>
      </rPr>
      <t>] = (1.2 ÷ 1.3).i</t>
    </r>
    <r>
      <rPr>
        <vertAlign val="subscript"/>
        <sz val="11"/>
        <rFont val="Arial"/>
        <family val="2"/>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</si>
  <si>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</si>
  <si>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</si>
  <si>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</si>
  <si>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</si>
  <si>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</si>
  <si>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</si>
  <si>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</si>
  <si>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</si>
  <si>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</si>
  <si>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</si>
  <si>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</si>
  <si>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</si>
  <si>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</si>
  <si>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</si>
  <si>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</si>
  <si>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</si>
  <si>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</si>
  <si>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</si>
  <si>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</si>
  <si>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</si>
  <si>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</si>
  <si>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</si>
  <si>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</si>
  <si>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</si>
  <si>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</si>
  <si>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</si>
  <si>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</si>
  <si>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</si>
  <si>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</si>
  <si>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</si>
  <si>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</si>
  <si>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</si>
  <si>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</si>
  <si>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</si>
  <si>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</si>
  <si>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</si>
  <si>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</si>
  <si>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</si>
  <si>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</si>
  <si>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</si>
  <si>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</si>
  <si>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</si>
  <si>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</si>
  <si>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</si>
  <si>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</si>
  <si>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</si>
  <si>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family val="2"/>
      </rPr>
      <t xml:space="preserve">hh </t>
    </r>
    <r>
      <rPr>
        <sz val="11"/>
        <rFont val="Arial"/>
        <family val="2"/>
      </rPr>
      <t xml:space="preserve">= </t>
    </r>
  </si>
  <si>
    <r>
      <t xml:space="preserve">  Do đó, G</t>
    </r>
    <r>
      <rPr>
        <vertAlign val="subscript"/>
        <sz val="11"/>
        <rFont val="Arial"/>
        <family val="2"/>
      </rPr>
      <t xml:space="preserve">e </t>
    </r>
    <r>
      <rPr>
        <sz val="11"/>
        <rFont val="Arial"/>
        <family val="2"/>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</si>
  <si>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</si>
  <si>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</si>
  <si>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</si>
  <si>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family val="2"/>
      </rPr>
      <t>1</t>
    </r>
    <r>
      <rPr>
        <sz val="11"/>
        <rFont val="Arial"/>
        <family val="2"/>
      </rPr>
      <t>, [kg]</t>
    </r>
  </si>
  <si>
    <r>
      <t xml:space="preserve"> [G</t>
    </r>
    <r>
      <rPr>
        <vertAlign val="subscript"/>
        <sz val="11"/>
        <rFont val="Arial"/>
        <family val="2"/>
      </rPr>
      <t>1</t>
    </r>
    <r>
      <rPr>
        <sz val="11"/>
        <rFont val="Arial"/>
        <family val="2"/>
      </rPr>
      <t>]%</t>
    </r>
    <r>
      <rPr>
        <vertAlign val="subscript"/>
        <sz val="11"/>
        <rFont val="Arial"/>
        <family val="2"/>
      </rPr>
      <t xml:space="preserve"> </t>
    </r>
    <r>
      <rPr>
        <sz val="11"/>
        <rFont val="Arial"/>
        <family val="2"/>
      </rPr>
      <t>=</t>
    </r>
  </si>
  <si>
    <t>(0 ÷ 0)% G</t>
  </si>
  <si>
    <r>
      <t xml:space="preserve"> Chọn, G</t>
    </r>
    <r>
      <rPr>
        <vertAlign val="subscript"/>
        <sz val="11"/>
        <rFont val="Arial"/>
        <family val="2"/>
      </rPr>
      <t xml:space="preserve">1 </t>
    </r>
    <r>
      <rPr>
        <sz val="11"/>
        <rFont val="Arial"/>
        <family val="2"/>
      </rPr>
      <t xml:space="preserve">= </t>
    </r>
  </si>
  <si>
    <r>
      <t xml:space="preserve"> G</t>
    </r>
    <r>
      <rPr>
        <vertAlign val="subscript"/>
        <sz val="11"/>
        <rFont val="Arial"/>
        <family val="2"/>
      </rPr>
      <t>1</t>
    </r>
    <r>
      <rPr>
        <sz val="11"/>
        <rFont val="Arial"/>
        <family val="2"/>
      </rPr>
      <t>%</t>
    </r>
    <r>
      <rPr>
        <vertAlign val="subscript"/>
        <sz val="11"/>
        <rFont val="Arial"/>
        <family val="2"/>
      </rPr>
      <t xml:space="preserve"> </t>
    </r>
    <r>
      <rPr>
        <sz val="11"/>
        <rFont val="Arial"/>
        <family val="2"/>
      </rPr>
      <t xml:space="preserve">= </t>
    </r>
  </si>
  <si>
    <t>Є (0 ÷ 0)% G</t>
  </si>
  <si>
    <r>
      <t xml:space="preserve"> + Sau G</t>
    </r>
    <r>
      <rPr>
        <vertAlign val="subscript"/>
        <sz val="11"/>
        <rFont val="Arial"/>
        <family val="2"/>
      </rPr>
      <t>2</t>
    </r>
    <r>
      <rPr>
        <sz val="11"/>
        <rFont val="Arial"/>
        <family val="2"/>
      </rPr>
      <t>, [kg]</t>
    </r>
  </si>
  <si>
    <r>
      <t xml:space="preserve"> [G</t>
    </r>
    <r>
      <rPr>
        <vertAlign val="subscript"/>
        <sz val="11"/>
        <rFont val="Arial"/>
        <family val="2"/>
      </rPr>
      <t>2</t>
    </r>
    <r>
      <rPr>
        <sz val="11"/>
        <rFont val="Arial"/>
        <family val="2"/>
      </rPr>
      <t>]%</t>
    </r>
    <r>
      <rPr>
        <vertAlign val="subscript"/>
        <sz val="11"/>
        <rFont val="Arial"/>
        <family val="2"/>
      </rPr>
      <t xml:space="preserve"> </t>
    </r>
    <r>
      <rPr>
        <sz val="11"/>
        <rFont val="Arial"/>
        <family val="2"/>
      </rPr>
      <t>=</t>
    </r>
  </si>
  <si>
    <r>
      <t xml:space="preserve"> Chọn, G</t>
    </r>
    <r>
      <rPr>
        <vertAlign val="subscript"/>
        <sz val="11"/>
        <rFont val="Arial"/>
        <family val="2"/>
      </rPr>
      <t xml:space="preserve">2 </t>
    </r>
    <r>
      <rPr>
        <sz val="11"/>
        <rFont val="Arial"/>
        <family val="2"/>
      </rPr>
      <t xml:space="preserve">= </t>
    </r>
  </si>
  <si>
    <r>
      <t xml:space="preserve"> G</t>
    </r>
    <r>
      <rPr>
        <vertAlign val="subscript"/>
        <sz val="11"/>
        <rFont val="Arial"/>
        <family val="2"/>
      </rPr>
      <t>2</t>
    </r>
    <r>
      <rPr>
        <sz val="11"/>
        <rFont val="Arial"/>
        <family val="2"/>
      </rPr>
      <t>%</t>
    </r>
    <r>
      <rPr>
        <vertAlign val="subscript"/>
        <sz val="11"/>
        <rFont val="Arial"/>
        <family val="2"/>
      </rPr>
      <t xml:space="preserve"> </t>
    </r>
    <r>
      <rPr>
        <sz val="11"/>
        <rFont val="Arial"/>
        <family val="2"/>
      </rPr>
      <t xml:space="preserve">= </t>
    </r>
  </si>
  <si>
    <r>
      <t xml:space="preserve"> Є (0 ÷ 0)% G</t>
    </r>
    <r>
      <rPr>
        <vertAlign val="subscript"/>
        <sz val="11"/>
        <rFont val="Arial"/>
        <family val="2"/>
      </rPr>
      <t xml:space="preserve"> </t>
    </r>
  </si>
  <si>
    <t>1.2.3</t>
  </si>
  <si>
    <r>
      <t xml:space="preserve"> </t>
    </r>
    <r>
      <rPr>
        <b/>
        <sz val="11"/>
        <rFont val="Arial"/>
        <family val="2"/>
      </rPr>
      <t>Loại mặt đường</t>
    </r>
    <r>
      <rPr>
        <sz val="11"/>
        <rFont val="Arial"/>
        <family val="2"/>
      </rPr>
      <t xml:space="preserve"> ứng với xe di chuyển có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t>
    </r>
    <r>
      <rPr>
        <b/>
        <sz val="11"/>
        <rFont val="Arial"/>
        <family val="2"/>
      </rPr>
      <t xml:space="preserve"> chọn</t>
    </r>
    <r>
      <rPr>
        <sz val="11"/>
        <rFont val="Arial"/>
        <family val="2"/>
      </rPr>
      <t>:</t>
    </r>
  </si>
  <si>
    <r>
      <t xml:space="preserve"> Vận tốc nhỏ nhất v</t>
    </r>
    <r>
      <rPr>
        <b/>
        <vertAlign val="subscript"/>
        <sz val="11"/>
        <rFont val="Arial"/>
        <family val="2"/>
      </rPr>
      <t>min</t>
    </r>
    <r>
      <rPr>
        <b/>
        <sz val="11"/>
        <rFont val="Arial"/>
        <family val="2"/>
      </rPr>
      <t>, [km/h]</t>
    </r>
  </si>
  <si>
    <t xml:space="preserve"> - Loại mặt đường xe di chuyển (bảng1)</t>
  </si>
  <si>
    <t xml:space="preserve"> - Chủng loại (bảng 3):</t>
  </si>
  <si>
    <r>
      <t xml:space="preserve"> Nên, vận tốc nhỏ nhất, thường thuộc khoảng [</t>
    </r>
    <r>
      <rPr>
        <b/>
        <sz val="11"/>
        <rFont val="Arial"/>
        <family val="2"/>
      </rPr>
      <t>v</t>
    </r>
    <r>
      <rPr>
        <b/>
        <vertAlign val="subscript"/>
        <sz val="11"/>
        <rFont val="Arial"/>
        <family val="2"/>
      </rPr>
      <t>min</t>
    </r>
    <r>
      <rPr>
        <sz val="11"/>
        <rFont val="Arial"/>
        <family val="2"/>
      </rPr>
      <t>], km/h =</t>
    </r>
  </si>
  <si>
    <r>
      <t xml:space="preserve"> Chọn: v</t>
    </r>
    <r>
      <rPr>
        <b/>
        <vertAlign val="subscript"/>
        <sz val="11"/>
        <rFont val="Arial"/>
        <family val="2"/>
      </rPr>
      <t>min</t>
    </r>
    <r>
      <rPr>
        <b/>
        <sz val="11"/>
        <rFont val="Arial"/>
        <family val="2"/>
      </rPr>
      <t xml:space="preserve"> =  </t>
    </r>
  </si>
  <si>
    <t xml:space="preserve"> Є (0 ÷ 0) km/h</t>
  </si>
  <si>
    <r>
      <t xml:space="preserve"> Vận tốc lớn nhất v</t>
    </r>
    <r>
      <rPr>
        <b/>
        <vertAlign val="subscript"/>
        <sz val="11"/>
        <rFont val="Arial"/>
        <family val="2"/>
      </rPr>
      <t>max</t>
    </r>
    <r>
      <rPr>
        <b/>
        <sz val="11"/>
        <rFont val="Arial"/>
        <family val="2"/>
      </rPr>
      <t>, [km/h]</t>
    </r>
  </si>
  <si>
    <r>
      <t xml:space="preserve"> Vận tốc lớn nhất phụ thuộc vào thông số ban đầu, </t>
    </r>
    <r>
      <rPr>
        <b/>
        <sz val="11"/>
        <rFont val="Arial"/>
        <family val="2"/>
      </rPr>
      <t>v</t>
    </r>
    <r>
      <rPr>
        <b/>
        <vertAlign val="subscript"/>
        <sz val="11"/>
        <rFont val="Arial"/>
        <family val="2"/>
      </rPr>
      <t xml:space="preserve">max </t>
    </r>
    <r>
      <rPr>
        <sz val="11"/>
        <rFont val="Arial"/>
        <family val="2"/>
      </rPr>
      <t>=</t>
    </r>
  </si>
  <si>
    <t>d.</t>
  </si>
  <si>
    <t xml:space="preserve"> Các thông số mặt đường tương ứng</t>
  </si>
  <si>
    <r>
      <t xml:space="preserve"> Xe di chuyển đạt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 với mặt đường, có:</t>
    </r>
  </si>
  <si>
    <r>
      <t xml:space="preserve"> </t>
    </r>
    <r>
      <rPr>
        <b/>
        <sz val="11"/>
        <rFont val="Arial"/>
        <family val="2"/>
      </rPr>
      <t>+ Độ dốc mặt đường (i),</t>
    </r>
    <r>
      <rPr>
        <sz val="11"/>
        <rFont val="Arial"/>
        <family val="2"/>
      </rPr>
      <t xml:space="preserve"> thường chọn thuộc khoảng [i] =</t>
    </r>
  </si>
  <si>
    <r>
      <t xml:space="preserve"> Chọn: i</t>
    </r>
    <r>
      <rPr>
        <b/>
        <sz val="11"/>
        <rFont val="Arial"/>
        <family val="2"/>
      </rPr>
      <t xml:space="preserve"> =</t>
    </r>
  </si>
  <si>
    <t xml:space="preserve"> Và dựa theo bảng 1, với mặt đường:</t>
  </si>
  <si>
    <t xml:space="preserve"> Có:</t>
  </si>
  <si>
    <r>
      <t xml:space="preserve"> + </t>
    </r>
    <r>
      <rPr>
        <b/>
        <sz val="11"/>
        <rFont val="Arial"/>
        <family val="2"/>
      </rPr>
      <t xml:space="preserve">Hệ số cản lăn ứng với vận tốc </t>
    </r>
    <r>
      <rPr>
        <b/>
        <sz val="11"/>
        <rFont val="Symbol"/>
        <family val="1"/>
        <charset val="2"/>
      </rPr>
      <t>£</t>
    </r>
    <r>
      <rPr>
        <b/>
        <sz val="11"/>
        <rFont val="Arial"/>
        <family val="2"/>
      </rPr>
      <t xml:space="preserve"> 80 km/h</t>
    </r>
    <r>
      <rPr>
        <sz val="11"/>
        <rFont val="Arial"/>
        <family val="2"/>
      </rPr>
      <t>, thường thuộc khoảng: [f</t>
    </r>
    <r>
      <rPr>
        <vertAlign val="subscript"/>
        <sz val="11"/>
        <rFont val="Arial"/>
        <family val="2"/>
      </rPr>
      <t>v</t>
    </r>
    <r>
      <rPr>
        <vertAlign val="subscript"/>
        <sz val="11"/>
        <rFont val="Symbol"/>
        <family val="1"/>
        <charset val="2"/>
      </rPr>
      <t>£</t>
    </r>
    <r>
      <rPr>
        <vertAlign val="subscript"/>
        <sz val="11"/>
        <rFont val="Arial"/>
        <family val="2"/>
      </rPr>
      <t>80km/h</t>
    </r>
    <r>
      <rPr>
        <sz val="11"/>
        <rFont val="Arial"/>
        <family val="2"/>
      </rPr>
      <t>] =</t>
    </r>
  </si>
  <si>
    <r>
      <t xml:space="preserve"> chọn:</t>
    </r>
    <r>
      <rPr>
        <sz val="11"/>
        <rFont val="Arial"/>
        <family val="2"/>
      </rPr>
      <t xml:space="preserve"> </t>
    </r>
    <r>
      <rPr>
        <b/>
        <sz val="11"/>
        <rFont val="Arial"/>
        <family val="2"/>
      </rPr>
      <t>f</t>
    </r>
    <r>
      <rPr>
        <b/>
        <vertAlign val="subscript"/>
        <sz val="11"/>
        <rFont val="Arial"/>
        <family val="2"/>
      </rPr>
      <t>v</t>
    </r>
    <r>
      <rPr>
        <b/>
        <vertAlign val="subscript"/>
        <sz val="11"/>
        <rFont val="Symbol"/>
        <family val="1"/>
        <charset val="2"/>
      </rPr>
      <t>£</t>
    </r>
    <r>
      <rPr>
        <b/>
        <vertAlign val="subscript"/>
        <sz val="11"/>
        <rFont val="Arial"/>
        <family val="2"/>
      </rPr>
      <t>80km/h</t>
    </r>
    <r>
      <rPr>
        <sz val="11"/>
        <rFont val="Arial"/>
        <family val="2"/>
      </rPr>
      <t xml:space="preserve"> =</t>
    </r>
  </si>
  <si>
    <t xml:space="preserve"> Giá trị hệ số cản lăn sẽ biến đổi khi tốc độ xe lớn hơn (&gt;) 80 km/h và được tính theo biểu thức:</t>
  </si>
  <si>
    <r>
      <t xml:space="preserve"> fv</t>
    </r>
    <r>
      <rPr>
        <vertAlign val="subscript"/>
        <sz val="11"/>
        <rFont val="Arial"/>
        <family val="2"/>
      </rPr>
      <t>max</t>
    </r>
    <r>
      <rPr>
        <sz val="11"/>
        <rFont val="Arial"/>
        <family val="2"/>
      </rPr>
      <t xml:space="preserve"> = (f</t>
    </r>
    <r>
      <rPr>
        <vertAlign val="subscript"/>
        <sz val="11"/>
        <rFont val="Arial"/>
        <family val="2"/>
      </rPr>
      <t>v£80 km/h</t>
    </r>
    <r>
      <rPr>
        <sz val="11"/>
        <rFont val="Arial"/>
        <family val="2"/>
      </rPr>
      <t>).(1+v</t>
    </r>
    <r>
      <rPr>
        <vertAlign val="superscript"/>
        <sz val="11"/>
        <rFont val="Arial"/>
        <family val="2"/>
      </rPr>
      <t>2</t>
    </r>
    <r>
      <rPr>
        <vertAlign val="subscript"/>
        <sz val="11"/>
        <rFont val="Arial"/>
        <family val="2"/>
      </rPr>
      <t>max</t>
    </r>
    <r>
      <rPr>
        <sz val="11"/>
        <rFont val="Arial"/>
        <family val="2"/>
      </rPr>
      <t>)/1500</t>
    </r>
  </si>
  <si>
    <r>
      <t xml:space="preserve"> Tính, f</t>
    </r>
    <r>
      <rPr>
        <b/>
        <vertAlign val="subscript"/>
        <sz val="11"/>
        <rFont val="Arial"/>
        <family val="2"/>
      </rPr>
      <t>(v=120 km/h)</t>
    </r>
    <r>
      <rPr>
        <b/>
        <sz val="11"/>
        <rFont val="Arial"/>
        <family val="2"/>
      </rPr>
      <t xml:space="preserve"> =</t>
    </r>
  </si>
  <si>
    <r>
      <t xml:space="preserve"> + Hệ số bám (φ),</t>
    </r>
    <r>
      <rPr>
        <sz val="11"/>
        <rFont val="Arial"/>
        <family val="2"/>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</si>
  <si>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</si>
  <si>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</si>
  <si>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</si>
  <si>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</si>
  <si>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family val="2"/>
      </rPr>
      <t>o</t>
    </r>
    <r>
      <rPr>
        <sz val="11"/>
        <rFont val="Arial"/>
        <family val="2"/>
      </rPr>
      <t>, [mm]</t>
    </r>
  </si>
  <si>
    <r>
      <t xml:space="preserve"> + Chiều rộng bao, W</t>
    </r>
    <r>
      <rPr>
        <vertAlign val="subscript"/>
        <sz val="11"/>
        <rFont val="Arial"/>
        <family val="2"/>
      </rPr>
      <t>o</t>
    </r>
    <r>
      <rPr>
        <sz val="11"/>
        <rFont val="Arial"/>
        <family val="2"/>
      </rPr>
      <t>, [mm]</t>
    </r>
  </si>
  <si>
    <r>
      <t xml:space="preserve"> + Chiều cao bao, H</t>
    </r>
    <r>
      <rPr>
        <vertAlign val="subscript"/>
        <sz val="11"/>
        <rFont val="Arial"/>
        <family val="2"/>
      </rPr>
      <t>o</t>
    </r>
    <r>
      <rPr>
        <sz val="11"/>
        <rFont val="Arial"/>
        <family val="2"/>
      </rPr>
      <t>, [mm]</t>
    </r>
  </si>
  <si>
    <t xml:space="preserve"> Tùy thuộc vào từng chủng loại:</t>
  </si>
  <si>
    <t xml:space="preserve"> Cho nên:</t>
  </si>
  <si>
    <r>
      <t xml:space="preserve"> Chiều rộng bao, thường thuộc khoảng [W</t>
    </r>
    <r>
      <rPr>
        <vertAlign val="subscript"/>
        <sz val="11"/>
        <rFont val="Arial"/>
        <family val="2"/>
      </rPr>
      <t>o</t>
    </r>
    <r>
      <rPr>
        <sz val="11"/>
        <rFont val="Arial"/>
        <family val="2"/>
      </rPr>
      <t xml:space="preserve">] = </t>
    </r>
  </si>
  <si>
    <r>
      <t xml:space="preserve"> Chọn: W</t>
    </r>
    <r>
      <rPr>
        <vertAlign val="subscript"/>
        <sz val="11"/>
        <rFont val="Arial"/>
        <family val="2"/>
      </rPr>
      <t>o</t>
    </r>
    <r>
      <rPr>
        <sz val="11"/>
        <rFont val="Arial"/>
        <family val="2"/>
      </rPr>
      <t xml:space="preserve"> =</t>
    </r>
  </si>
  <si>
    <t>Є (0 ÷ 0)</t>
  </si>
  <si>
    <r>
      <t xml:space="preserve"> Chiều cao bao, thường thuộc khoảng [H</t>
    </r>
    <r>
      <rPr>
        <vertAlign val="subscript"/>
        <sz val="11"/>
        <rFont val="Arial"/>
        <family val="2"/>
      </rPr>
      <t>o</t>
    </r>
    <r>
      <rPr>
        <sz val="11"/>
        <rFont val="Arial"/>
        <family val="2"/>
      </rPr>
      <t xml:space="preserve">] = </t>
    </r>
  </si>
  <si>
    <r>
      <t xml:space="preserve"> Chọn: H</t>
    </r>
    <r>
      <rPr>
        <vertAlign val="subscript"/>
        <sz val="11"/>
        <rFont val="Arial"/>
        <family val="2"/>
      </rPr>
      <t>o</t>
    </r>
    <r>
      <rPr>
        <sz val="11"/>
        <rFont val="Arial"/>
        <family val="2"/>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</si>
  <si>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</si>
  <si>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</si>
  <si>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family val="2"/>
      </rPr>
      <t>2</t>
    </r>
    <r>
      <rPr>
        <sz val="11"/>
        <rFont val="Arial"/>
        <family val="2"/>
      </rPr>
      <t>, loại vỏ:</t>
    </r>
  </si>
  <si>
    <t xml:space="preserve"> thường thuộc khoảng, [F] =</t>
  </si>
  <si>
    <t xml:space="preserve"> F được tính toán qua biểu thức:</t>
  </si>
  <si>
    <r>
      <t xml:space="preserve"> F = 0.8.(W</t>
    </r>
    <r>
      <rPr>
        <vertAlign val="subscript"/>
        <sz val="11"/>
        <rFont val="Arial"/>
        <family val="2"/>
      </rPr>
      <t>o</t>
    </r>
    <r>
      <rPr>
        <sz val="11"/>
        <rFont val="Arial"/>
        <family val="2"/>
      </rPr>
      <t>.H</t>
    </r>
    <r>
      <rPr>
        <vertAlign val="subscript"/>
        <sz val="11"/>
        <rFont val="Arial"/>
        <family val="2"/>
      </rPr>
      <t>o</t>
    </r>
    <r>
      <rPr>
        <sz val="11"/>
        <rFont val="Arial"/>
        <family val="2"/>
      </rPr>
      <t>), [m</t>
    </r>
    <r>
      <rPr>
        <vertAlign val="superscript"/>
        <sz val="11"/>
        <rFont val="Arial"/>
        <family val="2"/>
      </rPr>
      <t>2</t>
    </r>
    <r>
      <rPr>
        <sz val="11"/>
        <rFont val="Arial"/>
        <family val="2"/>
      </rPr>
      <t xml:space="preserve">] </t>
    </r>
  </si>
  <si>
    <t xml:space="preserve"> với:</t>
  </si>
  <si>
    <r>
      <t xml:space="preserve"> W</t>
    </r>
    <r>
      <rPr>
        <vertAlign val="subscript"/>
        <sz val="11"/>
        <rFont val="Arial"/>
        <family val="2"/>
      </rPr>
      <t>o</t>
    </r>
    <r>
      <rPr>
        <sz val="11"/>
        <rFont val="Arial"/>
        <family val="2"/>
      </rPr>
      <t xml:space="preserve"> = </t>
    </r>
  </si>
  <si>
    <r>
      <t xml:space="preserve"> H</t>
    </r>
    <r>
      <rPr>
        <vertAlign val="subscript"/>
        <sz val="11"/>
        <rFont val="Arial"/>
        <family val="2"/>
      </rPr>
      <t>o</t>
    </r>
    <r>
      <rPr>
        <sz val="11"/>
        <rFont val="Arial"/>
        <family val="2"/>
      </rPr>
      <t xml:space="preserve"> = </t>
    </r>
  </si>
  <si>
    <t xml:space="preserve"> Xác định, F =</t>
  </si>
  <si>
    <t xml:space="preserve"> + Hệ số cản khí động học (K), thuộc khoảng:</t>
  </si>
  <si>
    <r>
      <t xml:space="preserve"> + Hệ số cản khí động học K, (Ns</t>
    </r>
    <r>
      <rPr>
        <vertAlign val="superscript"/>
        <sz val="11"/>
        <rFont val="Arial"/>
        <family val="2"/>
      </rPr>
      <t>2</t>
    </r>
    <r>
      <rPr>
        <sz val="11"/>
        <rFont val="Arial"/>
        <family val="2"/>
      </rPr>
      <t>/m</t>
    </r>
    <r>
      <rPr>
        <vertAlign val="superscript"/>
        <sz val="11"/>
        <rFont val="Arial"/>
        <family val="2"/>
      </rPr>
      <t>4</t>
    </r>
    <r>
      <rPr>
        <sz val="11"/>
        <rFont val="Arial"/>
        <family val="2"/>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</si>
  <si>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</si>
  <si>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</si>
  <si>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family val="2"/>
      </rPr>
      <t>2</t>
    </r>
    <r>
      <rPr>
        <sz val="11"/>
        <rFont val="Arial"/>
        <family val="2"/>
      </rPr>
      <t>/m</t>
    </r>
    <r>
      <rPr>
        <vertAlign val="superscript"/>
        <sz val="11"/>
        <rFont val="Arial"/>
        <family val="2"/>
      </rPr>
      <t>2</t>
    </r>
    <r>
      <rPr>
        <sz val="11"/>
        <rFont val="Arial"/>
        <family val="2"/>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</si>
  <si>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</si>
  <si>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</si>
  <si>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</si>
  <si>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</si>
  <si>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</si>
  <si>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</si>
  <si>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</si>
  <si>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</si>
  <si>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</si>
  <si>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family val="2"/>
      </rPr>
      <t>+ Vị trí ĐCĐT,</t>
    </r>
    <r>
      <rPr>
        <b/>
        <sz val="11"/>
        <rFont val="Arial"/>
        <family val="2"/>
      </rPr>
      <t xml:space="preserve"> chọn</t>
    </r>
    <r>
      <rPr>
        <sz val="11"/>
        <rFont val="Arial"/>
        <family val="2"/>
      </rPr>
      <t>:</t>
    </r>
    <r>
      <rPr>
        <b/>
        <sz val="11"/>
        <rFont val="Arial"/>
        <family val="2"/>
      </rPr>
      <t xml:space="preserve"> </t>
    </r>
  </si>
  <si>
    <t>đặt ………………..</t>
  </si>
  <si>
    <r>
      <t xml:space="preserve"> + Phương dọc ĐCĐT, </t>
    </r>
    <r>
      <rPr>
        <b/>
        <sz val="11"/>
        <rFont val="Arial"/>
        <family val="2"/>
      </rPr>
      <t>chọn:</t>
    </r>
  </si>
  <si>
    <t>đặt theo ………………</t>
  </si>
  <si>
    <r>
      <t xml:space="preserve"> + Nhiên liệu sử dụng, </t>
    </r>
    <r>
      <rPr>
        <b/>
        <sz val="11"/>
        <rFont val="Arial"/>
        <family val="2"/>
      </rPr>
      <t>chọn:</t>
    </r>
  </si>
  <si>
    <t>xăng/diesel</t>
  </si>
  <si>
    <t xml:space="preserve"> Chọn số vòng quay động cơ </t>
  </si>
  <si>
    <r>
      <t xml:space="preserve"> Bộ hạn chế số vòng quay trong hệ thống nhiên liệu, </t>
    </r>
    <r>
      <rPr>
        <b/>
        <sz val="11"/>
        <rFont val="Arial"/>
        <family val="2"/>
      </rPr>
      <t>chọn</t>
    </r>
    <r>
      <rPr>
        <sz val="11"/>
        <rFont val="Arial"/>
        <family val="2"/>
      </rPr>
      <t xml:space="preserve">: </t>
    </r>
  </si>
  <si>
    <t>có/không có</t>
  </si>
  <si>
    <r>
      <t xml:space="preserve"> Dựa </t>
    </r>
    <r>
      <rPr>
        <b/>
        <sz val="11"/>
        <rFont val="Arial"/>
        <family val="2"/>
      </rPr>
      <t>theo bảng 5</t>
    </r>
    <r>
      <rPr>
        <sz val="11"/>
        <rFont val="Arial"/>
        <family val="2"/>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</si>
  <si>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</si>
  <si>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</si>
  <si>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</si>
  <si>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family val="2"/>
      </rPr>
      <t>min</t>
    </r>
    <r>
      <rPr>
        <sz val="11"/>
        <rFont val="Arial"/>
        <family val="2"/>
      </rPr>
      <t>] (vòng/phút, (v/p))</t>
    </r>
  </si>
  <si>
    <r>
      <t xml:space="preserve"> Chọn: n</t>
    </r>
    <r>
      <rPr>
        <b/>
        <vertAlign val="subscript"/>
        <sz val="11"/>
        <rFont val="Arial"/>
        <family val="2"/>
      </rPr>
      <t>min</t>
    </r>
    <r>
      <rPr>
        <b/>
        <sz val="11"/>
        <rFont val="Arial"/>
        <family val="2"/>
      </rPr>
      <t xml:space="preserve"> =</t>
    </r>
  </si>
  <si>
    <t>Є (0 ÷ 0) v/p</t>
  </si>
  <si>
    <r>
      <t xml:space="preserve"> - Hệ số theo thực nghiệm ([λ]) là tỷ số giữa số vòng quay lớn nhất (n</t>
    </r>
    <r>
      <rPr>
        <vertAlign val="subscript"/>
        <sz val="11"/>
        <rFont val="Arial"/>
        <family val="2"/>
      </rPr>
      <t>max</t>
    </r>
    <r>
      <rPr>
        <sz val="11"/>
        <rFont val="Arial"/>
        <family val="2"/>
      </rPr>
      <t>) với số vòng quay ứng với công suất lớn nhất (n</t>
    </r>
    <r>
      <rPr>
        <vertAlign val="subscript"/>
        <sz val="11"/>
        <rFont val="Arial"/>
        <family val="2"/>
      </rPr>
      <t>N</t>
    </r>
    <r>
      <rPr>
        <sz val="11"/>
        <rFont val="Arial"/>
        <family val="2"/>
      </rPr>
      <t>), tức: [λ] = (n</t>
    </r>
    <r>
      <rPr>
        <vertAlign val="subscript"/>
        <sz val="11"/>
        <rFont val="Arial"/>
        <family val="2"/>
      </rPr>
      <t>max</t>
    </r>
    <r>
      <rPr>
        <sz val="11"/>
        <rFont val="Arial"/>
        <family val="2"/>
      </rPr>
      <t>/n</t>
    </r>
    <r>
      <rPr>
        <vertAlign val="subscript"/>
        <sz val="11"/>
        <rFont val="Arial"/>
        <family val="2"/>
      </rPr>
      <t>N</t>
    </r>
    <r>
      <rPr>
        <sz val="11"/>
        <rFont val="Arial"/>
        <family val="2"/>
      </rPr>
      <t>) =</t>
    </r>
  </si>
  <si>
    <r>
      <t xml:space="preserve"> </t>
    </r>
    <r>
      <rPr>
        <b/>
        <sz val="11"/>
        <rFont val="Arial"/>
        <family val="2"/>
      </rPr>
      <t>chọn</t>
    </r>
    <r>
      <rPr>
        <sz val="11"/>
        <rFont val="Arial"/>
        <family val="2"/>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</si>
  <si>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</si>
  <si>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family val="2"/>
      </rPr>
      <t>max</t>
    </r>
    <r>
      <rPr>
        <sz val="11"/>
        <rFont val="Arial"/>
        <family val="2"/>
      </rPr>
      <t>.</t>
    </r>
  </si>
  <si>
    <t xml:space="preserve"> Các giá trị a, b, c được chọn phụ thuộc vào ĐCĐT:</t>
  </si>
  <si>
    <t xml:space="preserve"> + Sử dụng nhiên liệu:</t>
  </si>
  <si>
    <r>
      <t xml:space="preserve"> + Số kỳ ĐCĐT, </t>
    </r>
    <r>
      <rPr>
        <b/>
        <sz val="11"/>
        <rFont val="Arial"/>
        <family val="2"/>
      </rPr>
      <t>chọn:</t>
    </r>
  </si>
  <si>
    <t>2 or 4</t>
  </si>
  <si>
    <r>
      <t xml:space="preserve"> + Buồng đốt, </t>
    </r>
    <r>
      <rPr>
        <b/>
        <sz val="11"/>
        <rFont val="Arial"/>
        <family val="2"/>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</si>
  <si>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</si>
  <si>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</si>
  <si>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</si>
  <si>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</si>
  <si>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</si>
  <si>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</si>
  <si>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</si>
  <si>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</si>
  <si>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</si>
  <si>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</si>
  <si>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family val="2"/>
      </rPr>
      <t>chọn:</t>
    </r>
  </si>
  <si>
    <t>loại độc lập or phụ thuộc</t>
  </si>
  <si>
    <r>
      <t xml:space="preserve"> + Giữ hướng, </t>
    </r>
    <r>
      <rPr>
        <b/>
        <sz val="11"/>
        <rFont val="Arial"/>
        <family val="2"/>
      </rPr>
      <t>chọn:</t>
    </r>
  </si>
  <si>
    <r>
      <t xml:space="preserve"> + Đàn hồi, </t>
    </r>
    <r>
      <rPr>
        <b/>
        <sz val="11"/>
        <rFont val="Arial"/>
        <family val="2"/>
      </rPr>
      <t>chọn:</t>
    </r>
  </si>
  <si>
    <r>
      <t xml:space="preserve"> + Giảm chấn, </t>
    </r>
    <r>
      <rPr>
        <b/>
        <sz val="11"/>
        <rFont val="Arial"/>
        <family val="2"/>
      </rPr>
      <t>chọn:</t>
    </r>
  </si>
  <si>
    <t>1.2.9</t>
  </si>
  <si>
    <t>Bánh xe</t>
  </si>
  <si>
    <t>Trọng lượng bám các bánh xe</t>
  </si>
  <si>
    <r>
      <t xml:space="preserve"> Trọng lượng bám của xe (</t>
    </r>
    <r>
      <rPr>
        <b/>
        <sz val="11"/>
        <rFont val="Arial"/>
        <family val="2"/>
      </rPr>
      <t>G</t>
    </r>
    <r>
      <rPr>
        <b/>
        <sz val="11"/>
        <rFont val="Times New Roman"/>
        <family val="1"/>
      </rPr>
      <t>φ</t>
    </r>
    <r>
      <rPr>
        <sz val="11"/>
        <rFont val="Arial"/>
        <family val="2"/>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</si>
  <si>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</si>
  <si>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family val="2"/>
      </rPr>
      <t>chọn</t>
    </r>
    <r>
      <rPr>
        <sz val="11"/>
        <rFont val="Arial"/>
        <family val="2"/>
      </rPr>
      <t>:</t>
    </r>
  </si>
  <si>
    <t>… x ...</t>
  </si>
  <si>
    <r>
      <t xml:space="preserve"> + Vị trí "</t>
    </r>
    <r>
      <rPr>
        <b/>
        <sz val="11"/>
        <rFont val="Arial"/>
        <family val="2"/>
      </rPr>
      <t>B</t>
    </r>
    <r>
      <rPr>
        <sz val="11"/>
        <rFont val="Arial"/>
        <family val="2"/>
      </rPr>
      <t xml:space="preserve">": </t>
    </r>
    <r>
      <rPr>
        <b/>
        <sz val="11"/>
        <rFont val="Arial"/>
        <family val="2"/>
      </rPr>
      <t>chọn</t>
    </r>
    <r>
      <rPr>
        <sz val="11"/>
        <rFont val="Arial"/>
        <family val="2"/>
      </rPr>
      <t>:</t>
    </r>
  </si>
  <si>
    <t>ở phía trục cầu …</t>
  </si>
  <si>
    <r>
      <t xml:space="preserve"> + Trọng lượng bản thân xe - </t>
    </r>
    <r>
      <rPr>
        <b/>
        <sz val="11"/>
        <rFont val="Arial"/>
        <family val="2"/>
      </rPr>
      <t>G</t>
    </r>
    <r>
      <rPr>
        <b/>
        <vertAlign val="subscript"/>
        <sz val="11"/>
        <rFont val="Arial"/>
        <family val="2"/>
      </rPr>
      <t xml:space="preserve">o </t>
    </r>
    <r>
      <rPr>
        <sz val="11"/>
        <rFont val="Arial"/>
        <family val="2"/>
      </rPr>
      <t>- đặt:</t>
    </r>
  </si>
  <si>
    <r>
      <t xml:space="preserve">   - Lên các bánh xe trục cầu phía trước, </t>
    </r>
    <r>
      <rPr>
        <b/>
        <sz val="11"/>
        <rFont val="Arial"/>
        <family val="2"/>
      </rPr>
      <t>G</t>
    </r>
    <r>
      <rPr>
        <b/>
        <vertAlign val="subscript"/>
        <sz val="11"/>
        <rFont val="Arial"/>
        <family val="2"/>
      </rPr>
      <t>o1</t>
    </r>
    <r>
      <rPr>
        <sz val="11"/>
        <rFont val="Arial"/>
        <family val="2"/>
      </rPr>
      <t>, [kg] =</t>
    </r>
  </si>
  <si>
    <r>
      <t xml:space="preserve">   - Lên các bánh xe trục cầu phía sau, </t>
    </r>
    <r>
      <rPr>
        <b/>
        <sz val="11"/>
        <rFont val="Arial"/>
        <family val="2"/>
      </rPr>
      <t>G</t>
    </r>
    <r>
      <rPr>
        <b/>
        <vertAlign val="subscript"/>
        <sz val="11"/>
        <rFont val="Arial"/>
        <family val="2"/>
      </rPr>
      <t>o2</t>
    </r>
    <r>
      <rPr>
        <sz val="11"/>
        <rFont val="Arial"/>
        <family val="2"/>
      </rPr>
      <t>, [kg] =</t>
    </r>
  </si>
  <si>
    <r>
      <t xml:space="preserve"> Với vị trí B, trọng lượng bám (</t>
    </r>
    <r>
      <rPr>
        <b/>
        <sz val="11"/>
        <rFont val="Arial"/>
        <family val="2"/>
      </rPr>
      <t>G</t>
    </r>
    <r>
      <rPr>
        <b/>
        <vertAlign val="subscript"/>
        <sz val="11"/>
        <rFont val="Times New Roman"/>
        <family val="1"/>
      </rPr>
      <t>φ</t>
    </r>
    <r>
      <rPr>
        <sz val="11"/>
        <rFont val="Arial"/>
        <family val="2"/>
      </rPr>
      <t>) của xe được xác định:</t>
    </r>
  </si>
  <si>
    <r>
      <t xml:space="preserve"> Hệ số bám (</t>
    </r>
    <r>
      <rPr>
        <b/>
        <sz val="11"/>
        <rFont val="Arial"/>
        <family val="2"/>
      </rPr>
      <t>φ</t>
    </r>
    <r>
      <rPr>
        <sz val="11"/>
        <rFont val="Arial"/>
        <family val="2"/>
      </rPr>
      <t xml:space="preserve">) của các bánh xe chủ động có giá trị, φ =  </t>
    </r>
  </si>
  <si>
    <r>
      <t xml:space="preserve"> </t>
    </r>
    <r>
      <rPr>
        <b/>
        <sz val="11"/>
        <rFont val="Arial"/>
        <family val="2"/>
      </rPr>
      <t>G</t>
    </r>
    <r>
      <rPr>
        <b/>
        <vertAlign val="subscript"/>
        <sz val="11"/>
        <rFont val="Times New Roman"/>
        <family val="1"/>
      </rPr>
      <t>φ</t>
    </r>
    <r>
      <rPr>
        <sz val="11"/>
        <rFont val="Arial"/>
        <family val="2"/>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</si>
  <si>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</si>
  <si>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</si>
  <si>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</si>
  <si>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family val="2"/>
      </rPr>
      <t>G</t>
    </r>
    <r>
      <rPr>
        <b/>
        <vertAlign val="subscript"/>
        <sz val="11"/>
        <rFont val="Arial"/>
        <family val="2"/>
      </rPr>
      <t>1</t>
    </r>
    <r>
      <rPr>
        <vertAlign val="subscript"/>
        <sz val="11"/>
        <rFont val="Arial"/>
        <family val="2"/>
      </rPr>
      <t xml:space="preserve"> </t>
    </r>
    <r>
      <rPr>
        <sz val="11"/>
        <rFont val="Arial"/>
        <family val="2"/>
      </rPr>
      <t>[kg] =</t>
    </r>
  </si>
  <si>
    <r>
      <t xml:space="preserve"> + Ở một đầu trục cầu phía trước, </t>
    </r>
    <r>
      <rPr>
        <b/>
        <sz val="11"/>
        <rFont val="Arial"/>
        <family val="2"/>
      </rPr>
      <t>G</t>
    </r>
    <r>
      <rPr>
        <b/>
        <vertAlign val="subscript"/>
        <sz val="11"/>
        <rFont val="Arial"/>
        <family val="2"/>
      </rPr>
      <t>W1</t>
    </r>
    <r>
      <rPr>
        <vertAlign val="subscript"/>
        <sz val="11"/>
        <rFont val="Arial"/>
        <family val="2"/>
      </rPr>
      <t xml:space="preserve"> </t>
    </r>
    <r>
      <rPr>
        <sz val="11"/>
        <rFont val="Arial"/>
        <family val="2"/>
      </rPr>
      <t>[kg] = G</t>
    </r>
    <r>
      <rPr>
        <vertAlign val="subscript"/>
        <sz val="11"/>
        <rFont val="Arial"/>
        <family val="2"/>
      </rPr>
      <t>1</t>
    </r>
    <r>
      <rPr>
        <sz val="11"/>
        <rFont val="Arial"/>
        <family val="2"/>
      </rPr>
      <t xml:space="preserve">/2 = </t>
    </r>
  </si>
  <si>
    <r>
      <t xml:space="preserve"> + Ở phía trục cầu sau, </t>
    </r>
    <r>
      <rPr>
        <b/>
        <sz val="11"/>
        <rFont val="Arial"/>
        <family val="2"/>
      </rPr>
      <t>G</t>
    </r>
    <r>
      <rPr>
        <b/>
        <vertAlign val="subscript"/>
        <sz val="11"/>
        <rFont val="Arial"/>
        <family val="2"/>
      </rPr>
      <t>2</t>
    </r>
    <r>
      <rPr>
        <sz val="11"/>
        <rFont val="Arial"/>
        <family val="2"/>
      </rPr>
      <t xml:space="preserve"> [kg] =</t>
    </r>
  </si>
  <si>
    <r>
      <t xml:space="preserve"> + Ở một đầu trục cầu phía sau, G</t>
    </r>
    <r>
      <rPr>
        <vertAlign val="subscript"/>
        <sz val="11"/>
        <rFont val="Arial"/>
        <family val="2"/>
      </rPr>
      <t>W2</t>
    </r>
    <r>
      <rPr>
        <sz val="11"/>
        <rFont val="Arial"/>
        <family val="2"/>
      </rPr>
      <t xml:space="preserve"> [kg] = G</t>
    </r>
    <r>
      <rPr>
        <vertAlign val="subscript"/>
        <sz val="11"/>
        <rFont val="Arial"/>
        <family val="2"/>
      </rPr>
      <t>2</t>
    </r>
    <r>
      <rPr>
        <sz val="11"/>
        <rFont val="Arial"/>
        <family val="2"/>
      </rPr>
      <t xml:space="preserve">/2 = </t>
    </r>
  </si>
  <si>
    <r>
      <t xml:space="preserve"> Vận tốc lớn nhất của xe, v</t>
    </r>
    <r>
      <rPr>
        <b/>
        <vertAlign val="subscript"/>
        <sz val="11"/>
        <rFont val="Arial"/>
        <family val="2"/>
      </rPr>
      <t>max</t>
    </r>
    <r>
      <rPr>
        <b/>
        <sz val="11"/>
        <rFont val="Arial"/>
        <family val="2"/>
      </rPr>
      <t xml:space="preserve">, [km/h] </t>
    </r>
    <r>
      <rPr>
        <sz val="11"/>
        <rFont val="Arial"/>
        <family val="2"/>
      </rPr>
      <t>=</t>
    </r>
  </si>
  <si>
    <t>b.3.</t>
  </si>
  <si>
    <t xml:space="preserve"> Áp suất lốp xe</t>
  </si>
  <si>
    <t xml:space="preserve"> Do chủng loại xe:</t>
  </si>
  <si>
    <r>
      <t xml:space="preserve"> Áp suất lốp, </t>
    </r>
    <r>
      <rPr>
        <b/>
        <sz val="11"/>
        <rFont val="Arial"/>
        <family val="2"/>
      </rPr>
      <t>chọn</t>
    </r>
    <r>
      <rPr>
        <sz val="11"/>
        <rFont val="Arial"/>
        <family val="2"/>
      </rPr>
      <t>:</t>
    </r>
  </si>
  <si>
    <t>thấp or cao</t>
  </si>
  <si>
    <t xml:space="preserve"> Nên có khoảng [λ] =</t>
  </si>
  <si>
    <r>
      <t xml:space="preserve"> </t>
    </r>
    <r>
      <rPr>
        <b/>
        <sz val="11"/>
        <rFont val="Arial"/>
        <family val="2"/>
      </rPr>
      <t>Chọn:</t>
    </r>
    <r>
      <rPr>
        <sz val="11"/>
        <rFont val="Arial"/>
        <family val="2"/>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</si>
  <si>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</si>
  <si>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</si>
  <si>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</si>
  <si>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</si>
  <si>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</si>
  <si>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</si>
  <si>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</si>
  <si>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</si>
  <si>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</si>
  <si>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family val="2"/>
      </rPr>
      <t>r</t>
    </r>
    <r>
      <rPr>
        <b/>
        <vertAlign val="subscript"/>
        <sz val="11"/>
        <rFont val="Arial"/>
        <family val="2"/>
      </rPr>
      <t>o</t>
    </r>
    <r>
      <rPr>
        <sz val="11"/>
        <rFont val="Arial"/>
        <family val="2"/>
      </rPr>
      <t>, [mm]</t>
    </r>
  </si>
  <si>
    <r>
      <t xml:space="preserve"> r</t>
    </r>
    <r>
      <rPr>
        <b/>
        <vertAlign val="subscript"/>
        <sz val="11"/>
        <rFont val="Arial"/>
        <family val="2"/>
      </rPr>
      <t xml:space="preserve">o </t>
    </r>
    <r>
      <rPr>
        <b/>
        <sz val="11"/>
        <rFont val="Arial"/>
        <family val="2"/>
      </rPr>
      <t>= (A + (B %).A)/2</t>
    </r>
  </si>
  <si>
    <r>
      <t xml:space="preserve"> Xác định: r</t>
    </r>
    <r>
      <rPr>
        <b/>
        <vertAlign val="subscript"/>
        <sz val="11"/>
        <rFont val="Arial"/>
        <family val="2"/>
      </rPr>
      <t xml:space="preserve">o </t>
    </r>
    <r>
      <rPr>
        <b/>
        <sz val="11"/>
        <rFont val="Arial"/>
        <family val="2"/>
      </rPr>
      <t xml:space="preserve">= </t>
    </r>
  </si>
  <si>
    <r>
      <t xml:space="preserve"> - Bán kính lăn, </t>
    </r>
    <r>
      <rPr>
        <b/>
        <sz val="11"/>
        <rFont val="Arial"/>
        <family val="2"/>
      </rPr>
      <t>r</t>
    </r>
    <r>
      <rPr>
        <b/>
        <vertAlign val="subscript"/>
        <sz val="11"/>
        <rFont val="Arial"/>
        <family val="2"/>
      </rPr>
      <t>b</t>
    </r>
    <r>
      <rPr>
        <sz val="11"/>
        <rFont val="Arial"/>
        <family val="2"/>
      </rPr>
      <t>, [mm]</t>
    </r>
  </si>
  <si>
    <r>
      <t xml:space="preserve"> </t>
    </r>
    <r>
      <rPr>
        <sz val="11"/>
        <rFont val="Arial"/>
        <family val="2"/>
      </rPr>
      <t>Được xác định,</t>
    </r>
    <r>
      <rPr>
        <b/>
        <sz val="11"/>
        <rFont val="Arial"/>
        <family val="2"/>
      </rPr>
      <t xml:space="preserve"> r</t>
    </r>
    <r>
      <rPr>
        <b/>
        <vertAlign val="subscript"/>
        <sz val="11"/>
        <rFont val="Arial"/>
        <family val="2"/>
      </rPr>
      <t>b</t>
    </r>
    <r>
      <rPr>
        <b/>
        <sz val="11"/>
        <rFont val="Arial"/>
        <family val="2"/>
      </rPr>
      <t xml:space="preserve"> = </t>
    </r>
    <r>
      <rPr>
        <b/>
        <sz val="11"/>
        <rFont val="Times New Roman"/>
        <family val="1"/>
      </rPr>
      <t>λ</t>
    </r>
    <r>
      <rPr>
        <b/>
        <sz val="9.35"/>
        <rFont val="Arial"/>
        <family val="2"/>
      </rPr>
      <t>.</t>
    </r>
    <r>
      <rPr>
        <b/>
        <sz val="11"/>
        <rFont val="Arial"/>
        <family val="2"/>
      </rPr>
      <t>r</t>
    </r>
    <r>
      <rPr>
        <b/>
        <vertAlign val="subscript"/>
        <sz val="11"/>
        <rFont val="Arial"/>
        <family val="2"/>
      </rPr>
      <t>o</t>
    </r>
    <r>
      <rPr>
        <b/>
        <sz val="11"/>
        <rFont val="Arial"/>
        <family val="2"/>
      </rPr>
      <t xml:space="preserve"> =</t>
    </r>
  </si>
  <si>
    <t>1.3.</t>
  </si>
  <si>
    <t>Hệ thống truyền động</t>
  </si>
  <si>
    <r>
      <t xml:space="preserve"> </t>
    </r>
    <r>
      <rPr>
        <b/>
        <i/>
        <sz val="11"/>
        <rFont val="Arial"/>
        <family val="2"/>
      </rPr>
      <t>Tổng thành tổng quát</t>
    </r>
  </si>
  <si>
    <r>
      <t xml:space="preserve">       Cao, </t>
    </r>
    <r>
      <rPr>
        <b/>
        <sz val="11"/>
        <rFont val="Arial"/>
        <family val="2"/>
      </rPr>
      <t>i</t>
    </r>
    <r>
      <rPr>
        <b/>
        <vertAlign val="subscript"/>
        <sz val="11"/>
        <rFont val="Arial"/>
        <family val="2"/>
      </rPr>
      <t>pc</t>
    </r>
    <r>
      <rPr>
        <sz val="11"/>
        <rFont val="Arial"/>
        <family val="2"/>
      </rPr>
      <t xml:space="preserve">; </t>
    </r>
  </si>
  <si>
    <r>
      <t xml:space="preserve">       Thấp, </t>
    </r>
    <r>
      <rPr>
        <b/>
        <sz val="11"/>
        <rFont val="Arial"/>
        <family val="2"/>
      </rPr>
      <t>i</t>
    </r>
    <r>
      <rPr>
        <b/>
        <vertAlign val="subscript"/>
        <sz val="11"/>
        <rFont val="Arial"/>
        <family val="2"/>
      </rPr>
      <t>pt</t>
    </r>
    <r>
      <rPr>
        <sz val="11"/>
        <rFont val="Arial"/>
        <family val="2"/>
      </rPr>
      <t xml:space="preserve">; </t>
    </r>
  </si>
  <si>
    <r>
      <t xml:space="preserve">   - Tỷ số truyền, </t>
    </r>
    <r>
      <rPr>
        <b/>
        <sz val="11"/>
        <rFont val="Arial"/>
        <family val="2"/>
      </rPr>
      <t>i</t>
    </r>
    <r>
      <rPr>
        <b/>
        <vertAlign val="subscript"/>
        <sz val="11"/>
        <rFont val="Arial"/>
        <family val="2"/>
      </rPr>
      <t>o</t>
    </r>
    <r>
      <rPr>
        <sz val="11"/>
        <rFont val="Arial"/>
        <family val="2"/>
      </rPr>
      <t xml:space="preserve">; </t>
    </r>
  </si>
  <si>
    <r>
      <t xml:space="preserve"> 5. Vi sai (TLC): hiệu suất, </t>
    </r>
    <r>
      <rPr>
        <b/>
        <sz val="11"/>
        <rFont val="Arial"/>
        <family val="2"/>
      </rPr>
      <t>η</t>
    </r>
    <r>
      <rPr>
        <b/>
        <vertAlign val="subscript"/>
        <sz val="11"/>
        <rFont val="Arial"/>
        <family val="2"/>
      </rPr>
      <t>v</t>
    </r>
    <r>
      <rPr>
        <sz val="11"/>
        <rFont val="Arial"/>
        <family val="2"/>
      </rPr>
      <t xml:space="preserve">; </t>
    </r>
  </si>
  <si>
    <r>
      <t xml:space="preserve">   - Tỷ số truyền, </t>
    </r>
    <r>
      <rPr>
        <b/>
        <sz val="11"/>
        <rFont val="Arial"/>
        <family val="2"/>
      </rPr>
      <t>i</t>
    </r>
    <r>
      <rPr>
        <b/>
        <vertAlign val="subscript"/>
        <sz val="11"/>
        <rFont val="Arial"/>
        <family val="2"/>
      </rPr>
      <t>cc</t>
    </r>
    <r>
      <rPr>
        <sz val="11"/>
        <rFont val="Arial"/>
        <family val="2"/>
      </rPr>
      <t xml:space="preserve">; </t>
    </r>
  </si>
  <si>
    <r>
      <t xml:space="preserve">Hiệu suất tổng thành tổng quát, </t>
    </r>
    <r>
      <rPr>
        <b/>
        <sz val="11"/>
        <rFont val="Arial"/>
        <family val="2"/>
      </rPr>
      <t>η</t>
    </r>
    <r>
      <rPr>
        <b/>
        <vertAlign val="subscript"/>
        <sz val="11"/>
        <rFont val="Arial"/>
        <family val="2"/>
      </rPr>
      <t>t</t>
    </r>
    <r>
      <rPr>
        <b/>
        <i/>
        <sz val="11"/>
        <rFont val="Arial"/>
        <family val="2"/>
      </rPr>
      <t>;</t>
    </r>
  </si>
  <si>
    <t xml:space="preserve"> Được thể hiện qua biểu thức</t>
  </si>
  <si>
    <r>
      <t xml:space="preserve">Tỷ số truyền tổng thành tổng quát, </t>
    </r>
    <r>
      <rPr>
        <b/>
        <sz val="11"/>
        <rFont val="Arial"/>
        <family val="2"/>
      </rPr>
      <t>i</t>
    </r>
    <r>
      <rPr>
        <b/>
        <vertAlign val="subscript"/>
        <sz val="11"/>
        <rFont val="Arial"/>
        <family val="2"/>
      </rPr>
      <t>t</t>
    </r>
    <r>
      <rPr>
        <b/>
        <i/>
        <sz val="11"/>
        <rFont val="Arial"/>
        <family val="2"/>
      </rPr>
      <t>;</t>
    </r>
  </si>
  <si>
    <r>
      <t>i</t>
    </r>
    <r>
      <rPr>
        <b/>
        <vertAlign val="subscript"/>
        <sz val="11"/>
        <rFont val="Arial"/>
        <family val="2"/>
      </rPr>
      <t>ti,j</t>
    </r>
    <r>
      <rPr>
        <b/>
        <sz val="11"/>
        <rFont val="Arial"/>
        <family val="2"/>
      </rPr>
      <t xml:space="preserve"> = (i</t>
    </r>
    <r>
      <rPr>
        <b/>
        <vertAlign val="subscript"/>
        <sz val="11"/>
        <rFont val="Arial"/>
        <family val="2"/>
      </rPr>
      <t>hi</t>
    </r>
    <r>
      <rPr>
        <b/>
        <sz val="11"/>
        <rFont val="Arial"/>
        <family val="2"/>
      </rPr>
      <t>.i</t>
    </r>
    <r>
      <rPr>
        <b/>
        <vertAlign val="subscript"/>
        <sz val="11"/>
        <rFont val="Arial"/>
        <family val="2"/>
      </rPr>
      <t>pj</t>
    </r>
    <r>
      <rPr>
        <b/>
        <sz val="11"/>
        <rFont val="Arial"/>
        <family val="2"/>
      </rPr>
      <t>).(i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</si>
  <si>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Vì chưa xác định được tổng thành hệ thống truyền lực cho xe, nên dựa theo </t>
    </r>
    <r>
      <rPr>
        <b/>
        <sz val="11"/>
        <rFont val="Arial"/>
        <family val="2"/>
      </rPr>
      <t>bảng 8</t>
    </r>
    <r>
      <rPr>
        <sz val="11"/>
        <rFont val="Arial"/>
        <family val="2"/>
      </rPr>
      <t xml:space="preserve"> với chủng loại:</t>
    </r>
  </si>
  <si>
    <r>
      <t xml:space="preserve"> Nên, </t>
    </r>
    <r>
      <rPr>
        <b/>
        <sz val="11"/>
        <rFont val="Arial"/>
        <family val="2"/>
      </rPr>
      <t>chọn: η</t>
    </r>
    <r>
      <rPr>
        <b/>
        <vertAlign val="subscript"/>
        <sz val="11"/>
        <rFont val="Arial"/>
        <family val="2"/>
      </rPr>
      <t>t</t>
    </r>
    <r>
      <rPr>
        <b/>
        <sz val="11"/>
        <rFont val="Arial"/>
        <family val="2"/>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</si>
  <si>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</si>
  <si>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</si>
  <si>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</si>
  <si>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</si>
  <si>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</si>
  <si>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</si>
  <si>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</si>
  <si>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</si>
  <si>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</si>
  <si>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</si>
  <si>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</si>
  <si>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family val="2"/>
      </rPr>
      <t>max</t>
    </r>
    <r>
      <rPr>
        <b/>
        <sz val="11"/>
        <rFont val="Arial"/>
        <family val="2"/>
      </rPr>
      <t>, Nv</t>
    </r>
    <r>
      <rPr>
        <b/>
        <vertAlign val="subscript"/>
        <sz val="11"/>
        <rFont val="Arial"/>
        <family val="2"/>
      </rPr>
      <t>max</t>
    </r>
    <r>
      <rPr>
        <b/>
        <sz val="11"/>
        <rFont val="Arial"/>
        <family val="2"/>
      </rPr>
      <t>;</t>
    </r>
  </si>
  <si>
    <r>
      <t xml:space="preserve"> Nv</t>
    </r>
    <r>
      <rPr>
        <vertAlign val="subscript"/>
        <sz val="11"/>
        <rFont val="Arial"/>
        <family val="2"/>
      </rPr>
      <t>max</t>
    </r>
    <r>
      <rPr>
        <sz val="11"/>
        <rFont val="Arial"/>
        <family val="2"/>
      </rPr>
      <t xml:space="preserve"> = (1/η</t>
    </r>
    <r>
      <rPr>
        <vertAlign val="subscript"/>
        <sz val="11"/>
        <rFont val="Arial"/>
        <family val="2"/>
      </rPr>
      <t>t</t>
    </r>
    <r>
      <rPr>
        <sz val="11"/>
        <rFont val="Arial"/>
        <family val="2"/>
      </rPr>
      <t>).(</t>
    </r>
    <r>
      <rPr>
        <sz val="11"/>
        <rFont val="Arial"/>
        <family val="2"/>
      </rPr>
      <t>Ψ</t>
    </r>
    <r>
      <rPr>
        <vertAlign val="subscript"/>
        <sz val="11"/>
        <rFont val="Arial"/>
        <family val="2"/>
      </rPr>
      <t>max</t>
    </r>
    <r>
      <rPr>
        <sz val="11"/>
        <rFont val="Arial"/>
        <family val="2"/>
      </rPr>
      <t>.G.v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</si>
  <si>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hay, Nv</t>
    </r>
    <r>
      <rPr>
        <vertAlign val="subscript"/>
        <sz val="11"/>
        <rFont val="Arial"/>
        <family val="2"/>
      </rPr>
      <t>max</t>
    </r>
    <r>
      <rPr>
        <sz val="11"/>
        <rFont val="Arial"/>
        <family val="2"/>
      </rPr>
      <t xml:space="preserve"> = (1/η</t>
    </r>
    <r>
      <rPr>
        <vertAlign val="subscript"/>
        <sz val="11"/>
        <rFont val="Arial"/>
        <family val="2"/>
      </rPr>
      <t>t</t>
    </r>
    <r>
      <rPr>
        <sz val="11"/>
        <rFont val="Arial"/>
        <family val="2"/>
      </rPr>
      <t>).[(fv</t>
    </r>
    <r>
      <rPr>
        <vertAlign val="subscript"/>
        <sz val="11"/>
        <rFont val="Arial"/>
        <family val="2"/>
      </rPr>
      <t>max</t>
    </r>
    <r>
      <rPr>
        <sz val="11"/>
        <rFont val="Arial"/>
        <family val="2"/>
      </rPr>
      <t>.+ i).G.v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</si>
  <si>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t>
    </r>
    <r>
      <rPr>
        <b/>
        <sz val="11"/>
        <rFont val="Arial"/>
        <family val="2"/>
      </rPr>
      <t>η</t>
    </r>
    <r>
      <rPr>
        <b/>
        <vertAlign val="subscript"/>
        <sz val="11"/>
        <rFont val="Arial"/>
        <family val="2"/>
      </rPr>
      <t xml:space="preserve">t </t>
    </r>
    <r>
      <rPr>
        <sz val="11"/>
        <rFont val="Arial"/>
        <family val="2"/>
      </rPr>
      <t xml:space="preserve">- hiệu suất hệ thống truyền lực xe, </t>
    </r>
  </si>
  <si>
    <r>
      <t xml:space="preserve"> </t>
    </r>
    <r>
      <rPr>
        <b/>
        <sz val="11"/>
        <rFont val="Arial"/>
        <family val="2"/>
      </rPr>
      <t>fv</t>
    </r>
    <r>
      <rPr>
        <b/>
        <vertAlign val="subscript"/>
        <sz val="11"/>
        <rFont val="Arial"/>
        <family val="2"/>
      </rPr>
      <t xml:space="preserve">max </t>
    </r>
    <r>
      <rPr>
        <sz val="11"/>
        <rFont val="Arial"/>
        <family val="2"/>
      </rPr>
      <t>- hệ số cản lăn - ứng với v</t>
    </r>
    <r>
      <rPr>
        <vertAlign val="subscript"/>
        <sz val="11"/>
        <rFont val="Arial"/>
        <family val="2"/>
      </rPr>
      <t>max</t>
    </r>
    <r>
      <rPr>
        <sz val="11"/>
        <rFont val="Arial"/>
        <family val="2"/>
      </rPr>
      <t xml:space="preserve">, </t>
    </r>
  </si>
  <si>
    <r>
      <t xml:space="preserve"> </t>
    </r>
    <r>
      <rPr>
        <b/>
        <sz val="11"/>
        <rFont val="Arial"/>
        <family val="2"/>
      </rPr>
      <t>i</t>
    </r>
    <r>
      <rPr>
        <b/>
        <vertAlign val="subscript"/>
        <sz val="11"/>
        <rFont val="Arial"/>
        <family val="2"/>
      </rPr>
      <t xml:space="preserve"> </t>
    </r>
    <r>
      <rPr>
        <sz val="11"/>
        <rFont val="Arial"/>
        <family val="2"/>
      </rPr>
      <t>- độ dốc mặt đường - ứng với v</t>
    </r>
    <r>
      <rPr>
        <vertAlign val="subscript"/>
        <sz val="11"/>
        <rFont val="Arial"/>
        <family val="2"/>
      </rPr>
      <t>max</t>
    </r>
    <r>
      <rPr>
        <sz val="11"/>
        <rFont val="Arial"/>
        <family val="2"/>
      </rPr>
      <t xml:space="preserve">, </t>
    </r>
  </si>
  <si>
    <r>
      <t xml:space="preserve"> Trọng lượng xe khi đủ tải, </t>
    </r>
    <r>
      <rPr>
        <b/>
        <sz val="11"/>
        <rFont val="Arial"/>
        <family val="2"/>
      </rPr>
      <t>G, [N]</t>
    </r>
  </si>
  <si>
    <r>
      <t xml:space="preserve">  G</t>
    </r>
    <r>
      <rPr>
        <b/>
        <vertAlign val="subscript"/>
        <sz val="11"/>
        <rFont val="Arial"/>
        <family val="2"/>
      </rPr>
      <t xml:space="preserve"> </t>
    </r>
    <r>
      <rPr>
        <b/>
        <sz val="11"/>
        <rFont val="Arial"/>
        <family val="2"/>
      </rPr>
      <t>=</t>
    </r>
  </si>
  <si>
    <r>
      <t xml:space="preserve"> Vận tốc lớn nhất của xe theo yêu cầu, </t>
    </r>
    <r>
      <rPr>
        <b/>
        <sz val="11"/>
        <rFont val="Arial"/>
        <family val="2"/>
      </rPr>
      <t>v</t>
    </r>
    <r>
      <rPr>
        <b/>
        <vertAlign val="subscript"/>
        <sz val="11"/>
        <rFont val="Arial"/>
        <family val="2"/>
      </rPr>
      <t>max</t>
    </r>
    <r>
      <rPr>
        <sz val="11"/>
        <rFont val="Arial"/>
        <family val="2"/>
      </rPr>
      <t>, [m/s]</t>
    </r>
  </si>
  <si>
    <r>
      <t xml:space="preserve">  v</t>
    </r>
    <r>
      <rPr>
        <b/>
        <vertAlign val="subscript"/>
        <sz val="11"/>
        <rFont val="Arial"/>
        <family val="2"/>
      </rPr>
      <t xml:space="preserve">max </t>
    </r>
    <r>
      <rPr>
        <b/>
        <sz val="11"/>
        <rFont val="Arial"/>
        <family val="2"/>
      </rPr>
      <t>=</t>
    </r>
  </si>
  <si>
    <r>
      <t xml:space="preserve"> Nhân tố khí động học, </t>
    </r>
    <r>
      <rPr>
        <b/>
        <sz val="11"/>
        <rFont val="Arial"/>
        <family val="2"/>
      </rPr>
      <t>W, [Ns</t>
    </r>
    <r>
      <rPr>
        <b/>
        <vertAlign val="superscript"/>
        <sz val="11"/>
        <rFont val="Arial"/>
        <family val="2"/>
      </rPr>
      <t>2</t>
    </r>
    <r>
      <rPr>
        <b/>
        <sz val="11"/>
        <rFont val="Arial"/>
        <family val="2"/>
      </rPr>
      <t>/m</t>
    </r>
    <r>
      <rPr>
        <b/>
        <vertAlign val="superscript"/>
        <sz val="11"/>
        <rFont val="Arial"/>
        <family val="2"/>
      </rPr>
      <t>2</t>
    </r>
    <r>
      <rPr>
        <b/>
        <sz val="11"/>
        <rFont val="Arial"/>
        <family val="2"/>
      </rPr>
      <t>]</t>
    </r>
  </si>
  <si>
    <t xml:space="preserve"> W =</t>
  </si>
  <si>
    <r>
      <t xml:space="preserve"> Xác định, </t>
    </r>
    <r>
      <rPr>
        <b/>
        <sz val="11"/>
        <rFont val="Arial"/>
        <family val="2"/>
      </rPr>
      <t>Nv</t>
    </r>
    <r>
      <rPr>
        <b/>
        <vertAlign val="subscript"/>
        <sz val="11"/>
        <rFont val="Arial"/>
        <family val="2"/>
      </rPr>
      <t>max</t>
    </r>
    <r>
      <rPr>
        <b/>
        <sz val="11"/>
        <rFont val="Arial"/>
        <family val="2"/>
      </rPr>
      <t xml:space="preserve"> =</t>
    </r>
  </si>
  <si>
    <r>
      <t>Công suất lớn nhất của động cơ, N</t>
    </r>
    <r>
      <rPr>
        <b/>
        <vertAlign val="subscript"/>
        <sz val="11"/>
        <rFont val="Arial"/>
        <family val="2"/>
      </rPr>
      <t>max</t>
    </r>
    <r>
      <rPr>
        <b/>
        <sz val="11"/>
        <rFont val="Arial"/>
        <family val="2"/>
      </rPr>
      <t>;</t>
    </r>
  </si>
  <si>
    <r>
      <t xml:space="preserve"> Công suất ứng (</t>
    </r>
    <r>
      <rPr>
        <b/>
        <sz val="11"/>
        <rFont val="Arial"/>
        <family val="2"/>
      </rPr>
      <t>N</t>
    </r>
    <r>
      <rPr>
        <b/>
        <vertAlign val="subscript"/>
        <sz val="11"/>
        <rFont val="Arial"/>
        <family val="2"/>
      </rPr>
      <t>e</t>
    </r>
    <r>
      <rPr>
        <sz val="11"/>
        <rFont val="Arial"/>
        <family val="2"/>
      </rPr>
      <t>) với từng số vòng (</t>
    </r>
    <r>
      <rPr>
        <b/>
        <sz val="11"/>
        <rFont val="Arial"/>
        <family val="2"/>
      </rPr>
      <t>n</t>
    </r>
    <r>
      <rPr>
        <b/>
        <vertAlign val="subscript"/>
        <sz val="11"/>
        <rFont val="Arial"/>
        <family val="2"/>
      </rPr>
      <t>e</t>
    </r>
    <r>
      <rPr>
        <sz val="11"/>
        <rFont val="Arial"/>
        <family val="2"/>
      </rPr>
      <t>) động cơ, tính theo công thức thực nghiệm S.R.Lay Decman:</t>
    </r>
  </si>
  <si>
    <r>
      <t xml:space="preserve">  N</t>
    </r>
    <r>
      <rPr>
        <vertAlign val="subscript"/>
        <sz val="11"/>
        <rFont val="Arial"/>
        <family val="2"/>
      </rPr>
      <t xml:space="preserve">e </t>
    </r>
    <r>
      <rPr>
        <sz val="11"/>
        <rFont val="Arial"/>
        <family val="2"/>
      </rPr>
      <t>= N</t>
    </r>
    <r>
      <rPr>
        <vertAlign val="subscript"/>
        <sz val="11"/>
        <rFont val="Arial"/>
        <family val="2"/>
      </rPr>
      <t>max</t>
    </r>
    <r>
      <rPr>
        <sz val="11"/>
        <rFont val="Arial"/>
        <family val="2"/>
      </rPr>
      <t xml:space="preserve"> [a.(n</t>
    </r>
    <r>
      <rPr>
        <vertAlign val="subscript"/>
        <sz val="11"/>
        <rFont val="Arial"/>
        <family val="2"/>
      </rPr>
      <t>e</t>
    </r>
    <r>
      <rPr>
        <sz val="11"/>
        <rFont val="Arial"/>
        <family val="2"/>
      </rPr>
      <t>/n</t>
    </r>
    <r>
      <rPr>
        <vertAlign val="subscript"/>
        <sz val="11"/>
        <rFont val="Arial"/>
        <family val="2"/>
      </rPr>
      <t>N</t>
    </r>
    <r>
      <rPr>
        <sz val="11"/>
        <rFont val="Arial"/>
        <family val="2"/>
      </rPr>
      <t>) + b.(n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</si>
  <si>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Công suất ứng với từng số vòng quay động cơ, </t>
    </r>
    <r>
      <rPr>
        <b/>
        <sz val="11"/>
        <rFont val="Arial"/>
        <family val="2"/>
      </rPr>
      <t>N</t>
    </r>
    <r>
      <rPr>
        <b/>
        <vertAlign val="subscript"/>
        <sz val="11"/>
        <rFont val="Arial"/>
        <family val="2"/>
      </rPr>
      <t>e</t>
    </r>
    <r>
      <rPr>
        <sz val="11"/>
        <rFont val="Arial"/>
        <family val="2"/>
      </rPr>
      <t xml:space="preserve">; số vòng quay động cơ tương ứng, </t>
    </r>
    <r>
      <rPr>
        <b/>
        <sz val="11"/>
        <rFont val="Arial"/>
        <family val="2"/>
      </rPr>
      <t>n</t>
    </r>
    <r>
      <rPr>
        <b/>
        <vertAlign val="subscript"/>
        <sz val="11"/>
        <rFont val="Arial"/>
        <family val="2"/>
      </rPr>
      <t>e</t>
    </r>
    <r>
      <rPr>
        <sz val="11"/>
        <rFont val="Arial"/>
        <family val="2"/>
      </rPr>
      <t>;</t>
    </r>
  </si>
  <si>
    <r>
      <t xml:space="preserve">  Khi thay, </t>
    </r>
    <r>
      <rPr>
        <b/>
        <sz val="11"/>
        <rFont val="Arial"/>
        <family val="2"/>
      </rPr>
      <t>N</t>
    </r>
    <r>
      <rPr>
        <b/>
        <vertAlign val="subscript"/>
        <sz val="11"/>
        <rFont val="Arial"/>
        <family val="2"/>
      </rPr>
      <t>e</t>
    </r>
    <r>
      <rPr>
        <vertAlign val="subscript"/>
        <sz val="11"/>
        <rFont val="Arial"/>
        <family val="2"/>
      </rPr>
      <t xml:space="preserve"> </t>
    </r>
    <r>
      <rPr>
        <sz val="11"/>
        <rFont val="Symbol"/>
        <family val="1"/>
        <charset val="2"/>
      </rPr>
      <t>®</t>
    </r>
    <r>
      <rPr>
        <sz val="11"/>
        <rFont val="Arial"/>
        <family val="2"/>
      </rPr>
      <t xml:space="preserve"> </t>
    </r>
    <r>
      <rPr>
        <b/>
        <sz val="11"/>
        <rFont val="Arial"/>
        <family val="2"/>
      </rPr>
      <t>Nv</t>
    </r>
    <r>
      <rPr>
        <b/>
        <vertAlign val="subscript"/>
        <sz val="11"/>
        <rFont val="Arial"/>
        <family val="2"/>
      </rPr>
      <t>max</t>
    </r>
    <r>
      <rPr>
        <sz val="11"/>
        <rFont val="Arial"/>
        <family val="2"/>
      </rPr>
      <t>; tương ứng,</t>
    </r>
    <r>
      <rPr>
        <b/>
        <sz val="11"/>
        <rFont val="Arial"/>
        <family val="2"/>
      </rPr>
      <t xml:space="preserve"> n</t>
    </r>
    <r>
      <rPr>
        <b/>
        <vertAlign val="subscript"/>
        <sz val="11"/>
        <rFont val="Arial"/>
        <family val="2"/>
      </rPr>
      <t>e</t>
    </r>
    <r>
      <rPr>
        <b/>
        <sz val="11"/>
        <rFont val="Arial"/>
        <family val="2"/>
      </rPr>
      <t xml:space="preserve"> </t>
    </r>
    <r>
      <rPr>
        <sz val="11"/>
        <rFont val="Symbol"/>
        <family val="1"/>
        <charset val="2"/>
      </rPr>
      <t>®</t>
    </r>
    <r>
      <rPr>
        <b/>
        <sz val="11"/>
        <rFont val="Arial"/>
        <family val="2"/>
      </rPr>
      <t xml:space="preserve"> n</t>
    </r>
    <r>
      <rPr>
        <b/>
        <vertAlign val="subscript"/>
        <sz val="11"/>
        <rFont val="Arial"/>
        <family val="2"/>
      </rPr>
      <t>max</t>
    </r>
    <r>
      <rPr>
        <b/>
        <sz val="11"/>
        <rFont val="Arial"/>
        <family val="2"/>
      </rPr>
      <t xml:space="preserve">, </t>
    </r>
    <r>
      <rPr>
        <sz val="11"/>
        <rFont val="Arial"/>
        <family val="2"/>
      </rPr>
      <t>vào biểu thức, như sau:</t>
    </r>
  </si>
  <si>
    <r>
      <t xml:space="preserve"> hay N</t>
    </r>
    <r>
      <rPr>
        <vertAlign val="subscript"/>
        <sz val="11"/>
        <rFont val="Arial"/>
        <family val="2"/>
      </rPr>
      <t xml:space="preserve">max </t>
    </r>
    <r>
      <rPr>
        <sz val="11"/>
        <rFont val="Arial"/>
        <family val="2"/>
      </rPr>
      <t>= Nv</t>
    </r>
    <r>
      <rPr>
        <vertAlign val="subscript"/>
        <sz val="11"/>
        <rFont val="Arial"/>
        <family val="2"/>
      </rPr>
      <t>max</t>
    </r>
    <r>
      <rPr>
        <sz val="11"/>
        <rFont val="Arial"/>
        <family val="2"/>
      </rPr>
      <t>/[a.(n</t>
    </r>
    <r>
      <rPr>
        <vertAlign val="subscript"/>
        <sz val="11"/>
        <rFont val="Arial"/>
        <family val="2"/>
      </rPr>
      <t>max</t>
    </r>
    <r>
      <rPr>
        <sz val="11"/>
        <rFont val="Arial"/>
        <family val="2"/>
      </rPr>
      <t>/n</t>
    </r>
    <r>
      <rPr>
        <vertAlign val="subscript"/>
        <sz val="11"/>
        <rFont val="Arial"/>
        <family val="2"/>
      </rPr>
      <t>N</t>
    </r>
    <r>
      <rPr>
        <sz val="11"/>
        <rFont val="Arial"/>
        <family val="2"/>
      </rPr>
      <t>) + b.(n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</si>
  <si>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Công suất ứng với v</t>
    </r>
    <r>
      <rPr>
        <vertAlign val="subscript"/>
        <sz val="11"/>
        <rFont val="Arial"/>
        <family val="2"/>
      </rPr>
      <t>max</t>
    </r>
    <r>
      <rPr>
        <sz val="11"/>
        <rFont val="Arial"/>
        <family val="2"/>
      </rPr>
      <t xml:space="preserve">, </t>
    </r>
    <r>
      <rPr>
        <b/>
        <sz val="11"/>
        <rFont val="Arial"/>
        <family val="2"/>
      </rPr>
      <t>Nv</t>
    </r>
    <r>
      <rPr>
        <b/>
        <vertAlign val="subscript"/>
        <sz val="11"/>
        <rFont val="Arial"/>
        <family val="2"/>
      </rPr>
      <t xml:space="preserve">max </t>
    </r>
    <r>
      <rPr>
        <sz val="11"/>
        <rFont val="Arial"/>
        <family val="2"/>
      </rPr>
      <t>=</t>
    </r>
  </si>
  <si>
    <r>
      <t xml:space="preserve">  Đặt, λ = n</t>
    </r>
    <r>
      <rPr>
        <vertAlign val="subscript"/>
        <sz val="11"/>
        <rFont val="Arial"/>
        <family val="2"/>
      </rPr>
      <t>max</t>
    </r>
    <r>
      <rPr>
        <sz val="11"/>
        <rFont val="Arial"/>
        <family val="2"/>
      </rPr>
      <t>/n</t>
    </r>
    <r>
      <rPr>
        <vertAlign val="subscript"/>
        <sz val="11"/>
        <rFont val="Arial"/>
        <family val="2"/>
      </rPr>
      <t>N</t>
    </r>
    <r>
      <rPr>
        <sz val="11"/>
        <rFont val="Arial"/>
        <family val="2"/>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</si>
  <si>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</si>
  <si>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</si>
  <si>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family val="2"/>
      </rPr>
      <t>max</t>
    </r>
    <r>
      <rPr>
        <b/>
        <sz val="11"/>
        <rFont val="Arial"/>
        <family val="2"/>
      </rPr>
      <t>/n</t>
    </r>
    <r>
      <rPr>
        <b/>
        <vertAlign val="subscript"/>
        <sz val="11"/>
        <rFont val="Arial"/>
        <family val="2"/>
      </rPr>
      <t>N</t>
    </r>
    <r>
      <rPr>
        <b/>
        <sz val="11"/>
        <rFont val="Arial"/>
        <family val="2"/>
      </rPr>
      <t xml:space="preserve">, = (1.1 </t>
    </r>
    <r>
      <rPr>
        <b/>
        <sz val="11"/>
        <rFont val="Times New Roman"/>
        <family val="1"/>
      </rPr>
      <t xml:space="preserve">÷ </t>
    </r>
    <r>
      <rPr>
        <b/>
        <sz val="11"/>
        <rFont val="Arial"/>
        <family val="2"/>
      </rPr>
      <t xml:space="preserve">1.3), chọn: </t>
    </r>
    <r>
      <rPr>
        <b/>
        <sz val="11"/>
        <rFont val="Calibri"/>
        <family val="2"/>
      </rPr>
      <t>λ</t>
    </r>
    <r>
      <rPr>
        <b/>
        <sz val="8.8000000000000007"/>
        <rFont val="Arial"/>
        <family val="2"/>
      </rPr>
      <t xml:space="preserve"> =</t>
    </r>
  </si>
  <si>
    <t xml:space="preserve">  Biểu thức trên được viết lại:</t>
  </si>
  <si>
    <r>
      <t xml:space="preserve">  N</t>
    </r>
    <r>
      <rPr>
        <vertAlign val="subscript"/>
        <sz val="11"/>
        <rFont val="Arial"/>
        <family val="2"/>
      </rPr>
      <t xml:space="preserve">max </t>
    </r>
    <r>
      <rPr>
        <sz val="11"/>
        <rFont val="Arial"/>
        <family val="2"/>
      </rPr>
      <t>= Nv</t>
    </r>
    <r>
      <rPr>
        <vertAlign val="subscript"/>
        <sz val="11"/>
        <rFont val="Arial"/>
        <family val="2"/>
      </rPr>
      <t>max</t>
    </r>
    <r>
      <rPr>
        <sz val="11"/>
        <rFont val="Arial"/>
        <family val="2"/>
      </rPr>
      <t>/[a.λ + b.λ</t>
    </r>
    <r>
      <rPr>
        <vertAlign val="superscript"/>
        <sz val="11"/>
        <rFont val="Arial"/>
        <family val="2"/>
      </rPr>
      <t>2</t>
    </r>
    <r>
      <rPr>
        <sz val="11"/>
        <rFont val="Arial"/>
        <family val="2"/>
      </rPr>
      <t xml:space="preserve"> - c.λ</t>
    </r>
    <r>
      <rPr>
        <vertAlign val="superscript"/>
        <sz val="11"/>
        <rFont val="Arial"/>
        <family val="2"/>
      </rPr>
      <t>3</t>
    </r>
    <r>
      <rPr>
        <sz val="11"/>
        <rFont val="Arial"/>
        <family val="2"/>
      </rPr>
      <t>]</t>
    </r>
  </si>
  <si>
    <t xml:space="preserve"> Với:</t>
  </si>
  <si>
    <r>
      <t xml:space="preserve"> Nv</t>
    </r>
    <r>
      <rPr>
        <b/>
        <vertAlign val="subscript"/>
        <sz val="11"/>
        <rFont val="Arial"/>
        <family val="2"/>
      </rPr>
      <t xml:space="preserve">max </t>
    </r>
    <r>
      <rPr>
        <b/>
        <sz val="11"/>
        <rFont val="Arial"/>
        <family val="2"/>
      </rPr>
      <t>=</t>
    </r>
  </si>
  <si>
    <r>
      <t xml:space="preserve"> </t>
    </r>
    <r>
      <rPr>
        <sz val="11"/>
        <rFont val="Arial"/>
        <family val="2"/>
      </rPr>
      <t xml:space="preserve">Thay giá trị các thông số vào biểu thức trên, nên: </t>
    </r>
    <r>
      <rPr>
        <b/>
        <sz val="11"/>
        <rFont val="Arial"/>
        <family val="2"/>
      </rPr>
      <t>N</t>
    </r>
    <r>
      <rPr>
        <b/>
        <vertAlign val="subscript"/>
        <sz val="11"/>
        <rFont val="Arial"/>
        <family val="2"/>
      </rPr>
      <t xml:space="preserve">max </t>
    </r>
    <r>
      <rPr>
        <b/>
        <sz val="11"/>
        <rFont val="Arial"/>
        <family val="2"/>
      </rPr>
      <t xml:space="preserve">= </t>
    </r>
  </si>
  <si>
    <t>Chọn:</t>
  </si>
  <si>
    <r>
      <t xml:space="preserve"> N</t>
    </r>
    <r>
      <rPr>
        <b/>
        <vertAlign val="subscript"/>
        <sz val="11"/>
        <rFont val="Arial"/>
        <family val="2"/>
      </rPr>
      <t xml:space="preserve">max </t>
    </r>
    <r>
      <rPr>
        <b/>
        <sz val="11"/>
        <rFont val="Arial"/>
        <family val="2"/>
      </rPr>
      <t xml:space="preserve">= </t>
    </r>
  </si>
  <si>
    <r>
      <t xml:space="preserve"> n</t>
    </r>
    <r>
      <rPr>
        <b/>
        <vertAlign val="subscript"/>
        <sz val="11"/>
        <rFont val="Arial"/>
        <family val="2"/>
      </rPr>
      <t xml:space="preserve">max </t>
    </r>
    <r>
      <rPr>
        <b/>
        <sz val="11"/>
        <rFont val="Arial"/>
        <family val="2"/>
      </rPr>
      <t xml:space="preserve">= </t>
    </r>
  </si>
  <si>
    <t>1.7.</t>
  </si>
  <si>
    <t>1.7.1.</t>
  </si>
  <si>
    <r>
      <t xml:space="preserve"> Xác định cụm tổng thành có "tỷ số truyền không thay đổi" được - (i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</si>
  <si>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Để vận tốc của xe đạt lớn nhất (</t>
    </r>
    <r>
      <rPr>
        <b/>
        <sz val="11"/>
        <rFont val="Arial"/>
        <family val="2"/>
      </rPr>
      <t>v</t>
    </r>
    <r>
      <rPr>
        <b/>
        <vertAlign val="subscript"/>
        <sz val="11"/>
        <rFont val="Arial"/>
        <family val="2"/>
      </rPr>
      <t>max</t>
    </r>
    <r>
      <rPr>
        <sz val="11"/>
        <rFont val="Arial"/>
        <family val="2"/>
      </rPr>
      <t>), tức v</t>
    </r>
    <r>
      <rPr>
        <vertAlign val="subscript"/>
        <sz val="11"/>
        <rFont val="Arial"/>
        <family val="2"/>
      </rPr>
      <t>eij</t>
    </r>
    <r>
      <rPr>
        <sz val="11"/>
        <rFont val="Arial"/>
        <family val="2"/>
      </rPr>
      <t xml:space="preserve"> </t>
    </r>
    <r>
      <rPr>
        <sz val="11"/>
        <rFont val="Times New Roman"/>
        <family val="1"/>
      </rPr>
      <t>→</t>
    </r>
    <r>
      <rPr>
        <sz val="13.2"/>
        <rFont val="Arial"/>
        <family val="2"/>
      </rPr>
      <t xml:space="preserve"> </t>
    </r>
    <r>
      <rPr>
        <sz val="11"/>
        <rFont val="Arial"/>
        <family val="2"/>
      </rPr>
      <t>v</t>
    </r>
    <r>
      <rPr>
        <vertAlign val="subscript"/>
        <sz val="11"/>
        <rFont val="Arial"/>
        <family val="2"/>
      </rPr>
      <t>max</t>
    </r>
    <r>
      <rPr>
        <sz val="11"/>
        <rFont val="Arial"/>
        <family val="2"/>
      </rPr>
      <t>, [m/s] =</t>
    </r>
  </si>
  <si>
    <t xml:space="preserve"> Cần:</t>
  </si>
  <si>
    <r>
      <t xml:space="preserve"> - Số vòng quay động cơ, n</t>
    </r>
    <r>
      <rPr>
        <vertAlign val="subscript"/>
        <sz val="13"/>
        <rFont val="Times New Roman"/>
        <family val="1"/>
      </rPr>
      <t xml:space="preserve">e </t>
    </r>
    <r>
      <rPr>
        <sz val="13"/>
        <rFont val="Times New Roman"/>
        <family val="1"/>
      </rPr>
      <t>→</t>
    </r>
    <r>
      <rPr>
        <sz val="13"/>
        <rFont val="Times New Roman"/>
        <family val="1"/>
      </rPr>
      <t xml:space="preserve"> n</t>
    </r>
    <r>
      <rPr>
        <vertAlign val="subscript"/>
        <sz val="13"/>
        <rFont val="Times New Roman"/>
        <family val="1"/>
      </rPr>
      <t>max</t>
    </r>
    <r>
      <rPr>
        <sz val="13"/>
        <rFont val="Times New Roman"/>
        <family val="1"/>
      </rPr>
      <t>, và n</t>
    </r>
    <r>
      <rPr>
        <vertAlign val="subscript"/>
        <sz val="13"/>
        <rFont val="Times New Roman"/>
        <family val="1"/>
      </rPr>
      <t>e</t>
    </r>
    <r>
      <rPr>
        <sz val="13"/>
        <rFont val="Times New Roman"/>
        <family val="1"/>
      </rPr>
      <t xml:space="preserve"> = n</t>
    </r>
    <r>
      <rPr>
        <vertAlign val="subscript"/>
        <sz val="13"/>
        <rFont val="Times New Roman"/>
        <family val="1"/>
      </rPr>
      <t>max</t>
    </r>
    <r>
      <rPr>
        <sz val="13"/>
        <rFont val="Times New Roman"/>
        <family val="1"/>
      </rPr>
      <t xml:space="preserve">, [v/p] </t>
    </r>
    <r>
      <rPr>
        <b/>
        <sz val="13"/>
        <rFont val="Times New Roman"/>
        <family val="1"/>
      </rPr>
      <t>=</t>
    </r>
  </si>
  <si>
    <r>
      <t xml:space="preserve"> - Tỷ số truyền ở hộp số chính phải nhỏ nhất, ứng với tay số cao nhất, i</t>
    </r>
    <r>
      <rPr>
        <vertAlign val="subscript"/>
        <sz val="13"/>
        <rFont val="Times New Roman"/>
        <family val="1"/>
      </rPr>
      <t xml:space="preserve">hi </t>
    </r>
    <r>
      <rPr>
        <sz val="13"/>
        <rFont val="Times New Roman"/>
        <family val="1"/>
      </rPr>
      <t>→</t>
    </r>
    <r>
      <rPr>
        <sz val="13"/>
        <rFont val="Times New Roman"/>
        <family val="1"/>
      </rPr>
      <t xml:space="preserve"> i</t>
    </r>
    <r>
      <rPr>
        <vertAlign val="subscript"/>
        <sz val="13"/>
        <rFont val="Times New Roman"/>
        <family val="1"/>
      </rPr>
      <t>hn</t>
    </r>
    <r>
      <rPr>
        <sz val="13"/>
        <rFont val="Times New Roman"/>
        <family val="1"/>
      </rPr>
      <t>, với i</t>
    </r>
    <r>
      <rPr>
        <vertAlign val="subscript"/>
        <sz val="13"/>
        <rFont val="Times New Roman"/>
        <family val="1"/>
      </rPr>
      <t>hn</t>
    </r>
    <r>
      <rPr>
        <sz val="13"/>
        <rFont val="Times New Roman"/>
        <family val="1"/>
      </rPr>
      <t xml:space="preserve"> </t>
    </r>
    <r>
      <rPr>
        <b/>
        <sz val="13"/>
        <rFont val="Times New Roman"/>
        <family val="1"/>
      </rPr>
      <t>chọn</t>
    </r>
    <r>
      <rPr>
        <sz val="13"/>
        <rFont val="Times New Roman"/>
        <family val="1"/>
      </rPr>
      <t xml:space="preserve"> là:</t>
    </r>
  </si>
  <si>
    <t>số truyền tăng, hay thẳng</t>
  </si>
  <si>
    <r>
      <t xml:space="preserve">   nên, i</t>
    </r>
    <r>
      <rPr>
        <vertAlign val="subscript"/>
        <sz val="13"/>
        <rFont val="Times New Roman"/>
        <family val="1"/>
      </rPr>
      <t>hn</t>
    </r>
    <r>
      <rPr>
        <sz val="13"/>
        <rFont val="Times New Roman"/>
        <family val="1"/>
      </rPr>
      <t xml:space="preserve"> thuộc khoảng [i</t>
    </r>
    <r>
      <rPr>
        <vertAlign val="subscript"/>
        <sz val="13"/>
        <rFont val="Times New Roman"/>
        <family val="1"/>
      </rPr>
      <t>hn</t>
    </r>
    <r>
      <rPr>
        <sz val="13"/>
        <rFont val="Times New Roman"/>
        <family val="1"/>
      </rPr>
      <t>] = (0.65 ÷ 0.85), chọn: i</t>
    </r>
    <r>
      <rPr>
        <vertAlign val="subscript"/>
        <sz val="13"/>
        <rFont val="Times New Roman"/>
        <family val="1"/>
      </rPr>
      <t>hn</t>
    </r>
    <r>
      <rPr>
        <sz val="13"/>
        <rFont val="Times New Roman"/>
        <family val="1"/>
      </rPr>
      <t xml:space="preserve"> = </t>
    </r>
  </si>
  <si>
    <r>
      <t xml:space="preserve"> - Tỷ số truyền ở hộp số phụ cũng phải nhỏ nhất, ứng với tỷ số truyền thấp nhất, i</t>
    </r>
    <r>
      <rPr>
        <vertAlign val="subscript"/>
        <sz val="13"/>
        <rFont val="Times New Roman"/>
        <family val="1"/>
      </rPr>
      <t xml:space="preserve">pj </t>
    </r>
    <r>
      <rPr>
        <sz val="13"/>
        <rFont val="Times New Roman"/>
        <family val="1"/>
      </rPr>
      <t>→</t>
    </r>
    <r>
      <rPr>
        <sz val="13"/>
        <rFont val="Times New Roman"/>
        <family val="1"/>
      </rPr>
      <t xml:space="preserve"> i</t>
    </r>
    <r>
      <rPr>
        <vertAlign val="subscript"/>
        <sz val="13"/>
        <rFont val="Times New Roman"/>
        <family val="1"/>
      </rPr>
      <t>pt</t>
    </r>
    <r>
      <rPr>
        <sz val="13"/>
        <rFont val="Times New Roman"/>
        <family val="1"/>
      </rPr>
      <t xml:space="preserve">, nên </t>
    </r>
    <r>
      <rPr>
        <b/>
        <sz val="13"/>
        <rFont val="Times New Roman"/>
        <family val="1"/>
      </rPr>
      <t xml:space="preserve">chọn, </t>
    </r>
    <r>
      <rPr>
        <sz val="13"/>
        <rFont val="Times New Roman"/>
        <family val="1"/>
      </rPr>
      <t>i</t>
    </r>
    <r>
      <rPr>
        <vertAlign val="subscript"/>
        <sz val="13"/>
        <rFont val="Times New Roman"/>
        <family val="1"/>
      </rPr>
      <t>pt</t>
    </r>
    <r>
      <rPr>
        <sz val="13"/>
        <rFont val="Times New Roman"/>
        <family val="1"/>
      </rPr>
      <t xml:space="preserve"> </t>
    </r>
    <r>
      <rPr>
        <sz val="13"/>
        <rFont val="Times New Roman"/>
        <family val="1"/>
      </rPr>
      <t>=</t>
    </r>
  </si>
  <si>
    <r>
      <t xml:space="preserve"> - Bán kính lăn của bánh xe, r</t>
    </r>
    <r>
      <rPr>
        <vertAlign val="subscript"/>
        <sz val="13"/>
        <rFont val="Times New Roman"/>
        <family val="1"/>
      </rPr>
      <t>o</t>
    </r>
    <r>
      <rPr>
        <sz val="13"/>
        <rFont val="Times New Roman"/>
        <family val="1"/>
      </rPr>
      <t xml:space="preserve"> = </t>
    </r>
  </si>
  <si>
    <r>
      <t xml:space="preserve"> Do đó, v</t>
    </r>
    <r>
      <rPr>
        <vertAlign val="subscript"/>
        <sz val="13"/>
        <rFont val="Times New Roman"/>
        <family val="1"/>
      </rPr>
      <t>max</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max</t>
    </r>
    <r>
      <rPr>
        <sz val="13"/>
        <rFont val="Times New Roman"/>
        <family val="1"/>
      </rPr>
      <t>/((i</t>
    </r>
    <r>
      <rPr>
        <vertAlign val="subscript"/>
        <sz val="13"/>
        <rFont val="Times New Roman"/>
        <family val="1"/>
      </rPr>
      <t>hn</t>
    </r>
    <r>
      <rPr>
        <sz val="13"/>
        <rFont val="Times New Roman"/>
        <family val="1"/>
      </rPr>
      <t>.i</t>
    </r>
    <r>
      <rPr>
        <vertAlign val="subscript"/>
        <sz val="13"/>
        <rFont val="Times New Roman"/>
        <family val="1"/>
      </rPr>
      <t>pt</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</si>
  <si>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Như vậy, giá trị tỷ số truyền của cụm có "tỷ số truyền không thay đổi" được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xác định bởi biểu thức:</t>
    </r>
  </si>
  <si>
    <r>
      <t xml:space="preserve">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max</t>
    </r>
    <r>
      <rPr>
        <sz val="13"/>
        <rFont val="Times New Roman"/>
        <family val="1"/>
      </rPr>
      <t>/((v</t>
    </r>
    <r>
      <rPr>
        <vertAlign val="subscript"/>
        <sz val="13"/>
        <rFont val="Times New Roman"/>
        <family val="1"/>
      </rPr>
      <t>max</t>
    </r>
    <r>
      <rPr>
        <sz val="13"/>
        <rFont val="Times New Roman"/>
        <family val="1"/>
      </rPr>
      <t>).(i</t>
    </r>
    <r>
      <rPr>
        <vertAlign val="subscript"/>
        <sz val="13"/>
        <rFont val="Times New Roman"/>
        <family val="1"/>
      </rPr>
      <t>hn</t>
    </r>
    <r>
      <rPr>
        <sz val="13"/>
        <rFont val="Times New Roman"/>
        <family val="1"/>
      </rPr>
      <t>.i</t>
    </r>
    <r>
      <rPr>
        <vertAlign val="subscript"/>
        <sz val="13"/>
        <rFont val="Times New Roman"/>
        <family val="1"/>
      </rPr>
      <t>pt</t>
    </r>
    <r>
      <rPr>
        <sz val="13"/>
        <rFont val="Times New Roman"/>
        <family val="1"/>
      </rPr>
      <t>))</t>
    </r>
  </si>
  <si>
    <r>
      <t xml:space="preserve"> Thay các giá trị vào biểu thức, có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t>
    </r>
  </si>
  <si>
    <t xml:space="preserve"> Với ô tô thuộc chủng loại:</t>
  </si>
  <si>
    <r>
      <t xml:space="preserve"> Nên, khoảng tỷ số truyền ở bộ truyền lực trung ương, thường khoảng [i</t>
    </r>
    <r>
      <rPr>
        <vertAlign val="subscript"/>
        <sz val="13"/>
        <rFont val="Times New Roman"/>
        <family val="1"/>
      </rPr>
      <t>o</t>
    </r>
    <r>
      <rPr>
        <sz val="13"/>
        <rFont val="Times New Roman"/>
        <family val="1"/>
      </rPr>
      <t>] =</t>
    </r>
  </si>
  <si>
    <r>
      <t xml:space="preserve"> So sánh giá trị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với khoảng [i</t>
    </r>
    <r>
      <rPr>
        <vertAlign val="subscript"/>
        <sz val="13"/>
        <rFont val="Times New Roman"/>
        <family val="1"/>
      </rPr>
      <t>o</t>
    </r>
    <r>
      <rPr>
        <sz val="13"/>
        <rFont val="Times New Roman"/>
        <family val="1"/>
      </rPr>
      <t>], cho thấy:</t>
    </r>
  </si>
  <si>
    <r>
      <t xml:space="preserve"> Do đó, với giá trị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đã tính, không cần bộ truyền lực cuối cùng (i</t>
    </r>
    <r>
      <rPr>
        <vertAlign val="subscript"/>
        <sz val="13"/>
        <rFont val="Times New Roman"/>
        <family val="1"/>
      </rPr>
      <t>cc</t>
    </r>
    <r>
      <rPr>
        <sz val="13"/>
        <rFont val="Times New Roman"/>
        <family val="1"/>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</si>
  <si>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family val="1"/>
      </rPr>
      <t>o</t>
    </r>
    <r>
      <rPr>
        <sz val="13"/>
        <rFont val="Times New Roman"/>
        <family val="1"/>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</si>
  <si>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family val="1"/>
      </rPr>
      <t>o</t>
    </r>
    <r>
      <rPr>
        <sz val="13"/>
        <rFont val="Times New Roman"/>
        <family val="1"/>
      </rPr>
      <t xml:space="preserve"> = </t>
    </r>
  </si>
  <si>
    <t>1.7.2.</t>
  </si>
  <si>
    <r>
      <t xml:space="preserve"> b. Xác định cụm tổng thành có "tỷ số truyền thay đổi" được - (i</t>
    </r>
    <r>
      <rPr>
        <b/>
        <vertAlign val="subscript"/>
        <sz val="11"/>
        <rFont val="Arial"/>
        <family val="2"/>
      </rPr>
      <t>hi</t>
    </r>
    <r>
      <rPr>
        <b/>
        <sz val="11"/>
        <rFont val="Arial"/>
        <family val="2"/>
      </rPr>
      <t>.i</t>
    </r>
    <r>
      <rPr>
        <b/>
        <vertAlign val="subscript"/>
        <sz val="11"/>
        <rFont val="Arial"/>
        <family val="2"/>
      </rPr>
      <t>pj</t>
    </r>
    <r>
      <rPr>
        <b/>
        <sz val="11"/>
        <rFont val="Arial"/>
        <family val="2"/>
      </rPr>
      <t>)</t>
    </r>
  </si>
  <si>
    <r>
      <t xml:space="preserve"> Để vận tốc của xe đạt nhỏ nhất (</t>
    </r>
    <r>
      <rPr>
        <b/>
        <sz val="11"/>
        <rFont val="Arial"/>
        <family val="2"/>
      </rPr>
      <t>v</t>
    </r>
    <r>
      <rPr>
        <b/>
        <vertAlign val="subscript"/>
        <sz val="11"/>
        <rFont val="Arial"/>
        <family val="2"/>
      </rPr>
      <t>min</t>
    </r>
    <r>
      <rPr>
        <sz val="11"/>
        <rFont val="Arial"/>
        <family val="2"/>
      </rPr>
      <t>), tức v</t>
    </r>
    <r>
      <rPr>
        <vertAlign val="subscript"/>
        <sz val="11"/>
        <rFont val="Arial"/>
        <family val="2"/>
      </rPr>
      <t>eij</t>
    </r>
    <r>
      <rPr>
        <sz val="11"/>
        <rFont val="Arial"/>
        <family val="2"/>
      </rPr>
      <t xml:space="preserve"> </t>
    </r>
    <r>
      <rPr>
        <sz val="11"/>
        <rFont val="Times New Roman"/>
        <family val="1"/>
      </rPr>
      <t>→</t>
    </r>
    <r>
      <rPr>
        <sz val="13.2"/>
        <rFont val="Arial"/>
        <family val="2"/>
      </rPr>
      <t xml:space="preserve"> </t>
    </r>
    <r>
      <rPr>
        <sz val="11"/>
        <rFont val="Arial"/>
        <family val="2"/>
      </rPr>
      <t>v</t>
    </r>
    <r>
      <rPr>
        <vertAlign val="subscript"/>
        <sz val="11"/>
        <rFont val="Arial"/>
        <family val="2"/>
      </rPr>
      <t>min</t>
    </r>
    <r>
      <rPr>
        <sz val="11"/>
        <rFont val="Arial"/>
        <family val="2"/>
      </rPr>
      <t>, [m/s] =</t>
    </r>
  </si>
  <si>
    <r>
      <t xml:space="preserve"> - Số vòng quay động cơ, n</t>
    </r>
    <r>
      <rPr>
        <vertAlign val="subscript"/>
        <sz val="13"/>
        <rFont val="Times New Roman"/>
        <family val="1"/>
      </rPr>
      <t xml:space="preserve">e </t>
    </r>
    <r>
      <rPr>
        <sz val="13"/>
        <rFont val="Times New Roman"/>
        <family val="1"/>
      </rPr>
      <t>→</t>
    </r>
    <r>
      <rPr>
        <sz val="13"/>
        <rFont val="Times New Roman"/>
        <family val="1"/>
      </rPr>
      <t xml:space="preserve"> n</t>
    </r>
    <r>
      <rPr>
        <vertAlign val="subscript"/>
        <sz val="13"/>
        <rFont val="Times New Roman"/>
        <family val="1"/>
      </rPr>
      <t>min</t>
    </r>
    <r>
      <rPr>
        <sz val="13"/>
        <rFont val="Times New Roman"/>
        <family val="1"/>
      </rPr>
      <t>, và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[v/p] =</t>
    </r>
  </si>
  <si>
    <r>
      <t xml:space="preserve"> - Tỷ số truyền ở hộp số chính phải lớn nhất, ứng với tay số đầu tiên (số 1), i</t>
    </r>
    <r>
      <rPr>
        <vertAlign val="subscript"/>
        <sz val="13"/>
        <rFont val="Times New Roman"/>
        <family val="1"/>
      </rPr>
      <t>hi</t>
    </r>
    <r>
      <rPr>
        <sz val="13"/>
        <rFont val="Times New Roman"/>
        <family val="1"/>
      </rPr>
      <t>→</t>
    </r>
    <r>
      <rPr>
        <sz val="13"/>
        <rFont val="Times New Roman"/>
        <family val="1"/>
      </rPr>
      <t xml:space="preserve"> i</t>
    </r>
    <r>
      <rPr>
        <vertAlign val="subscript"/>
        <sz val="13"/>
        <rFont val="Times New Roman"/>
        <family val="1"/>
      </rPr>
      <t>h1</t>
    </r>
    <r>
      <rPr>
        <sz val="13"/>
        <rFont val="Times New Roman"/>
        <family val="1"/>
      </rPr>
      <t>,</t>
    </r>
  </si>
  <si>
    <r>
      <t xml:space="preserve"> - Tỷ số truyền ở hộp số phụ cũng phải lớn nhất, ứng với tỷ số truyền cao, i</t>
    </r>
    <r>
      <rPr>
        <vertAlign val="subscript"/>
        <sz val="13"/>
        <rFont val="Times New Roman"/>
        <family val="1"/>
      </rPr>
      <t>pj</t>
    </r>
    <r>
      <rPr>
        <sz val="13"/>
        <rFont val="Times New Roman"/>
        <family val="1"/>
      </rPr>
      <t>→</t>
    </r>
    <r>
      <rPr>
        <sz val="13"/>
        <rFont val="Times New Roman"/>
        <family val="1"/>
      </rPr>
      <t xml:space="preserve"> i</t>
    </r>
    <r>
      <rPr>
        <vertAlign val="subscript"/>
        <sz val="13"/>
        <rFont val="Times New Roman"/>
        <family val="1"/>
      </rPr>
      <t>pc</t>
    </r>
    <r>
      <rPr>
        <sz val="13"/>
        <rFont val="Times New Roman"/>
        <family val="1"/>
      </rPr>
      <t>,</t>
    </r>
  </si>
  <si>
    <r>
      <t xml:space="preserve"> Do đó, 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</si>
  <si>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Như vậy, với giá trị của cụm "tỷ số truyền thay đổi" được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ứng với v</t>
    </r>
    <r>
      <rPr>
        <vertAlign val="subscript"/>
        <sz val="13"/>
        <rFont val="Times New Roman"/>
        <family val="1"/>
      </rPr>
      <t>min</t>
    </r>
    <r>
      <rPr>
        <sz val="13"/>
        <rFont val="Times New Roman"/>
        <family val="1"/>
      </rPr>
      <t xml:space="preserve"> được xác định bởi biểu thức:</t>
    </r>
  </si>
  <si>
    <r>
      <t xml:space="preserve">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</si>
  <si>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Thay các giá trị vào biểu thức, có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t>
    </r>
  </si>
  <si>
    <r>
      <t xml:space="preserve"> Nên, khoảng tỷ số truyền ở tay số 1, thường [i</t>
    </r>
    <r>
      <rPr>
        <vertAlign val="subscript"/>
        <sz val="13"/>
        <rFont val="Times New Roman"/>
        <family val="1"/>
      </rPr>
      <t>h1</t>
    </r>
    <r>
      <rPr>
        <sz val="13"/>
        <rFont val="Times New Roman"/>
        <family val="1"/>
      </rPr>
      <t>] =</t>
    </r>
  </si>
  <si>
    <r>
      <t xml:space="preserve"> So sánh giá trị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với khoảng [i</t>
    </r>
    <r>
      <rPr>
        <vertAlign val="subscript"/>
        <sz val="13"/>
        <rFont val="Times New Roman"/>
        <family val="1"/>
      </rPr>
      <t>h1</t>
    </r>
    <r>
      <rPr>
        <sz val="13"/>
        <rFont val="Times New Roman"/>
        <family val="1"/>
      </rPr>
      <t>], cho thấy:</t>
    </r>
  </si>
  <si>
    <r>
      <t xml:space="preserve"> Do đó, với giá trị của cụm "tỷ số truyền thay đổi" được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đã tính, không cần hộp số phụ (i</t>
    </r>
    <r>
      <rPr>
        <vertAlign val="subscript"/>
        <sz val="13"/>
        <rFont val="Times New Roman"/>
        <family val="1"/>
      </rPr>
      <t>pj</t>
    </r>
    <r>
      <rPr>
        <sz val="13"/>
        <rFont val="Times New Roman"/>
        <family val="1"/>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</si>
  <si>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family val="1"/>
      </rPr>
      <t>h1</t>
    </r>
    <r>
      <rPr>
        <sz val="13"/>
        <rFont val="Times New Roman"/>
        <family val="1"/>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</si>
  <si>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</si>
  <si>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</si>
  <si>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</si>
  <si>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</si>
  <si>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</si>
  <si>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</si>
  <si>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family val="2"/>
      </rPr>
      <t>họn q =</t>
    </r>
  </si>
  <si>
    <t xml:space="preserve"> + Số lượng tay số truyền trong hộp số chính</t>
  </si>
  <si>
    <t xml:space="preserve"> Số lượng tay số truyền trong hộp số chính – n – được xác định:</t>
  </si>
  <si>
    <r>
      <t xml:space="preserve"> </t>
    </r>
    <r>
      <rPr>
        <b/>
        <sz val="11"/>
        <rFont val="Arial"/>
        <family val="2"/>
      </rPr>
      <t>n</t>
    </r>
    <r>
      <rPr>
        <sz val="11"/>
        <rFont val="Arial"/>
        <family val="2"/>
      </rPr>
      <t xml:space="preserve"> = </t>
    </r>
    <r>
      <rPr>
        <sz val="11"/>
        <rFont val="Arial"/>
        <family val="2"/>
      </rPr>
      <t>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 xml:space="preserve">) +1 = </t>
    </r>
  </si>
  <si>
    <t xml:space="preserve"> với: </t>
  </si>
  <si>
    <t xml:space="preserve">  Công bội theo cấp số nhân, q = </t>
  </si>
  <si>
    <r>
      <t xml:space="preserve">  Tỷ số truyền ở tay số </t>
    </r>
    <r>
      <rPr>
        <b/>
        <sz val="11"/>
        <rFont val="Arial"/>
        <family val="2"/>
      </rPr>
      <t>1</t>
    </r>
    <r>
      <rPr>
        <sz val="11"/>
        <rFont val="Arial"/>
        <family val="2"/>
      </rPr>
      <t xml:space="preserve">, </t>
    </r>
    <r>
      <rPr>
        <b/>
        <sz val="11"/>
        <rFont val="Arial"/>
        <family val="2"/>
      </rPr>
      <t>i</t>
    </r>
    <r>
      <rPr>
        <b/>
        <vertAlign val="subscript"/>
        <sz val="11"/>
        <rFont val="Arial"/>
        <family val="2"/>
      </rPr>
      <t>h1</t>
    </r>
    <r>
      <rPr>
        <sz val="11"/>
        <rFont val="Arial"/>
        <family val="2"/>
      </rPr>
      <t xml:space="preserve"> =</t>
    </r>
  </si>
  <si>
    <r>
      <t xml:space="preserve">  Tỷ số truyền ở tay số </t>
    </r>
    <r>
      <rPr>
        <b/>
        <sz val="11"/>
        <rFont val="Arial"/>
        <family val="2"/>
      </rPr>
      <t>n</t>
    </r>
    <r>
      <rPr>
        <sz val="11"/>
        <rFont val="Arial"/>
        <family val="2"/>
      </rPr>
      <t xml:space="preserve">, </t>
    </r>
    <r>
      <rPr>
        <b/>
        <sz val="11"/>
        <rFont val="Arial"/>
        <family val="2"/>
      </rPr>
      <t>i</t>
    </r>
    <r>
      <rPr>
        <b/>
        <vertAlign val="subscript"/>
        <sz val="11"/>
        <rFont val="Arial"/>
        <family val="2"/>
      </rPr>
      <t xml:space="preserve">hn </t>
    </r>
    <r>
      <rPr>
        <sz val="11"/>
        <rFont val="Arial"/>
        <family val="2"/>
      </rPr>
      <t>=</t>
    </r>
  </si>
  <si>
    <r>
      <t xml:space="preserve"> Nên, </t>
    </r>
    <r>
      <rPr>
        <b/>
        <sz val="11"/>
        <rFont val="Arial"/>
        <family val="2"/>
      </rPr>
      <t>n</t>
    </r>
    <r>
      <rPr>
        <sz val="11"/>
        <rFont val="Arial"/>
        <family val="2"/>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</si>
  <si>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</si>
  <si>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</si>
  <si>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</si>
  <si>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</si>
  <si>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</si>
  <si>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family val="2"/>
      </rPr>
      <t>2</t>
    </r>
    <r>
      <rPr>
        <sz val="11"/>
        <rFont val="Arial"/>
        <family val="2"/>
      </rPr>
      <t>, từ q = i</t>
    </r>
    <r>
      <rPr>
        <vertAlign val="subscript"/>
        <sz val="11"/>
        <rFont val="Arial"/>
        <family val="2"/>
      </rPr>
      <t>h1</t>
    </r>
    <r>
      <rPr>
        <sz val="11"/>
        <rFont val="Arial"/>
        <family val="2"/>
      </rPr>
      <t>/i</t>
    </r>
    <r>
      <rPr>
        <vertAlign val="subscript"/>
        <sz val="11"/>
        <rFont val="Arial"/>
        <family val="2"/>
      </rPr>
      <t>h2</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h2</t>
    </r>
    <r>
      <rPr>
        <sz val="11"/>
        <rFont val="Arial"/>
        <family val="2"/>
      </rPr>
      <t xml:space="preserve"> = i</t>
    </r>
    <r>
      <rPr>
        <vertAlign val="subscript"/>
        <sz val="11"/>
        <rFont val="Arial"/>
        <family val="2"/>
      </rPr>
      <t>h1</t>
    </r>
    <r>
      <rPr>
        <sz val="11"/>
        <rFont val="Arial"/>
        <family val="2"/>
      </rPr>
      <t>/q =</t>
    </r>
  </si>
  <si>
    <r>
      <t xml:space="preserve"> - Tỷ số truyền ở tay số </t>
    </r>
    <r>
      <rPr>
        <b/>
        <sz val="11"/>
        <rFont val="Arial"/>
        <family val="2"/>
      </rPr>
      <t>3</t>
    </r>
    <r>
      <rPr>
        <sz val="11"/>
        <rFont val="Arial"/>
        <family val="2"/>
      </rPr>
      <t>, từ q = i</t>
    </r>
    <r>
      <rPr>
        <vertAlign val="subscript"/>
        <sz val="11"/>
        <rFont val="Arial"/>
        <family val="2"/>
      </rPr>
      <t>h2</t>
    </r>
    <r>
      <rPr>
        <sz val="11"/>
        <rFont val="Arial"/>
        <family val="2"/>
      </rPr>
      <t>/i</t>
    </r>
    <r>
      <rPr>
        <vertAlign val="subscript"/>
        <sz val="11"/>
        <rFont val="Arial"/>
        <family val="2"/>
      </rPr>
      <t>h3</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h3</t>
    </r>
    <r>
      <rPr>
        <sz val="11"/>
        <rFont val="Arial"/>
        <family val="2"/>
      </rPr>
      <t xml:space="preserve"> = i</t>
    </r>
    <r>
      <rPr>
        <vertAlign val="subscript"/>
        <sz val="11"/>
        <rFont val="Arial"/>
        <family val="2"/>
      </rPr>
      <t>h2</t>
    </r>
    <r>
      <rPr>
        <sz val="11"/>
        <rFont val="Arial"/>
        <family val="2"/>
      </rPr>
      <t>/q =</t>
    </r>
  </si>
  <si>
    <r>
      <t xml:space="preserve"> - Tỷ số truyền ở tay số </t>
    </r>
    <r>
      <rPr>
        <b/>
        <sz val="11"/>
        <rFont val="Arial"/>
        <family val="2"/>
      </rPr>
      <t>4</t>
    </r>
    <r>
      <rPr>
        <sz val="11"/>
        <rFont val="Arial"/>
        <family val="2"/>
      </rPr>
      <t>, từ q = i</t>
    </r>
    <r>
      <rPr>
        <vertAlign val="subscript"/>
        <sz val="11"/>
        <rFont val="Arial"/>
        <family val="2"/>
      </rPr>
      <t>h3</t>
    </r>
    <r>
      <rPr>
        <sz val="11"/>
        <rFont val="Arial"/>
        <family val="2"/>
      </rPr>
      <t>/i</t>
    </r>
    <r>
      <rPr>
        <vertAlign val="subscript"/>
        <sz val="11"/>
        <rFont val="Arial"/>
        <family val="2"/>
      </rPr>
      <t>h4</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h4</t>
    </r>
    <r>
      <rPr>
        <sz val="11"/>
        <rFont val="Arial"/>
        <family val="2"/>
      </rPr>
      <t xml:space="preserve"> = i</t>
    </r>
    <r>
      <rPr>
        <vertAlign val="subscript"/>
        <sz val="11"/>
        <rFont val="Arial"/>
        <family val="2"/>
      </rPr>
      <t>h3</t>
    </r>
    <r>
      <rPr>
        <sz val="11"/>
        <rFont val="Arial"/>
        <family val="2"/>
      </rPr>
      <t>/q =</t>
    </r>
  </si>
  <si>
    <r>
      <t xml:space="preserve"> Chọn, </t>
    </r>
    <r>
      <rPr>
        <sz val="11"/>
        <rFont val="Arial"/>
        <family val="2"/>
      </rPr>
      <t>i</t>
    </r>
    <r>
      <rPr>
        <vertAlign val="subscript"/>
        <sz val="11"/>
        <rFont val="Arial"/>
        <family val="2"/>
      </rPr>
      <t>h4</t>
    </r>
    <r>
      <rPr>
        <sz val="11"/>
        <rFont val="Arial"/>
        <family val="2"/>
      </rPr>
      <t xml:space="preserve"> = </t>
    </r>
  </si>
  <si>
    <r>
      <t xml:space="preserve"> - Tỷ số truyền ở tay số </t>
    </r>
    <r>
      <rPr>
        <b/>
        <sz val="11"/>
        <rFont val="Arial"/>
        <family val="2"/>
      </rPr>
      <t>5</t>
    </r>
    <r>
      <rPr>
        <sz val="11"/>
        <rFont val="Arial"/>
        <family val="2"/>
      </rPr>
      <t>, từ q = i</t>
    </r>
    <r>
      <rPr>
        <vertAlign val="subscript"/>
        <sz val="11"/>
        <rFont val="Arial"/>
        <family val="2"/>
      </rPr>
      <t>h4</t>
    </r>
    <r>
      <rPr>
        <sz val="11"/>
        <rFont val="Arial"/>
        <family val="2"/>
      </rPr>
      <t>/i</t>
    </r>
    <r>
      <rPr>
        <vertAlign val="subscript"/>
        <sz val="11"/>
        <rFont val="Arial"/>
        <family val="2"/>
      </rPr>
      <t>h5</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h5</t>
    </r>
    <r>
      <rPr>
        <sz val="11"/>
        <rFont val="Arial"/>
        <family val="2"/>
      </rPr>
      <t xml:space="preserve"> = i</t>
    </r>
    <r>
      <rPr>
        <vertAlign val="subscript"/>
        <sz val="11"/>
        <rFont val="Arial"/>
        <family val="2"/>
      </rPr>
      <t>h4</t>
    </r>
    <r>
      <rPr>
        <sz val="11"/>
        <rFont val="Arial"/>
        <family val="2"/>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</si>
  <si>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</si>
  <si>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</si>
  <si>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</si>
  <si>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</si>
  <si>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</si>
  <si>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family val="2"/>
      </rPr>
      <t>hn</t>
    </r>
    <r>
      <rPr>
        <sz val="11"/>
        <rFont val="Arial"/>
        <family val="2"/>
      </rPr>
      <t xml:space="preserve"> = 1, n được xác định theo biểu thức sau:</t>
    </r>
  </si>
  <si>
    <r>
      <t xml:space="preserve"> n = (i</t>
    </r>
    <r>
      <rPr>
        <vertAlign val="subscript"/>
        <sz val="11"/>
        <rFont val="Arial"/>
        <family val="2"/>
      </rPr>
      <t>h1</t>
    </r>
    <r>
      <rPr>
        <sz val="11"/>
        <rFont val="Arial"/>
        <family val="2"/>
      </rPr>
      <t xml:space="preserve"> -1)/a.i</t>
    </r>
    <r>
      <rPr>
        <vertAlign val="subscript"/>
        <sz val="11"/>
        <rFont val="Arial"/>
        <family val="2"/>
      </rPr>
      <t>h1</t>
    </r>
    <r>
      <rPr>
        <sz val="11"/>
        <rFont val="Arial"/>
        <family val="2"/>
      </rPr>
      <t xml:space="preserve"> + 1 =</t>
    </r>
  </si>
  <si>
    <t xml:space="preserve">  Hằng số điều hòa, a =</t>
  </si>
  <si>
    <r>
      <t xml:space="preserve"> - Tỷ số truyền ở tay số 2, i</t>
    </r>
    <r>
      <rPr>
        <vertAlign val="subscript"/>
        <sz val="11"/>
        <rFont val="Arial"/>
        <family val="2"/>
      </rPr>
      <t>h2</t>
    </r>
    <r>
      <rPr>
        <sz val="11"/>
        <rFont val="Arial"/>
        <family val="2"/>
      </rPr>
      <t xml:space="preserve"> = i</t>
    </r>
    <r>
      <rPr>
        <vertAlign val="subscript"/>
        <sz val="11"/>
        <rFont val="Arial"/>
        <family val="2"/>
      </rPr>
      <t>h1</t>
    </r>
    <r>
      <rPr>
        <sz val="11"/>
        <rFont val="Arial"/>
        <family val="2"/>
      </rPr>
      <t>/(1+a.i</t>
    </r>
    <r>
      <rPr>
        <vertAlign val="subscript"/>
        <sz val="11"/>
        <rFont val="Arial"/>
        <family val="2"/>
      </rPr>
      <t>h1</t>
    </r>
    <r>
      <rPr>
        <sz val="11"/>
        <rFont val="Arial"/>
        <family val="2"/>
      </rPr>
      <t>) =</t>
    </r>
  </si>
  <si>
    <r>
      <t xml:space="preserve"> - Tỷ số truyền ở tay số 3, i</t>
    </r>
    <r>
      <rPr>
        <vertAlign val="subscript"/>
        <sz val="11"/>
        <rFont val="Arial"/>
        <family val="2"/>
      </rPr>
      <t xml:space="preserve">h3 </t>
    </r>
    <r>
      <rPr>
        <sz val="11"/>
        <rFont val="Arial"/>
        <family val="2"/>
      </rPr>
      <t>= i</t>
    </r>
    <r>
      <rPr>
        <vertAlign val="subscript"/>
        <sz val="11"/>
        <rFont val="Arial"/>
        <family val="2"/>
      </rPr>
      <t>h1</t>
    </r>
    <r>
      <rPr>
        <sz val="11"/>
        <rFont val="Arial"/>
        <family val="2"/>
      </rPr>
      <t>/(1+2.a.i</t>
    </r>
    <r>
      <rPr>
        <vertAlign val="subscript"/>
        <sz val="11"/>
        <rFont val="Arial"/>
        <family val="2"/>
      </rPr>
      <t>h1</t>
    </r>
    <r>
      <rPr>
        <sz val="11"/>
        <rFont val="Arial"/>
        <family val="2"/>
      </rPr>
      <t>)</t>
    </r>
  </si>
  <si>
    <r>
      <t xml:space="preserve"> - Tỷ số truyền ở tay số 4, i</t>
    </r>
    <r>
      <rPr>
        <vertAlign val="subscript"/>
        <sz val="11"/>
        <rFont val="Arial"/>
        <family val="2"/>
      </rPr>
      <t xml:space="preserve">h4 </t>
    </r>
    <r>
      <rPr>
        <sz val="11"/>
        <rFont val="Arial"/>
        <family val="2"/>
      </rPr>
      <t>= i</t>
    </r>
    <r>
      <rPr>
        <vertAlign val="subscript"/>
        <sz val="11"/>
        <rFont val="Arial"/>
        <family val="2"/>
      </rPr>
      <t>h1</t>
    </r>
    <r>
      <rPr>
        <sz val="11"/>
        <rFont val="Arial"/>
        <family val="2"/>
      </rPr>
      <t>/(1+3.a.i</t>
    </r>
    <r>
      <rPr>
        <vertAlign val="subscript"/>
        <sz val="11"/>
        <rFont val="Arial"/>
        <family val="2"/>
      </rPr>
      <t>h1</t>
    </r>
    <r>
      <rPr>
        <sz val="11"/>
        <rFont val="Arial"/>
        <family val="2"/>
      </rPr>
      <t>)</t>
    </r>
  </si>
  <si>
    <t>1.7.4.</t>
  </si>
  <si>
    <r>
      <t xml:space="preserve"> Tỷ số truyền số lùi (i</t>
    </r>
    <r>
      <rPr>
        <vertAlign val="subscript"/>
        <sz val="11"/>
        <rFont val="Arial"/>
        <family val="2"/>
      </rPr>
      <t>lui</t>
    </r>
    <r>
      <rPr>
        <sz val="11"/>
        <rFont val="Arial"/>
        <family val="2"/>
      </rPr>
      <t>), thường thuộc khoảng: [i</t>
    </r>
    <r>
      <rPr>
        <vertAlign val="subscript"/>
        <sz val="11"/>
        <rFont val="Arial"/>
        <family val="2"/>
      </rPr>
      <t>lui</t>
    </r>
    <r>
      <rPr>
        <sz val="11"/>
        <rFont val="Arial"/>
        <family val="2"/>
      </rPr>
      <t>] = (1.2 ÷ 1.3).i</t>
    </r>
    <r>
      <rPr>
        <vertAlign val="subscript"/>
        <sz val="11"/>
        <rFont val="Arial"/>
        <family val="2"/>
      </rPr>
      <t>h1</t>
    </r>
  </si>
  <si>
    <r>
      <t xml:space="preserve"> Chọn: i</t>
    </r>
    <r>
      <rPr>
        <vertAlign val="subscript"/>
        <sz val="11"/>
        <rFont val="Arial"/>
        <family val="2"/>
      </rPr>
      <t>hlui</t>
    </r>
    <r>
      <rPr>
        <sz val="11"/>
        <rFont val="Arial"/>
        <family val="2"/>
      </rPr>
      <t xml:space="preserve"> =</t>
    </r>
  </si>
  <si>
    <r>
      <t>Є (0 ÷ 0).i</t>
    </r>
    <r>
      <rPr>
        <vertAlign val="subscript"/>
        <sz val="11"/>
        <rFont val="Arial"/>
        <family val="2"/>
      </rPr>
      <t>h1</t>
    </r>
  </si>
  <si>
    <r>
      <t xml:space="preserve"> Với, i</t>
    </r>
    <r>
      <rPr>
        <vertAlign val="subscript"/>
        <sz val="11"/>
        <rFont val="Arial"/>
        <family val="2"/>
      </rPr>
      <t>h1</t>
    </r>
    <r>
      <rPr>
        <sz val="11"/>
        <rFont val="Arial"/>
        <family val="2"/>
      </rPr>
      <t xml:space="preserve"> =</t>
    </r>
  </si>
  <si>
    <r>
      <t xml:space="preserve"> Nên, i</t>
    </r>
    <r>
      <rPr>
        <vertAlign val="subscript"/>
        <sz val="11"/>
        <rFont val="Arial"/>
        <family val="2"/>
      </rPr>
      <t>hlui</t>
    </r>
    <r>
      <rPr>
        <sz val="11"/>
        <rFont val="Arial"/>
        <family val="2"/>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</si>
  <si>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</si>
  <si>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</si>
  <si>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</si>
  <si>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</si>
  <si>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</si>
  <si>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</si>
  <si>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</si>
  <si>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</si>
  <si>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</si>
  <si>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</si>
  <si>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</si>
  <si>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</si>
  <si>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</si>
  <si>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</si>
  <si>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</si>
  <si>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</si>
  <si>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</si>
  <si>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</si>
  <si>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</si>
  <si>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</si>
  <si>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</si>
  <si>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</si>
  <si>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</si>
  <si>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</si>
  <si>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</si>
  <si>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</si>
  <si>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</si>
  <si>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</si>
  <si>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</si>
  <si>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</si>
  <si>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</si>
  <si>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</si>
  <si>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</si>
  <si>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</si>
  <si>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</si>
  <si>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</si>
  <si>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</si>
  <si>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</si>
  <si>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</si>
  <si>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</si>
  <si>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</si>
  <si>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</si>
  <si>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</si>
  <si>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</si>
  <si>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</si>
  <si>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</si>
  <si>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</si>
  <si>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</si>
  <si>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</si>
  <si>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</si>
  <si>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</si>
  <si>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</si>
  <si>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</si>
  <si>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</si>
  <si>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</si>
  <si>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</si>
  <si>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</si>
  <si>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</si>
  <si>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</si>
  <si>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</si>
  <si>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</si>
  <si>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</si>
  <si>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</si>
  <si>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</si>
  <si>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</si>
  <si>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</si>
  <si>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</si>
  <si>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</si>
  <si>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</si>
  <si>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</si>
  <si>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</si>
  <si>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</si>
  <si>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</si>
  <si>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</si>
  <si>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</si>
  <si>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</si>
  <si>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</si>
  <si>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</si>
  <si>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</si>
  <si>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</si>
  <si>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</si>
  <si>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</si>
  <si>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</si>
  <si>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</si>
  <si>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</si>
  <si>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</si>
  <si>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</si>
  <si>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</si>
  <si>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</si>
  <si>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</si>
  <si>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</si>
  <si>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</si>
  <si>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</si>
  <si>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</si>
  <si>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</si>
  <si>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</si>
  <si>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</si>
  <si>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</si>
  <si>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</si>
  <si>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</si>
  <si>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</si>
  <si>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</si>
  <si>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</si>
  <si>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</si>
  <si>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</si>
  <si>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</si>
  <si>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</si>
  <si>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</si>
  <si>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</si>
  <si>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</si>
  <si>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</si>
  <si>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</si>
  <si>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</si>
  <si>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</si>
  <si>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</si>
  <si>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</si>
  <si>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</si>
  <si>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</si>
  <si>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</si>
  <si>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</si>
  <si>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</si>
  <si>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</si>
  <si>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</si>
  <si>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</si>
  <si>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</si>
  <si>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</si>
  <si>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</si>
  <si>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</si>
  <si>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</si>
  <si>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</si>
  <si>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</si>
  <si>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</si>
  <si>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</si>
  <si>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</si>
  <si>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</si>
  <si>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</si>
  <si>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</si>
  <si>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</si>
  <si>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</si>
  <si>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</si>
  <si>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</si>
  <si>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</si>
  <si>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</si>
  <si>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</si>
  <si>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</si>
  <si>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</si>
  <si>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</si>
  <si>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</si>
  <si>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</si>
  <si>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</si>
  <si>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</si>
  <si>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</si>
  <si>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</si>
  <si>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</si>
  <si>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</si>
  <si>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</si>
  <si>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</si>
  <si>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</si>
  <si>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</si>
  <si>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</si>
  <si>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</si>
  <si>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</si>
  <si>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</si>
  <si>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</si>
  <si>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</si>
  <si>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</si>
  <si>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</si>
  <si>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</si>
  <si>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</si>
  <si>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</si>
  <si>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</si>
  <si>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</si>
  <si>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</si>
  <si>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</si>
  <si>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</si>
  <si>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</si>
  <si>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</si>
  <si>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</si>
  <si>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</si>
  <si>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</si>
  <si>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</si>
  <si>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</si>
  <si>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</si>
  <si>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</si>
  <si>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</si>
  <si>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</si>
  <si>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</si>
  <si>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</si>
  <si>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</si>
  <si>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</si>
  <si>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</si>
  <si>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</si>
  <si>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</si>
  <si>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</si>
  <si>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</si>
  <si>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</si>
  <si>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</si>
  <si>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</si>
  <si>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</si>
  <si>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</si>
  <si>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</si>
  <si>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</si>
  <si>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</si>
  <si>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</si>
  <si>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</si>
  <si>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</si>
  <si>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</si>
  <si>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</si>
  <si>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</si>
  <si>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</si>
  <si>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</si>
  <si>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</si>
  <si>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</si>
  <si>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</si>
  <si>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</si>
  <si>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</si>
  <si>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</si>
  <si>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</si>
  <si>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</si>
  <si>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</si>
  <si>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</si>
  <si>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</si>
  <si>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</si>
  <si>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</si>
  <si>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</si>
  <si>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</si>
  <si>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</si>
  <si>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</si>
  <si>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</si>
  <si>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</si>
  <si>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</si>
  <si>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</si>
  <si>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</si>
  <si>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</si>
  <si>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</si>
  <si>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</si>
  <si>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</si>
  <si>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</si>
  <si>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</si>
  <si>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</si>
  <si>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</si>
  <si>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</si>
  <si>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</si>
  <si>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</si>
  <si>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</si>
  <si>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</si>
  <si>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</si>
  <si>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</si>
  <si>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</si>
  <si>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</si>
  <si>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</si>
  <si>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</si>
  <si>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</si>
  <si>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</si>
  <si>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</si>
  <si>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</si>
  <si>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</si>
  <si>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</si>
  <si>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</si>
  <si>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</si>
  <si>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</si>
  <si>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</si>
  <si>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</si>
  <si>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</si>
  <si>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</si>
  <si>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</si>
  <si>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</si>
  <si>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</si>
  <si>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</si>
  <si>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</si>
  <si>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</si>
  <si>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</si>
  <si>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</si>
  <si>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</si>
  <si>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</si>
  <si>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</si>
  <si>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</si>
  <si>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</si>
  <si>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</si>
  <si>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</si>
  <si>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</si>
  <si>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</si>
  <si>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</si>
  <si>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</si>
  <si>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</si>
  <si>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</si>
  <si>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</si>
  <si>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</si>
  <si>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</si>
  <si>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</si>
  <si>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</si>
  <si>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</si>
  <si>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</si>
  <si>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</si>
  <si>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</si>
  <si>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</si>
  <si>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</si>
  <si>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</si>
  <si>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</si>
  <si>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</si>
  <si>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</si>
  <si>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</si>
  <si>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</si>
  <si>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</si>
  <si>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</si>
  <si>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</si>
  <si>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</si>
  <si>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</si>
  <si>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</si>
  <si>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</si>
  <si>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</si>
  <si>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</si>
  <si>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</si>
  <si>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</si>
  <si>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</si>
  <si>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</si>
  <si>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</si>
  <si>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</si>
  <si>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</si>
  <si>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</si>
  <si>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</si>
  <si>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</si>
  <si>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</si>
  <si>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</si>
  <si>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</si>
  <si>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</si>
  <si>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</si>
  <si>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</si>
  <si>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</si>
  <si>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</si>
  <si>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</si>
  <si>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</si>
  <si>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</si>
  <si>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</si>
  <si>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</si>
  <si>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</si>
  <si>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</si>
  <si>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</si>
  <si>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</si>
  <si>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</si>
  <si>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</si>
  <si>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</si>
  <si>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</si>
  <si>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</si>
  <si>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</si>
  <si>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</si>
  <si>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</si>
  <si>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</si>
  <si>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</si>
  <si>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</si>
  <si>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</si>
  <si>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</si>
  <si>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</si>
  <si>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</si>
  <si>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</si>
  <si>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</si>
  <si>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</si>
  <si>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</si>
  <si>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</si>
  <si>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</si>
  <si>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</si>
  <si>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</si>
  <si>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</si>
  <si>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</si>
  <si>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</si>
  <si>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</si>
  <si>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</si>
  <si>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</si>
  <si>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</si>
  <si>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</si>
  <si>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</si>
  <si>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</si>
  <si>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</si>
  <si>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</si>
  <si>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</si>
  <si>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</si>
  <si>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</si>
  <si>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</si>
  <si>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</si>
  <si>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</si>
  <si>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</si>
  <si>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</si>
  <si>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</si>
  <si>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</si>
  <si>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</si>
  <si>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</si>
  <si>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</si>
  <si>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</si>
  <si>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</si>
  <si>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</si>
  <si>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</si>
  <si>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</si>
  <si>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</si>
  <si>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</si>
  <si>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</si>
  <si>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</si>
  <si>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</si>
  <si>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</si>
  <si>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</si>
  <si>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</si>
  <si>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</si>
  <si>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</si>
  <si>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</si>
  <si>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</si>
  <si>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</si>
  <si>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</si>
  <si>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</si>
  <si>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</si>
  <si>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</si>
  <si>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</si>
  <si>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</si>
  <si>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</si>
  <si>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</si>
  <si>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</si>
  <si>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</si>
  <si>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</si>
  <si>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</si>
  <si>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</si>
  <si>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</si>
  <si>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</si>
  <si>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</si>
  <si>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</si>
  <si>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</si>
  <si>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</si>
  <si>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</si>
  <si>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</si>
  <si>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</si>
  <si>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</si>
  <si>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</si>
  <si>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</si>
  <si>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</si>
  <si>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</si>
  <si>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</si>
  <si>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</si>
  <si>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</si>
  <si>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</si>
  <si>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</si>
  <si>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</si>
  <si>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</si>
  <si>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</si>
  <si>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</si>
  <si>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</si>
  <si>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</si>
  <si>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</si>
  <si>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</si>
  <si>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</si>
  <si>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</si>
  <si>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</si>
  <si>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</si>
  <si>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</si>
  <si>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</si>
  <si>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</si>
  <si>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</si>
  <si>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</si>
  <si>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</si>
  <si>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</si>
  <si>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</si>
  <si>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</si>
  <si>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</si>
  <si>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</si>
  <si>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</si>
  <si>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</si>
  <si>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</si>
  <si>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</si>
  <si>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</si>
  <si>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</si>
  <si>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</si>
  <si>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</si>
  <si>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</si>
  <si>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</si>
  <si>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</si>
  <si>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</si>
  <si>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</si>
  <si>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</si>
  <si>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</si>
  <si>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</si>
  <si>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</si>
  <si>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</si>
  <si>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</si>
  <si>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</si>
  <si>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</si>
  <si>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</si>
  <si>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</si>
  <si>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</si>
  <si>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</si>
  <si>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</si>
  <si>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</si>
  <si>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</si>
  <si>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</si>
  <si>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</si>
  <si>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</si>
  <si>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</si>
  <si>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</si>
  <si>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</si>
  <si>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</si>
  <si>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</si>
  <si>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</si>
  <si>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</si>
  <si>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</si>
  <si>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</si>
  <si>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</si>
  <si>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</si>
  <si>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</si>
  <si>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</si>
  <si>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</si>
  <si>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</si>
  <si>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</si>
  <si>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</si>
  <si>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</si>
  <si>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</si>
  <si>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</si>
  <si>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</si>
  <si>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</si>
  <si>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</si>
  <si>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</si>
  <si>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</si>
  <si>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</si>
  <si>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</si>
  <si>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</si>
  <si>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</si>
  <si>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</si>
  <si>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</si>
  <si>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</si>
  <si>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</si>
  <si>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</si>
  <si>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</si>
  <si>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</si>
  <si>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</si>
  <si>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</si>
  <si>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</si>
  <si>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</si>
  <si>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</si>
  <si>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</si>
  <si>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</si>
  <si>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</si>
  <si>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</si>
  <si>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</si>
  <si>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</si>
  <si>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</si>
  <si>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</si>
  <si>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</si>
  <si>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</si>
  <si>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</si>
  <si>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</si>
  <si>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</si>
  <si>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</si>
  <si>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</si>
  <si>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</si>
  <si>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</si>
  <si>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</si>
  <si>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</si>
  <si>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</si>
  <si>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</si>
  <si>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</si>
  <si>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</si>
  <si>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</si>
  <si>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</si>
  <si>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</si>
  <si>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</si>
  <si>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</si>
  <si>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</si>
  <si>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</si>
  <si>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</si>
  <si>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</si>
  <si>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</si>
  <si>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</si>
  <si>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</si>
  <si>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</si>
  <si>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</si>
  <si>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</si>
  <si>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</si>
  <si>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</si>
  <si>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</si>
  <si>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</si>
  <si>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</si>
  <si>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</si>
  <si>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</si>
  <si>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</si>
  <si>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</si>
  <si>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</si>
  <si>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</si>
  <si>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</si>
  <si>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</si>
  <si>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</si>
  <si>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</si>
  <si>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</si>
  <si>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</si>
  <si>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</si>
  <si>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</si>
  <si>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</si>
  <si>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</si>
  <si>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</si>
  <si>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</si>
  <si>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</si>
  <si>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</si>
  <si>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</si>
  <si>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</si>
  <si>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</si>
  <si>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</si>
  <si>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</si>
  <si>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</si>
  <si>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</si>
  <si>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</si>
  <si>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</si>
  <si>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</si>
  <si>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</si>
  <si>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</si>
  <si>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</si>
  <si>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</si>
  <si>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</si>
  <si>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</si>
  <si>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</si>
  <si>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</si>
  <si>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</si>
  <si>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</si>
  <si>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</si>
  <si>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</si>
  <si>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</si>
  <si>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</si>
  <si>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</si>
  <si>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</si>
  <si>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</si>
  <si>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</si>
  <si>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</si>
  <si>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</si>
  <si>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</si>
  <si>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</si>
  <si>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</si>
  <si>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</si>
  <si>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</si>
  <si>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</si>
  <si>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</si>
  <si>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</si>
  <si>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</si>
  <si>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</si>
  <si>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</si>
  <si>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</si>
  <si>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</si>
  <si>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</si>
  <si>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</si>
  <si>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</si>
  <si>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</si>
  <si>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</si>
  <si>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</si>
  <si>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</si>
  <si>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</si>
  <si>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</si>
  <si>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</si>
  <si>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</si>
  <si>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</si>
  <si>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</si>
  <si>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</si>
  <si>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</si>
  <si>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</si>
  <si>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</si>
  <si>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</si>
  <si>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</si>
  <si>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</si>
  <si>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</si>
  <si>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</si>
  <si>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</si>
  <si>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</si>
  <si>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</si>
  <si>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</si>
  <si>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</si>
  <si>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</si>
  <si>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</si>
  <si>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</si>
  <si>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</si>
  <si>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</si>
  <si>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</si>
  <si>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</si>
  <si>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</si>
  <si>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</si>
  <si>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</si>
  <si>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</si>
  <si>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</si>
  <si>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</si>
  <si>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</si>
  <si>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</si>
  <si>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</si>
  <si>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</si>
  <si>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</si>
  <si>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</si>
  <si>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</si>
  <si>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</si>
  <si>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</si>
  <si>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</si>
  <si>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</si>
  <si>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</si>
  <si>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</si>
  <si>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</si>
  <si>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</si>
  <si>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</si>
  <si>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</si>
  <si>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</si>
  <si>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</si>
  <si>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</si>
  <si>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</si>
  <si>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</si>
  <si>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</si>
  <si>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</si>
  <si>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</si>
  <si>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</si>
  <si>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</si>
  <si>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</si>
  <si>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</si>
  <si>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</si>
  <si>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</si>
  <si>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</si>
  <si>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</si>
  <si>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</si>
  <si>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</si>
  <si>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</si>
  <si>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</si>
  <si>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</si>
  <si>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</si>
  <si>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</si>
  <si>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</si>
  <si>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</si>
  <si>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</si>
  <si>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</si>
  <si>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</si>
  <si>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</si>
  <si>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</si>
  <si>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</si>
  <si>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</si>
  <si>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</si>
  <si>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</si>
  <si>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</si>
  <si>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</si>
  <si>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</si>
  <si>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</si>
  <si>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</si>
  <si>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</si>
  <si>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</si>
  <si>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</si>
  <si>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</si>
  <si>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</si>
  <si>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</si>
  <si>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</si>
  <si>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</si>
  <si>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</si>
  <si>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</si>
  <si>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</si>
  <si>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</si>
  <si>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</si>
  <si>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</si>
  <si>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</si>
  <si>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</si>
  <si>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</si>
  <si>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t xml:space="preserve">Môn học: </t>
    </r>
    <r>
      <rPr>
        <b/>
        <sz val="11"/>
        <color theme="1"/>
        <rFont val="Arial"/>
        <family val="2"/>
      </rPr>
      <t>Đồ án kết cấu, tính toán ô tô (AUE373) / Nhóm: 63.CNOT-1, 2, 3</t>
    </r>
  </si>
  <si>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</si>
  <si>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</si>
  <si>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</si>
  <si>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</si>
  <si>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</si>
  <si>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</si>
  <si>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</si>
  <si>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</si>
  <si>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</si>
  <si>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</si>
  <si>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</si>
  <si>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</si>
  <si>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</si>
  <si>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</si>
  <si>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</si>
  <si>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</si>
  <si>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</si>
  <si>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</si>
  <si>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</si>
  <si>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</si>
  <si>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</si>
  <si>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</si>
  <si>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</si>
  <si>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</si>
  <si>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</si>
  <si>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</si>
  <si>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</si>
  <si>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</si>
  <si>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</si>
  <si>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</si>
  <si>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</si>
  <si>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</si>
  <si>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</si>
  <si>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</si>
  <si>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</si>
  <si>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</si>
  <si>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</si>
  <si>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</si>
  <si>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</si>
  <si>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</si>
  <si>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</si>
  <si>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</si>
  <si>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</si>
  <si>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</si>
  <si>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</si>
  <si>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</si>
  <si>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</si>
  <si>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</si>
  <si>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</si>
  <si>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</si>
  <si>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</si>
  <si>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</si>
  <si>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</si>
  <si>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</si>
  <si>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</si>
  <si>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</si>
  <si>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</si>
  <si>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</si>
  <si>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</si>
  <si>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</si>
  <si>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</si>
  <si>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</si>
  <si>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</si>
  <si>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</si>
  <si>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</si>
  <si>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</si>
  <si>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</si>
  <si>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</si>
  <si>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</si>
  <si>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</si>
  <si>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</si>
  <si>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</si>
  <si>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</si>
  <si>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</si>
  <si>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</si>
  <si>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</si>
  <si>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</si>
  <si>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</si>
  <si>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</si>
  <si>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</si>
  <si>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</si>
  <si>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</si>
  <si>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</si>
  <si>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</si>
  <si>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</si>
  <si>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</si>
  <si>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</si>
  <si>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</si>
  <si>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</si>
  <si>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</si>
  <si>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</si>
  <si>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</si>
  <si>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</si>
  <si>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Link xe (HYUNDAI TRUCK)</t>
  </si>
  <si>
    <t>chon (cá nhân)</t>
  </si>
  <si>
    <t>https://oto.com.vn/kinh-nghiem-lai-xe/cach-doc-thong-so-lop-o-to-cac-tai-viet-can-biet-articleid-nkqyn28</t>
  </si>
  <si>
    <t>Trước, trục cầu trước</t>
  </si>
  <si>
    <t>Ngang xe</t>
  </si>
  <si>
    <t xml:space="preserve">Không </t>
  </si>
  <si>
    <t>Đồng tốc</t>
  </si>
  <si>
    <t>Trụ - răng nghiêng</t>
  </si>
  <si>
    <t>tải 1/2</t>
  </si>
  <si>
    <t>Đòn</t>
  </si>
  <si>
    <t>https://autojobs.co/group-posts/bang-tra-cuu-thong-so-ky-thuat-lop-xe-cho-nhung-anh-em-can.45/?page=1</t>
  </si>
  <si>
    <t>Khoảng giữa, 
trục cầu trước và sau</t>
  </si>
  <si>
    <t>Dọc xe</t>
  </si>
  <si>
    <t>Chữ thập</t>
  </si>
  <si>
    <t>Côn - răng xoắn</t>
  </si>
  <si>
    <t>tải 3/4</t>
  </si>
  <si>
    <t>cáp</t>
  </si>
  <si>
    <t>https://otominhlong.com/lop-oto/lop-xe-tai/lop-sailun/gia-lop-sailun-thang-10-2022.html</t>
  </si>
  <si>
    <t>Khoảng giữa, 
gần trục cầu trước</t>
  </si>
  <si>
    <t>tải hoàn toàn</t>
  </si>
  <si>
    <t>Khí nén</t>
  </si>
  <si>
    <t>http://acquylop.vn/shop/lop-o-to/lop-o-drc-12-00r20d91120pr-bo</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</si>
  <si>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</si>
  <si>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</si>
  <si>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</si>
  <si>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</si>
  <si>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</si>
  <si>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</si>
  <si>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</si>
  <si>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</si>
  <si>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</si>
  <si>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</si>
  <si>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</si>
  <si>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</si>
  <si>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</si>
  <si>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</si>
  <si>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</si>
  <si>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</si>
  <si>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</si>
  <si>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</si>
  <si>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</si>
  <si>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</si>
  <si>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</si>
  <si>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</si>
  <si>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</si>
  <si>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</si>
  <si>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</si>
  <si>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</si>
  <si>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</si>
  <si>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</si>
  <si>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</si>
  <si>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</si>
  <si>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</si>
  <si>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</si>
  <si>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</si>
  <si>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</si>
  <si>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</si>
  <si>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</si>
  <si>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</si>
  <si>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</si>
  <si>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</si>
  <si>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</si>
  <si>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</si>
  <si>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</si>
  <si>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</si>
  <si>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</si>
  <si>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</si>
  <si>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</si>
  <si>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</si>
  <si>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</si>
  <si>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</si>
  <si>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</si>
  <si>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</si>
  <si>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</si>
  <si>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</si>
  <si>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</si>
  <si>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</si>
  <si>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</si>
  <si>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</si>
  <si>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</si>
  <si>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</si>
  <si>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</si>
  <si>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</si>
  <si>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</si>
  <si>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t>0.7</t>
  </si>
  <si>
    <t>0.018</t>
  </si>
  <si>
    <t>MAZDA 3</t>
  </si>
  <si>
    <t>0.01</t>
  </si>
  <si>
    <t xml:space="preserve">Con </t>
  </si>
  <si>
    <t>65 ÷ 75</t>
  </si>
  <si>
    <t>0 ÷5</t>
  </si>
  <si>
    <t>0.012 ÷ 0.018</t>
  </si>
  <si>
    <t>0.005 ÷ 0.015</t>
  </si>
  <si>
    <t>1470 ÷ 1967</t>
  </si>
  <si>
    <t>Trục cầu trước</t>
  </si>
  <si>
    <t>1.2</t>
  </si>
  <si>
    <t>Độc lập</t>
  </si>
  <si>
    <t>Cơ khí</t>
  </si>
  <si>
    <t>3.55</t>
  </si>
  <si>
    <t>3.5</t>
  </si>
  <si>
    <t>3.42</t>
  </si>
  <si>
    <t>3.75</t>
  </si>
  <si>
    <t>48/13</t>
  </si>
  <si>
    <t>20/20</t>
  </si>
  <si>
    <t>THÔNG SỐ LỐP</t>
  </si>
  <si>
    <t>Đĩa</t>
  </si>
  <si>
    <t>Thanh răng - Bánh răng</t>
  </si>
  <si>
    <t>Chất lỏng</t>
  </si>
  <si>
    <t>4x2</t>
  </si>
  <si>
    <t>0.93</t>
  </si>
  <si>
    <t>Trợ lực điện</t>
  </si>
  <si>
    <t>Cáp</t>
  </si>
  <si>
    <t>Phanh tay cơ</t>
  </si>
  <si>
    <t>Trước, Trục cầu trước</t>
  </si>
  <si>
    <t>21/21</t>
  </si>
  <si>
    <t>chung (theo tài liệu)</t>
  </si>
  <si>
    <t>Hộp số tay</t>
  </si>
  <si>
    <t>65/65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</si>
</sst>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6">
    <font>
      <sz val="11"/>
      <color theme="1"/>
      <name val="Arial"/>
      <charset val="134"/>
      <scheme val="minor"/>
    </font>
    <font>
      <b/>
      <sz val="11"/>
      <name val="Arial"/>
      <family val="2"/>
      <scheme val="minor"/>
    </font>
    <font>
      <sz val="11"/>
      <name val="Arial"/>
      <family val="2"/>
      <scheme val="minor"/>
    </font>
    <font>
      <u/>
      <sz val="11"/>
      <color theme="10"/>
      <name val="Arial"/>
      <family val="2"/>
      <scheme val="minor"/>
    </font>
    <font>
      <i/>
      <sz val="11"/>
      <name val="Arial"/>
      <family val="2"/>
    </font>
    <font>
      <b/>
      <i/>
      <sz val="11"/>
      <name val="Arial"/>
      <family val="2"/>
    </font>
    <font>
      <sz val="11"/>
      <name val="Arial"/>
      <family val="2"/>
    </font>
    <font>
      <b/>
      <sz val="11"/>
      <name val="Arial"/>
      <family val="2"/>
    </font>
    <font>
      <sz val="11"/>
      <name val="Arial"/>
      <family val="2"/>
    </font>
    <font>
      <i/>
      <u/>
      <sz val="11"/>
      <name val="Arial"/>
      <family val="2"/>
    </font>
    <font>
      <u/>
      <sz val="11"/>
      <name val="Arial"/>
      <family val="2"/>
    </font>
    <font>
      <b/>
      <sz val="11"/>
      <name val="Times New Roman"/>
      <family val="1"/>
      <scheme val="major"/>
    </font>
    <font>
      <b/>
      <sz val="13"/>
      <name val="Times New Roman"/>
      <family val="1"/>
    </font>
    <font>
      <sz val="13"/>
      <name val="Times New Roman"/>
      <family val="1"/>
    </font>
    <font>
      <b/>
      <sz val="13"/>
      <name val="Arial"/>
      <family val="2"/>
      <scheme val="minor"/>
    </font>
    <font>
      <b/>
      <sz val="13"/>
      <name val="Times New Roman"/>
      <family val="1"/>
    </font>
    <font>
      <b/>
      <i/>
      <sz val="13"/>
      <name val="Times New Roman"/>
      <family val="1"/>
    </font>
    <font>
      <sz val="13"/>
      <name val="Times New Roman"/>
      <family val="1"/>
    </font>
    <font>
      <b/>
      <sz val="11"/>
      <name val="Arial"/>
      <family val="2"/>
    </font>
    <font>
      <b/>
      <sz val="11"/>
      <color rgb="FFFF0000"/>
      <name val="Arial"/>
      <family val="2"/>
    </font>
    <font>
      <sz val="11"/>
      <color rgb="FFFF0000"/>
      <name val="Arial"/>
      <family val="2"/>
    </font>
    <font>
      <b/>
      <sz val="11"/>
      <name val="Times New Roman"/>
      <family val="1"/>
    </font>
    <font>
      <sz val="11"/>
      <color rgb="FFFF0000"/>
      <name val="Arial"/>
      <family val="2"/>
    </font>
    <font>
      <b/>
      <sz val="11"/>
      <color rgb="FFFF0000"/>
      <name val="Arial"/>
      <family val="2"/>
    </font>
    <font>
      <sz val="7"/>
      <color theme="1"/>
      <name val="Arial"/>
      <family val="2"/>
      <scheme val="minor"/>
    </font>
    <font>
      <sz val="7"/>
      <color theme="1"/>
      <name val="Arial"/>
      <family val="2"/>
      <scheme val="minor"/>
    </font>
    <font>
      <b/>
      <sz val="7"/>
      <color theme="1"/>
      <name val="Arial"/>
      <family val="2"/>
      <scheme val="minor"/>
    </font>
    <font>
      <b/>
      <sz val="7"/>
      <color theme="1"/>
      <name val="Times New Roman"/>
      <family val="1"/>
    </font>
    <font>
      <sz val="11"/>
      <color theme="1"/>
      <name val="Arial"/>
      <family val="2"/>
      <scheme val="minor"/>
    </font>
    <font>
      <b/>
      <sz val="7"/>
      <color theme="1"/>
      <name val="Arial"/>
      <family val="2"/>
    </font>
    <font>
      <sz val="7"/>
      <color theme="1"/>
      <name val="Arial"/>
      <family val="2"/>
    </font>
    <font>
      <i/>
      <sz val="7"/>
      <color theme="1"/>
      <name val="Arial"/>
      <family val="2"/>
    </font>
    <font>
      <sz val="13"/>
      <color theme="1"/>
      <name val="Times New Roman"/>
      <family val="1"/>
    </font>
    <font>
      <b/>
      <sz val="13"/>
      <color theme="1"/>
      <name val="Times New Roman"/>
      <family val="1"/>
    </font>
    <font>
      <b/>
      <sz val="16"/>
      <color theme="1"/>
      <name val="Times New Roman"/>
      <family val="1"/>
    </font>
    <font>
      <sz val="13"/>
      <color rgb="FFFF0000"/>
      <name val="Times New Roman"/>
      <family val="1"/>
    </font>
    <font>
      <sz val="13"/>
      <color theme="1"/>
      <name val="Calibri"/>
      <family val="2"/>
    </font>
    <font>
      <sz val="13"/>
      <name val="Calibri"/>
      <family val="2"/>
    </font>
    <font>
      <sz val="8"/>
      <name val="Times New Roman"/>
      <family val="1"/>
    </font>
    <font>
      <sz val="9"/>
      <name val="Times New Roman"/>
      <family val="1"/>
    </font>
    <font>
      <sz val="11"/>
      <name val="Symbol"/>
      <family val="1"/>
      <charset val="2"/>
    </font>
    <font>
      <vertAlign val="subscript"/>
      <sz val="11"/>
      <name val="Arial"/>
      <family val="2"/>
    </font>
    <font>
      <b/>
      <i/>
      <vertAlign val="subscript"/>
      <sz val="11"/>
      <name val="Arial"/>
      <family val="2"/>
    </font>
    <font>
      <b/>
      <vertAlign val="subscript"/>
      <sz val="11"/>
      <name val="Arial"/>
      <family val="2"/>
    </font>
    <font>
      <sz val="11"/>
      <name val="Times New Roman"/>
      <family val="1"/>
    </font>
    <font>
      <b/>
      <vertAlign val="subscript"/>
      <sz val="13"/>
      <name val="Times New Roman"/>
      <family val="1"/>
    </font>
    <font>
      <vertAlign val="subscript"/>
      <sz val="11"/>
      <name val="Calibri Light"/>
      <family val="2"/>
    </font>
    <font>
      <vertAlign val="subscript"/>
      <sz val="11"/>
      <name val="Symbol"/>
      <family val="1"/>
      <charset val="2"/>
    </font>
    <font>
      <vertAlign val="superscript"/>
      <sz val="11"/>
      <name val="Arial"/>
      <family val="2"/>
    </font>
    <font>
      <i/>
      <vertAlign val="superscript"/>
      <sz val="11"/>
      <name val="Arial"/>
      <family val="2"/>
    </font>
    <font>
      <b/>
      <vertAlign val="subscript"/>
      <sz val="13"/>
      <name val="Arial"/>
      <family val="2"/>
      <scheme val="minor"/>
    </font>
    <font>
      <i/>
      <sz val="13"/>
      <name val="Times New Roman"/>
      <family val="1"/>
    </font>
    <font>
      <sz val="6"/>
      <name val="Times New Roman"/>
      <family val="1"/>
    </font>
    <font>
      <sz val="9.35"/>
      <name val="Arial"/>
      <family val="2"/>
    </font>
    <font>
      <b/>
      <sz val="11"/>
      <name val="Symbol"/>
      <family val="1"/>
      <charset val="2"/>
    </font>
    <font>
      <b/>
      <vertAlign val="subscript"/>
      <sz val="11"/>
      <name val="Symbol"/>
      <family val="1"/>
      <charset val="2"/>
    </font>
    <font>
      <b/>
      <vertAlign val="subscript"/>
      <sz val="11"/>
      <name val="Times New Roman"/>
      <family val="1"/>
    </font>
    <font>
      <b/>
      <sz val="9.35"/>
      <name val="Arial"/>
      <family val="2"/>
    </font>
    <font>
      <b/>
      <vertAlign val="superscript"/>
      <sz val="11"/>
      <name val="Arial"/>
      <family val="2"/>
    </font>
    <font>
      <b/>
      <sz val="11"/>
      <name val="Calibri"/>
      <family val="2"/>
    </font>
    <font>
      <b/>
      <sz val="8.8000000000000007"/>
      <name val="Arial"/>
      <family val="2"/>
    </font>
    <font>
      <sz val="13.2"/>
      <name val="Arial"/>
      <family val="2"/>
    </font>
    <font>
      <vertAlign val="subscript"/>
      <sz val="13"/>
      <name val="Times New Roman"/>
      <family val="1"/>
    </font>
    <font>
      <vertAlign val="subscript"/>
      <sz val="7"/>
      <color theme="1"/>
      <name val="Arial"/>
      <family val="2"/>
      <scheme val="minor"/>
    </font>
    <font>
      <vertAlign val="subscript"/>
      <sz val="7"/>
      <color theme="1"/>
      <name val="Symbol"/>
      <family val="1"/>
      <charset val="2"/>
    </font>
    <font>
      <b/>
      <vertAlign val="subscript"/>
      <sz val="7"/>
      <color theme="1"/>
      <name val="Times New Roman"/>
      <family val="1"/>
    </font>
    <font>
      <b/>
      <vertAlign val="subscript"/>
      <sz val="7"/>
      <color theme="1"/>
      <name val="Arial"/>
      <family val="2"/>
      <scheme val="minor"/>
    </font>
    <font>
      <sz val="7"/>
      <color theme="1"/>
      <name val="Symbol"/>
      <family val="1"/>
      <charset val="2"/>
    </font>
    <font>
      <sz val="9.1"/>
      <color theme="1"/>
      <name val="Calibri"/>
      <family val="2"/>
    </font>
    <font>
      <b/>
      <sz val="10"/>
      <color theme="1"/>
      <name val="Times New Roman"/>
      <family val="1"/>
    </font>
    <font>
      <sz val="10"/>
      <color theme="1"/>
      <name val="Times New Roman"/>
      <family val="1"/>
    </font>
    <font>
      <sz val="10"/>
      <color theme="1"/>
      <name val="Calibri"/>
      <family val="2"/>
    </font>
    <font>
      <sz val="11.7"/>
      <color theme="1"/>
      <name val="Times New Roman"/>
      <family val="1"/>
    </font>
    <font>
      <sz val="8"/>
      <color theme="1"/>
      <name val="Times New Roman"/>
      <family val="1"/>
    </font>
    <font>
      <vertAlign val="subscript"/>
      <sz val="13"/>
      <color theme="1"/>
      <name val="Times New Roman"/>
      <family val="1"/>
    </font>
    <font>
      <sz val="7"/>
      <name val="Times New Roman"/>
      <family val="1"/>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Arial"/>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63">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right style="thin">
        <color rgb="FF000000"/>
      </right>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auto="1"/>
      </bottom>
      <diagonal/>
    </border>
  </borders>
  <cellStyleXfs count="3">
    <xf numFmtId="0" fontId="0" fillId="0" borderId="0"/>
    <xf numFmtId="0" fontId="28" fillId="0" borderId="0"/>
    <xf numFmtId="0" fontId="3" fillId="0" borderId="0" applyNumberFormat="0" applyFill="0" applyBorder="0" applyAlignment="0" applyProtection="0"/>
  </cellStyleXfs>
  <cellXfs count="552">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76" fillId="0" borderId="0" xfId="0" applyFont="1" applyAlignment="1">
      <alignment horizontal="center" vertical="center" wrapText="1"/>
    </xf>
    <xf numFmtId="0" fontId="77" fillId="0" borderId="0" xfId="0" applyFont="1" applyAlignment="1">
      <alignment horizontal="left" vertical="center"/>
    </xf>
    <xf numFmtId="0" fontId="77" fillId="0" borderId="0" xfId="0" applyFont="1" applyAlignment="1">
      <alignment horizontal="center"/>
    </xf>
    <xf numFmtId="0" fontId="77" fillId="0" borderId="0" xfId="0" applyFont="1" applyAlignment="1">
      <alignment horizontal="center" vertical="center"/>
    </xf>
    <xf numFmtId="0" fontId="77" fillId="0" borderId="0" xfId="0" applyFont="1"/>
    <xf numFmtId="0" fontId="76" fillId="0" borderId="0" xfId="0" applyFont="1" applyAlignment="1">
      <alignment horizontal="left" vertical="center"/>
    </xf>
    <xf numFmtId="0" fontId="76" fillId="0" borderId="0" xfId="0" applyFont="1" applyAlignment="1">
      <alignment horizontal="center"/>
    </xf>
    <xf numFmtId="0" fontId="76" fillId="0" borderId="0" xfId="0" applyFont="1" applyAlignment="1">
      <alignment horizontal="center" vertical="center"/>
    </xf>
    <xf numFmtId="0" fontId="76" fillId="0" borderId="0" xfId="0" applyFont="1"/>
    <xf numFmtId="0" fontId="77" fillId="0" borderId="0" xfId="0" applyFont="1" applyAlignment="1">
      <alignment horizontal="center" vertical="center" wrapText="1"/>
    </xf>
    <xf numFmtId="0" fontId="79" fillId="0" borderId="0" xfId="0" applyFont="1" applyAlignment="1">
      <alignment horizontal="left" vertical="center"/>
    </xf>
    <xf numFmtId="0" fontId="79" fillId="0" borderId="0" xfId="0" applyFont="1" applyAlignment="1">
      <alignment horizontal="center" vertical="center"/>
    </xf>
    <xf numFmtId="0" fontId="77" fillId="0" borderId="0" xfId="0" applyFont="1" applyAlignment="1">
      <alignment vertical="center" wrapText="1"/>
    </xf>
    <xf numFmtId="0" fontId="77" fillId="0" borderId="0" xfId="0" applyFont="1" applyAlignment="1">
      <alignment horizontal="left" vertical="center" wrapText="1"/>
    </xf>
    <xf numFmtId="0" fontId="77" fillId="0" borderId="0" xfId="0" applyFont="1" applyAlignment="1">
      <alignment horizontal="justify" vertical="center"/>
    </xf>
    <xf numFmtId="0" fontId="77" fillId="0" borderId="0" xfId="2" applyFont="1" applyAlignment="1">
      <alignment horizontal="center" vertical="center"/>
    </xf>
    <xf numFmtId="0" fontId="83" fillId="0" borderId="0" xfId="0" applyFont="1" applyAlignment="1">
      <alignment horizontal="left" vertical="center"/>
    </xf>
    <xf numFmtId="0" fontId="83" fillId="0" borderId="0" xfId="0" applyFont="1" applyAlignment="1">
      <alignment horizontal="center"/>
    </xf>
    <xf numFmtId="0" fontId="83" fillId="0" borderId="0" xfId="0" applyFont="1" applyAlignment="1">
      <alignment horizontal="center" vertical="center"/>
    </xf>
    <xf numFmtId="0" fontId="83" fillId="0" borderId="0" xfId="0" applyFont="1"/>
    <xf numFmtId="0" fontId="76" fillId="0" borderId="0" xfId="0" applyFont="1" applyAlignment="1">
      <alignment vertical="center" wrapText="1"/>
    </xf>
    <xf numFmtId="0" fontId="77" fillId="0" borderId="0" xfId="0" applyFont="1" applyAlignment="1">
      <alignment horizontal="left" wrapText="1"/>
    </xf>
    <xf numFmtId="0" fontId="78" fillId="0" borderId="0" xfId="0" applyFont="1" applyAlignment="1">
      <alignment horizontal="center" vertical="center" wrapText="1"/>
    </xf>
    <xf numFmtId="0" fontId="79" fillId="0" borderId="0" xfId="0" applyFont="1" applyAlignment="1">
      <alignment horizontal="center"/>
    </xf>
    <xf numFmtId="0" fontId="79" fillId="0" borderId="0" xfId="0" applyFont="1"/>
    <xf numFmtId="0" fontId="84" fillId="0" borderId="0" xfId="0" applyFont="1" applyAlignment="1">
      <alignment horizontal="center" vertical="center"/>
    </xf>
    <xf numFmtId="0" fontId="84" fillId="0" borderId="0" xfId="0" applyFont="1" applyAlignment="1">
      <alignment horizontal="left" vertical="center"/>
    </xf>
    <xf numFmtId="0" fontId="84" fillId="0" borderId="0" xfId="0" applyFont="1" applyAlignment="1">
      <alignment horizontal="left" vertical="center" wrapText="1"/>
    </xf>
    <xf numFmtId="0" fontId="85" fillId="0" borderId="0" xfId="0" applyFont="1" applyAlignment="1">
      <alignment horizontal="left" vertical="center" wrapText="1"/>
    </xf>
    <xf numFmtId="0" fontId="85" fillId="0" borderId="0" xfId="0" applyFont="1" applyAlignment="1">
      <alignment horizontal="center" vertical="center" wrapText="1"/>
    </xf>
    <xf numFmtId="0" fontId="86" fillId="0" borderId="0" xfId="0" applyFont="1" applyAlignment="1">
      <alignment horizontal="justify" vertical="center"/>
    </xf>
    <xf numFmtId="0" fontId="85" fillId="0" borderId="0" xfId="0" applyFont="1" applyAlignment="1">
      <alignment horizontal="right" vertical="center"/>
    </xf>
    <xf numFmtId="0" fontId="86" fillId="0" borderId="0" xfId="0" applyFont="1" applyAlignment="1">
      <alignment horizontal="right" vertical="center"/>
    </xf>
    <xf numFmtId="0" fontId="87" fillId="0" borderId="0" xfId="0" applyFont="1" applyAlignment="1">
      <alignment horizontal="left" vertical="center"/>
    </xf>
    <xf numFmtId="0" fontId="87" fillId="0" borderId="0" xfId="0" applyFont="1" applyAlignment="1">
      <alignment horizontal="center" vertical="center"/>
    </xf>
    <xf numFmtId="0" fontId="90" fillId="0" borderId="0" xfId="0" applyFont="1" applyAlignment="1">
      <alignment horizontal="center" vertical="center" wrapText="1"/>
    </xf>
    <xf numFmtId="0" fontId="89" fillId="0" borderId="0" xfId="0" applyFont="1" applyAlignment="1">
      <alignment horizontal="left" vertical="center"/>
    </xf>
    <xf numFmtId="0" fontId="87" fillId="0" borderId="0" xfId="0" applyFont="1"/>
    <xf numFmtId="0" fontId="89" fillId="0" borderId="0" xfId="0" applyFont="1" applyAlignment="1">
      <alignment horizontal="center" vertical="center"/>
    </xf>
    <xf numFmtId="0" fontId="89" fillId="0" borderId="0" xfId="0" applyFont="1" applyAlignment="1">
      <alignment horizontal="left" vertical="center" wrapText="1"/>
    </xf>
    <xf numFmtId="0" fontId="84" fillId="0" borderId="0" xfId="0" applyFont="1"/>
    <xf numFmtId="0" fontId="85" fillId="0" borderId="0" xfId="0" applyFont="1" applyAlignment="1">
      <alignment horizontal="left" vertical="center"/>
    </xf>
    <xf numFmtId="0" fontId="93" fillId="0" borderId="0" xfId="0" applyFont="1" applyAlignment="1">
      <alignment horizontal="justify" vertical="center"/>
    </xf>
    <xf numFmtId="0" fontId="86" fillId="0" borderId="0" xfId="0" applyFont="1" applyAlignment="1">
      <alignment horizontal="center" vertical="center" wrapText="1"/>
    </xf>
    <xf numFmtId="0" fontId="94" fillId="0" borderId="0" xfId="0" applyFont="1" applyAlignment="1">
      <alignment horizontal="center" vertical="center" wrapText="1"/>
    </xf>
    <xf numFmtId="0" fontId="94" fillId="0" borderId="0" xfId="0" applyFont="1" applyAlignment="1">
      <alignment horizontal="justify" vertical="center"/>
    </xf>
    <xf numFmtId="0" fontId="96" fillId="0" borderId="0" xfId="0" applyFont="1" applyAlignment="1">
      <alignment horizontal="center" vertical="center" wrapText="1"/>
    </xf>
    <xf numFmtId="0" fontId="97" fillId="0" borderId="0" xfId="0" applyFont="1" applyAlignment="1">
      <alignment horizontal="center" vertical="center" wrapText="1"/>
    </xf>
    <xf numFmtId="0" fontId="84" fillId="0" borderId="0" xfId="0" applyFont="1" applyAlignment="1">
      <alignment horizontal="center"/>
    </xf>
    <xf numFmtId="0" fontId="99" fillId="0" borderId="0" xfId="0" applyFont="1" applyAlignment="1">
      <alignment horizontal="justify" vertical="center"/>
    </xf>
    <xf numFmtId="0" fontId="84" fillId="0" borderId="0" xfId="0" applyFont="1" applyAlignment="1">
      <alignment horizontal="center" vertical="center" wrapText="1"/>
    </xf>
    <xf numFmtId="0" fontId="85" fillId="0" borderId="0" xfId="0" applyFont="1" applyAlignment="1">
      <alignment horizontal="justify" vertical="center"/>
    </xf>
    <xf numFmtId="0" fontId="84" fillId="0" borderId="0" xfId="0" applyFont="1" applyAlignment="1">
      <alignment horizontal="justify" vertical="center"/>
    </xf>
    <xf numFmtId="0" fontId="87" fillId="0" borderId="0" xfId="0" applyFont="1" applyAlignment="1">
      <alignment horizontal="justify" vertical="center"/>
    </xf>
    <xf numFmtId="0" fontId="87" fillId="0" borderId="0" xfId="0" applyFont="1" applyAlignment="1">
      <alignment horizontal="center" vertical="center" wrapText="1"/>
    </xf>
    <xf numFmtId="0" fontId="89" fillId="0" borderId="0" xfId="0" applyFont="1" applyAlignment="1">
      <alignment horizontal="justify" vertical="center"/>
    </xf>
    <xf numFmtId="0" fontId="89" fillId="0" borderId="0" xfId="0" applyFont="1" applyAlignment="1">
      <alignment horizontal="center" vertical="center" wrapText="1"/>
    </xf>
    <xf numFmtId="0" fontId="89" fillId="0" borderId="0" xfId="0" applyFont="1"/>
    <xf numFmtId="16" fontId="87" fillId="0" borderId="0" xfId="0" applyNumberFormat="1" applyFont="1" applyAlignment="1">
      <alignment horizontal="center" vertical="center" wrapText="1"/>
    </xf>
    <xf numFmtId="0" fontId="90" fillId="0" borderId="0" xfId="0" applyFont="1" applyAlignment="1">
      <alignment horizontal="right" vertical="center" wrapText="1"/>
    </xf>
    <xf numFmtId="0" fontId="89" fillId="0" borderId="0" xfId="0" applyFont="1" applyAlignment="1">
      <alignment horizontal="right" vertical="center" wrapText="1"/>
    </xf>
    <xf numFmtId="0" fontId="89" fillId="0" borderId="0" xfId="0" applyFont="1" applyAlignment="1">
      <alignment horizontal="right"/>
    </xf>
    <xf numFmtId="0" fontId="89" fillId="0" borderId="0" xfId="0" applyFont="1" applyAlignment="1">
      <alignment horizontal="right" vertical="center"/>
    </xf>
    <xf numFmtId="0" fontId="84" fillId="0" borderId="0" xfId="0" applyFont="1" applyAlignment="1">
      <alignment horizontal="right"/>
    </xf>
    <xf numFmtId="0" fontId="84" fillId="0" borderId="0" xfId="0" applyFont="1" applyAlignment="1">
      <alignment horizontal="right" vertical="center"/>
    </xf>
    <xf numFmtId="0" fontId="87" fillId="0" borderId="0" xfId="0" applyFont="1" applyAlignment="1">
      <alignment horizontal="right" vertical="center"/>
    </xf>
    <xf numFmtId="0" fontId="86" fillId="0" borderId="0" xfId="0" applyFont="1" applyAlignment="1">
      <alignment horizontal="right"/>
    </xf>
    <xf numFmtId="0" fontId="97" fillId="0" borderId="0" xfId="0" applyFont="1" applyAlignment="1">
      <alignment horizontal="right"/>
    </xf>
    <xf numFmtId="0" fontId="90" fillId="0" borderId="0" xfId="0" applyFont="1" applyAlignment="1">
      <alignment horizontal="center" vertical="center"/>
    </xf>
    <xf numFmtId="0" fontId="85" fillId="0" borderId="0" xfId="0" applyFont="1" applyAlignment="1">
      <alignment horizontal="right"/>
    </xf>
    <xf numFmtId="0" fontId="85" fillId="0" borderId="0" xfId="0" applyFont="1" applyAlignment="1">
      <alignment horizontal="center" vertical="center"/>
    </xf>
    <xf numFmtId="0" fontId="85" fillId="0" borderId="0" xfId="0" applyFont="1"/>
    <xf numFmtId="0" fontId="99" fillId="0" borderId="0" xfId="0" applyFont="1" applyAlignment="1">
      <alignment horizontal="center" vertical="center"/>
    </xf>
    <xf numFmtId="0" fontId="95" fillId="0" borderId="0" xfId="0" applyFont="1" applyAlignment="1">
      <alignment horizontal="left" vertical="center" wrapText="1"/>
    </xf>
    <xf numFmtId="0" fontId="86" fillId="0" borderId="0" xfId="0" applyFont="1" applyAlignment="1">
      <alignment horizontal="left" vertical="center" wrapText="1"/>
    </xf>
    <xf numFmtId="0" fontId="93" fillId="0" borderId="0" xfId="0" applyFont="1" applyAlignment="1">
      <alignment horizontal="left" vertical="center" wrapText="1"/>
    </xf>
    <xf numFmtId="0" fontId="84" fillId="0" borderId="0" xfId="0" applyFont="1" applyAlignment="1">
      <alignment horizontal="right" vertical="center" wrapText="1"/>
    </xf>
    <xf numFmtId="0" fontId="99" fillId="0" borderId="0" xfId="0" applyFont="1" applyAlignment="1">
      <alignment horizontal="right" vertical="center"/>
    </xf>
    <xf numFmtId="0" fontId="90" fillId="0" borderId="0" xfId="0" applyFont="1" applyAlignment="1">
      <alignment horizontal="left" vertical="center" wrapText="1"/>
    </xf>
    <xf numFmtId="0" fontId="89" fillId="0" borderId="0" xfId="0" applyFont="1" applyAlignment="1">
      <alignment horizontal="center"/>
    </xf>
    <xf numFmtId="0" fontId="93" fillId="0" borderId="0" xfId="0" applyFont="1" applyAlignment="1">
      <alignment horizontal="center" vertical="center"/>
    </xf>
    <xf numFmtId="0" fontId="86" fillId="0" borderId="0" xfId="0" applyFont="1"/>
    <xf numFmtId="0" fontId="90" fillId="0" borderId="0" xfId="0" applyFont="1" applyAlignment="1">
      <alignment horizontal="justify" vertical="center"/>
    </xf>
    <xf numFmtId="0" fontId="95" fillId="0" borderId="0" xfId="0" applyFont="1" applyAlignment="1">
      <alignment horizontal="center" vertical="center"/>
    </xf>
    <xf numFmtId="0" fontId="94" fillId="0" borderId="0" xfId="0" applyFont="1" applyAlignment="1">
      <alignment horizontal="left" vertical="center" wrapText="1"/>
    </xf>
    <xf numFmtId="0" fontId="94" fillId="0" borderId="0" xfId="0" applyFont="1"/>
    <xf numFmtId="0" fontId="90" fillId="0" borderId="0" xfId="0" applyFont="1" applyAlignment="1">
      <alignment horizontal="right"/>
    </xf>
    <xf numFmtId="0" fontId="85" fillId="0" borderId="0" xfId="0" applyFont="1" applyAlignment="1">
      <alignment horizontal="center"/>
    </xf>
    <xf numFmtId="0" fontId="86" fillId="0" borderId="0" xfId="0" applyFont="1" applyAlignment="1">
      <alignment horizontal="center" vertical="center"/>
    </xf>
    <xf numFmtId="0" fontId="94" fillId="0" borderId="0" xfId="0" applyFont="1" applyAlignment="1">
      <alignment horizontal="center" vertical="center"/>
    </xf>
    <xf numFmtId="0" fontId="94" fillId="0" borderId="0" xfId="0" applyFont="1" applyAlignment="1">
      <alignment horizontal="right" vertical="center"/>
    </xf>
    <xf numFmtId="0" fontId="90" fillId="0" borderId="0" xfId="0" applyFont="1" applyAlignment="1">
      <alignment horizontal="right" vertical="center"/>
    </xf>
    <xf numFmtId="0" fontId="85" fillId="0" borderId="0" xfId="0" applyFont="1" applyAlignment="1">
      <alignment horizontal="left" wrapText="1"/>
    </xf>
    <xf numFmtId="17" fontId="89" fillId="0" borderId="0" xfId="0" applyNumberFormat="1" applyFont="1" applyAlignment="1">
      <alignment horizontal="center" vertical="center" wrapText="1"/>
    </xf>
    <xf numFmtId="0" fontId="96" fillId="0" borderId="0" xfId="0" applyFont="1"/>
    <xf numFmtId="0" fontId="86" fillId="0" borderId="0" xfId="0" applyFont="1" applyAlignment="1">
      <alignment horizontal="left" vertical="center"/>
    </xf>
    <xf numFmtId="0" fontId="95" fillId="0" borderId="0" xfId="0" applyFont="1" applyAlignment="1">
      <alignment horizontal="center" vertical="center" wrapText="1"/>
    </xf>
    <xf numFmtId="0" fontId="87" fillId="0" borderId="0" xfId="0" applyFont="1" applyAlignment="1">
      <alignment horizontal="left" vertical="center" wrapText="1"/>
    </xf>
    <xf numFmtId="0" fontId="93" fillId="0" borderId="0" xfId="0" applyFont="1" applyAlignment="1">
      <alignment horizontal="center" vertical="center" wrapText="1"/>
    </xf>
    <xf numFmtId="0" fontId="103" fillId="0" borderId="0" xfId="0" applyFont="1" applyAlignment="1">
      <alignment horizontal="center" vertical="center" wrapText="1"/>
    </xf>
    <xf numFmtId="0" fontId="0" fillId="0" borderId="0" xfId="0" applyAlignment="1">
      <alignment vertical="center"/>
    </xf>
    <xf numFmtId="0" fontId="105" fillId="0" borderId="0" xfId="0" applyFont="1" applyAlignment="1">
      <alignment horizontal="center" vertical="center" wrapText="1"/>
    </xf>
    <xf numFmtId="0" fontId="106" fillId="0" borderId="0" xfId="0" applyFont="1" applyAlignment="1">
      <alignment vertical="center"/>
    </xf>
    <xf numFmtId="0" fontId="105" fillId="0" borderId="43" xfId="0" applyFont="1" applyBorder="1" applyAlignment="1">
      <alignment vertical="center" wrapText="1"/>
    </xf>
    <xf numFmtId="0" fontId="105" fillId="0" borderId="0" xfId="0" applyFont="1" applyAlignment="1">
      <alignment vertical="center" wrapText="1"/>
    </xf>
    <xf numFmtId="0" fontId="105" fillId="0" borderId="44" xfId="0" applyFont="1" applyBorder="1" applyAlignment="1">
      <alignment vertical="center" wrapText="1"/>
    </xf>
    <xf numFmtId="0" fontId="105" fillId="0" borderId="47" xfId="0" applyFont="1" applyBorder="1" applyAlignment="1">
      <alignment vertical="center" wrapText="1"/>
    </xf>
    <xf numFmtId="0" fontId="105" fillId="0" borderId="47" xfId="0" applyFont="1" applyBorder="1" applyAlignment="1">
      <alignment vertical="center"/>
    </xf>
    <xf numFmtId="0" fontId="78" fillId="0" borderId="47" xfId="0" applyFont="1" applyBorder="1" applyAlignment="1">
      <alignment vertical="center" wrapText="1"/>
    </xf>
    <xf numFmtId="0" fontId="78" fillId="0" borderId="49" xfId="0" applyFont="1" applyBorder="1" applyAlignment="1">
      <alignment vertical="center"/>
    </xf>
    <xf numFmtId="0" fontId="78" fillId="0" borderId="49" xfId="0" applyFont="1" applyBorder="1" applyAlignment="1">
      <alignment vertical="center" wrapText="1"/>
    </xf>
    <xf numFmtId="0" fontId="78" fillId="0" borderId="43" xfId="0" applyFont="1" applyBorder="1" applyAlignment="1">
      <alignment vertical="center" wrapText="1"/>
    </xf>
    <xf numFmtId="0" fontId="106" fillId="0" borderId="0" xfId="0" applyFont="1" applyAlignment="1">
      <alignment horizontal="center" vertical="center" wrapText="1"/>
    </xf>
    <xf numFmtId="0" fontId="78" fillId="0" borderId="47" xfId="0" applyFont="1" applyBorder="1" applyAlignment="1">
      <alignment vertical="center"/>
    </xf>
    <xf numFmtId="0" fontId="78" fillId="0" borderId="47" xfId="0" applyFont="1" applyBorder="1" applyAlignment="1">
      <alignment horizontal="center" vertical="center" wrapText="1"/>
    </xf>
    <xf numFmtId="0" fontId="78" fillId="0" borderId="37" xfId="0" applyFont="1" applyBorder="1" applyAlignment="1">
      <alignment vertical="center" wrapText="1"/>
    </xf>
    <xf numFmtId="0" fontId="79" fillId="0" borderId="47" xfId="0" applyFont="1" applyBorder="1" applyAlignment="1">
      <alignment vertical="center"/>
    </xf>
    <xf numFmtId="0" fontId="79" fillId="0" borderId="47" xfId="0" applyFont="1" applyBorder="1" applyAlignment="1">
      <alignment vertical="center" wrapText="1"/>
    </xf>
    <xf numFmtId="0" fontId="79" fillId="0" borderId="37" xfId="0" applyFont="1" applyBorder="1" applyAlignment="1">
      <alignment vertical="center" wrapText="1"/>
    </xf>
    <xf numFmtId="0" fontId="106" fillId="0" borderId="47" xfId="0" applyFont="1" applyBorder="1" applyAlignment="1">
      <alignment horizontal="center" vertical="center" wrapText="1"/>
    </xf>
    <xf numFmtId="0" fontId="106" fillId="0" borderId="47" xfId="0" applyFont="1" applyBorder="1" applyAlignment="1">
      <alignment horizontal="center" vertical="center"/>
    </xf>
    <xf numFmtId="0" fontId="77" fillId="0" borderId="47" xfId="0" applyFont="1" applyBorder="1" applyAlignment="1">
      <alignment horizontal="center" vertical="center" wrapText="1"/>
    </xf>
    <xf numFmtId="0" fontId="79" fillId="0" borderId="47" xfId="0" applyFont="1" applyBorder="1" applyAlignment="1">
      <alignment horizontal="center" vertical="center" wrapText="1"/>
    </xf>
    <xf numFmtId="0" fontId="77" fillId="0" borderId="47" xfId="0" applyFont="1" applyBorder="1" applyAlignment="1">
      <alignment horizontal="center" vertical="center"/>
    </xf>
    <xf numFmtId="0" fontId="79" fillId="0" borderId="47" xfId="0" applyFont="1" applyBorder="1" applyAlignment="1">
      <alignment horizontal="center" vertical="center"/>
    </xf>
    <xf numFmtId="0" fontId="106" fillId="0" borderId="49" xfId="0" applyFont="1" applyBorder="1" applyAlignment="1">
      <alignment horizontal="center" vertical="center" wrapText="1"/>
    </xf>
    <xf numFmtId="0" fontId="106" fillId="0" borderId="43" xfId="0" applyFont="1" applyBorder="1" applyAlignment="1">
      <alignment horizontal="center" vertical="center" wrapText="1"/>
    </xf>
    <xf numFmtId="0" fontId="77" fillId="0" borderId="0" xfId="0" applyFont="1" applyAlignment="1">
      <alignment vertical="center"/>
    </xf>
    <xf numFmtId="0" fontId="106" fillId="0" borderId="37" xfId="0" applyFont="1" applyBorder="1" applyAlignment="1">
      <alignment horizontal="center" vertical="center" wrapText="1"/>
    </xf>
    <xf numFmtId="0" fontId="106" fillId="0" borderId="20" xfId="0" applyFont="1" applyBorder="1" applyAlignment="1">
      <alignment horizontal="center" vertical="center" wrapText="1"/>
    </xf>
    <xf numFmtId="0" fontId="106" fillId="0" borderId="40" xfId="0" applyFont="1" applyBorder="1" applyAlignment="1">
      <alignment horizontal="center" vertical="center" wrapText="1"/>
    </xf>
    <xf numFmtId="0" fontId="106" fillId="0" borderId="18" xfId="0" applyFont="1" applyBorder="1" applyAlignment="1">
      <alignment horizontal="center" vertical="center" wrapText="1"/>
    </xf>
    <xf numFmtId="0" fontId="77" fillId="0" borderId="18" xfId="0" applyFont="1" applyBorder="1" applyAlignment="1">
      <alignment horizontal="center" vertical="center" wrapText="1"/>
    </xf>
    <xf numFmtId="0" fontId="77" fillId="0" borderId="18" xfId="0" applyFont="1" applyBorder="1" applyAlignment="1">
      <alignment horizontal="center" vertical="center"/>
    </xf>
    <xf numFmtId="0" fontId="106" fillId="0" borderId="18" xfId="0" applyFont="1" applyBorder="1" applyAlignment="1">
      <alignment horizontal="center" vertical="center"/>
    </xf>
    <xf numFmtId="0" fontId="106" fillId="0" borderId="0" xfId="0" applyFont="1" applyAlignment="1">
      <alignment horizontal="center" vertical="center"/>
    </xf>
    <xf numFmtId="0" fontId="106" fillId="0" borderId="32" xfId="0" applyFont="1" applyBorder="1" applyAlignment="1">
      <alignment horizontal="center" vertical="center" wrapText="1"/>
    </xf>
    <xf numFmtId="0" fontId="106" fillId="0" borderId="40" xfId="0" applyFont="1" applyBorder="1" applyAlignment="1">
      <alignment horizontal="left" vertical="center"/>
    </xf>
    <xf numFmtId="0" fontId="110" fillId="0" borderId="40" xfId="0" applyFont="1" applyBorder="1" applyAlignment="1">
      <alignment horizontal="center" vertical="center"/>
    </xf>
    <xf numFmtId="0" fontId="105" fillId="0" borderId="0" xfId="0" applyFont="1" applyAlignment="1">
      <alignment horizontal="center" vertical="center"/>
    </xf>
    <xf numFmtId="0" fontId="110" fillId="0" borderId="0" xfId="0" applyFont="1" applyAlignment="1">
      <alignment horizontal="center" vertical="center"/>
    </xf>
    <xf numFmtId="16" fontId="106" fillId="0" borderId="0" xfId="0" applyNumberFormat="1" applyFont="1" applyAlignment="1">
      <alignment horizontal="center" vertical="center"/>
    </xf>
    <xf numFmtId="0" fontId="111" fillId="0" borderId="0" xfId="2" applyFont="1" applyAlignment="1">
      <alignment vertical="center"/>
    </xf>
    <xf numFmtId="0" fontId="112" fillId="0" borderId="0" xfId="0" applyFont="1" applyAlignment="1">
      <alignment horizontal="center" vertical="center"/>
    </xf>
    <xf numFmtId="0" fontId="113" fillId="0" borderId="0" xfId="0" applyFont="1" applyAlignment="1">
      <alignment vertical="center"/>
    </xf>
    <xf numFmtId="0" fontId="106" fillId="0" borderId="20" xfId="0" applyFont="1" applyBorder="1" applyAlignment="1">
      <alignment horizontal="center" vertical="center"/>
    </xf>
    <xf numFmtId="0" fontId="114" fillId="0" borderId="0" xfId="0" applyFont="1" applyAlignment="1">
      <alignment horizontal="center" vertical="center" wrapText="1"/>
    </xf>
    <xf numFmtId="0" fontId="79" fillId="0" borderId="0" xfId="0" applyFont="1" applyAlignment="1">
      <alignment horizontal="center" vertical="center" wrapText="1"/>
    </xf>
    <xf numFmtId="0" fontId="115" fillId="0" borderId="0" xfId="0" applyFont="1" applyAlignment="1">
      <alignment horizontal="center" vertical="center" wrapText="1"/>
    </xf>
    <xf numFmtId="0" fontId="116" fillId="0" borderId="0" xfId="0" applyFont="1" applyAlignment="1">
      <alignment horizontal="center" vertical="center" wrapText="1"/>
    </xf>
    <xf numFmtId="16" fontId="106" fillId="0" borderId="0" xfId="0" applyNumberFormat="1" applyFont="1" applyAlignment="1">
      <alignment horizontal="center" vertical="center" wrapText="1"/>
    </xf>
    <xf numFmtId="0" fontId="79" fillId="0" borderId="0" xfId="0" applyFont="1" applyAlignment="1">
      <alignment vertical="center" wrapText="1"/>
    </xf>
    <xf numFmtId="0" fontId="79" fillId="0" borderId="18" xfId="0" applyFont="1" applyBorder="1" applyAlignment="1">
      <alignment horizontal="center" vertical="center" wrapText="1"/>
    </xf>
    <xf numFmtId="0" fontId="106" fillId="0" borderId="0" xfId="0" applyFont="1" applyAlignment="1">
      <alignment vertical="center" wrapText="1"/>
    </xf>
    <xf numFmtId="0" fontId="117" fillId="0" borderId="0" xfId="0" applyFont="1" applyAlignment="1">
      <alignment horizontal="center" vertical="center" wrapText="1"/>
    </xf>
    <xf numFmtId="0" fontId="118" fillId="0" borderId="0" xfId="0" applyFont="1" applyAlignment="1">
      <alignment horizontal="center" vertical="center"/>
    </xf>
    <xf numFmtId="0" fontId="119" fillId="0" borderId="0" xfId="0" applyFont="1" applyAlignment="1">
      <alignment horizontal="center" vertical="center" wrapText="1"/>
    </xf>
    <xf numFmtId="0" fontId="120" fillId="0" borderId="0" xfId="0" applyFont="1" applyAlignment="1">
      <alignment horizontal="center" vertical="center"/>
    </xf>
    <xf numFmtId="0" fontId="118" fillId="0" borderId="0" xfId="0" applyFont="1" applyAlignment="1">
      <alignment horizontal="center" vertical="center" wrapText="1"/>
    </xf>
    <xf numFmtId="0" fontId="121" fillId="0" borderId="0" xfId="0" applyFont="1" applyAlignment="1">
      <alignment horizontal="center" vertical="center" wrapText="1"/>
    </xf>
    <xf numFmtId="0" fontId="121" fillId="0" borderId="0" xfId="0" applyFont="1" applyAlignment="1">
      <alignment horizontal="center" vertical="center"/>
    </xf>
    <xf numFmtId="0" fontId="122" fillId="0" borderId="0" xfId="0" applyFont="1" applyAlignment="1">
      <alignment horizontal="center" vertical="center"/>
    </xf>
    <xf numFmtId="0" fontId="118" fillId="0" borderId="0" xfId="0" applyFont="1" applyAlignment="1">
      <alignment vertical="center"/>
    </xf>
    <xf numFmtId="16" fontId="118" fillId="0" borderId="0" xfId="0" applyNumberFormat="1" applyFont="1" applyAlignment="1">
      <alignment horizontal="center" vertical="center" wrapText="1"/>
    </xf>
    <xf numFmtId="0" fontId="123" fillId="0" borderId="0" xfId="0" applyFont="1" applyAlignment="1">
      <alignment vertical="center"/>
    </xf>
    <xf numFmtId="0" fontId="120" fillId="0" borderId="0" xfId="0" applyFont="1" applyAlignment="1">
      <alignment horizontal="center" vertical="center" wrapText="1"/>
    </xf>
    <xf numFmtId="0" fontId="124" fillId="0" borderId="0" xfId="0" applyFont="1" applyAlignment="1">
      <alignment vertical="center"/>
    </xf>
    <xf numFmtId="0" fontId="106" fillId="0" borderId="0" xfId="0" applyFont="1" applyAlignment="1">
      <alignment horizontal="left" vertical="center"/>
    </xf>
    <xf numFmtId="0" fontId="79" fillId="0" borderId="0" xfId="0" applyFont="1" applyAlignment="1">
      <alignment horizontal="left" vertical="center" wrapText="1"/>
    </xf>
    <xf numFmtId="0" fontId="106" fillId="0" borderId="0" xfId="0" applyFont="1" applyAlignment="1">
      <alignment horizontal="left" vertical="center" wrapText="1"/>
    </xf>
    <xf numFmtId="0" fontId="106" fillId="0" borderId="0" xfId="0" applyFont="1" applyAlignment="1">
      <alignment horizontal="center"/>
    </xf>
    <xf numFmtId="0" fontId="112" fillId="0" borderId="0" xfId="0" applyFont="1" applyAlignment="1">
      <alignment vertical="center"/>
    </xf>
    <xf numFmtId="0" fontId="112" fillId="0" borderId="0" xfId="0" applyFont="1" applyAlignment="1">
      <alignment horizontal="left" vertical="center"/>
    </xf>
    <xf numFmtId="0" fontId="79" fillId="0" borderId="0" xfId="0" applyFont="1" applyAlignment="1">
      <alignment horizontal="left"/>
    </xf>
    <xf numFmtId="0" fontId="107" fillId="0" borderId="0" xfId="0" applyFont="1" applyAlignment="1">
      <alignment vertical="center"/>
    </xf>
    <xf numFmtId="0" fontId="0" fillId="0" borderId="0" xfId="0" applyAlignment="1">
      <alignment horizontal="center"/>
    </xf>
    <xf numFmtId="0" fontId="105" fillId="0" borderId="18" xfId="0" applyFont="1" applyBorder="1" applyAlignment="1">
      <alignment horizontal="center" vertical="center" wrapText="1"/>
    </xf>
    <xf numFmtId="0" fontId="105" fillId="0" borderId="52" xfId="0" applyFont="1" applyBorder="1" applyAlignment="1">
      <alignment horizontal="center" vertical="center" wrapText="1"/>
    </xf>
    <xf numFmtId="0" fontId="77" fillId="0" borderId="20" xfId="0" applyFont="1" applyBorder="1" applyAlignment="1">
      <alignment horizontal="center" vertical="center" wrapText="1"/>
    </xf>
    <xf numFmtId="9" fontId="106" fillId="0" borderId="18" xfId="0" applyNumberFormat="1" applyFont="1" applyBorder="1" applyAlignment="1">
      <alignment horizontal="center" vertical="center" wrapText="1"/>
    </xf>
    <xf numFmtId="3" fontId="106" fillId="0" borderId="18" xfId="0" applyNumberFormat="1" applyFont="1" applyBorder="1" applyAlignment="1">
      <alignment horizontal="center" vertical="center" wrapText="1"/>
    </xf>
    <xf numFmtId="0" fontId="3" fillId="0" borderId="0" xfId="2" applyAlignment="1">
      <alignment vertical="center"/>
    </xf>
    <xf numFmtId="0" fontId="106" fillId="0" borderId="51" xfId="0" applyFont="1" applyBorder="1" applyAlignment="1">
      <alignment horizontal="center" vertical="center" wrapText="1"/>
    </xf>
    <xf numFmtId="0" fontId="105" fillId="0" borderId="18" xfId="0" applyFont="1" applyBorder="1" applyAlignment="1">
      <alignment horizontal="center" vertical="center"/>
    </xf>
    <xf numFmtId="0" fontId="106" fillId="0" borderId="51" xfId="0" applyFont="1" applyBorder="1" applyAlignment="1">
      <alignment horizontal="center" vertical="center"/>
    </xf>
    <xf numFmtId="0" fontId="106" fillId="0" borderId="38" xfId="0" applyFont="1" applyBorder="1" applyAlignment="1">
      <alignment vertical="center" wrapText="1"/>
    </xf>
    <xf numFmtId="0" fontId="7" fillId="0" borderId="45" xfId="0" applyFont="1" applyBorder="1" applyAlignment="1">
      <alignment horizontal="center" vertical="center" wrapText="1"/>
    </xf>
    <xf numFmtId="0" fontId="6" fillId="0" borderId="51" xfId="0" applyFont="1" applyBorder="1" applyAlignment="1">
      <alignment horizontal="center" vertical="center"/>
    </xf>
    <xf numFmtId="0" fontId="0" fillId="0" borderId="51" xfId="0" applyBorder="1" applyAlignment="1">
      <alignment horizontal="center" vertical="center"/>
    </xf>
    <xf numFmtId="0" fontId="19" fillId="0" borderId="18" xfId="0" applyFont="1" applyBorder="1" applyAlignment="1">
      <alignment horizontal="center" vertical="center" wrapText="1"/>
    </xf>
    <xf numFmtId="0" fontId="20" fillId="0" borderId="18" xfId="0" applyFont="1" applyBorder="1" applyAlignment="1">
      <alignment horizontal="center" vertical="center"/>
    </xf>
    <xf numFmtId="0" fontId="6" fillId="0" borderId="40" xfId="0" applyFont="1" applyBorder="1" applyAlignment="1">
      <alignment horizontal="left" vertical="center"/>
    </xf>
    <xf numFmtId="0" fontId="19" fillId="0" borderId="40"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60" xfId="0" applyFont="1" applyBorder="1" applyAlignment="1">
      <alignment horizontal="center" vertical="center" wrapText="1"/>
    </xf>
    <xf numFmtId="0" fontId="20" fillId="0" borderId="51" xfId="0" applyFont="1" applyBorder="1" applyAlignment="1">
      <alignment horizontal="center" vertical="center"/>
    </xf>
    <xf numFmtId="0" fontId="20" fillId="0" borderId="47" xfId="0" applyFont="1" applyBorder="1" applyAlignment="1">
      <alignment horizontal="center" vertical="center" wrapText="1"/>
    </xf>
    <xf numFmtId="0" fontId="20" fillId="0" borderId="20" xfId="0" applyFont="1" applyBorder="1" applyAlignment="1">
      <alignment vertical="center" wrapText="1"/>
    </xf>
    <xf numFmtId="0" fontId="20" fillId="0" borderId="40" xfId="0" applyFont="1" applyBorder="1" applyAlignment="1">
      <alignment vertical="center" wrapText="1"/>
    </xf>
    <xf numFmtId="0" fontId="20" fillId="0" borderId="19" xfId="0" applyFont="1" applyBorder="1" applyAlignment="1">
      <alignment vertical="center" wrapText="1"/>
    </xf>
    <xf numFmtId="0" fontId="6" fillId="0" borderId="18" xfId="0" applyFont="1" applyBorder="1" applyAlignment="1">
      <alignment horizontal="center" vertical="center"/>
    </xf>
    <xf numFmtId="0" fontId="106" fillId="0" borderId="27" xfId="0" applyFont="1" applyBorder="1" applyAlignment="1">
      <alignment horizontal="center" vertical="center" wrapText="1"/>
    </xf>
    <xf numFmtId="0" fontId="34"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xf>
    <xf numFmtId="0" fontId="32"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31" fillId="0" borderId="0" xfId="0" applyFont="1" applyAlignment="1">
      <alignment horizontal="left" vertical="top" wrapText="1"/>
    </xf>
    <xf numFmtId="0" fontId="31" fillId="0" borderId="0" xfId="0" applyFont="1" applyAlignment="1">
      <alignment horizontal="center" vertical="top" wrapText="1"/>
    </xf>
    <xf numFmtId="0" fontId="30" fillId="0" borderId="0" xfId="0" applyFont="1" applyAlignment="1">
      <alignment horizontal="center" vertical="top" wrapText="1"/>
    </xf>
    <xf numFmtId="0" fontId="30"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05" fillId="0" borderId="0" xfId="0" applyFont="1" applyAlignment="1">
      <alignment horizontal="left" vertical="center" wrapText="1"/>
    </xf>
    <xf numFmtId="0" fontId="105" fillId="0" borderId="0" xfId="0" applyFont="1" applyAlignment="1">
      <alignment horizontal="center" vertical="center" wrapText="1"/>
    </xf>
    <xf numFmtId="0" fontId="106" fillId="0" borderId="0" xfId="0" applyFont="1" applyAlignment="1">
      <alignment horizontal="left" vertical="center" wrapText="1"/>
    </xf>
    <xf numFmtId="0" fontId="106" fillId="0" borderId="0" xfId="0" applyFont="1" applyAlignment="1">
      <alignment horizontal="left" vertical="center"/>
    </xf>
    <xf numFmtId="0" fontId="77" fillId="0" borderId="20" xfId="0" applyFont="1" applyBorder="1" applyAlignment="1">
      <alignment horizontal="center" vertical="center"/>
    </xf>
    <xf numFmtId="0" fontId="77" fillId="0" borderId="40" xfId="0" applyFont="1" applyBorder="1" applyAlignment="1">
      <alignment horizontal="center" vertical="center"/>
    </xf>
    <xf numFmtId="0" fontId="77" fillId="0" borderId="19" xfId="0" applyFont="1" applyBorder="1" applyAlignment="1">
      <alignment horizontal="center" vertical="center"/>
    </xf>
    <xf numFmtId="0" fontId="107" fillId="0" borderId="0" xfId="0" applyFont="1" applyAlignment="1">
      <alignment horizontal="right" vertical="center" wrapText="1"/>
    </xf>
    <xf numFmtId="0" fontId="105" fillId="0" borderId="18" xfId="0" applyFont="1" applyBorder="1" applyAlignment="1">
      <alignment horizontal="center" vertical="center" wrapText="1"/>
    </xf>
    <xf numFmtId="0" fontId="105" fillId="0" borderId="47" xfId="0" applyFont="1" applyBorder="1" applyAlignment="1">
      <alignment horizontal="center" vertical="center" wrapText="1"/>
    </xf>
    <xf numFmtId="0" fontId="105" fillId="0" borderId="36" xfId="0" applyFont="1" applyBorder="1" applyAlignment="1">
      <alignment horizontal="center" vertical="center" wrapText="1"/>
    </xf>
    <xf numFmtId="0" fontId="105" fillId="0" borderId="37" xfId="0" applyFont="1" applyBorder="1" applyAlignment="1">
      <alignment horizontal="center" vertical="center" wrapText="1"/>
    </xf>
    <xf numFmtId="0" fontId="105" fillId="0" borderId="38" xfId="0" applyFont="1" applyBorder="1" applyAlignment="1">
      <alignment horizontal="center" vertical="center" wrapText="1"/>
    </xf>
    <xf numFmtId="0" fontId="105" fillId="0" borderId="39" xfId="0" applyFont="1" applyBorder="1" applyAlignment="1">
      <alignment horizontal="center" vertical="center" wrapText="1"/>
    </xf>
    <xf numFmtId="0" fontId="78" fillId="0" borderId="20" xfId="0" applyFont="1" applyBorder="1" applyAlignment="1">
      <alignment horizontal="center" vertical="center"/>
    </xf>
    <xf numFmtId="0" fontId="78" fillId="0" borderId="40" xfId="0" applyFont="1" applyBorder="1" applyAlignment="1">
      <alignment horizontal="center" vertical="center"/>
    </xf>
    <xf numFmtId="0" fontId="78" fillId="0" borderId="19" xfId="0" applyFont="1" applyBorder="1" applyAlignment="1">
      <alignment horizontal="center" vertical="center"/>
    </xf>
    <xf numFmtId="0" fontId="105" fillId="0" borderId="41" xfId="0" applyFont="1" applyBorder="1" applyAlignment="1">
      <alignment horizontal="center" vertical="center" wrapText="1"/>
    </xf>
    <xf numFmtId="0" fontId="105" fillId="0" borderId="42" xfId="0" applyFont="1" applyBorder="1" applyAlignment="1">
      <alignment horizontal="center" vertical="center" wrapText="1"/>
    </xf>
    <xf numFmtId="0" fontId="105" fillId="0" borderId="29" xfId="0" applyFont="1" applyBorder="1" applyAlignment="1">
      <alignment horizontal="center" vertical="center" wrapText="1"/>
    </xf>
    <xf numFmtId="0" fontId="105" fillId="0" borderId="45" xfId="0" applyFont="1" applyBorder="1" applyAlignment="1">
      <alignment horizontal="center" vertical="center" wrapText="1"/>
    </xf>
    <xf numFmtId="0" fontId="105" fillId="0" borderId="46" xfId="0" applyFont="1" applyBorder="1" applyAlignment="1">
      <alignment horizontal="center" vertical="center" wrapText="1"/>
    </xf>
    <xf numFmtId="0" fontId="106" fillId="0" borderId="43" xfId="0" applyFont="1" applyBorder="1" applyAlignment="1">
      <alignment horizontal="center" vertical="center" wrapText="1"/>
    </xf>
    <xf numFmtId="0" fontId="106" fillId="0" borderId="0" xfId="0" applyFont="1" applyAlignment="1">
      <alignment horizontal="center" vertical="center" wrapText="1"/>
    </xf>
    <xf numFmtId="0" fontId="106" fillId="0" borderId="50" xfId="0" applyFont="1" applyBorder="1" applyAlignment="1">
      <alignment horizontal="center" vertical="center" wrapText="1"/>
    </xf>
    <xf numFmtId="0" fontId="106" fillId="0" borderId="45" xfId="0" applyFont="1" applyBorder="1" applyAlignment="1">
      <alignment horizontal="center" vertical="center" wrapText="1"/>
    </xf>
    <xf numFmtId="0" fontId="106" fillId="0" borderId="43" xfId="0" applyFont="1" applyBorder="1" applyAlignment="1">
      <alignment horizontal="center" vertical="center"/>
    </xf>
    <xf numFmtId="0" fontId="106" fillId="0" borderId="0" xfId="0" applyFont="1" applyAlignment="1">
      <alignment horizontal="center" vertical="center"/>
    </xf>
    <xf numFmtId="0" fontId="105" fillId="0" borderId="48" xfId="0" applyFont="1" applyBorder="1" applyAlignment="1">
      <alignment horizontal="center" vertical="center" wrapText="1"/>
    </xf>
    <xf numFmtId="0" fontId="76" fillId="0" borderId="50" xfId="0" applyFont="1" applyBorder="1" applyAlignment="1">
      <alignment horizontal="center" vertical="center"/>
    </xf>
    <xf numFmtId="0" fontId="76" fillId="0" borderId="45" xfId="0" applyFont="1" applyBorder="1" applyAlignment="1">
      <alignment horizontal="center" vertical="center"/>
    </xf>
    <xf numFmtId="0" fontId="76" fillId="0" borderId="46" xfId="0" applyFont="1" applyBorder="1" applyAlignment="1">
      <alignment horizontal="center" vertical="center"/>
    </xf>
    <xf numFmtId="0" fontId="78" fillId="0" borderId="49" xfId="0" applyFont="1" applyBorder="1" applyAlignment="1">
      <alignment horizontal="center" vertical="center" wrapText="1"/>
    </xf>
    <xf numFmtId="0" fontId="78" fillId="0" borderId="51" xfId="0" applyFont="1" applyBorder="1" applyAlignment="1">
      <alignment horizontal="center" vertical="center" wrapText="1"/>
    </xf>
    <xf numFmtId="0" fontId="105" fillId="0" borderId="28" xfId="0" applyFont="1" applyBorder="1" applyAlignment="1">
      <alignment horizontal="center" vertical="center" wrapText="1"/>
    </xf>
    <xf numFmtId="0" fontId="106" fillId="0" borderId="51" xfId="0" applyFont="1" applyBorder="1" applyAlignment="1">
      <alignment horizontal="center" vertical="center" wrapText="1"/>
    </xf>
    <xf numFmtId="0" fontId="106" fillId="0" borderId="18" xfId="0" applyFont="1" applyBorder="1" applyAlignment="1">
      <alignment horizontal="center" vertical="center" wrapText="1"/>
    </xf>
    <xf numFmtId="0" fontId="105" fillId="0" borderId="50" xfId="0" applyFont="1" applyBorder="1" applyAlignment="1">
      <alignment horizontal="center" vertical="center" wrapText="1"/>
    </xf>
    <xf numFmtId="0" fontId="105" fillId="0" borderId="18" xfId="0" applyFont="1" applyBorder="1" applyAlignment="1">
      <alignment horizontal="center" vertical="center"/>
    </xf>
    <xf numFmtId="0" fontId="105" fillId="0" borderId="54" xfId="0" applyFont="1" applyBorder="1" applyAlignment="1">
      <alignment horizontal="center" vertical="center" wrapText="1"/>
    </xf>
    <xf numFmtId="0" fontId="77" fillId="0" borderId="18" xfId="0" applyFont="1" applyBorder="1" applyAlignment="1">
      <alignment horizontal="center" vertical="center" wrapText="1"/>
    </xf>
    <xf numFmtId="0" fontId="79" fillId="0" borderId="18" xfId="0" applyFont="1" applyBorder="1" applyAlignment="1">
      <alignment horizontal="center" vertical="center" wrapText="1"/>
    </xf>
    <xf numFmtId="0" fontId="106" fillId="0" borderId="47" xfId="0" applyFont="1" applyBorder="1" applyAlignment="1">
      <alignment horizontal="center" vertical="center"/>
    </xf>
    <xf numFmtId="0" fontId="106" fillId="0" borderId="51" xfId="0" applyFont="1" applyBorder="1" applyAlignment="1">
      <alignment horizontal="center" vertical="center"/>
    </xf>
    <xf numFmtId="0" fontId="106" fillId="0" borderId="47" xfId="0" applyFont="1" applyBorder="1" applyAlignment="1">
      <alignment horizontal="center" vertical="center" wrapText="1"/>
    </xf>
    <xf numFmtId="0" fontId="77" fillId="0" borderId="20" xfId="0" applyFont="1" applyBorder="1" applyAlignment="1">
      <alignment horizontal="center" vertical="center" wrapText="1"/>
    </xf>
    <xf numFmtId="0" fontId="77" fillId="0" borderId="40" xfId="0" applyFont="1" applyBorder="1" applyAlignment="1">
      <alignment horizontal="center" vertical="center" wrapText="1"/>
    </xf>
    <xf numFmtId="0" fontId="77" fillId="0" borderId="19" xfId="0" applyFont="1" applyBorder="1" applyAlignment="1">
      <alignment horizontal="center" vertical="center" wrapText="1"/>
    </xf>
    <xf numFmtId="0" fontId="105" fillId="0" borderId="20" xfId="0" applyFont="1" applyBorder="1" applyAlignment="1">
      <alignment horizontal="center" vertical="center" wrapText="1"/>
    </xf>
    <xf numFmtId="0" fontId="105" fillId="0" borderId="19" xfId="0" applyFont="1" applyBorder="1" applyAlignment="1">
      <alignment horizontal="center" vertical="center" wrapText="1"/>
    </xf>
    <xf numFmtId="0" fontId="105" fillId="0" borderId="20" xfId="0" applyFont="1" applyBorder="1" applyAlignment="1">
      <alignment horizontal="center" vertical="center"/>
    </xf>
    <xf numFmtId="0" fontId="105" fillId="0" borderId="40" xfId="0" applyFont="1" applyBorder="1" applyAlignment="1">
      <alignment horizontal="center" vertical="center"/>
    </xf>
    <xf numFmtId="0" fontId="105" fillId="0" borderId="19" xfId="0" applyFont="1" applyBorder="1" applyAlignment="1">
      <alignment horizontal="center" vertical="center"/>
    </xf>
    <xf numFmtId="0" fontId="105" fillId="0" borderId="53" xfId="0" applyFont="1" applyBorder="1" applyAlignment="1">
      <alignment horizontal="center" vertical="center" wrapText="1"/>
    </xf>
    <xf numFmtId="0" fontId="78" fillId="0" borderId="20" xfId="0" applyFont="1" applyBorder="1" applyAlignment="1">
      <alignment horizontal="center" vertical="center" wrapText="1"/>
    </xf>
    <xf numFmtId="0" fontId="78" fillId="0" borderId="19" xfId="0" applyFont="1" applyBorder="1" applyAlignment="1">
      <alignment horizontal="center" vertical="center" wrapText="1"/>
    </xf>
    <xf numFmtId="0" fontId="76" fillId="0" borderId="20" xfId="0" applyFont="1" applyBorder="1" applyAlignment="1">
      <alignment horizontal="center" vertical="center"/>
    </xf>
    <xf numFmtId="0" fontId="76" fillId="0" borderId="40" xfId="0" applyFont="1" applyBorder="1" applyAlignment="1">
      <alignment horizontal="center" vertical="center"/>
    </xf>
    <xf numFmtId="0" fontId="76" fillId="0" borderId="19" xfId="0" applyFont="1" applyBorder="1" applyAlignment="1">
      <alignment horizontal="center" vertical="center"/>
    </xf>
    <xf numFmtId="0" fontId="78" fillId="0" borderId="18" xfId="0" applyFont="1" applyBorder="1" applyAlignment="1">
      <alignment horizontal="center" vertical="center" wrapText="1"/>
    </xf>
    <xf numFmtId="0" fontId="79" fillId="0" borderId="47" xfId="0" applyFont="1" applyBorder="1" applyAlignment="1">
      <alignment horizontal="center" vertical="center" wrapText="1"/>
    </xf>
    <xf numFmtId="0" fontId="79" fillId="0" borderId="51" xfId="0" applyFont="1" applyBorder="1" applyAlignment="1">
      <alignment horizontal="center" vertical="center" wrapText="1"/>
    </xf>
    <xf numFmtId="0" fontId="106" fillId="0" borderId="39" xfId="0" applyFont="1" applyBorder="1" applyAlignment="1">
      <alignment horizontal="center" vertical="center" wrapText="1"/>
    </xf>
    <xf numFmtId="0" fontId="106" fillId="0" borderId="46"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9" xfId="0" applyFont="1" applyBorder="1" applyAlignment="1">
      <alignment horizontal="center" vertical="center" wrapText="1"/>
    </xf>
    <xf numFmtId="0" fontId="20" fillId="0" borderId="46" xfId="0" applyFont="1" applyBorder="1" applyAlignment="1">
      <alignment horizontal="center" vertical="center" wrapText="1"/>
    </xf>
    <xf numFmtId="0" fontId="106" fillId="0" borderId="61" xfId="0" applyFont="1" applyBorder="1" applyAlignment="1">
      <alignment horizontal="center" vertical="center" wrapText="1"/>
    </xf>
    <xf numFmtId="0" fontId="106" fillId="0" borderId="60" xfId="0" applyFont="1" applyBorder="1" applyAlignment="1">
      <alignment horizontal="center" vertical="center" wrapText="1"/>
    </xf>
    <xf numFmtId="0" fontId="106" fillId="0" borderId="44" xfId="0" applyFont="1" applyBorder="1" applyAlignment="1">
      <alignment horizontal="center" vertical="center" wrapText="1"/>
    </xf>
    <xf numFmtId="0" fontId="106" fillId="0" borderId="62" xfId="0" applyFont="1" applyBorder="1" applyAlignment="1">
      <alignment horizontal="center" vertical="center" wrapText="1"/>
    </xf>
    <xf numFmtId="0" fontId="79" fillId="0" borderId="49" xfId="0" applyFont="1" applyBorder="1" applyAlignment="1">
      <alignment horizontal="center" vertical="center" wrapText="1"/>
    </xf>
    <xf numFmtId="0" fontId="106" fillId="0" borderId="18" xfId="0" applyFont="1" applyBorder="1" applyAlignment="1">
      <alignment horizontal="center" vertical="center"/>
    </xf>
    <xf numFmtId="0" fontId="20" fillId="0" borderId="20" xfId="0" applyFont="1" applyBorder="1" applyAlignment="1">
      <alignment horizontal="center" vertical="center" wrapText="1"/>
    </xf>
    <xf numFmtId="0" fontId="20" fillId="0" borderId="40" xfId="0" applyFont="1" applyBorder="1" applyAlignment="1">
      <alignment horizontal="center" vertical="center" wrapText="1"/>
    </xf>
    <xf numFmtId="0" fontId="106" fillId="0" borderId="55" xfId="0" applyFont="1" applyBorder="1" applyAlignment="1">
      <alignment horizontal="center" vertical="center" wrapText="1"/>
    </xf>
    <xf numFmtId="0" fontId="106" fillId="0" borderId="56" xfId="0" applyFont="1" applyBorder="1" applyAlignment="1">
      <alignment horizontal="center" vertical="center" wrapText="1"/>
    </xf>
    <xf numFmtId="0" fontId="106" fillId="0" borderId="57" xfId="0" applyFont="1" applyBorder="1" applyAlignment="1">
      <alignment horizontal="center" vertical="center" wrapText="1"/>
    </xf>
    <xf numFmtId="0" fontId="79" fillId="0" borderId="0" xfId="0" applyFont="1" applyAlignment="1">
      <alignment horizontal="left" vertical="center"/>
    </xf>
    <xf numFmtId="0" fontId="77" fillId="0" borderId="0" xfId="0" applyFont="1" applyAlignment="1">
      <alignment horizontal="center" vertical="center" wrapText="1"/>
    </xf>
    <xf numFmtId="0" fontId="112" fillId="0" borderId="0" xfId="0" applyFont="1" applyAlignment="1">
      <alignment horizontal="left" vertical="center"/>
    </xf>
    <xf numFmtId="0" fontId="105" fillId="0" borderId="52" xfId="0" applyFont="1" applyBorder="1" applyAlignment="1">
      <alignment horizontal="center" vertical="center" wrapText="1"/>
    </xf>
    <xf numFmtId="0" fontId="105" fillId="0" borderId="58" xfId="0" applyFont="1" applyBorder="1" applyAlignment="1">
      <alignment horizontal="center" vertical="center" wrapText="1"/>
    </xf>
    <xf numFmtId="0" fontId="107" fillId="0" borderId="0" xfId="0" applyFont="1" applyAlignment="1">
      <alignment horizontal="left" vertical="center"/>
    </xf>
  </cellXfs>
  <cellStyles count="3">
    <cellStyle name="Bình thường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acquylop.vn/shop/lop-o-to/lop-o-drc-12-00r20d91120pr-bo" TargetMode="External"/><Relationship Id="rId2" Type="http://schemas.openxmlformats.org/officeDocument/2006/relationships/hyperlink" Target="https://autojobs.co/group-posts/bang-tra-cuu-thong-so-ky-thuat-lop-xe-cho-nhung-anh-em-can.45/?page=1" TargetMode="External"/><Relationship Id="rId1" Type="http://schemas.openxmlformats.org/officeDocument/2006/relationships/hyperlink" Target="https://oto.com.vn/kinh-nghiem-lai-xe/cach-doc-thong-so-lop-o-to-cac-tai-viet-can-biet-articleid-nkqyn28" TargetMode="External"/><Relationship Id="rId5" Type="http://schemas.openxmlformats.org/officeDocument/2006/relationships/hyperlink" Target="https://www.autofun.vn/thong-so-lop-xe/mazda-3-co-lop-vanh-m1" TargetMode="External"/><Relationship Id="rId4" Type="http://schemas.openxmlformats.org/officeDocument/2006/relationships/hyperlink" Target="https://otominhlong.com/lop-oto/lop-xe-tai/lop-sailun/gia-lop-sailun-thang-10-202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56" zoomScale="99" zoomScaleNormal="99" workbookViewId="0">
      <selection activeCell="Z58" sqref="Z58"/>
    </sheetView>
  </sheetViews>
  <sheetFormatPr defaultColWidth="9.09765625" defaultRowHeight="16.8"/>
  <cols>
    <col min="1" max="1" width="6.69921875" style="192" customWidth="1"/>
    <col min="2" max="2" width="6.69921875" style="193" customWidth="1"/>
    <col min="3" max="3" width="19.8984375" style="193" customWidth="1"/>
    <col min="4" max="4" width="28.3984375" style="193" customWidth="1"/>
    <col min="5" max="6" width="28.3984375" style="190" customWidth="1"/>
    <col min="7" max="8" width="28.3984375" style="194" customWidth="1"/>
    <col min="9" max="10" width="28.3984375" style="190" customWidth="1"/>
    <col min="11" max="11" width="26.8984375" style="194" customWidth="1"/>
    <col min="12" max="12" width="27.3984375" style="194" customWidth="1"/>
    <col min="13" max="13" width="26.8984375" style="194" customWidth="1"/>
    <col min="14" max="15" width="26.8984375" style="190" customWidth="1"/>
    <col min="16" max="16" width="26.8984375" style="194" customWidth="1"/>
    <col min="17" max="20" width="26.8984375" style="190" customWidth="1"/>
    <col min="21" max="22" width="26.8984375" style="194" customWidth="1"/>
    <col min="23" max="25" width="26.8984375" style="190" customWidth="1"/>
    <col min="26" max="29" width="26.8984375" style="194" customWidth="1"/>
    <col min="30" max="38" width="9.09765625" style="193"/>
    <col min="39" max="39" width="9.09765625" style="193" customWidth="1"/>
    <col min="40" max="16384" width="9.09765625" style="193"/>
  </cols>
  <sheetData>
    <row r="1" spans="1:29" ht="20.399999999999999">
      <c r="A1" s="421" t="s">
        <v>0</v>
      </c>
      <c r="B1" s="422"/>
      <c r="C1" s="422"/>
      <c r="D1" s="422"/>
      <c r="E1" s="422"/>
      <c r="F1" s="422"/>
    </row>
    <row r="2" spans="1:29">
      <c r="A2" s="428">
        <v>1</v>
      </c>
      <c r="B2" s="429" t="s">
        <v>1</v>
      </c>
      <c r="C2" s="427"/>
      <c r="D2" s="423" t="s">
        <v>2</v>
      </c>
      <c r="E2" s="423"/>
      <c r="F2" s="195"/>
    </row>
    <row r="3" spans="1:29" ht="33.6">
      <c r="A3" s="428"/>
      <c r="B3" s="427"/>
      <c r="C3" s="427"/>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424" t="s">
        <v>6</v>
      </c>
      <c r="D10" s="424"/>
      <c r="E10" s="190">
        <v>5</v>
      </c>
      <c r="F10" s="201" t="s">
        <v>7</v>
      </c>
      <c r="K10" s="207"/>
      <c r="L10" s="207"/>
      <c r="M10" s="207"/>
    </row>
    <row r="11" spans="1:29">
      <c r="B11" s="190">
        <v>2</v>
      </c>
      <c r="C11" s="425" t="s">
        <v>8</v>
      </c>
      <c r="D11" s="425"/>
      <c r="F11" s="201" t="s">
        <v>9</v>
      </c>
      <c r="K11" s="207"/>
      <c r="L11" s="207"/>
      <c r="M11" s="207"/>
    </row>
    <row r="12" spans="1:29">
      <c r="B12" s="190">
        <v>3</v>
      </c>
      <c r="C12" s="424" t="s">
        <v>10</v>
      </c>
      <c r="D12" s="424"/>
      <c r="F12" s="201" t="s">
        <v>11</v>
      </c>
      <c r="K12" s="207"/>
      <c r="L12" s="207"/>
      <c r="M12" s="207"/>
    </row>
    <row r="13" spans="1:29" s="190" customFormat="1">
      <c r="A13" s="198"/>
      <c r="B13" s="190">
        <v>4</v>
      </c>
      <c r="C13" s="424" t="s">
        <v>12</v>
      </c>
      <c r="D13" s="424"/>
      <c r="E13" s="425" t="s">
        <v>13</v>
      </c>
      <c r="F13" s="425"/>
      <c r="G13" s="194"/>
      <c r="H13" s="194"/>
      <c r="K13" s="194"/>
      <c r="L13" s="194"/>
      <c r="M13" s="194"/>
      <c r="P13" s="194"/>
      <c r="U13" s="194"/>
      <c r="V13" s="194"/>
      <c r="Z13" s="194"/>
      <c r="AA13" s="194"/>
      <c r="AB13" s="194"/>
      <c r="AC13" s="194"/>
    </row>
    <row r="15" spans="1:29">
      <c r="A15" s="423" t="s">
        <v>14</v>
      </c>
      <c r="B15" s="422"/>
      <c r="C15" s="422"/>
      <c r="D15" s="422"/>
      <c r="E15" s="422"/>
      <c r="F15" s="422"/>
    </row>
    <row r="16" spans="1:29">
      <c r="A16" s="198"/>
      <c r="B16" s="424" t="s">
        <v>15</v>
      </c>
      <c r="C16" s="424"/>
      <c r="D16" s="424"/>
      <c r="E16" s="424"/>
      <c r="F16" s="424"/>
    </row>
    <row r="17" spans="1:38">
      <c r="A17" s="198"/>
      <c r="B17" s="424" t="s">
        <v>16</v>
      </c>
      <c r="C17" s="424"/>
      <c r="D17" s="424"/>
      <c r="E17" s="424"/>
      <c r="F17" s="424"/>
    </row>
    <row r="18" spans="1:38">
      <c r="A18" s="198"/>
      <c r="B18" s="195"/>
      <c r="C18" s="424" t="s">
        <v>17</v>
      </c>
      <c r="D18" s="424"/>
      <c r="E18" s="424"/>
      <c r="F18" s="424"/>
    </row>
    <row r="19" spans="1:38">
      <c r="A19" s="198"/>
      <c r="B19" s="195"/>
      <c r="C19" s="424" t="s">
        <v>18</v>
      </c>
      <c r="D19" s="424"/>
      <c r="E19" s="424"/>
      <c r="F19" s="424"/>
    </row>
    <row r="20" spans="1:38">
      <c r="A20" s="198"/>
      <c r="B20" s="195"/>
      <c r="C20" s="424" t="s">
        <v>19</v>
      </c>
      <c r="D20" s="424"/>
      <c r="E20" s="424"/>
      <c r="F20" s="424"/>
    </row>
    <row r="21" spans="1:38">
      <c r="A21" s="198"/>
      <c r="B21" s="195"/>
      <c r="C21" s="424" t="s">
        <v>20</v>
      </c>
      <c r="D21" s="424"/>
      <c r="E21" s="424"/>
      <c r="F21" s="424"/>
    </row>
    <row r="22" spans="1:38">
      <c r="A22" s="198"/>
      <c r="B22" s="424" t="s">
        <v>21</v>
      </c>
      <c r="C22" s="424"/>
      <c r="D22" s="424"/>
      <c r="E22" s="424"/>
      <c r="F22" s="424"/>
    </row>
    <row r="23" spans="1:38">
      <c r="A23" s="198"/>
      <c r="B23" s="424" t="s">
        <v>22</v>
      </c>
      <c r="C23" s="424"/>
      <c r="D23" s="424"/>
      <c r="E23" s="424"/>
      <c r="F23" s="424"/>
    </row>
    <row r="24" spans="1:38">
      <c r="A24" s="198"/>
      <c r="B24" s="424" t="s">
        <v>23</v>
      </c>
      <c r="C24" s="424"/>
      <c r="D24" s="424"/>
      <c r="E24" s="424"/>
      <c r="F24" s="424"/>
    </row>
    <row r="25" spans="1:38">
      <c r="A25" s="198"/>
      <c r="B25" s="424" t="s">
        <v>24</v>
      </c>
      <c r="C25" s="424"/>
      <c r="D25" s="424"/>
      <c r="E25" s="424"/>
      <c r="F25" s="424"/>
    </row>
    <row r="26" spans="1:38">
      <c r="A26" s="198"/>
      <c r="B26" s="424" t="s">
        <v>25</v>
      </c>
      <c r="C26" s="424"/>
      <c r="D26" s="424"/>
      <c r="E26" s="424"/>
      <c r="F26" s="424"/>
    </row>
    <row r="27" spans="1:38" ht="51" customHeight="1">
      <c r="A27" s="198"/>
      <c r="B27" s="195"/>
      <c r="C27" s="426" t="s">
        <v>26</v>
      </c>
      <c r="D27" s="425"/>
      <c r="E27" s="425"/>
      <c r="F27" s="425"/>
    </row>
    <row r="28" spans="1:38">
      <c r="A28" s="198"/>
      <c r="B28" s="424" t="s">
        <v>27</v>
      </c>
      <c r="C28" s="424"/>
      <c r="D28" s="424"/>
      <c r="E28" s="424"/>
      <c r="F28" s="424"/>
    </row>
    <row r="29" spans="1:38">
      <c r="A29" s="198"/>
      <c r="B29" s="195"/>
      <c r="C29" s="201"/>
      <c r="D29" s="201"/>
      <c r="E29" s="201"/>
      <c r="F29" s="201"/>
    </row>
    <row r="31" spans="1:38">
      <c r="A31" s="427" t="s">
        <v>28</v>
      </c>
      <c r="B31" s="427"/>
      <c r="C31" s="427"/>
      <c r="D31" s="427"/>
      <c r="E31" s="427"/>
      <c r="F31" s="427"/>
    </row>
    <row r="32" spans="1:38">
      <c r="A32" s="192" t="s">
        <v>29</v>
      </c>
      <c r="B32" s="193" t="s">
        <v>30</v>
      </c>
      <c r="C32" s="424" t="s">
        <v>31</v>
      </c>
      <c r="D32" s="424"/>
      <c r="E32" s="424"/>
      <c r="F32" s="424"/>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424" t="s">
        <v>33</v>
      </c>
      <c r="D33" s="424"/>
      <c r="E33" s="424"/>
      <c r="F33" s="424"/>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424" t="s">
        <v>35</v>
      </c>
      <c r="D34" s="424"/>
      <c r="E34" s="424"/>
      <c r="F34" s="424"/>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424" t="s">
        <v>37</v>
      </c>
      <c r="D35" s="424"/>
      <c r="E35" s="424"/>
      <c r="F35" s="424"/>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424" t="s">
        <v>39</v>
      </c>
      <c r="D36" s="424"/>
      <c r="E36" s="424"/>
      <c r="F36" s="424"/>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424" t="s">
        <v>41</v>
      </c>
      <c r="E38" s="424"/>
      <c r="F38" s="424"/>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424" t="s">
        <v>42</v>
      </c>
      <c r="E39" s="424"/>
      <c r="F39" s="424"/>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424" t="s">
        <v>44</v>
      </c>
      <c r="D40" s="424"/>
      <c r="E40" s="424"/>
      <c r="F40" s="424"/>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424" t="s">
        <v>45</v>
      </c>
      <c r="E42" s="424"/>
      <c r="F42" s="424"/>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424" t="s">
        <v>46</v>
      </c>
      <c r="E43" s="424"/>
      <c r="F43" s="424"/>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424" t="s">
        <v>48</v>
      </c>
      <c r="D44" s="424"/>
      <c r="E44" s="424"/>
      <c r="F44" s="424"/>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424" t="s">
        <v>50</v>
      </c>
      <c r="D45" s="424"/>
      <c r="E45" s="424"/>
      <c r="F45" s="424"/>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424" t="s">
        <v>52</v>
      </c>
      <c r="D46" s="424"/>
      <c r="E46" s="424"/>
      <c r="F46" s="424"/>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424" t="s">
        <v>54</v>
      </c>
      <c r="D47" s="424"/>
      <c r="E47" s="424"/>
      <c r="F47" s="424"/>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424" t="s">
        <v>56</v>
      </c>
      <c r="D48" s="424"/>
      <c r="E48" s="424"/>
      <c r="F48" s="424"/>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424" t="s">
        <v>58</v>
      </c>
      <c r="D49" s="424"/>
      <c r="E49" s="424"/>
      <c r="F49" s="424"/>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424" t="s">
        <v>60</v>
      </c>
      <c r="D50" s="424"/>
      <c r="E50" s="424"/>
      <c r="F50" s="424"/>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424" t="s">
        <v>62</v>
      </c>
      <c r="D51" s="424"/>
      <c r="E51" s="424"/>
      <c r="F51" s="424"/>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424" t="s">
        <v>64</v>
      </c>
      <c r="D52" s="424"/>
      <c r="E52" s="424"/>
      <c r="F52" s="424"/>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424" t="s">
        <v>66</v>
      </c>
      <c r="D53" s="424"/>
      <c r="E53" s="424"/>
      <c r="F53" s="424"/>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424" t="s">
        <v>68</v>
      </c>
      <c r="D54" s="424"/>
      <c r="E54" s="424"/>
      <c r="F54" s="424"/>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424" t="s">
        <v>70</v>
      </c>
      <c r="D55" s="424"/>
      <c r="E55" s="424"/>
      <c r="F55" s="424"/>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424" t="s">
        <v>72</v>
      </c>
      <c r="D56" s="424"/>
      <c r="E56" s="424"/>
      <c r="F56" s="424"/>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424" t="s">
        <v>74</v>
      </c>
      <c r="D57" s="424"/>
      <c r="E57" s="424"/>
      <c r="F57" s="424"/>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424" t="s">
        <v>75</v>
      </c>
      <c r="D58" s="424"/>
      <c r="E58" s="424"/>
      <c r="F58" s="424"/>
    </row>
    <row r="59" spans="1:29" ht="17.399999999999999">
      <c r="A59" s="192" t="s">
        <v>29</v>
      </c>
      <c r="B59" s="203" t="s">
        <v>76</v>
      </c>
      <c r="C59" s="424" t="s">
        <v>77</v>
      </c>
      <c r="D59" s="424"/>
      <c r="E59" s="424"/>
      <c r="F59" s="424"/>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 ref="D43:F43"/>
    <mergeCell ref="C44:F44"/>
    <mergeCell ref="C45:F45"/>
    <mergeCell ref="C46:F46"/>
    <mergeCell ref="C35:F35"/>
    <mergeCell ref="C36:F36"/>
    <mergeCell ref="D38:F38"/>
    <mergeCell ref="D39:F39"/>
    <mergeCell ref="C40:F40"/>
    <mergeCell ref="B28:F28"/>
    <mergeCell ref="A31:F31"/>
    <mergeCell ref="C32:F32"/>
    <mergeCell ref="C33:F33"/>
    <mergeCell ref="C34:F34"/>
    <mergeCell ref="B23:F23"/>
    <mergeCell ref="B24:F24"/>
    <mergeCell ref="B25:F25"/>
    <mergeCell ref="B26:F26"/>
    <mergeCell ref="C27:F27"/>
    <mergeCell ref="C18:F18"/>
    <mergeCell ref="C19:F19"/>
    <mergeCell ref="C20:F20"/>
    <mergeCell ref="C21:F21"/>
    <mergeCell ref="B22:F22"/>
    <mergeCell ref="C13:D13"/>
    <mergeCell ref="E13:F13"/>
    <mergeCell ref="A15:F15"/>
    <mergeCell ref="B16:F16"/>
    <mergeCell ref="B17:F17"/>
    <mergeCell ref="A1:F1"/>
    <mergeCell ref="D2:E2"/>
    <mergeCell ref="C10:D10"/>
    <mergeCell ref="C11:D11"/>
    <mergeCell ref="C12:D1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430" t="s">
        <v>232</v>
      </c>
      <c r="B1" s="430"/>
      <c r="C1" s="430"/>
      <c r="D1" s="430"/>
      <c r="E1" s="430"/>
      <c r="F1" s="430"/>
      <c r="G1" s="430"/>
      <c r="H1" s="430"/>
      <c r="I1" s="430"/>
      <c r="J1" s="430"/>
      <c r="K1" s="430"/>
      <c r="L1" s="430"/>
      <c r="M1" s="430"/>
    </row>
    <row r="2" spans="1:14">
      <c r="A2" s="177"/>
      <c r="B2" s="431" t="s">
        <v>233</v>
      </c>
      <c r="C2" s="431"/>
      <c r="D2" s="431"/>
      <c r="E2" s="431"/>
      <c r="F2" s="431"/>
      <c r="G2" s="431"/>
      <c r="H2" s="431"/>
      <c r="I2" s="431"/>
      <c r="J2" s="431"/>
      <c r="K2" s="431"/>
      <c r="L2" s="431"/>
      <c r="M2" s="431"/>
    </row>
    <row r="3" spans="1:14">
      <c r="A3" s="177"/>
      <c r="B3" s="431" t="s">
        <v>234</v>
      </c>
      <c r="C3" s="431"/>
      <c r="D3" s="431"/>
      <c r="E3" s="431"/>
      <c r="F3" s="431"/>
      <c r="G3" s="431"/>
      <c r="H3" s="431"/>
      <c r="I3" s="431"/>
      <c r="J3" s="431"/>
      <c r="K3" s="431"/>
      <c r="L3" s="431"/>
      <c r="M3" s="431"/>
    </row>
    <row r="4" spans="1:14">
      <c r="A4" s="432" t="s">
        <v>235</v>
      </c>
      <c r="B4" s="432"/>
      <c r="C4" s="432"/>
      <c r="D4" s="432"/>
      <c r="E4" s="432"/>
      <c r="F4" s="432"/>
      <c r="G4" s="432"/>
      <c r="H4" s="432"/>
      <c r="I4" s="432"/>
      <c r="J4" s="432"/>
      <c r="K4" s="187"/>
    </row>
    <row r="5" spans="1:14">
      <c r="A5" s="433" t="s">
        <v>236</v>
      </c>
      <c r="B5" s="433"/>
      <c r="C5" s="433"/>
      <c r="D5" s="431" t="s">
        <v>237</v>
      </c>
      <c r="E5" s="431"/>
      <c r="F5" s="431"/>
      <c r="G5" s="431"/>
      <c r="H5" s="431"/>
      <c r="I5" s="431"/>
      <c r="J5" s="431"/>
      <c r="K5" s="431"/>
      <c r="L5" s="431"/>
      <c r="M5" s="431"/>
    </row>
    <row r="6" spans="1:14">
      <c r="A6" s="434" t="s">
        <v>238</v>
      </c>
      <c r="B6" s="434"/>
      <c r="C6" s="434"/>
      <c r="D6" s="434"/>
      <c r="E6" s="434"/>
      <c r="F6" s="434"/>
      <c r="G6" s="434"/>
      <c r="H6" s="434"/>
      <c r="I6" s="434"/>
      <c r="J6" s="434"/>
      <c r="K6" s="434"/>
      <c r="L6" s="434"/>
      <c r="M6" s="434"/>
    </row>
    <row r="7" spans="1:14">
      <c r="A7" s="178" t="s">
        <v>239</v>
      </c>
      <c r="B7" s="178" t="s">
        <v>240</v>
      </c>
      <c r="C7" s="435" t="s">
        <v>241</v>
      </c>
      <c r="D7" s="436"/>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437" t="s">
        <v>454</v>
      </c>
      <c r="B62" s="437"/>
      <c r="C62" s="185"/>
      <c r="D62" s="438" t="s">
        <v>455</v>
      </c>
      <c r="E62" s="438"/>
      <c r="F62" s="185"/>
      <c r="G62" s="438" t="s">
        <v>456</v>
      </c>
      <c r="H62" s="438"/>
      <c r="I62" s="185"/>
      <c r="J62" s="438" t="s">
        <v>457</v>
      </c>
      <c r="K62" s="438"/>
    </row>
    <row r="63" spans="1:18">
      <c r="A63" s="439" t="s">
        <v>458</v>
      </c>
      <c r="B63" s="439"/>
      <c r="C63" s="185"/>
      <c r="D63" s="440" t="s">
        <v>459</v>
      </c>
      <c r="E63" s="440"/>
      <c r="F63" s="185"/>
      <c r="G63" s="440" t="s">
        <v>459</v>
      </c>
      <c r="H63" s="440"/>
      <c r="I63" s="185"/>
      <c r="J63" s="440" t="s">
        <v>459</v>
      </c>
      <c r="K63" s="440"/>
    </row>
    <row r="64" spans="1:18">
      <c r="A64" s="439" t="s">
        <v>460</v>
      </c>
      <c r="B64" s="439"/>
      <c r="C64" s="185"/>
      <c r="D64" s="441"/>
      <c r="E64" s="441"/>
      <c r="F64" s="185"/>
      <c r="G64" s="441"/>
      <c r="H64" s="441"/>
      <c r="I64" s="185"/>
      <c r="J64" s="441"/>
      <c r="K64" s="441"/>
    </row>
    <row r="65" spans="1:11">
      <c r="A65" s="439" t="s">
        <v>461</v>
      </c>
      <c r="B65" s="439"/>
      <c r="C65" s="186"/>
      <c r="D65" s="186"/>
      <c r="E65" s="186"/>
    </row>
    <row r="66" spans="1:11">
      <c r="A66" s="189"/>
    </row>
    <row r="67" spans="1:11">
      <c r="A67" s="189"/>
    </row>
    <row r="68" spans="1:11">
      <c r="A68" s="443"/>
      <c r="B68" s="443"/>
      <c r="C68" s="185"/>
      <c r="D68" s="444"/>
      <c r="E68" s="444"/>
      <c r="F68" s="185"/>
      <c r="G68" s="445" t="s">
        <v>462</v>
      </c>
      <c r="H68" s="445"/>
      <c r="I68" s="185"/>
      <c r="J68" s="445" t="s">
        <v>463</v>
      </c>
      <c r="K68" s="445"/>
    </row>
    <row r="69" spans="1:11">
      <c r="A69" s="442"/>
      <c r="B69" s="442"/>
      <c r="C69" s="185"/>
      <c r="D69" s="441"/>
      <c r="E69" s="441"/>
      <c r="F69" s="185"/>
      <c r="G69" s="440" t="s">
        <v>459</v>
      </c>
      <c r="H69" s="440"/>
      <c r="I69" s="185"/>
      <c r="J69" s="440" t="s">
        <v>459</v>
      </c>
      <c r="K69" s="440"/>
    </row>
  </sheetData>
  <mergeCells count="29">
    <mergeCell ref="A69:B69"/>
    <mergeCell ref="D69:E69"/>
    <mergeCell ref="G69:H69"/>
    <mergeCell ref="J69:K69"/>
    <mergeCell ref="A65:B65"/>
    <mergeCell ref="A68:B68"/>
    <mergeCell ref="D68:E68"/>
    <mergeCell ref="G68:H68"/>
    <mergeCell ref="J68:K68"/>
    <mergeCell ref="A63:B63"/>
    <mergeCell ref="D63:E63"/>
    <mergeCell ref="G63:H63"/>
    <mergeCell ref="J63:K63"/>
    <mergeCell ref="A64:B64"/>
    <mergeCell ref="D64:E64"/>
    <mergeCell ref="G64:H64"/>
    <mergeCell ref="J64:K64"/>
    <mergeCell ref="A6:M6"/>
    <mergeCell ref="C7:D7"/>
    <mergeCell ref="A62:B62"/>
    <mergeCell ref="D62:E62"/>
    <mergeCell ref="G62:H62"/>
    <mergeCell ref="J62:K62"/>
    <mergeCell ref="A1:M1"/>
    <mergeCell ref="B2:M2"/>
    <mergeCell ref="B3:M3"/>
    <mergeCell ref="A4:J4"/>
    <mergeCell ref="A5:C5"/>
    <mergeCell ref="D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446" t="s">
        <v>232</v>
      </c>
      <c r="B1" s="446"/>
      <c r="C1" s="446"/>
      <c r="D1" s="446"/>
      <c r="E1" s="446"/>
      <c r="F1" s="446"/>
      <c r="G1" s="446"/>
      <c r="H1" s="446"/>
      <c r="I1" s="446"/>
      <c r="J1" s="446"/>
      <c r="K1" s="446"/>
      <c r="L1" s="446"/>
      <c r="M1" s="446"/>
      <c r="N1" s="446"/>
      <c r="O1" s="446"/>
      <c r="P1" s="446"/>
      <c r="Q1" s="446"/>
      <c r="R1" s="446"/>
      <c r="S1" s="446"/>
      <c r="T1" s="149"/>
      <c r="U1" s="149"/>
      <c r="V1" s="149"/>
      <c r="W1" s="149"/>
      <c r="X1" s="149"/>
    </row>
    <row r="2" spans="1:28">
      <c r="A2" s="150"/>
      <c r="B2" s="447" t="s">
        <v>233</v>
      </c>
      <c r="C2" s="447"/>
      <c r="D2" s="447"/>
      <c r="E2" s="447"/>
      <c r="F2" s="447"/>
      <c r="G2" s="447"/>
      <c r="H2" s="447"/>
      <c r="I2" s="447"/>
      <c r="J2" s="447"/>
      <c r="K2" s="447"/>
      <c r="L2" s="447"/>
      <c r="M2" s="447"/>
      <c r="N2" s="447"/>
      <c r="O2" s="447"/>
      <c r="P2" s="447"/>
      <c r="Q2" s="447"/>
      <c r="R2" s="447"/>
      <c r="S2" s="447"/>
      <c r="T2" s="150"/>
      <c r="U2" s="150"/>
      <c r="V2" s="150"/>
      <c r="W2" s="150"/>
      <c r="X2" s="150"/>
    </row>
    <row r="3" spans="1:28">
      <c r="A3" s="150"/>
      <c r="B3" s="447" t="s">
        <v>234</v>
      </c>
      <c r="C3" s="447"/>
      <c r="D3" s="447"/>
      <c r="E3" s="447"/>
      <c r="F3" s="447"/>
      <c r="G3" s="447"/>
      <c r="H3" s="447"/>
      <c r="I3" s="447"/>
      <c r="J3" s="447"/>
      <c r="K3" s="447"/>
      <c r="L3" s="447"/>
      <c r="M3" s="447"/>
      <c r="N3" s="447"/>
      <c r="O3" s="447"/>
      <c r="P3" s="447"/>
      <c r="Q3" s="447"/>
      <c r="R3" s="447"/>
      <c r="S3" s="447"/>
      <c r="T3" s="150"/>
      <c r="U3" s="150"/>
      <c r="V3" s="150"/>
      <c r="W3" s="150"/>
      <c r="X3" s="150"/>
    </row>
    <row r="4" spans="1:28">
      <c r="A4" s="448" t="s">
        <v>464</v>
      </c>
      <c r="B4" s="448"/>
      <c r="C4" s="448"/>
      <c r="D4" s="448"/>
      <c r="E4" s="448"/>
      <c r="F4" s="448"/>
      <c r="G4" s="448"/>
      <c r="H4" s="448"/>
      <c r="I4" s="448"/>
      <c r="J4" s="448"/>
      <c r="K4" s="448"/>
      <c r="L4" s="448"/>
      <c r="M4" s="448"/>
      <c r="N4" s="168"/>
      <c r="O4" s="168"/>
      <c r="P4" s="168"/>
      <c r="Q4" s="168"/>
      <c r="R4" s="175"/>
      <c r="S4" s="175"/>
      <c r="T4" s="175"/>
      <c r="U4" s="175"/>
      <c r="V4" s="175"/>
      <c r="W4" s="175"/>
      <c r="X4" s="175"/>
    </row>
    <row r="5" spans="1:28" s="147" customFormat="1" ht="10.8">
      <c r="A5" s="151" t="s">
        <v>239</v>
      </c>
      <c r="B5" s="151" t="s">
        <v>240</v>
      </c>
      <c r="C5" s="449" t="s">
        <v>241</v>
      </c>
      <c r="D5" s="450"/>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491" zoomScale="80" zoomScaleNormal="140" zoomScaleSheetLayoutView="80" workbookViewId="0">
      <selection activeCell="D464" sqref="D464"/>
    </sheetView>
  </sheetViews>
  <sheetFormatPr defaultColWidth="8.8984375" defaultRowHeight="13.8"/>
  <cols>
    <col min="1" max="1" width="7.09765625" style="14" customWidth="1"/>
    <col min="2" max="2" width="73.69921875" style="4" customWidth="1"/>
    <col min="3" max="3" width="15.8984375" style="15" customWidth="1"/>
    <col min="4" max="4" width="37.8984375" style="12" customWidth="1"/>
    <col min="5" max="5" width="20.3984375" style="4" customWidth="1"/>
    <col min="6" max="7" width="14.296875" style="4" customWidth="1"/>
    <col min="8" max="8" width="12" style="4" customWidth="1"/>
    <col min="9" max="16384" width="8.89843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c r="B34" s="21" t="s">
        <v>598</v>
      </c>
      <c r="C34" s="12"/>
      <c r="E34" s="56"/>
      <c r="F34" s="57"/>
      <c r="G34" s="12"/>
    </row>
    <row r="35" spans="1:8">
      <c r="B35" s="58" t="s">
        <v>599</v>
      </c>
      <c r="C35" s="60"/>
      <c r="D35" s="60"/>
      <c r="E35" s="59"/>
      <c r="F35" s="59"/>
    </row>
    <row r="36" spans="1:8">
      <c r="B36" s="5" t="s">
        <v>600</v>
      </c>
      <c r="C36" s="16"/>
      <c r="D36" s="16"/>
      <c r="E36" s="12"/>
    </row>
    <row r="37" spans="1:8" ht="15.75" customHeight="1">
      <c r="B37" s="452"/>
      <c r="C37" s="453" t="s">
        <v>601</v>
      </c>
      <c r="D37" s="453"/>
      <c r="E37" s="453"/>
      <c r="F37" s="453"/>
      <c r="G37" s="453"/>
    </row>
    <row r="38" spans="1:8" ht="16.2">
      <c r="B38" s="453"/>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2.4">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c r="B96" s="87" t="s">
        <v>709</v>
      </c>
      <c r="C96" s="88" t="s">
        <v>710</v>
      </c>
      <c r="D96" s="66" t="s">
        <v>711</v>
      </c>
      <c r="E96" s="89" t="s">
        <v>712</v>
      </c>
      <c r="F96" s="68" t="s">
        <v>713</v>
      </c>
      <c r="G96" s="69" t="s">
        <v>714</v>
      </c>
      <c r="H96" s="69" t="s">
        <v>715</v>
      </c>
    </row>
    <row r="97" spans="1:8">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458" t="s">
        <v>802</v>
      </c>
      <c r="D142" s="459"/>
      <c r="E142" s="458" t="s">
        <v>803</v>
      </c>
      <c r="F142" s="462"/>
      <c r="G142" s="459"/>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460"/>
      <c r="D143" s="461"/>
      <c r="E143" s="460" t="s">
        <v>805</v>
      </c>
      <c r="F143" s="463"/>
      <c r="G143" s="461"/>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454"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455"/>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456" t="s">
        <v>827</v>
      </c>
      <c r="D155" s="456" t="s">
        <v>828</v>
      </c>
      <c r="E155" s="464" t="s">
        <v>829</v>
      </c>
      <c r="F155" s="465"/>
      <c r="G155" s="466"/>
      <c r="H155" s="15"/>
      <c r="I155" s="7"/>
      <c r="O155" s="7"/>
      <c r="P155" s="7"/>
      <c r="Q155" s="7"/>
      <c r="T155" s="7"/>
      <c r="U155" s="7"/>
      <c r="V155" s="7"/>
      <c r="W155" s="7"/>
      <c r="X155" s="7"/>
      <c r="Y155" s="7"/>
      <c r="Z155" s="7"/>
      <c r="AA155" s="7"/>
      <c r="AD155" s="7"/>
      <c r="AE155" s="7"/>
      <c r="AF155" s="7"/>
      <c r="AO155" s="7"/>
      <c r="AP155" s="7"/>
      <c r="AQ155" s="7"/>
    </row>
    <row r="156" spans="1:43" ht="16.8">
      <c r="B156" s="106" t="s">
        <v>830</v>
      </c>
      <c r="C156" s="457"/>
      <c r="D156" s="457"/>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27.6">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27.6">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0">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2.4">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16.2">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7.399999999999999">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16.2">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451"/>
      <c r="P574" s="451"/>
      <c r="Q574" s="451"/>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20.399999999999999">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37.200000000000003">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40.799999999999997">
      <c r="A742" s="14"/>
      <c r="B742" s="145" t="s">
        <v>1355</v>
      </c>
      <c r="C742" s="12"/>
      <c r="D742" s="12"/>
      <c r="F742" s="12"/>
    </row>
    <row r="743" spans="1:6" s="6" customFormat="1" ht="40.799999999999997">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37.200000000000003">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c r="B821" s="75"/>
    </row>
    <row r="846" spans="2:2">
      <c r="B846" s="75"/>
    </row>
    <row r="868" spans="2:2">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47"/>
  <sheetViews>
    <sheetView tabSelected="1" topLeftCell="O4" zoomScale="64" zoomScaleNormal="85" workbookViewId="0">
      <selection activeCell="AG16" sqref="AG16"/>
    </sheetView>
  </sheetViews>
  <sheetFormatPr defaultRowHeight="13.8"/>
  <cols>
    <col min="1" max="1" width="3.69921875" bestFit="1" customWidth="1"/>
    <col min="2" max="2" width="12.8984375" customWidth="1"/>
    <col min="3" max="3" width="19.796875" bestFit="1" customWidth="1"/>
    <col min="4" max="4" width="8.19921875" bestFit="1" customWidth="1"/>
    <col min="5" max="5" width="4.59765625" bestFit="1" customWidth="1"/>
    <col min="6" max="6" width="9.09765625" bestFit="1" customWidth="1"/>
    <col min="7" max="7" width="6.59765625" bestFit="1" customWidth="1"/>
    <col min="8" max="8" width="10.8984375" bestFit="1" customWidth="1"/>
    <col min="9" max="11" width="10.59765625" bestFit="1" customWidth="1"/>
    <col min="12" max="12" width="12.5" customWidth="1"/>
    <col min="13" max="13" width="12.19921875" customWidth="1"/>
    <col min="14" max="14" width="17.59765625" bestFit="1" customWidth="1"/>
    <col min="15" max="16" width="10.59765625" bestFit="1" customWidth="1"/>
    <col min="17" max="17" width="6.59765625" bestFit="1" customWidth="1"/>
    <col min="18" max="19" width="7.296875" bestFit="1" customWidth="1"/>
    <col min="20" max="21" width="10.59765625" bestFit="1" customWidth="1"/>
    <col min="22" max="22" width="6.59765625" bestFit="1" customWidth="1"/>
    <col min="23" max="24" width="5.3984375" bestFit="1" customWidth="1"/>
    <col min="25" max="25" width="6.59765625" bestFit="1" customWidth="1"/>
    <col min="26" max="26" width="2.296875" bestFit="1" customWidth="1"/>
    <col min="27" max="27" width="5.59765625" bestFit="1" customWidth="1"/>
    <col min="28" max="28" width="1.8984375" bestFit="1" customWidth="1"/>
    <col min="29" max="29" width="3.19921875" bestFit="1" customWidth="1"/>
    <col min="30" max="30" width="2.296875" bestFit="1" customWidth="1"/>
    <col min="31" max="32" width="3.19921875" bestFit="1" customWidth="1"/>
    <col min="33" max="33" width="2.19921875" bestFit="1" customWidth="1"/>
    <col min="34" max="35" width="10.59765625" bestFit="1" customWidth="1"/>
    <col min="36" max="36" width="12.09765625" customWidth="1"/>
    <col min="37" max="37" width="12" customWidth="1"/>
    <col min="38" max="38" width="11.796875" customWidth="1"/>
    <col min="39" max="39" width="12.19921875" customWidth="1"/>
    <col min="40" max="40" width="20.59765625" bestFit="1" customWidth="1"/>
    <col min="41" max="41" width="9.3984375" bestFit="1" customWidth="1"/>
    <col min="42" max="42" width="10.3984375" customWidth="1"/>
    <col min="43" max="43" width="23.8984375" bestFit="1" customWidth="1"/>
    <col min="44" max="44" width="6" bestFit="1" customWidth="1"/>
    <col min="45" max="45" width="6.796875" bestFit="1" customWidth="1"/>
    <col min="46" max="48" width="4.59765625" bestFit="1" customWidth="1"/>
    <col min="49" max="51" width="10.59765625" bestFit="1" customWidth="1"/>
    <col min="53" max="53" width="20.3984375" bestFit="1" customWidth="1"/>
    <col min="54" max="54" width="14.296875" bestFit="1" customWidth="1"/>
    <col min="55" max="55" width="12.296875" bestFit="1" customWidth="1"/>
    <col min="56" max="56" width="10.09765625" bestFit="1" customWidth="1"/>
    <col min="57" max="57" width="12.09765625" bestFit="1" customWidth="1"/>
    <col min="58" max="58" width="12.796875" bestFit="1" customWidth="1"/>
    <col min="59" max="59" width="17.796875" bestFit="1" customWidth="1"/>
    <col min="60" max="60" width="7.8984375" bestFit="1" customWidth="1"/>
    <col min="61" max="61" width="13.59765625" bestFit="1" customWidth="1"/>
    <col min="62" max="62" width="9.69921875" bestFit="1" customWidth="1"/>
    <col min="63" max="63" width="7.296875" bestFit="1" customWidth="1"/>
    <col min="64" max="64" width="6.19921875" bestFit="1" customWidth="1"/>
    <col min="65" max="66" width="9.09765625" bestFit="1" customWidth="1"/>
    <col min="67" max="67" width="7.8984375" bestFit="1" customWidth="1"/>
    <col min="68" max="68" width="13.796875" bestFit="1" customWidth="1"/>
    <col min="69" max="69" width="9.69921875" bestFit="1" customWidth="1"/>
    <col min="70" max="70" width="7.69921875" bestFit="1" customWidth="1"/>
    <col min="71" max="71" width="9.8984375" bestFit="1" customWidth="1"/>
    <col min="72" max="72" width="4.8984375" bestFit="1" customWidth="1"/>
    <col min="73" max="73" width="5.8984375" bestFit="1" customWidth="1"/>
    <col min="74" max="74" width="5.09765625" bestFit="1" customWidth="1"/>
    <col min="75" max="76" width="5.59765625" bestFit="1" customWidth="1"/>
    <col min="77" max="77" width="9.09765625" bestFit="1" customWidth="1"/>
    <col min="78" max="78" width="8.796875" bestFit="1" customWidth="1"/>
    <col min="79" max="79" width="7.69921875" bestFit="1" customWidth="1"/>
    <col min="80" max="80" width="7.59765625" bestFit="1" customWidth="1"/>
    <col min="81" max="81" width="10.796875" style="393" customWidth="1"/>
    <col min="83" max="83" width="2.09765625" bestFit="1" customWidth="1"/>
    <col min="84" max="108" width="3.19921875" bestFit="1" customWidth="1"/>
    <col min="110" max="131" width="3.19921875" bestFit="1" customWidth="1"/>
    <col min="132" max="132" width="1.8984375" bestFit="1" customWidth="1"/>
    <col min="133" max="142" width="3.19921875" bestFit="1" customWidth="1"/>
    <col min="143" max="143" width="2.09765625" bestFit="1" customWidth="1"/>
    <col min="144" max="147" width="3.19921875" bestFit="1" customWidth="1"/>
  </cols>
  <sheetData>
    <row r="1" spans="1:147" s="318" customFormat="1">
      <c r="A1" s="467" t="s">
        <v>232</v>
      </c>
      <c r="B1" s="467"/>
      <c r="C1" s="467"/>
      <c r="D1" s="467"/>
      <c r="E1" s="467"/>
      <c r="F1" s="467"/>
      <c r="G1" s="467"/>
      <c r="H1" s="467"/>
      <c r="I1" s="467"/>
      <c r="J1" s="467"/>
      <c r="K1" s="467"/>
      <c r="L1" s="467"/>
      <c r="M1" s="467"/>
      <c r="N1" s="467"/>
      <c r="O1" s="467"/>
      <c r="P1" s="467"/>
      <c r="Q1" s="467"/>
      <c r="R1" s="467"/>
      <c r="S1" s="467"/>
      <c r="T1" s="467"/>
      <c r="U1" s="467"/>
      <c r="V1" s="467"/>
      <c r="W1" s="467"/>
      <c r="X1" s="467"/>
      <c r="Y1" s="467"/>
      <c r="Z1" s="467"/>
      <c r="AA1" s="467"/>
      <c r="AB1" s="467"/>
      <c r="AC1" s="467"/>
      <c r="AD1" s="467"/>
      <c r="AE1" s="467"/>
      <c r="AF1" s="467"/>
      <c r="AG1" s="467"/>
      <c r="AH1" s="467"/>
      <c r="AI1" s="467"/>
      <c r="AJ1" s="467"/>
      <c r="AK1" s="467"/>
      <c r="AL1" s="467"/>
      <c r="AM1" s="467"/>
      <c r="AN1" s="467"/>
      <c r="AO1" s="467"/>
      <c r="AP1" s="467"/>
      <c r="AQ1" s="467"/>
      <c r="AR1" s="467"/>
      <c r="AS1" s="467"/>
      <c r="AT1" s="467"/>
      <c r="AU1" s="467"/>
      <c r="AV1" s="467"/>
      <c r="AW1" s="467"/>
      <c r="AX1" s="467"/>
      <c r="AY1" s="467"/>
      <c r="AZ1" s="467"/>
      <c r="BA1" s="467"/>
      <c r="BB1" s="467"/>
      <c r="BC1" s="467"/>
      <c r="BD1" s="467"/>
      <c r="BE1" s="467"/>
      <c r="BF1" s="467"/>
      <c r="BG1" s="467"/>
      <c r="BH1" s="467"/>
      <c r="BI1" s="467"/>
      <c r="BJ1" s="467"/>
      <c r="BK1" s="467"/>
      <c r="BL1" s="467"/>
      <c r="BM1" s="467"/>
      <c r="BN1" s="467"/>
      <c r="BO1" s="467"/>
      <c r="BP1" s="467"/>
      <c r="BQ1" s="467"/>
      <c r="BR1" s="467"/>
      <c r="BS1" s="467"/>
      <c r="BT1" s="467"/>
      <c r="BU1" s="467"/>
      <c r="BV1" s="467"/>
      <c r="BW1" s="467"/>
      <c r="BX1" s="467"/>
      <c r="BY1" s="467"/>
      <c r="BZ1" s="467"/>
      <c r="CA1" s="467"/>
      <c r="CB1" s="467"/>
      <c r="CC1" s="1"/>
    </row>
    <row r="2" spans="1:147" s="318" customFormat="1">
      <c r="A2" s="319"/>
      <c r="B2" s="468" t="s">
        <v>233</v>
      </c>
      <c r="C2" s="468"/>
      <c r="D2" s="468"/>
      <c r="E2" s="468"/>
      <c r="F2" s="468"/>
      <c r="G2" s="468"/>
      <c r="H2" s="468"/>
      <c r="I2" s="468"/>
      <c r="J2" s="468"/>
      <c r="K2" s="468"/>
      <c r="L2" s="468"/>
      <c r="M2" s="468"/>
      <c r="N2" s="468"/>
      <c r="O2" s="468"/>
      <c r="P2" s="468"/>
      <c r="Q2" s="468"/>
      <c r="R2" s="468"/>
      <c r="S2" s="468"/>
      <c r="T2" s="468"/>
      <c r="U2" s="468"/>
      <c r="V2" s="468"/>
      <c r="W2" s="468"/>
      <c r="X2" s="468"/>
      <c r="Y2" s="468"/>
      <c r="Z2" s="468"/>
      <c r="AA2" s="468"/>
      <c r="AB2" s="468"/>
      <c r="AC2" s="468"/>
      <c r="AD2" s="468"/>
      <c r="AE2" s="468"/>
      <c r="AF2" s="468"/>
      <c r="AG2" s="468"/>
      <c r="AH2" s="468"/>
      <c r="AI2" s="468"/>
      <c r="AJ2" s="468"/>
      <c r="AK2" s="468"/>
      <c r="AL2" s="468"/>
      <c r="AM2" s="468"/>
      <c r="AN2" s="468"/>
      <c r="AO2" s="468"/>
      <c r="AP2" s="468"/>
      <c r="AQ2" s="468"/>
      <c r="AR2" s="468"/>
      <c r="AS2" s="468"/>
      <c r="AT2" s="468"/>
      <c r="AU2" s="468"/>
      <c r="AV2" s="468"/>
      <c r="AW2" s="468"/>
      <c r="AX2" s="468"/>
      <c r="AY2" s="468"/>
      <c r="AZ2" s="468"/>
      <c r="BA2" s="468"/>
      <c r="BB2" s="468"/>
      <c r="BC2" s="468"/>
      <c r="BD2" s="468"/>
      <c r="BE2" s="468"/>
      <c r="BF2" s="468"/>
      <c r="BG2" s="468"/>
      <c r="BH2" s="468"/>
      <c r="BI2" s="468"/>
      <c r="BJ2" s="468"/>
      <c r="BK2" s="468"/>
      <c r="BL2" s="468"/>
      <c r="BM2" s="468"/>
      <c r="BN2" s="468"/>
      <c r="BO2" s="468"/>
      <c r="BP2" s="468"/>
      <c r="BQ2" s="468"/>
      <c r="BR2" s="468"/>
      <c r="BS2" s="468"/>
      <c r="BT2" s="468"/>
      <c r="BU2" s="468"/>
      <c r="BV2" s="468"/>
      <c r="BW2" s="468"/>
      <c r="BX2" s="468"/>
      <c r="BY2" s="468"/>
      <c r="BZ2" s="468"/>
      <c r="CA2" s="468"/>
      <c r="CB2" s="468"/>
      <c r="CC2" s="1"/>
    </row>
    <row r="3" spans="1:147" s="318" customFormat="1">
      <c r="A3" s="319"/>
      <c r="B3" s="468" t="s">
        <v>2157</v>
      </c>
      <c r="C3" s="468"/>
      <c r="D3" s="468"/>
      <c r="E3" s="468"/>
      <c r="F3" s="468"/>
      <c r="G3" s="468"/>
      <c r="H3" s="468"/>
      <c r="I3" s="468"/>
      <c r="J3" s="468"/>
      <c r="K3" s="468"/>
      <c r="L3" s="468"/>
      <c r="M3" s="468"/>
      <c r="N3" s="468"/>
      <c r="O3" s="468"/>
      <c r="P3" s="468"/>
      <c r="Q3" s="468"/>
      <c r="R3" s="468"/>
      <c r="S3" s="468"/>
      <c r="T3" s="468"/>
      <c r="U3" s="468"/>
      <c r="V3" s="468"/>
      <c r="W3" s="468"/>
      <c r="X3" s="468"/>
      <c r="Y3" s="468"/>
      <c r="Z3" s="468"/>
      <c r="AA3" s="468"/>
      <c r="AB3" s="468"/>
      <c r="AC3" s="468"/>
      <c r="AD3" s="468"/>
      <c r="AE3" s="468"/>
      <c r="AF3" s="468"/>
      <c r="AG3" s="468"/>
      <c r="AH3" s="468"/>
      <c r="AI3" s="468"/>
      <c r="AJ3" s="468"/>
      <c r="AK3" s="468"/>
      <c r="AL3" s="468"/>
      <c r="AM3" s="468"/>
      <c r="AN3" s="468"/>
      <c r="AO3" s="468"/>
      <c r="AP3" s="468"/>
      <c r="AQ3" s="468"/>
      <c r="AR3" s="468"/>
      <c r="AS3" s="468"/>
      <c r="AT3" s="468"/>
      <c r="AU3" s="468"/>
      <c r="AV3" s="468"/>
      <c r="AW3" s="468"/>
      <c r="AX3" s="468"/>
      <c r="AY3" s="468"/>
      <c r="AZ3" s="468"/>
      <c r="BA3" s="468"/>
      <c r="BB3" s="468"/>
      <c r="BC3" s="468"/>
      <c r="BD3" s="468"/>
      <c r="BE3" s="468"/>
      <c r="BF3" s="468"/>
      <c r="BG3" s="468"/>
      <c r="BH3" s="468"/>
      <c r="BI3" s="468"/>
      <c r="BJ3" s="468"/>
      <c r="BK3" s="468"/>
      <c r="BL3" s="468"/>
      <c r="BM3" s="468"/>
      <c r="BN3" s="468"/>
      <c r="BO3" s="468"/>
      <c r="BP3" s="468"/>
      <c r="BQ3" s="468"/>
      <c r="BR3" s="468"/>
      <c r="BS3" s="468"/>
      <c r="BT3" s="468"/>
      <c r="BU3" s="468"/>
      <c r="BV3" s="468"/>
      <c r="BW3" s="468"/>
      <c r="BX3" s="468"/>
      <c r="BY3" s="468"/>
      <c r="BZ3" s="468"/>
      <c r="CA3" s="468"/>
      <c r="CB3" s="468"/>
      <c r="CC3" s="1"/>
    </row>
    <row r="4" spans="1:147" s="318" customFormat="1">
      <c r="A4" s="469" t="s">
        <v>2158</v>
      </c>
      <c r="B4" s="469"/>
      <c r="C4" s="469"/>
      <c r="D4" s="469"/>
      <c r="E4" s="469"/>
      <c r="F4" s="469"/>
      <c r="G4" s="469"/>
      <c r="H4" s="469"/>
      <c r="I4" s="469"/>
      <c r="J4" s="469"/>
      <c r="K4" s="469"/>
      <c r="L4" s="469"/>
      <c r="M4" s="469"/>
      <c r="N4" s="469"/>
      <c r="O4" s="469"/>
      <c r="P4" s="469"/>
      <c r="Q4" s="469"/>
      <c r="R4" s="469"/>
      <c r="S4" s="469"/>
      <c r="T4" s="469"/>
      <c r="U4" s="469"/>
      <c r="V4" s="469"/>
      <c r="W4" s="469"/>
      <c r="X4" s="469"/>
      <c r="Y4" s="469"/>
      <c r="Z4" s="469"/>
      <c r="AA4" s="469"/>
      <c r="AB4" s="469"/>
      <c r="AC4" s="469"/>
      <c r="AD4" s="469"/>
      <c r="AE4" s="469"/>
      <c r="AF4" s="469"/>
      <c r="AG4" s="469"/>
      <c r="AH4" s="469"/>
      <c r="AI4" s="469"/>
      <c r="AJ4" s="469"/>
      <c r="AK4" s="469"/>
      <c r="AL4" s="469"/>
      <c r="AM4" s="469"/>
      <c r="AN4" s="469"/>
      <c r="AO4" s="469"/>
      <c r="AP4" s="469"/>
      <c r="AQ4" s="469"/>
      <c r="AR4" s="469"/>
      <c r="AS4" s="469"/>
      <c r="AT4" s="469"/>
      <c r="AU4" s="469"/>
      <c r="AV4" s="469"/>
      <c r="AW4" s="469"/>
      <c r="AX4" s="469"/>
      <c r="AY4" s="469"/>
      <c r="AZ4" s="469"/>
      <c r="BA4" s="469"/>
      <c r="BB4" s="469"/>
      <c r="BC4" s="469"/>
      <c r="BD4" s="469"/>
      <c r="BE4" s="469"/>
      <c r="BF4" s="469"/>
      <c r="BG4" s="469"/>
      <c r="BH4" s="469"/>
      <c r="BI4" s="469"/>
      <c r="BJ4" s="469"/>
      <c r="BK4" s="469"/>
      <c r="BL4" s="469"/>
      <c r="BM4" s="469"/>
      <c r="BN4" s="469"/>
      <c r="BO4" s="469"/>
      <c r="BP4" s="469"/>
      <c r="BQ4" s="469"/>
      <c r="BR4" s="469"/>
      <c r="BS4" s="469"/>
      <c r="BT4" s="469"/>
      <c r="BU4" s="469"/>
      <c r="BV4" s="469"/>
      <c r="BW4" s="469"/>
      <c r="BX4" s="469"/>
      <c r="BY4" s="469"/>
      <c r="BZ4" s="469"/>
      <c r="CA4" s="469"/>
      <c r="CB4" s="469"/>
      <c r="CC4" s="1"/>
    </row>
    <row r="5" spans="1:147" s="318" customFormat="1">
      <c r="A5" s="470" t="s">
        <v>236</v>
      </c>
      <c r="B5" s="470"/>
      <c r="C5" s="470"/>
      <c r="D5" s="468" t="s">
        <v>2159</v>
      </c>
      <c r="E5" s="468"/>
      <c r="F5" s="468"/>
      <c r="G5" s="468"/>
      <c r="H5" s="468"/>
      <c r="I5" s="468"/>
      <c r="J5" s="468"/>
      <c r="K5" s="468"/>
      <c r="L5" s="468"/>
      <c r="M5" s="468"/>
      <c r="N5" s="468"/>
      <c r="O5" s="468"/>
      <c r="P5" s="468"/>
      <c r="Q5" s="468"/>
      <c r="R5" s="468"/>
      <c r="S5" s="468"/>
      <c r="T5" s="468"/>
      <c r="U5" s="468"/>
      <c r="V5" s="468"/>
      <c r="W5" s="468"/>
      <c r="X5" s="468"/>
      <c r="Y5" s="468"/>
      <c r="Z5" s="468"/>
      <c r="AA5" s="468"/>
      <c r="AB5" s="468"/>
      <c r="AC5" s="468"/>
      <c r="AD5" s="468"/>
      <c r="AE5" s="468"/>
      <c r="AF5" s="468"/>
      <c r="AG5" s="468"/>
      <c r="AH5" s="468"/>
      <c r="AI5" s="468"/>
      <c r="AJ5" s="468"/>
      <c r="AK5" s="468"/>
      <c r="AL5" s="468"/>
      <c r="AM5" s="468"/>
      <c r="AN5" s="468"/>
      <c r="AO5" s="468"/>
      <c r="AP5" s="468"/>
      <c r="AQ5" s="468"/>
      <c r="AR5" s="468"/>
      <c r="AS5" s="468"/>
      <c r="AT5" s="468"/>
      <c r="AU5" s="468"/>
      <c r="AV5" s="468"/>
      <c r="AW5" s="468"/>
      <c r="AX5" s="468"/>
      <c r="AY5" s="468"/>
      <c r="AZ5" s="468"/>
      <c r="BA5" s="468"/>
      <c r="BB5" s="468"/>
      <c r="BC5" s="468"/>
      <c r="BD5" s="468"/>
      <c r="BE5" s="468"/>
      <c r="BF5" s="468"/>
      <c r="BG5" s="468"/>
      <c r="BH5" s="468"/>
      <c r="BI5" s="468"/>
      <c r="BJ5" s="468"/>
      <c r="BK5" s="468"/>
      <c r="BL5" s="468"/>
      <c r="BM5" s="468"/>
      <c r="BN5" s="468"/>
      <c r="BO5" s="468"/>
      <c r="BP5" s="468"/>
      <c r="BQ5" s="468"/>
      <c r="BR5" s="468"/>
      <c r="BS5" s="468"/>
      <c r="BT5" s="468"/>
      <c r="BU5" s="468"/>
      <c r="BV5" s="468"/>
      <c r="BW5" s="468"/>
      <c r="BX5" s="468"/>
      <c r="BY5" s="468"/>
      <c r="BZ5" s="468"/>
      <c r="CA5" s="468"/>
      <c r="CB5" s="468"/>
      <c r="CC5" s="1"/>
    </row>
    <row r="6" spans="1:147" s="318" customFormat="1" ht="14.4">
      <c r="A6" s="474" t="s">
        <v>2160</v>
      </c>
      <c r="B6" s="474"/>
      <c r="C6" s="474"/>
      <c r="D6" s="474"/>
      <c r="E6" s="474"/>
      <c r="F6" s="474"/>
      <c r="G6" s="474"/>
      <c r="H6" s="474"/>
      <c r="I6" s="474"/>
      <c r="J6" s="474"/>
      <c r="K6" s="474"/>
      <c r="L6" s="474"/>
      <c r="M6" s="474"/>
      <c r="N6" s="474"/>
      <c r="O6" s="474"/>
      <c r="P6" s="474"/>
      <c r="Q6" s="474"/>
      <c r="R6" s="474"/>
      <c r="S6" s="474"/>
      <c r="T6" s="474"/>
      <c r="U6" s="474"/>
      <c r="V6" s="474"/>
      <c r="W6" s="474"/>
      <c r="X6" s="474"/>
      <c r="Y6" s="474"/>
      <c r="Z6" s="474"/>
      <c r="AA6" s="474"/>
      <c r="AB6" s="474"/>
      <c r="AC6" s="474"/>
      <c r="AD6" s="474"/>
      <c r="AE6" s="474"/>
      <c r="AF6" s="474"/>
      <c r="AG6" s="474"/>
      <c r="AH6" s="474"/>
      <c r="AI6" s="474"/>
      <c r="AJ6" s="474"/>
      <c r="AK6" s="474"/>
      <c r="AL6" s="474"/>
      <c r="AM6" s="474"/>
      <c r="AN6" s="474"/>
      <c r="AO6" s="474"/>
      <c r="AP6" s="474"/>
      <c r="AQ6" s="474"/>
      <c r="AR6" s="474"/>
      <c r="AS6" s="474"/>
      <c r="AT6" s="474"/>
      <c r="AU6" s="474"/>
      <c r="AV6" s="474"/>
      <c r="AW6" s="474"/>
      <c r="AX6" s="474"/>
      <c r="AY6" s="474"/>
      <c r="AZ6" s="474"/>
      <c r="BA6" s="474"/>
      <c r="BB6" s="474"/>
      <c r="BC6" s="474"/>
      <c r="BD6" s="474"/>
      <c r="BE6" s="474"/>
      <c r="BF6" s="474"/>
      <c r="BG6" s="474"/>
      <c r="BH6" s="474"/>
      <c r="BI6" s="474"/>
      <c r="BJ6" s="474"/>
      <c r="BK6" s="474"/>
      <c r="BL6" s="474"/>
      <c r="BM6" s="474"/>
      <c r="BN6" s="474"/>
      <c r="BO6" s="474"/>
      <c r="BP6" s="474"/>
      <c r="BQ6" s="474"/>
      <c r="BR6" s="474"/>
      <c r="BS6" s="474"/>
      <c r="BT6" s="474"/>
      <c r="BU6" s="474"/>
      <c r="BV6" s="474"/>
      <c r="BW6" s="474"/>
      <c r="BX6" s="474"/>
      <c r="BY6" s="474"/>
      <c r="BZ6" s="474"/>
      <c r="CA6" s="474"/>
      <c r="CB6" s="474"/>
      <c r="CC6" s="1"/>
    </row>
    <row r="7" spans="1:147" s="320" customFormat="1" ht="30" customHeight="1">
      <c r="A7" s="475" t="s">
        <v>239</v>
      </c>
      <c r="B7" s="475" t="s">
        <v>240</v>
      </c>
      <c r="C7" s="477" t="s">
        <v>241</v>
      </c>
      <c r="D7" s="477"/>
      <c r="E7" s="478" t="s">
        <v>2161</v>
      </c>
      <c r="F7" s="479"/>
      <c r="G7" s="479"/>
      <c r="H7" s="480"/>
      <c r="I7" s="475" t="s">
        <v>2162</v>
      </c>
      <c r="J7" s="475"/>
      <c r="K7" s="475"/>
      <c r="L7" s="475"/>
      <c r="M7" s="475"/>
      <c r="N7" s="475"/>
      <c r="O7" s="475"/>
      <c r="P7" s="475"/>
      <c r="Q7" s="475"/>
      <c r="R7" s="475"/>
      <c r="S7" s="475"/>
      <c r="T7" s="475"/>
      <c r="U7" s="475"/>
      <c r="V7" s="475"/>
      <c r="W7" s="475"/>
      <c r="X7" s="475"/>
      <c r="Y7" s="475"/>
      <c r="Z7" s="475"/>
      <c r="AA7" s="475"/>
      <c r="AB7" s="475"/>
      <c r="AC7" s="475"/>
      <c r="AD7" s="475"/>
      <c r="AE7" s="475"/>
      <c r="AF7" s="475"/>
      <c r="AG7" s="475"/>
      <c r="AH7" s="475"/>
      <c r="AI7" s="475"/>
      <c r="AJ7" s="475"/>
      <c r="AK7" s="475"/>
      <c r="AL7" s="475"/>
      <c r="AM7" s="475"/>
      <c r="AN7" s="481" t="s">
        <v>2163</v>
      </c>
      <c r="AO7" s="482"/>
      <c r="AP7" s="482"/>
      <c r="AQ7" s="482"/>
      <c r="AR7" s="482"/>
      <c r="AS7" s="482"/>
      <c r="AT7" s="482"/>
      <c r="AU7" s="482"/>
      <c r="AV7" s="482"/>
      <c r="AW7" s="482"/>
      <c r="AX7" s="483"/>
      <c r="AY7" s="484" t="s">
        <v>2164</v>
      </c>
      <c r="AZ7" s="485"/>
      <c r="BA7" s="475" t="s">
        <v>2165</v>
      </c>
      <c r="BB7" s="475"/>
      <c r="BC7" s="475"/>
      <c r="BD7" s="475"/>
      <c r="BE7" s="475"/>
      <c r="BF7" s="475"/>
      <c r="BG7" s="475"/>
      <c r="BH7" s="475"/>
      <c r="BI7" s="475"/>
      <c r="BJ7" s="475"/>
      <c r="BK7" s="475"/>
      <c r="BL7" s="475"/>
      <c r="BM7" s="475"/>
      <c r="BN7" s="475"/>
      <c r="BO7" s="486" t="s">
        <v>2166</v>
      </c>
      <c r="BP7" s="486"/>
      <c r="BQ7" s="486"/>
      <c r="BR7" s="486"/>
      <c r="BS7" s="486"/>
      <c r="BT7" s="486"/>
      <c r="BU7" s="486"/>
      <c r="BV7" s="486"/>
      <c r="BW7" s="475" t="s">
        <v>2167</v>
      </c>
      <c r="BX7" s="475"/>
      <c r="BY7" s="475"/>
      <c r="BZ7" s="475"/>
      <c r="CA7" s="475"/>
      <c r="CB7" s="475"/>
      <c r="CC7" s="394" t="s">
        <v>2335</v>
      </c>
      <c r="CD7" s="319"/>
      <c r="CZ7" s="227"/>
      <c r="DA7" s="227"/>
      <c r="DB7" s="227"/>
      <c r="DC7" s="227"/>
      <c r="DD7" s="227"/>
    </row>
    <row r="8" spans="1:147" s="320" customFormat="1" ht="14.4" hidden="1" customHeight="1">
      <c r="A8" s="475"/>
      <c r="B8" s="475"/>
      <c r="C8" s="468"/>
      <c r="D8" s="468"/>
      <c r="E8" s="321"/>
      <c r="F8" s="322"/>
      <c r="G8" s="322"/>
      <c r="H8" s="323"/>
      <c r="I8" s="487" t="s">
        <v>2168</v>
      </c>
      <c r="J8" s="488"/>
      <c r="K8" s="489" t="s">
        <v>2169</v>
      </c>
      <c r="L8" s="490"/>
      <c r="M8" s="490"/>
      <c r="N8" s="493"/>
      <c r="O8" s="494"/>
      <c r="P8" s="494"/>
      <c r="Q8" s="494"/>
      <c r="R8" s="494"/>
      <c r="S8" s="494"/>
      <c r="T8" s="494"/>
      <c r="U8" s="494"/>
      <c r="V8" s="494"/>
      <c r="W8" s="494"/>
      <c r="X8" s="494"/>
      <c r="Y8" s="494"/>
      <c r="Z8" s="494"/>
      <c r="AA8" s="494"/>
      <c r="AB8" s="494"/>
      <c r="AC8" s="494"/>
      <c r="AD8" s="494"/>
      <c r="AE8" s="494"/>
      <c r="AF8" s="494"/>
      <c r="AG8" s="494"/>
      <c r="AH8" s="494"/>
      <c r="AI8" s="494"/>
      <c r="AJ8" s="494"/>
      <c r="AK8" s="494"/>
      <c r="AL8" s="494"/>
      <c r="AM8" s="494"/>
      <c r="AN8" s="324"/>
      <c r="AO8" s="324"/>
      <c r="AP8" s="325"/>
      <c r="AQ8" s="326"/>
      <c r="AR8" s="326"/>
      <c r="AS8" s="326"/>
      <c r="AT8" s="326"/>
      <c r="AU8" s="479"/>
      <c r="AV8" s="495"/>
      <c r="AW8" s="481"/>
      <c r="AX8" s="483"/>
      <c r="AY8" s="484"/>
      <c r="AZ8" s="485"/>
      <c r="BA8" s="327"/>
      <c r="BB8" s="328"/>
      <c r="BC8" s="328"/>
      <c r="BD8" s="328"/>
      <c r="BE8" s="329"/>
      <c r="BF8" s="329"/>
      <c r="BG8" s="496" t="s">
        <v>2170</v>
      </c>
      <c r="BH8" s="497"/>
      <c r="BI8" s="498"/>
      <c r="BJ8" s="499" t="s">
        <v>2171</v>
      </c>
      <c r="BK8" s="240"/>
      <c r="BL8" s="240"/>
      <c r="BM8" s="240"/>
      <c r="BN8" s="240"/>
      <c r="BO8" s="484" t="s">
        <v>2172</v>
      </c>
      <c r="BP8" s="477"/>
      <c r="BQ8" s="501" t="s">
        <v>2173</v>
      </c>
      <c r="BR8" s="486"/>
      <c r="BS8" s="486"/>
      <c r="BT8" s="486"/>
      <c r="BU8" s="486"/>
      <c r="BV8" s="486"/>
      <c r="BW8" s="319"/>
      <c r="BX8" s="319"/>
      <c r="BY8" s="502" t="s">
        <v>2174</v>
      </c>
      <c r="BZ8" s="502" t="s">
        <v>2175</v>
      </c>
      <c r="CA8" s="502" t="s">
        <v>2176</v>
      </c>
      <c r="CB8" s="502" t="s">
        <v>2177</v>
      </c>
      <c r="CC8" s="395"/>
      <c r="CD8" s="319"/>
      <c r="CZ8" s="330"/>
      <c r="DA8" s="330"/>
      <c r="DB8" s="330"/>
      <c r="DC8" s="330"/>
      <c r="DD8" s="330"/>
    </row>
    <row r="9" spans="1:147" s="320" customFormat="1" ht="16.2" customHeight="1">
      <c r="A9" s="475"/>
      <c r="B9" s="475"/>
      <c r="C9" s="468"/>
      <c r="D9" s="468"/>
      <c r="E9" s="503" t="s">
        <v>2178</v>
      </c>
      <c r="F9" s="503" t="s">
        <v>2179</v>
      </c>
      <c r="G9" s="475" t="s">
        <v>2180</v>
      </c>
      <c r="H9" s="475"/>
      <c r="I9" s="478" t="s">
        <v>2181</v>
      </c>
      <c r="J9" s="480"/>
      <c r="K9" s="489"/>
      <c r="L9" s="490"/>
      <c r="M9" s="490"/>
      <c r="N9" s="505" t="s">
        <v>2182</v>
      </c>
      <c r="O9" s="505"/>
      <c r="P9" s="505"/>
      <c r="Q9" s="505"/>
      <c r="R9" s="505"/>
      <c r="S9" s="505"/>
      <c r="T9" s="505"/>
      <c r="U9" s="505"/>
      <c r="V9" s="505"/>
      <c r="W9" s="505"/>
      <c r="X9" s="505"/>
      <c r="Y9" s="505"/>
      <c r="Z9" s="505"/>
      <c r="AA9" s="505"/>
      <c r="AB9" s="505"/>
      <c r="AC9" s="505"/>
      <c r="AD9" s="505"/>
      <c r="AE9" s="505"/>
      <c r="AF9" s="505"/>
      <c r="AG9" s="505"/>
      <c r="AH9" s="505"/>
      <c r="AI9" s="505"/>
      <c r="AJ9" s="505"/>
      <c r="AK9" s="505"/>
      <c r="AL9" s="505"/>
      <c r="AM9" s="505"/>
      <c r="AN9" s="515" t="s">
        <v>2183</v>
      </c>
      <c r="AO9" s="516"/>
      <c r="AP9" s="517" t="s">
        <v>2184</v>
      </c>
      <c r="AQ9" s="518"/>
      <c r="AR9" s="518"/>
      <c r="AS9" s="518"/>
      <c r="AT9" s="518"/>
      <c r="AU9" s="518"/>
      <c r="AV9" s="518"/>
      <c r="AW9" s="518"/>
      <c r="AX9" s="519"/>
      <c r="AY9" s="520" t="s">
        <v>2185</v>
      </c>
      <c r="AZ9" s="485"/>
      <c r="BA9" s="331" t="s">
        <v>2186</v>
      </c>
      <c r="BB9" s="332" t="s">
        <v>2187</v>
      </c>
      <c r="BC9" s="332" t="s">
        <v>2188</v>
      </c>
      <c r="BD9" s="521" t="s">
        <v>2189</v>
      </c>
      <c r="BE9" s="522"/>
      <c r="BF9" s="333" t="s">
        <v>2190</v>
      </c>
      <c r="BG9" s="523" t="s">
        <v>2191</v>
      </c>
      <c r="BH9" s="524"/>
      <c r="BI9" s="525"/>
      <c r="BJ9" s="500"/>
      <c r="BK9" s="526" t="s">
        <v>2192</v>
      </c>
      <c r="BL9" s="526"/>
      <c r="BM9" s="526"/>
      <c r="BN9" s="526"/>
      <c r="BO9" s="475" t="s">
        <v>2172</v>
      </c>
      <c r="BP9" s="475"/>
      <c r="BQ9" s="506" t="s">
        <v>2173</v>
      </c>
      <c r="BR9" s="486"/>
      <c r="BS9" s="486"/>
      <c r="BT9" s="486"/>
      <c r="BU9" s="486"/>
      <c r="BV9" s="486"/>
      <c r="BW9" s="507" t="str">
        <f>$AJ11</f>
        <v>[W]
(mm)</v>
      </c>
      <c r="BX9" s="507" t="str">
        <f>$AA11</f>
        <v>205
(mm)</v>
      </c>
      <c r="BY9" s="503"/>
      <c r="BZ9" s="503"/>
      <c r="CA9" s="503"/>
      <c r="CB9" s="503"/>
      <c r="CC9" s="549"/>
      <c r="CD9" s="319"/>
      <c r="CZ9" s="330"/>
      <c r="DA9" s="330"/>
      <c r="DB9" s="330"/>
      <c r="DC9" s="330"/>
      <c r="DD9" s="330"/>
    </row>
    <row r="10" spans="1:147" s="320" customFormat="1" ht="14.4" customHeight="1">
      <c r="A10" s="475"/>
      <c r="B10" s="475"/>
      <c r="C10" s="468"/>
      <c r="D10" s="468"/>
      <c r="E10" s="503"/>
      <c r="F10" s="503"/>
      <c r="G10" s="508" t="s">
        <v>2193</v>
      </c>
      <c r="H10" s="508" t="s">
        <v>2194</v>
      </c>
      <c r="I10" s="504"/>
      <c r="J10" s="488"/>
      <c r="K10" s="491"/>
      <c r="L10" s="492"/>
      <c r="M10" s="492"/>
      <c r="N10" s="509" t="s">
        <v>2195</v>
      </c>
      <c r="O10" s="511" t="s">
        <v>2196</v>
      </c>
      <c r="P10" s="511" t="s">
        <v>2197</v>
      </c>
      <c r="Q10" s="512" t="s">
        <v>2198</v>
      </c>
      <c r="R10" s="513"/>
      <c r="S10" s="513"/>
      <c r="T10" s="513"/>
      <c r="U10" s="513"/>
      <c r="V10" s="513"/>
      <c r="W10" s="513"/>
      <c r="X10" s="513"/>
      <c r="Y10" s="513"/>
      <c r="Z10" s="513"/>
      <c r="AA10" s="513"/>
      <c r="AB10" s="513"/>
      <c r="AC10" s="513"/>
      <c r="AD10" s="513"/>
      <c r="AE10" s="513"/>
      <c r="AF10" s="513"/>
      <c r="AG10" s="513"/>
      <c r="AH10" s="513"/>
      <c r="AI10" s="514"/>
      <c r="AJ10" s="512" t="s">
        <v>2199</v>
      </c>
      <c r="AK10" s="513"/>
      <c r="AL10" s="513"/>
      <c r="AM10" s="514"/>
      <c r="AN10" s="508" t="s">
        <v>2200</v>
      </c>
      <c r="AO10" s="508" t="s">
        <v>2201</v>
      </c>
      <c r="AP10" s="503" t="s">
        <v>2202</v>
      </c>
      <c r="AQ10" s="503" t="s">
        <v>2203</v>
      </c>
      <c r="AR10" s="540" t="s">
        <v>2204</v>
      </c>
      <c r="AS10" s="508" t="s">
        <v>2205</v>
      </c>
      <c r="AT10" s="508" t="s">
        <v>831</v>
      </c>
      <c r="AU10" s="508" t="s">
        <v>832</v>
      </c>
      <c r="AV10" s="508" t="s">
        <v>833</v>
      </c>
      <c r="AW10" s="508" t="s">
        <v>2206</v>
      </c>
      <c r="AX10" s="529" t="s">
        <v>2207</v>
      </c>
      <c r="AY10" s="527" t="s">
        <v>1633</v>
      </c>
      <c r="AZ10" s="527" t="s">
        <v>1634</v>
      </c>
      <c r="BA10" s="334"/>
      <c r="BB10" s="335"/>
      <c r="BC10" s="335"/>
      <c r="BD10" s="335"/>
      <c r="BE10" s="336"/>
      <c r="BF10" s="336"/>
      <c r="BG10" s="511" t="s">
        <v>2208</v>
      </c>
      <c r="BH10" s="512" t="s">
        <v>2209</v>
      </c>
      <c r="BI10" s="514"/>
      <c r="BJ10" s="539" t="s">
        <v>2210</v>
      </c>
      <c r="BK10" s="527" t="s">
        <v>2211</v>
      </c>
      <c r="BL10" s="527" t="s">
        <v>2212</v>
      </c>
      <c r="BM10" s="527" t="s">
        <v>2213</v>
      </c>
      <c r="BN10" s="527" t="s">
        <v>2214</v>
      </c>
      <c r="BO10" s="503" t="s">
        <v>2215</v>
      </c>
      <c r="BP10" s="503" t="s">
        <v>1665</v>
      </c>
      <c r="BQ10" s="543" t="s">
        <v>1664</v>
      </c>
      <c r="BR10" s="544"/>
      <c r="BS10" s="544"/>
      <c r="BT10" s="545"/>
      <c r="BU10" s="543" t="s">
        <v>1665</v>
      </c>
      <c r="BV10" s="544"/>
      <c r="BW10" s="507"/>
      <c r="BX10" s="507"/>
      <c r="BY10" s="503"/>
      <c r="BZ10" s="503"/>
      <c r="CA10" s="503"/>
      <c r="CB10" s="503"/>
      <c r="CC10" s="549"/>
      <c r="CD10" s="319"/>
      <c r="CZ10" s="330"/>
      <c r="DA10" s="330"/>
      <c r="DB10" s="330"/>
      <c r="DC10" s="330"/>
      <c r="DD10" s="330"/>
    </row>
    <row r="11" spans="1:147" s="320" customFormat="1" ht="39.6" customHeight="1">
      <c r="A11" s="476"/>
      <c r="B11" s="476"/>
      <c r="C11" s="468"/>
      <c r="D11" s="468"/>
      <c r="E11" s="503"/>
      <c r="F11" s="503"/>
      <c r="G11" s="508"/>
      <c r="H11" s="508"/>
      <c r="I11" s="337" t="s">
        <v>2216</v>
      </c>
      <c r="J11" s="337" t="s">
        <v>2217</v>
      </c>
      <c r="K11" s="338" t="s">
        <v>2218</v>
      </c>
      <c r="L11" s="338" t="s">
        <v>2219</v>
      </c>
      <c r="M11" s="338" t="s">
        <v>2220</v>
      </c>
      <c r="N11" s="510"/>
      <c r="O11" s="502"/>
      <c r="P11" s="502"/>
      <c r="Q11" s="339" t="s">
        <v>2221</v>
      </c>
      <c r="R11" s="339" t="s">
        <v>2222</v>
      </c>
      <c r="S11" s="339" t="s">
        <v>2223</v>
      </c>
      <c r="T11" s="339" t="s">
        <v>2224</v>
      </c>
      <c r="U11" s="339" t="s">
        <v>2225</v>
      </c>
      <c r="V11" s="339" t="s">
        <v>2226</v>
      </c>
      <c r="W11" s="339" t="s">
        <v>2227</v>
      </c>
      <c r="X11" s="339" t="s">
        <v>2228</v>
      </c>
      <c r="Y11" s="340" t="str">
        <f>$G10</f>
        <v>vmax
(km/h)</v>
      </c>
      <c r="Z11" s="339" t="s">
        <v>2229</v>
      </c>
      <c r="AA11" s="339" t="s">
        <v>2230</v>
      </c>
      <c r="AB11" s="339" t="s">
        <v>2231</v>
      </c>
      <c r="AC11" s="339">
        <v>65</v>
      </c>
      <c r="AD11" s="339" t="s">
        <v>2232</v>
      </c>
      <c r="AE11" s="339">
        <v>15</v>
      </c>
      <c r="AF11" s="341">
        <v>91</v>
      </c>
      <c r="AG11" s="341" t="s">
        <v>2233</v>
      </c>
      <c r="AH11" s="339" t="s">
        <v>2234</v>
      </c>
      <c r="AI11" s="339" t="s">
        <v>2235</v>
      </c>
      <c r="AJ11" s="339" t="s">
        <v>2236</v>
      </c>
      <c r="AK11" s="339" t="s">
        <v>2237</v>
      </c>
      <c r="AL11" s="339" t="s">
        <v>2238</v>
      </c>
      <c r="AM11" s="339" t="s">
        <v>2239</v>
      </c>
      <c r="AN11" s="508"/>
      <c r="AO11" s="508"/>
      <c r="AP11" s="503"/>
      <c r="AQ11" s="503"/>
      <c r="AR11" s="540"/>
      <c r="AS11" s="508"/>
      <c r="AT11" s="508"/>
      <c r="AU11" s="508"/>
      <c r="AV11" s="508"/>
      <c r="AW11" s="508"/>
      <c r="AX11" s="530"/>
      <c r="AY11" s="528"/>
      <c r="AZ11" s="528"/>
      <c r="BA11" s="342" t="s">
        <v>2240</v>
      </c>
      <c r="BB11" s="340" t="s">
        <v>2241</v>
      </c>
      <c r="BC11" s="340" t="s">
        <v>2242</v>
      </c>
      <c r="BD11" s="340" t="s">
        <v>2243</v>
      </c>
      <c r="BE11" s="339" t="s">
        <v>2244</v>
      </c>
      <c r="BF11" s="340" t="s">
        <v>2245</v>
      </c>
      <c r="BG11" s="502"/>
      <c r="BH11" s="339" t="s">
        <v>2246</v>
      </c>
      <c r="BI11" s="339" t="s">
        <v>2247</v>
      </c>
      <c r="BJ11" s="528"/>
      <c r="BK11" s="528"/>
      <c r="BL11" s="528"/>
      <c r="BM11" s="528"/>
      <c r="BN11" s="528"/>
      <c r="BO11" s="503"/>
      <c r="BP11" s="503"/>
      <c r="BQ11" s="343" t="s">
        <v>2215</v>
      </c>
      <c r="BR11" s="343" t="s">
        <v>2176</v>
      </c>
      <c r="BS11" s="343" t="s">
        <v>2248</v>
      </c>
      <c r="BT11" s="343" t="s">
        <v>2249</v>
      </c>
      <c r="BU11" s="343" t="s">
        <v>2250</v>
      </c>
      <c r="BV11" s="344" t="s">
        <v>2251</v>
      </c>
      <c r="BW11" s="507"/>
      <c r="BX11" s="507"/>
      <c r="BY11" s="503"/>
      <c r="BZ11" s="503"/>
      <c r="CA11" s="503"/>
      <c r="CB11" s="503"/>
      <c r="CC11" s="550"/>
      <c r="CD11" s="319"/>
      <c r="CZ11" s="330"/>
      <c r="DA11" s="330"/>
      <c r="DB11" s="330"/>
      <c r="DC11" s="330"/>
      <c r="DD11" s="330"/>
      <c r="DE11" s="345"/>
    </row>
    <row r="12" spans="1:147" s="320" customFormat="1" ht="13.8" customHeight="1">
      <c r="A12" s="337"/>
      <c r="B12" s="346"/>
      <c r="C12" s="347"/>
      <c r="D12" s="348"/>
      <c r="E12" s="349">
        <v>1</v>
      </c>
      <c r="F12" s="350">
        <v>2</v>
      </c>
      <c r="G12" s="349">
        <v>3</v>
      </c>
      <c r="H12" s="349">
        <v>4</v>
      </c>
      <c r="I12" s="349">
        <v>5</v>
      </c>
      <c r="J12" s="349">
        <v>6</v>
      </c>
      <c r="K12" s="349">
        <v>7</v>
      </c>
      <c r="L12" s="349">
        <v>8</v>
      </c>
      <c r="M12" s="349">
        <v>9</v>
      </c>
      <c r="N12" s="350">
        <v>10</v>
      </c>
      <c r="O12" s="349">
        <v>11</v>
      </c>
      <c r="P12" s="349">
        <v>12</v>
      </c>
      <c r="Q12" s="350">
        <v>13</v>
      </c>
      <c r="R12" s="350">
        <v>14</v>
      </c>
      <c r="S12" s="350">
        <v>15</v>
      </c>
      <c r="T12" s="350">
        <v>16</v>
      </c>
      <c r="U12" s="350">
        <v>17</v>
      </c>
      <c r="V12" s="350">
        <v>18</v>
      </c>
      <c r="W12" s="350">
        <v>19</v>
      </c>
      <c r="X12" s="350">
        <v>20</v>
      </c>
      <c r="Y12" s="349">
        <f>$G12</f>
        <v>3</v>
      </c>
      <c r="Z12" s="512">
        <v>22</v>
      </c>
      <c r="AA12" s="513"/>
      <c r="AB12" s="513"/>
      <c r="AC12" s="513"/>
      <c r="AD12" s="513"/>
      <c r="AE12" s="513"/>
      <c r="AF12" s="513"/>
      <c r="AG12" s="514"/>
      <c r="AH12" s="351">
        <v>23</v>
      </c>
      <c r="AI12" s="351">
        <v>24</v>
      </c>
      <c r="AJ12" s="351">
        <v>25</v>
      </c>
      <c r="AK12" s="351">
        <v>26</v>
      </c>
      <c r="AL12" s="351">
        <v>27</v>
      </c>
      <c r="AM12" s="351">
        <v>28</v>
      </c>
      <c r="AN12" s="352">
        <v>29</v>
      </c>
      <c r="AO12" s="352">
        <v>30</v>
      </c>
      <c r="AP12" s="352">
        <v>31</v>
      </c>
      <c r="AQ12" s="352">
        <v>32</v>
      </c>
      <c r="AR12" s="352">
        <v>33</v>
      </c>
      <c r="AS12" s="352">
        <v>34</v>
      </c>
      <c r="AT12" s="352">
        <v>35</v>
      </c>
      <c r="AU12" s="352">
        <v>36</v>
      </c>
      <c r="AV12" s="352">
        <v>37</v>
      </c>
      <c r="AW12" s="352">
        <v>38</v>
      </c>
      <c r="AX12" s="352">
        <v>39</v>
      </c>
      <c r="AY12" s="352">
        <v>40</v>
      </c>
      <c r="AZ12" s="352">
        <v>41</v>
      </c>
      <c r="BA12" s="352">
        <v>42</v>
      </c>
      <c r="BB12" s="352">
        <v>43</v>
      </c>
      <c r="BC12" s="352">
        <v>44</v>
      </c>
      <c r="BD12" s="352">
        <v>45</v>
      </c>
      <c r="BE12" s="351">
        <v>46</v>
      </c>
      <c r="BF12" s="352">
        <v>47</v>
      </c>
      <c r="BG12" s="352">
        <v>48</v>
      </c>
      <c r="BH12" s="351">
        <v>49</v>
      </c>
      <c r="BI12" s="351">
        <v>50</v>
      </c>
      <c r="BJ12" s="352">
        <v>51</v>
      </c>
      <c r="BK12" s="471">
        <f>$Z12</f>
        <v>22</v>
      </c>
      <c r="BL12" s="472"/>
      <c r="BM12" s="473"/>
      <c r="BN12" s="352">
        <v>52</v>
      </c>
      <c r="BO12" s="352">
        <v>53</v>
      </c>
      <c r="BP12" s="352">
        <v>54</v>
      </c>
      <c r="BQ12" s="352">
        <v>55</v>
      </c>
      <c r="BR12" s="352">
        <v>56</v>
      </c>
      <c r="BS12" s="352">
        <v>57</v>
      </c>
      <c r="BT12" s="352">
        <v>58</v>
      </c>
      <c r="BU12" s="352">
        <v>59</v>
      </c>
      <c r="BV12" s="352">
        <v>60</v>
      </c>
      <c r="BW12" s="351">
        <f>$AJ12</f>
        <v>25</v>
      </c>
      <c r="BX12" s="351">
        <f>$Z12</f>
        <v>22</v>
      </c>
      <c r="BY12" s="352">
        <v>61</v>
      </c>
      <c r="BZ12" s="352">
        <v>62</v>
      </c>
      <c r="CA12" s="352">
        <v>63</v>
      </c>
      <c r="CB12" s="352">
        <v>64</v>
      </c>
      <c r="CC12" s="352"/>
      <c r="CD12" s="353"/>
      <c r="CZ12" s="353"/>
      <c r="DA12" s="353"/>
      <c r="DB12" s="353"/>
      <c r="DC12" s="353"/>
      <c r="DD12" s="353"/>
      <c r="DT12" s="330"/>
      <c r="DU12" s="227"/>
      <c r="DV12" s="330"/>
      <c r="DW12" s="330"/>
      <c r="DX12" s="330"/>
      <c r="DY12" s="330"/>
      <c r="DZ12" s="330"/>
      <c r="EA12" s="330"/>
      <c r="EB12" s="227"/>
      <c r="EC12" s="330"/>
      <c r="ED12" s="330"/>
      <c r="EE12" s="227"/>
      <c r="EF12" s="227"/>
      <c r="EG12" s="227"/>
      <c r="EH12" s="227"/>
      <c r="EI12" s="227"/>
      <c r="EJ12" s="227"/>
      <c r="EK12" s="227"/>
      <c r="EL12" s="227"/>
      <c r="EM12" s="330"/>
      <c r="EN12" s="227"/>
      <c r="EO12" s="221"/>
      <c r="EP12" s="221"/>
      <c r="EQ12" s="221"/>
    </row>
    <row r="13" spans="1:147" s="320" customFormat="1" ht="41.4">
      <c r="A13" s="394">
        <v>4</v>
      </c>
      <c r="B13" s="352">
        <v>63131866</v>
      </c>
      <c r="C13" s="403" t="s">
        <v>2367</v>
      </c>
      <c r="D13" s="404" t="s">
        <v>485</v>
      </c>
      <c r="E13" s="400">
        <v>5</v>
      </c>
      <c r="F13" s="405"/>
      <c r="G13" s="400">
        <v>120</v>
      </c>
      <c r="H13" s="400" t="s">
        <v>2334</v>
      </c>
      <c r="I13" s="406" t="s">
        <v>2341</v>
      </c>
      <c r="J13" s="354" t="s">
        <v>2342</v>
      </c>
      <c r="K13" s="354" t="s">
        <v>572</v>
      </c>
      <c r="L13" s="354" t="s">
        <v>2343</v>
      </c>
      <c r="M13" s="354" t="s">
        <v>2344</v>
      </c>
      <c r="N13" s="400" t="s">
        <v>2340</v>
      </c>
      <c r="O13" s="400" t="s">
        <v>2361</v>
      </c>
      <c r="P13" s="354" t="s">
        <v>678</v>
      </c>
      <c r="Q13" s="489"/>
      <c r="R13" s="490"/>
      <c r="S13" s="535"/>
      <c r="T13" s="354" t="s">
        <v>616</v>
      </c>
      <c r="U13" s="354" t="s">
        <v>623</v>
      </c>
      <c r="V13" s="536"/>
      <c r="W13" s="490"/>
      <c r="X13" s="490"/>
      <c r="Y13" s="490"/>
      <c r="Z13" s="490"/>
      <c r="AA13" s="490"/>
      <c r="AB13" s="490"/>
      <c r="AC13" s="490"/>
      <c r="AD13" s="490"/>
      <c r="AE13" s="490"/>
      <c r="AF13" s="490"/>
      <c r="AG13" s="537"/>
      <c r="AH13" s="354" t="s">
        <v>630</v>
      </c>
      <c r="AI13" s="354" t="s">
        <v>637</v>
      </c>
      <c r="AJ13" s="354" t="s">
        <v>2345</v>
      </c>
      <c r="AK13" s="354" t="s">
        <v>731</v>
      </c>
      <c r="AL13" s="354" t="s">
        <v>724</v>
      </c>
      <c r="AM13" s="354" t="s">
        <v>738</v>
      </c>
      <c r="AN13" s="538"/>
      <c r="AO13" s="530"/>
      <c r="AP13" s="402" t="s">
        <v>17</v>
      </c>
      <c r="AQ13" s="491"/>
      <c r="AR13" s="492"/>
      <c r="AS13" s="492"/>
      <c r="AT13" s="492"/>
      <c r="AU13" s="492"/>
      <c r="AV13" s="530"/>
      <c r="AW13" s="400" t="s">
        <v>812</v>
      </c>
      <c r="AX13" s="400" t="s">
        <v>814</v>
      </c>
      <c r="AY13" s="491"/>
      <c r="AZ13" s="492"/>
      <c r="BA13" s="492"/>
      <c r="BB13" s="492"/>
      <c r="BC13" s="492"/>
      <c r="BD13" s="492"/>
      <c r="BE13" s="492"/>
      <c r="BF13" s="492"/>
      <c r="BG13" s="492"/>
      <c r="BH13" s="492"/>
      <c r="BI13" s="492"/>
      <c r="BJ13" s="492"/>
      <c r="BK13" s="492"/>
      <c r="BL13" s="492"/>
      <c r="BM13" s="492"/>
      <c r="BN13" s="492"/>
      <c r="BO13" s="492"/>
      <c r="BP13" s="492"/>
      <c r="BQ13" s="492"/>
      <c r="BR13" s="492"/>
      <c r="BS13" s="492"/>
      <c r="BT13" s="492"/>
      <c r="BU13" s="492"/>
      <c r="BV13" s="492"/>
      <c r="BW13" s="492"/>
      <c r="BX13" s="492"/>
      <c r="BY13" s="492"/>
      <c r="BZ13" s="492"/>
      <c r="CA13" s="492"/>
      <c r="CB13" s="492"/>
      <c r="CC13" s="352" t="s">
        <v>2366</v>
      </c>
      <c r="CD13" s="229"/>
      <c r="CE13" s="349">
        <v>1</v>
      </c>
      <c r="CF13" s="349">
        <v>3</v>
      </c>
      <c r="CG13" s="349">
        <v>5</v>
      </c>
      <c r="CH13" s="349">
        <v>6</v>
      </c>
      <c r="CI13" s="349">
        <v>7</v>
      </c>
      <c r="CJ13" s="349">
        <v>8</v>
      </c>
      <c r="CK13" s="349">
        <v>9</v>
      </c>
      <c r="CL13" s="350">
        <v>10</v>
      </c>
      <c r="CM13" s="349">
        <v>11</v>
      </c>
      <c r="CN13" s="349">
        <v>12</v>
      </c>
      <c r="CO13" s="350">
        <v>16</v>
      </c>
      <c r="CP13" s="350">
        <v>17</v>
      </c>
      <c r="CQ13" s="351">
        <v>23</v>
      </c>
      <c r="CR13" s="351">
        <v>24</v>
      </c>
      <c r="CS13" s="351">
        <v>25</v>
      </c>
      <c r="CT13" s="351">
        <v>26</v>
      </c>
      <c r="CU13" s="351">
        <v>27</v>
      </c>
      <c r="CV13" s="351">
        <v>28</v>
      </c>
      <c r="CW13" s="352">
        <v>31</v>
      </c>
      <c r="CX13" s="352">
        <v>38</v>
      </c>
      <c r="CY13" s="352">
        <v>39</v>
      </c>
      <c r="CZ13" s="221"/>
      <c r="DA13" s="221"/>
      <c r="DB13" s="221"/>
      <c r="DC13" s="221"/>
      <c r="DD13" s="221"/>
      <c r="DT13" s="330"/>
      <c r="DU13" s="229"/>
      <c r="DV13" s="330"/>
      <c r="DW13" s="330"/>
      <c r="DX13" s="330"/>
      <c r="DY13" s="330"/>
      <c r="DZ13" s="330"/>
      <c r="EA13" s="330"/>
      <c r="EB13" s="330"/>
      <c r="EC13" s="330"/>
      <c r="ED13" s="330"/>
      <c r="EE13" s="490"/>
      <c r="EF13" s="490"/>
      <c r="EG13" s="490"/>
      <c r="EH13" s="330"/>
      <c r="EI13" s="330"/>
      <c r="EJ13" s="490"/>
      <c r="EK13" s="490"/>
      <c r="EL13" s="490"/>
      <c r="EM13" s="490"/>
      <c r="EN13" s="490"/>
      <c r="EO13" s="330"/>
      <c r="EP13" s="330"/>
      <c r="EQ13" s="330"/>
    </row>
    <row r="14" spans="1:147" s="345" customFormat="1">
      <c r="A14" s="407"/>
      <c r="B14" s="408"/>
      <c r="C14" s="409" t="s">
        <v>2338</v>
      </c>
      <c r="D14" s="410"/>
      <c r="E14" s="411">
        <v>5</v>
      </c>
      <c r="F14" s="412">
        <f>$V14-($Q14+($I15+$J15)*$E14)</f>
        <v>220</v>
      </c>
      <c r="G14" s="531"/>
      <c r="H14" s="532"/>
      <c r="I14" s="532"/>
      <c r="J14" s="532"/>
      <c r="K14" s="532"/>
      <c r="L14" s="532"/>
      <c r="M14" s="533"/>
      <c r="N14" s="413" t="s">
        <v>2338</v>
      </c>
      <c r="O14" s="531"/>
      <c r="P14" s="534"/>
      <c r="Q14" s="412">
        <v>1340</v>
      </c>
      <c r="R14" s="412">
        <v>815</v>
      </c>
      <c r="S14" s="412">
        <v>525</v>
      </c>
      <c r="T14" s="414">
        <f>($R14*100)/($Q14)</f>
        <v>60.820895522388057</v>
      </c>
      <c r="U14" s="415">
        <f>100-$T14</f>
        <v>39.179104477611943</v>
      </c>
      <c r="V14" s="412">
        <v>1910</v>
      </c>
      <c r="W14" s="412">
        <v>1030</v>
      </c>
      <c r="X14" s="412">
        <v>885</v>
      </c>
      <c r="Y14" s="412">
        <v>200</v>
      </c>
      <c r="Z14" s="408" t="s">
        <v>2229</v>
      </c>
      <c r="AA14" s="408">
        <v>205</v>
      </c>
      <c r="AB14" s="408" t="s">
        <v>2231</v>
      </c>
      <c r="AC14" s="408">
        <v>60</v>
      </c>
      <c r="AD14" s="408" t="s">
        <v>57</v>
      </c>
      <c r="AE14" s="408">
        <v>16</v>
      </c>
      <c r="AF14" s="408">
        <v>92</v>
      </c>
      <c r="AG14" s="408" t="s">
        <v>2233</v>
      </c>
      <c r="AH14" s="412">
        <f>(W14/V14)*100</f>
        <v>53.926701570680621</v>
      </c>
      <c r="AI14" s="412">
        <f>($X14/$V14)*100</f>
        <v>46.335078534031418</v>
      </c>
      <c r="AJ14" s="412">
        <v>1568</v>
      </c>
      <c r="AK14" s="412">
        <v>1797</v>
      </c>
      <c r="AL14" s="412">
        <v>4662</v>
      </c>
      <c r="AM14" s="412">
        <v>1445</v>
      </c>
      <c r="AN14" s="416"/>
      <c r="AO14" s="417"/>
      <c r="AP14" s="417"/>
      <c r="AQ14" s="417"/>
      <c r="AR14" s="417"/>
      <c r="AS14" s="417"/>
      <c r="AT14" s="417"/>
      <c r="AU14" s="417"/>
      <c r="AV14" s="417"/>
      <c r="AW14" s="417"/>
      <c r="AX14" s="417"/>
      <c r="AY14" s="417"/>
      <c r="AZ14" s="417"/>
      <c r="BA14" s="417"/>
      <c r="BB14" s="417"/>
      <c r="BC14" s="417"/>
      <c r="BD14" s="417"/>
      <c r="BE14" s="412" t="s">
        <v>2350</v>
      </c>
      <c r="BF14" s="417"/>
      <c r="BG14" s="418"/>
      <c r="BH14" s="412" t="s">
        <v>2352</v>
      </c>
      <c r="BI14" s="412" t="s">
        <v>2354</v>
      </c>
      <c r="BJ14" s="541"/>
      <c r="BK14" s="542"/>
      <c r="BL14" s="542"/>
      <c r="BM14" s="542"/>
      <c r="BN14" s="542"/>
      <c r="BO14" s="542"/>
      <c r="BP14" s="542"/>
      <c r="BQ14" s="542"/>
      <c r="BR14" s="542"/>
      <c r="BS14" s="542"/>
      <c r="BT14" s="542"/>
      <c r="BU14" s="542"/>
      <c r="BV14" s="542"/>
      <c r="BW14" s="542"/>
      <c r="BX14" s="542"/>
      <c r="BY14" s="542"/>
      <c r="BZ14" s="542"/>
      <c r="CA14" s="542"/>
      <c r="CB14" s="542"/>
      <c r="CC14" s="412" t="s">
        <v>2355</v>
      </c>
      <c r="CD14" s="227"/>
      <c r="CE14" s="350">
        <v>2</v>
      </c>
      <c r="CF14" s="350">
        <v>10</v>
      </c>
      <c r="CG14" s="350">
        <v>13</v>
      </c>
      <c r="CH14" s="350">
        <v>14</v>
      </c>
      <c r="CI14" s="350">
        <v>15</v>
      </c>
      <c r="CJ14" s="350">
        <v>16</v>
      </c>
      <c r="CK14" s="350">
        <v>17</v>
      </c>
      <c r="CL14" s="350">
        <v>18</v>
      </c>
      <c r="CM14" s="350">
        <v>19</v>
      </c>
      <c r="CN14" s="350">
        <v>20</v>
      </c>
      <c r="CO14" s="350">
        <v>22</v>
      </c>
      <c r="CP14" s="351">
        <v>23</v>
      </c>
      <c r="CQ14" s="351">
        <v>24</v>
      </c>
      <c r="CR14" s="351">
        <v>25</v>
      </c>
      <c r="CS14" s="351">
        <v>26</v>
      </c>
      <c r="CT14" s="351">
        <v>27</v>
      </c>
      <c r="CU14" s="351">
        <v>28</v>
      </c>
      <c r="CV14" s="351">
        <v>46</v>
      </c>
      <c r="CW14" s="351">
        <v>49</v>
      </c>
      <c r="CX14" s="351">
        <v>50</v>
      </c>
      <c r="CY14" s="230"/>
      <c r="CZ14" s="227"/>
      <c r="DA14" s="227"/>
      <c r="DB14" s="227"/>
      <c r="DC14" s="227"/>
      <c r="DD14" s="227"/>
      <c r="DE14" s="345" t="s">
        <v>2252</v>
      </c>
      <c r="DT14" s="230"/>
      <c r="DU14" s="230"/>
      <c r="DV14" s="547"/>
      <c r="DW14" s="547"/>
      <c r="DX14" s="547"/>
      <c r="DY14" s="547"/>
      <c r="DZ14" s="547"/>
      <c r="EA14" s="547"/>
      <c r="EB14" s="227"/>
      <c r="EC14" s="547"/>
      <c r="ED14" s="547"/>
      <c r="EE14" s="227"/>
      <c r="EF14" s="227"/>
      <c r="EG14" s="227"/>
      <c r="EH14" s="221"/>
      <c r="EI14" s="227"/>
      <c r="EJ14" s="227"/>
      <c r="EK14" s="227"/>
      <c r="EL14" s="227"/>
      <c r="EM14" s="227"/>
      <c r="EN14" s="221"/>
      <c r="EO14" s="227"/>
      <c r="EP14" s="227"/>
      <c r="EQ14" s="227"/>
    </row>
    <row r="15" spans="1:147" s="320" customFormat="1" ht="55.2">
      <c r="A15" s="401"/>
      <c r="B15" s="352"/>
      <c r="C15" s="355" t="s">
        <v>2253</v>
      </c>
      <c r="D15" s="356"/>
      <c r="E15" s="349">
        <v>5</v>
      </c>
      <c r="F15" s="349">
        <f>$V15-($Q15+($I15+$J15)*$E15)</f>
        <v>350</v>
      </c>
      <c r="G15" s="349">
        <v>120</v>
      </c>
      <c r="H15" s="349" t="s">
        <v>2334</v>
      </c>
      <c r="I15" s="349">
        <v>65</v>
      </c>
      <c r="J15" s="349">
        <v>5</v>
      </c>
      <c r="K15" s="349" t="s">
        <v>2336</v>
      </c>
      <c r="L15" s="349" t="s">
        <v>2337</v>
      </c>
      <c r="M15" s="349" t="s">
        <v>2339</v>
      </c>
      <c r="N15" s="412" t="str">
        <f>$D13</f>
        <v>Cảnh</v>
      </c>
      <c r="O15" s="349" t="s">
        <v>2361</v>
      </c>
      <c r="P15" s="349">
        <v>5</v>
      </c>
      <c r="Q15" s="349">
        <v>1400</v>
      </c>
      <c r="R15" s="349">
        <v>860</v>
      </c>
      <c r="S15" s="349">
        <v>540</v>
      </c>
      <c r="T15" s="397">
        <f>($R15/$Q15)</f>
        <v>0.61428571428571432</v>
      </c>
      <c r="U15" s="397">
        <f>(S15/Q15)</f>
        <v>0.38571428571428573</v>
      </c>
      <c r="V15" s="349">
        <v>2100</v>
      </c>
      <c r="W15" s="349">
        <v>720</v>
      </c>
      <c r="X15" s="349">
        <v>1405</v>
      </c>
      <c r="Y15" s="349">
        <v>120</v>
      </c>
      <c r="Z15" s="419" t="s">
        <v>2229</v>
      </c>
      <c r="AA15" s="419">
        <v>205</v>
      </c>
      <c r="AB15" s="419" t="s">
        <v>2231</v>
      </c>
      <c r="AC15" s="419">
        <v>65</v>
      </c>
      <c r="AD15" s="419" t="s">
        <v>57</v>
      </c>
      <c r="AE15" s="419">
        <v>16</v>
      </c>
      <c r="AF15" s="419">
        <v>86</v>
      </c>
      <c r="AG15" s="419" t="s">
        <v>61</v>
      </c>
      <c r="AH15" s="397">
        <v>0.34</v>
      </c>
      <c r="AI15" s="397">
        <v>0.66</v>
      </c>
      <c r="AJ15" s="349">
        <v>1650</v>
      </c>
      <c r="AK15" s="349">
        <v>1800</v>
      </c>
      <c r="AL15" s="349">
        <v>4650</v>
      </c>
      <c r="AM15" s="349">
        <v>1550</v>
      </c>
      <c r="AN15" s="349" t="s">
        <v>2365</v>
      </c>
      <c r="AO15" s="349" t="s">
        <v>2256</v>
      </c>
      <c r="AP15" s="349" t="s">
        <v>189</v>
      </c>
      <c r="AQ15" s="349" t="s">
        <v>807</v>
      </c>
      <c r="AR15" s="349">
        <v>4</v>
      </c>
      <c r="AS15" s="349" t="s">
        <v>834</v>
      </c>
      <c r="AT15" s="349">
        <v>1</v>
      </c>
      <c r="AU15" s="349">
        <v>1</v>
      </c>
      <c r="AV15" s="349">
        <v>1</v>
      </c>
      <c r="AW15" s="349">
        <v>1000</v>
      </c>
      <c r="AX15" s="349" t="s">
        <v>2347</v>
      </c>
      <c r="AY15" s="349" t="s">
        <v>2348</v>
      </c>
      <c r="AZ15" s="349" t="s">
        <v>2348</v>
      </c>
      <c r="BA15" s="349" t="s">
        <v>2360</v>
      </c>
      <c r="BB15" s="420" t="s">
        <v>2346</v>
      </c>
      <c r="BC15" s="349" t="s">
        <v>2349</v>
      </c>
      <c r="BD15" s="349" t="s">
        <v>2368</v>
      </c>
      <c r="BE15" s="349" t="s">
        <v>2351</v>
      </c>
      <c r="BF15" s="349" t="s">
        <v>2258</v>
      </c>
      <c r="BG15" s="352" t="s">
        <v>2259</v>
      </c>
      <c r="BH15" s="349" t="s">
        <v>2353</v>
      </c>
      <c r="BI15" s="398">
        <v>3692</v>
      </c>
      <c r="BJ15" s="349" t="s">
        <v>2271</v>
      </c>
      <c r="BK15" s="352">
        <f>$AE15</f>
        <v>16</v>
      </c>
      <c r="BL15" s="352">
        <f>$AA15</f>
        <v>205</v>
      </c>
      <c r="BM15" s="352">
        <f>($BL15*$AC15)/100</f>
        <v>133.25</v>
      </c>
      <c r="BN15" s="352">
        <f>(($BK15*25.4)/2)+$BM15</f>
        <v>336.45</v>
      </c>
      <c r="BO15" s="349" t="s">
        <v>2363</v>
      </c>
      <c r="BP15" s="349" t="s">
        <v>2364</v>
      </c>
      <c r="BQ15" s="349" t="s">
        <v>2359</v>
      </c>
      <c r="BR15" s="349" t="s">
        <v>2359</v>
      </c>
      <c r="BS15" s="349" t="s">
        <v>807</v>
      </c>
      <c r="BT15" s="349" t="s">
        <v>807</v>
      </c>
      <c r="BU15" s="349" t="s">
        <v>2357</v>
      </c>
      <c r="BV15" s="349" t="s">
        <v>2357</v>
      </c>
      <c r="BW15" s="352">
        <f>$AJ15</f>
        <v>1650</v>
      </c>
      <c r="BX15" s="352">
        <f>$AA15</f>
        <v>205</v>
      </c>
      <c r="BY15" s="352">
        <f>$BW15-$BX15</f>
        <v>1445</v>
      </c>
      <c r="BZ15" s="352">
        <f>$AL15</f>
        <v>4650</v>
      </c>
      <c r="CA15" s="349" t="s">
        <v>2362</v>
      </c>
      <c r="CB15" s="349" t="s">
        <v>2358</v>
      </c>
      <c r="CC15" s="352" t="s">
        <v>2369</v>
      </c>
      <c r="CD15" s="353"/>
      <c r="CE15" s="349">
        <v>1</v>
      </c>
      <c r="CF15" s="350">
        <v>2</v>
      </c>
      <c r="CG15" s="349">
        <v>3</v>
      </c>
      <c r="CH15" s="349">
        <v>5</v>
      </c>
      <c r="CI15" s="349">
        <v>6</v>
      </c>
      <c r="CJ15" s="349">
        <v>7</v>
      </c>
      <c r="CK15" s="349">
        <v>8</v>
      </c>
      <c r="CL15" s="349">
        <v>9</v>
      </c>
      <c r="CM15" s="350">
        <v>10</v>
      </c>
      <c r="CN15" s="349">
        <v>11</v>
      </c>
      <c r="CO15" s="349">
        <v>12</v>
      </c>
      <c r="CP15" s="350">
        <v>13</v>
      </c>
      <c r="CQ15" s="350">
        <v>14</v>
      </c>
      <c r="CR15" s="350">
        <v>15</v>
      </c>
      <c r="CS15" s="350">
        <v>16</v>
      </c>
      <c r="CT15" s="350">
        <v>17</v>
      </c>
      <c r="CU15" s="350">
        <v>18</v>
      </c>
      <c r="CV15" s="350">
        <v>19</v>
      </c>
      <c r="CW15" s="350">
        <v>20</v>
      </c>
      <c r="CX15" s="349">
        <f>$G15</f>
        <v>120</v>
      </c>
      <c r="CY15" s="396">
        <v>22</v>
      </c>
      <c r="CZ15" s="351">
        <v>23</v>
      </c>
      <c r="DA15" s="351">
        <v>24</v>
      </c>
      <c r="DB15" s="351">
        <v>25</v>
      </c>
      <c r="DC15" s="351">
        <v>26</v>
      </c>
      <c r="DD15" s="351">
        <v>27</v>
      </c>
      <c r="DE15" s="351">
        <v>28</v>
      </c>
      <c r="DF15" s="352">
        <v>29</v>
      </c>
      <c r="DG15" s="352">
        <v>30</v>
      </c>
      <c r="DH15" s="352">
        <v>31</v>
      </c>
      <c r="DI15" s="352">
        <v>32</v>
      </c>
      <c r="DJ15" s="352">
        <v>33</v>
      </c>
      <c r="DK15" s="352">
        <v>34</v>
      </c>
      <c r="DL15" s="363">
        <v>35</v>
      </c>
      <c r="DM15" s="353">
        <v>36</v>
      </c>
      <c r="DN15" s="353">
        <v>37</v>
      </c>
      <c r="DO15" s="353">
        <v>38</v>
      </c>
      <c r="DP15" s="353">
        <v>39</v>
      </c>
      <c r="DQ15" s="353">
        <v>40</v>
      </c>
      <c r="DR15" s="353">
        <v>41</v>
      </c>
      <c r="DS15" s="353">
        <v>42</v>
      </c>
      <c r="DT15" s="353">
        <v>43</v>
      </c>
      <c r="DU15" s="353">
        <v>44</v>
      </c>
      <c r="DV15" s="353">
        <v>45</v>
      </c>
      <c r="DW15" s="353">
        <v>47</v>
      </c>
      <c r="DX15" s="353">
        <v>48</v>
      </c>
      <c r="DY15" s="221">
        <v>49</v>
      </c>
      <c r="DZ15" s="221">
        <v>50</v>
      </c>
      <c r="EA15" s="353">
        <v>51</v>
      </c>
      <c r="EB15" s="221" t="str">
        <f>$Z15</f>
        <v>P</v>
      </c>
      <c r="EC15" s="353">
        <v>52</v>
      </c>
      <c r="ED15" s="353">
        <v>53</v>
      </c>
      <c r="EE15" s="353">
        <v>54</v>
      </c>
      <c r="EF15" s="353">
        <v>55</v>
      </c>
      <c r="EG15" s="353">
        <v>56</v>
      </c>
      <c r="EH15" s="353">
        <v>57</v>
      </c>
      <c r="EI15" s="353">
        <v>58</v>
      </c>
      <c r="EJ15" s="353">
        <v>59</v>
      </c>
      <c r="EK15" s="353">
        <v>60</v>
      </c>
      <c r="EL15" s="221">
        <f>$AJ15</f>
        <v>1650</v>
      </c>
      <c r="EM15" s="221" t="str">
        <f>$Z15</f>
        <v>P</v>
      </c>
      <c r="EN15" s="353">
        <v>61</v>
      </c>
      <c r="EO15" s="353">
        <v>62</v>
      </c>
      <c r="EP15" s="353">
        <v>63</v>
      </c>
      <c r="EQ15" s="353">
        <v>64</v>
      </c>
    </row>
    <row r="16" spans="1:147" s="320" customFormat="1">
      <c r="A16" s="357"/>
      <c r="B16" s="353"/>
      <c r="C16" s="385"/>
      <c r="D16" s="358"/>
      <c r="E16" s="358"/>
      <c r="F16" s="358"/>
      <c r="G16" s="358"/>
      <c r="H16" s="358"/>
      <c r="I16" s="229"/>
      <c r="J16" s="229"/>
      <c r="K16" s="353"/>
      <c r="L16" s="353"/>
      <c r="M16" s="353"/>
      <c r="N16" s="353"/>
      <c r="O16" s="221"/>
      <c r="P16" s="221"/>
      <c r="Q16" s="353"/>
      <c r="R16" s="353"/>
      <c r="S16" s="353"/>
      <c r="T16" s="221"/>
      <c r="U16" s="221"/>
      <c r="V16" s="221"/>
      <c r="W16" s="221"/>
      <c r="X16" s="221"/>
      <c r="Y16" s="221"/>
      <c r="Z16" s="221"/>
      <c r="AA16" s="221"/>
      <c r="AB16" s="221"/>
      <c r="AC16" s="221"/>
      <c r="AD16" s="221"/>
      <c r="AE16" s="221"/>
      <c r="AF16" s="221"/>
      <c r="AG16" s="221"/>
      <c r="AH16" s="221"/>
      <c r="AI16" s="221"/>
      <c r="AJ16" s="221"/>
      <c r="AK16" s="221"/>
      <c r="AL16" s="221"/>
      <c r="AM16" s="221"/>
      <c r="AN16" s="229"/>
      <c r="AO16" s="353"/>
      <c r="AP16" s="359"/>
      <c r="AQ16" s="353"/>
      <c r="AR16" s="353"/>
      <c r="AS16" s="353"/>
      <c r="AT16" s="353"/>
      <c r="AU16" s="229"/>
      <c r="AV16" s="229"/>
      <c r="AW16" s="229"/>
      <c r="AX16" s="229"/>
      <c r="AY16" s="229"/>
      <c r="AZ16" s="229"/>
      <c r="BA16" s="229"/>
      <c r="BB16" s="229"/>
      <c r="BC16" s="229"/>
      <c r="BD16" s="229"/>
      <c r="BE16" s="229"/>
      <c r="BF16" s="229"/>
      <c r="BG16" s="229"/>
      <c r="BH16" s="229"/>
      <c r="BI16" s="229"/>
      <c r="BJ16" s="229"/>
      <c r="BK16" s="229"/>
      <c r="BL16" s="229"/>
      <c r="BM16" s="229"/>
      <c r="BN16" s="229"/>
      <c r="BO16" s="229"/>
      <c r="BP16" s="229"/>
      <c r="BQ16" s="229"/>
      <c r="BR16" s="229"/>
      <c r="BS16" s="229"/>
      <c r="BT16" s="229"/>
      <c r="BU16" s="229"/>
      <c r="BV16" s="229"/>
      <c r="BW16" s="229"/>
      <c r="BX16" s="229"/>
      <c r="BY16" s="229"/>
      <c r="BZ16" s="229"/>
      <c r="CA16" s="229"/>
      <c r="CB16" s="229"/>
      <c r="CC16" s="229"/>
      <c r="CD16" s="229"/>
      <c r="CZ16" s="353"/>
      <c r="DA16" s="353"/>
      <c r="DB16" s="353"/>
      <c r="DC16" s="353"/>
      <c r="DD16" s="353"/>
      <c r="DE16" s="360" t="s">
        <v>2254</v>
      </c>
    </row>
    <row r="17" spans="1:109" s="320" customFormat="1">
      <c r="A17" s="357"/>
      <c r="B17" s="353"/>
      <c r="C17" s="353"/>
      <c r="D17" s="358"/>
      <c r="E17" s="358"/>
      <c r="F17" s="358"/>
      <c r="G17" s="358"/>
      <c r="H17" s="358"/>
      <c r="I17" s="229"/>
      <c r="J17" s="229"/>
      <c r="K17" s="353"/>
      <c r="L17" s="353"/>
      <c r="M17" s="353"/>
      <c r="N17" s="353"/>
      <c r="O17" s="229"/>
      <c r="P17" s="229"/>
      <c r="Q17" s="353"/>
      <c r="R17" s="353"/>
      <c r="S17" s="353"/>
      <c r="T17" s="221"/>
      <c r="U17" s="221"/>
      <c r="V17" s="221"/>
      <c r="W17" s="221"/>
      <c r="X17" s="221"/>
      <c r="Y17" s="221"/>
      <c r="Z17" s="221"/>
      <c r="AA17" s="221"/>
      <c r="AB17" s="221"/>
      <c r="AC17" s="221"/>
      <c r="AD17" s="221"/>
      <c r="AE17" s="221"/>
      <c r="AF17" s="221"/>
      <c r="AG17" s="221"/>
      <c r="AH17" s="221"/>
      <c r="AI17" s="221"/>
      <c r="AJ17" s="221"/>
      <c r="AK17" s="361"/>
      <c r="AL17" s="361"/>
      <c r="AM17" s="361"/>
      <c r="AN17" s="352" t="s">
        <v>2255</v>
      </c>
      <c r="AO17" s="352" t="s">
        <v>2256</v>
      </c>
      <c r="AP17" s="352" t="s">
        <v>189</v>
      </c>
      <c r="AQ17" s="352" t="s">
        <v>2257</v>
      </c>
      <c r="AR17" s="353"/>
      <c r="AS17" s="353"/>
      <c r="AT17" s="353"/>
      <c r="AU17" s="229"/>
      <c r="AV17" s="229"/>
      <c r="AW17" s="353"/>
      <c r="AX17" s="353"/>
      <c r="AY17" s="362"/>
      <c r="AZ17" s="362"/>
      <c r="BA17" s="353"/>
      <c r="BB17" s="229"/>
      <c r="BC17" s="353"/>
      <c r="BD17" s="353"/>
      <c r="BE17" s="353"/>
      <c r="BF17" s="363" t="s">
        <v>2258</v>
      </c>
      <c r="BG17" s="352" t="s">
        <v>2259</v>
      </c>
      <c r="BH17" s="345"/>
      <c r="BI17" s="353"/>
      <c r="BJ17" s="352" t="s">
        <v>2260</v>
      </c>
      <c r="BK17" s="353"/>
      <c r="BL17" s="353"/>
      <c r="BM17" s="353"/>
      <c r="BN17" s="353"/>
      <c r="BO17" s="352" t="s">
        <v>2261</v>
      </c>
      <c r="BP17" s="353"/>
      <c r="BQ17" s="353"/>
      <c r="BR17" s="353"/>
      <c r="BS17" s="353"/>
      <c r="BT17" s="353"/>
      <c r="BU17" s="353"/>
      <c r="BV17" s="353"/>
      <c r="BW17" s="353"/>
      <c r="BX17" s="353"/>
      <c r="BY17" s="353"/>
      <c r="BZ17" s="353"/>
      <c r="CA17" s="353"/>
      <c r="CB17" s="362"/>
      <c r="CC17" s="353"/>
      <c r="CD17" s="353"/>
      <c r="CE17" s="399" t="s">
        <v>2356</v>
      </c>
      <c r="CZ17" s="221"/>
      <c r="DA17" s="221"/>
      <c r="DB17" s="221"/>
      <c r="DC17" s="221"/>
      <c r="DD17" s="221"/>
      <c r="DE17" s="360" t="s">
        <v>2262</v>
      </c>
    </row>
    <row r="18" spans="1:109" s="320" customFormat="1" ht="27.6">
      <c r="A18" s="357"/>
      <c r="B18" s="353"/>
      <c r="C18" s="353"/>
      <c r="D18" s="358"/>
      <c r="E18" s="358"/>
      <c r="F18" s="358"/>
      <c r="G18" s="358"/>
      <c r="H18" s="358"/>
      <c r="I18" s="229"/>
      <c r="J18" s="229"/>
      <c r="K18" s="353"/>
      <c r="L18" s="353"/>
      <c r="M18" s="353"/>
      <c r="N18" s="353"/>
      <c r="O18" s="229"/>
      <c r="P18" s="229"/>
      <c r="Q18" s="353"/>
      <c r="R18" s="353"/>
      <c r="S18" s="353"/>
      <c r="T18" s="221"/>
      <c r="U18" s="221"/>
      <c r="V18" s="221"/>
      <c r="W18" s="221"/>
      <c r="X18" s="221"/>
      <c r="Y18" s="221"/>
      <c r="Z18" s="221"/>
      <c r="AA18" s="221"/>
      <c r="AB18" s="221"/>
      <c r="AC18" s="221"/>
      <c r="AD18" s="221"/>
      <c r="AE18" s="221"/>
      <c r="AF18" s="221"/>
      <c r="AG18" s="221"/>
      <c r="AH18" s="221"/>
      <c r="AI18" s="221"/>
      <c r="AJ18" s="221"/>
      <c r="AK18" s="361"/>
      <c r="AL18" s="361"/>
      <c r="AM18" s="361"/>
      <c r="AN18" s="349" t="s">
        <v>2263</v>
      </c>
      <c r="AO18" s="352" t="s">
        <v>2264</v>
      </c>
      <c r="AP18" s="352" t="s">
        <v>190</v>
      </c>
      <c r="AQ18" s="352" t="s">
        <v>807</v>
      </c>
      <c r="AR18" s="353"/>
      <c r="AS18" s="353"/>
      <c r="AT18" s="353"/>
      <c r="AU18" s="229"/>
      <c r="AV18" s="229"/>
      <c r="AW18" s="353"/>
      <c r="AX18" s="353"/>
      <c r="AY18" s="362"/>
      <c r="AZ18" s="362"/>
      <c r="BA18" s="353"/>
      <c r="BB18" s="229"/>
      <c r="BC18" s="353"/>
      <c r="BD18" s="353"/>
      <c r="BE18" s="353"/>
      <c r="BF18" s="363" t="s">
        <v>2265</v>
      </c>
      <c r="BG18" s="352" t="s">
        <v>2266</v>
      </c>
      <c r="BH18" s="345"/>
      <c r="BI18" s="353"/>
      <c r="BJ18" s="352" t="s">
        <v>2267</v>
      </c>
      <c r="BK18" s="353"/>
      <c r="BL18" s="353"/>
      <c r="BM18" s="353"/>
      <c r="BN18" s="353"/>
      <c r="BO18" s="352" t="s">
        <v>2268</v>
      </c>
      <c r="BP18" s="353"/>
      <c r="BQ18" s="353"/>
      <c r="BR18" s="353"/>
      <c r="BS18" s="353"/>
      <c r="BT18" s="353"/>
      <c r="BU18" s="353"/>
      <c r="BV18" s="353"/>
      <c r="BW18" s="353"/>
      <c r="BX18" s="353"/>
      <c r="BY18" s="353"/>
      <c r="BZ18" s="353"/>
      <c r="CA18" s="353"/>
      <c r="CB18" s="362"/>
      <c r="CC18" s="353"/>
      <c r="CD18" s="353"/>
      <c r="CZ18" s="353"/>
      <c r="DA18" s="353"/>
      <c r="DB18" s="353"/>
      <c r="DC18" s="353"/>
      <c r="DD18" s="353"/>
      <c r="DE18" s="360" t="s">
        <v>2269</v>
      </c>
    </row>
    <row r="19" spans="1:109" s="371" customFormat="1" ht="27.6">
      <c r="A19" s="319"/>
      <c r="B19" s="330"/>
      <c r="C19" s="330"/>
      <c r="D19" s="364"/>
      <c r="E19" s="364"/>
      <c r="F19" s="364"/>
      <c r="G19" s="364"/>
      <c r="H19" s="364"/>
      <c r="I19" s="365"/>
      <c r="J19" s="365"/>
      <c r="K19" s="366"/>
      <c r="L19" s="366"/>
      <c r="M19" s="366"/>
      <c r="N19" s="330"/>
      <c r="O19" s="227"/>
      <c r="P19" s="227"/>
      <c r="Q19" s="330"/>
      <c r="R19" s="330"/>
      <c r="S19" s="330"/>
      <c r="T19" s="367"/>
      <c r="U19" s="367"/>
      <c r="V19" s="367"/>
      <c r="W19" s="367"/>
      <c r="X19" s="367"/>
      <c r="Y19" s="367"/>
      <c r="Z19" s="367"/>
      <c r="AA19" s="367"/>
      <c r="AB19" s="367"/>
      <c r="AC19" s="367"/>
      <c r="AD19" s="367"/>
      <c r="AE19" s="367"/>
      <c r="AF19" s="367"/>
      <c r="AG19" s="367"/>
      <c r="AH19" s="367"/>
      <c r="AI19" s="367"/>
      <c r="AJ19" s="227"/>
      <c r="AK19" s="227"/>
      <c r="AL19" s="227"/>
      <c r="AM19" s="227"/>
      <c r="AN19" s="349" t="s">
        <v>2270</v>
      </c>
      <c r="AO19" s="330"/>
      <c r="AP19" s="368"/>
      <c r="AQ19" s="330"/>
      <c r="AR19" s="330"/>
      <c r="AS19" s="330"/>
      <c r="AT19" s="330"/>
      <c r="AU19" s="365"/>
      <c r="AV19" s="365"/>
      <c r="AW19" s="365"/>
      <c r="AX19" s="365"/>
      <c r="AY19" s="365"/>
      <c r="AZ19" s="365"/>
      <c r="BA19" s="365"/>
      <c r="BB19" s="365"/>
      <c r="BC19" s="365"/>
      <c r="BD19" s="365"/>
      <c r="BE19" s="365"/>
      <c r="BF19" s="365"/>
      <c r="BG19" s="365"/>
      <c r="BH19" s="365"/>
      <c r="BI19" s="365"/>
      <c r="BJ19" s="349" t="s">
        <v>2271</v>
      </c>
      <c r="BK19" s="330"/>
      <c r="BL19" s="330"/>
      <c r="BM19" s="330"/>
      <c r="BN19" s="369"/>
      <c r="BO19" s="370" t="s">
        <v>2272</v>
      </c>
      <c r="BP19" s="365"/>
      <c r="BQ19" s="365"/>
      <c r="BR19" s="365"/>
      <c r="BS19" s="365"/>
      <c r="BT19" s="365"/>
      <c r="BU19" s="365"/>
      <c r="BV19" s="365"/>
      <c r="BW19" s="365"/>
      <c r="BX19" s="365"/>
      <c r="BY19" s="365"/>
      <c r="BZ19" s="365"/>
      <c r="CA19" s="365"/>
      <c r="CB19" s="365"/>
      <c r="CC19" s="365"/>
      <c r="CD19" s="365"/>
      <c r="DE19" s="360" t="s">
        <v>2273</v>
      </c>
    </row>
    <row r="20" spans="1:109" s="380" customFormat="1" ht="27.6">
      <c r="A20" s="372"/>
      <c r="B20" s="373"/>
      <c r="C20" s="373"/>
      <c r="D20" s="374"/>
      <c r="E20" s="374"/>
      <c r="F20" s="374"/>
      <c r="G20" s="374"/>
      <c r="H20" s="374"/>
      <c r="I20" s="375"/>
      <c r="J20" s="375"/>
      <c r="K20" s="243"/>
      <c r="L20" s="243"/>
      <c r="M20" s="243"/>
      <c r="N20" s="376"/>
      <c r="O20" s="375"/>
      <c r="P20" s="375"/>
      <c r="Q20" s="376"/>
      <c r="R20" s="376"/>
      <c r="S20" s="376"/>
      <c r="T20" s="377"/>
      <c r="U20" s="377"/>
      <c r="V20" s="377"/>
      <c r="W20" s="377"/>
      <c r="X20" s="377"/>
      <c r="Y20" s="377"/>
      <c r="Z20" s="377"/>
      <c r="AA20" s="377"/>
      <c r="AB20" s="377"/>
      <c r="AC20" s="377"/>
      <c r="AD20" s="377"/>
      <c r="AE20" s="377"/>
      <c r="AF20" s="377"/>
      <c r="AG20" s="377"/>
      <c r="AH20" s="377"/>
      <c r="AI20" s="377"/>
      <c r="AJ20" s="378"/>
      <c r="AK20" s="379"/>
      <c r="AL20" s="379"/>
      <c r="AM20" s="379"/>
      <c r="AN20" s="349" t="s">
        <v>2274</v>
      </c>
      <c r="AP20" s="381"/>
      <c r="AQ20" s="376"/>
      <c r="AR20" s="376"/>
      <c r="AS20" s="376"/>
      <c r="AT20" s="376"/>
      <c r="AU20" s="375"/>
      <c r="AV20" s="375"/>
      <c r="AW20" s="376"/>
      <c r="AX20" s="376"/>
      <c r="AY20" s="382"/>
      <c r="BA20" s="376"/>
      <c r="BB20" s="383"/>
      <c r="BC20" s="376"/>
      <c r="BD20" s="376"/>
      <c r="BE20" s="376"/>
      <c r="BF20" s="376"/>
      <c r="BG20" s="376"/>
      <c r="BH20" s="384"/>
      <c r="BI20" s="373"/>
      <c r="BJ20" s="376"/>
      <c r="BK20" s="376"/>
      <c r="BL20" s="376"/>
      <c r="BM20" s="376"/>
      <c r="BN20" s="369"/>
      <c r="BO20" s="376"/>
      <c r="BP20" s="376"/>
      <c r="BQ20" s="376"/>
      <c r="BR20" s="376"/>
      <c r="BS20" s="376"/>
      <c r="BT20" s="376"/>
      <c r="BU20" s="376"/>
      <c r="BV20" s="376"/>
      <c r="BW20" s="376"/>
      <c r="BX20" s="376"/>
      <c r="BY20" s="373"/>
      <c r="BZ20" s="373"/>
      <c r="CA20" s="376"/>
      <c r="CB20" s="382"/>
      <c r="CC20" s="376"/>
      <c r="CD20" s="376"/>
      <c r="CZ20" s="376"/>
      <c r="DA20" s="376"/>
      <c r="DB20" s="376"/>
      <c r="DC20" s="376"/>
      <c r="DD20" s="376"/>
    </row>
    <row r="21" spans="1:109" s="380" customFormat="1" ht="17.399999999999999">
      <c r="A21" s="372"/>
      <c r="B21" s="373"/>
      <c r="C21" s="373"/>
      <c r="D21" s="374"/>
      <c r="E21" s="374"/>
      <c r="F21" s="374"/>
      <c r="G21" s="374"/>
      <c r="H21" s="374"/>
      <c r="I21" s="375"/>
      <c r="J21" s="375"/>
      <c r="K21" s="243"/>
      <c r="L21" s="243"/>
      <c r="M21" s="243"/>
      <c r="N21" s="376"/>
      <c r="O21" s="375"/>
      <c r="P21" s="375"/>
      <c r="Q21" s="376"/>
      <c r="R21" s="376"/>
      <c r="S21" s="376"/>
      <c r="T21" s="377"/>
      <c r="U21" s="377"/>
      <c r="V21" s="377"/>
      <c r="W21" s="377"/>
      <c r="X21" s="377"/>
      <c r="Y21" s="377"/>
      <c r="Z21" s="377"/>
      <c r="AA21" s="377"/>
      <c r="AB21" s="377"/>
      <c r="AC21" s="377"/>
      <c r="AD21" s="377"/>
      <c r="AE21" s="377"/>
      <c r="AF21" s="377"/>
      <c r="AG21" s="377"/>
      <c r="AH21" s="377"/>
      <c r="AI21" s="377"/>
      <c r="AJ21" s="378"/>
      <c r="AK21" s="379"/>
      <c r="AL21" s="379"/>
      <c r="AM21" s="379"/>
      <c r="AN21" s="352" t="s">
        <v>2275</v>
      </c>
      <c r="AP21" s="381"/>
      <c r="AQ21" s="376"/>
      <c r="AR21" s="376"/>
      <c r="AS21" s="376"/>
      <c r="AT21" s="376"/>
      <c r="AU21" s="375"/>
      <c r="AV21" s="375"/>
      <c r="AW21" s="376"/>
      <c r="AX21" s="376"/>
      <c r="AY21" s="382"/>
      <c r="BA21" s="376"/>
      <c r="BB21" s="383"/>
      <c r="BC21" s="376"/>
      <c r="BD21" s="376"/>
      <c r="BE21" s="376"/>
      <c r="BF21" s="376"/>
      <c r="BG21" s="376"/>
      <c r="BH21" s="384"/>
      <c r="BI21" s="373"/>
      <c r="BJ21" s="376"/>
      <c r="BK21" s="376"/>
      <c r="BL21" s="376"/>
      <c r="BM21" s="376"/>
      <c r="BN21" s="369"/>
      <c r="BO21" s="376"/>
      <c r="BP21" s="376"/>
      <c r="BQ21" s="376"/>
      <c r="BR21" s="376"/>
      <c r="BS21" s="376"/>
      <c r="BT21" s="376"/>
      <c r="BU21" s="376"/>
      <c r="BV21" s="376"/>
      <c r="BW21" s="376"/>
      <c r="BX21" s="376"/>
      <c r="BY21" s="373"/>
      <c r="BZ21" s="373"/>
      <c r="CA21" s="376"/>
      <c r="CB21" s="382"/>
      <c r="CC21" s="376"/>
      <c r="CD21" s="376"/>
      <c r="CZ21" s="376"/>
      <c r="DA21" s="376"/>
      <c r="DB21" s="376"/>
      <c r="DC21" s="376"/>
      <c r="DD21" s="376"/>
    </row>
    <row r="22" spans="1:109" s="380" customFormat="1" ht="17.399999999999999">
      <c r="A22" s="372"/>
      <c r="B22" s="373"/>
      <c r="C22" s="373"/>
      <c r="D22" s="374"/>
      <c r="E22" s="374"/>
      <c r="F22" s="374"/>
      <c r="G22" s="374"/>
      <c r="H22" s="374"/>
      <c r="I22" s="375"/>
      <c r="J22" s="375"/>
      <c r="K22" s="243"/>
      <c r="L22" s="243"/>
      <c r="M22" s="243"/>
      <c r="N22" s="376"/>
      <c r="O22" s="375"/>
      <c r="P22" s="375"/>
      <c r="Q22" s="376"/>
      <c r="R22" s="376"/>
      <c r="S22" s="376"/>
      <c r="T22" s="377"/>
      <c r="U22" s="377"/>
      <c r="V22" s="377"/>
      <c r="W22" s="377"/>
      <c r="X22" s="377"/>
      <c r="Y22" s="377"/>
      <c r="Z22" s="377"/>
      <c r="AA22" s="377"/>
      <c r="AB22" s="377"/>
      <c r="AC22" s="377"/>
      <c r="AD22" s="377"/>
      <c r="AE22" s="377"/>
      <c r="AF22" s="377"/>
      <c r="AG22" s="377"/>
      <c r="AH22" s="377"/>
      <c r="AI22" s="377"/>
      <c r="AJ22" s="378"/>
      <c r="AK22" s="379"/>
      <c r="AL22" s="379"/>
      <c r="AM22" s="379"/>
      <c r="AN22" s="353"/>
      <c r="AP22" s="381"/>
      <c r="AQ22" s="376"/>
      <c r="AR22" s="376"/>
      <c r="AS22" s="376"/>
      <c r="AT22" s="376"/>
      <c r="AU22" s="375"/>
      <c r="AV22" s="375"/>
      <c r="AW22" s="376"/>
      <c r="AX22" s="376"/>
      <c r="AY22" s="382"/>
      <c r="BA22" s="376"/>
      <c r="BB22" s="383"/>
      <c r="BC22" s="376"/>
      <c r="BD22" s="376"/>
      <c r="BE22" s="376"/>
      <c r="BF22" s="376"/>
      <c r="BG22" s="376"/>
      <c r="BH22" s="384"/>
      <c r="BI22" s="373"/>
      <c r="BJ22" s="376"/>
      <c r="BK22" s="376"/>
      <c r="BL22" s="376"/>
      <c r="BM22" s="376"/>
      <c r="BN22" s="369"/>
      <c r="BO22" s="376"/>
      <c r="BP22" s="376"/>
      <c r="BQ22" s="376"/>
      <c r="BR22" s="376"/>
      <c r="BS22" s="376"/>
      <c r="BT22" s="376"/>
      <c r="BU22" s="376"/>
      <c r="BV22" s="376"/>
      <c r="BW22" s="376"/>
      <c r="BX22" s="376"/>
      <c r="BY22" s="373"/>
      <c r="BZ22" s="373"/>
      <c r="CA22" s="376"/>
      <c r="CB22" s="382"/>
      <c r="CC22" s="376"/>
      <c r="CD22" s="376"/>
      <c r="CZ22" s="376"/>
      <c r="DA22" s="376"/>
      <c r="DB22" s="376"/>
      <c r="DC22" s="376"/>
      <c r="DD22" s="376"/>
    </row>
    <row r="23" spans="1:109" s="380" customFormat="1" ht="17.399999999999999">
      <c r="A23" s="372"/>
      <c r="B23" s="373"/>
      <c r="C23" s="373"/>
      <c r="D23" s="374"/>
      <c r="E23" s="374"/>
      <c r="F23" s="374"/>
      <c r="G23" s="374"/>
      <c r="H23" s="374"/>
      <c r="I23" s="375"/>
      <c r="J23" s="375"/>
      <c r="K23" s="243"/>
      <c r="L23" s="243"/>
      <c r="M23" s="243"/>
      <c r="N23" s="376"/>
      <c r="O23" s="375"/>
      <c r="P23" s="375"/>
      <c r="Q23" s="376"/>
      <c r="R23" s="376"/>
      <c r="S23" s="376"/>
      <c r="T23" s="377"/>
      <c r="U23" s="377"/>
      <c r="V23" s="377"/>
      <c r="W23" s="377"/>
      <c r="X23" s="377"/>
      <c r="Y23" s="377"/>
      <c r="Z23" s="377"/>
      <c r="AA23" s="377"/>
      <c r="AB23" s="377"/>
      <c r="AC23" s="377"/>
      <c r="AD23" s="377"/>
      <c r="AE23" s="377"/>
      <c r="AF23" s="377"/>
      <c r="AG23" s="377"/>
      <c r="AH23" s="377"/>
      <c r="AI23" s="377"/>
      <c r="AJ23" s="378"/>
      <c r="AK23" s="379"/>
      <c r="AL23" s="379"/>
      <c r="AM23" s="379"/>
      <c r="AN23" s="353"/>
      <c r="AP23" s="381"/>
      <c r="AQ23" s="376"/>
      <c r="AR23" s="376"/>
      <c r="AS23" s="376"/>
      <c r="AT23" s="376"/>
      <c r="AU23" s="375"/>
      <c r="AV23" s="375"/>
      <c r="AW23" s="376"/>
      <c r="AX23" s="376"/>
      <c r="AY23" s="382"/>
      <c r="BA23" s="376"/>
      <c r="BB23" s="383"/>
      <c r="BC23" s="376"/>
      <c r="BD23" s="376"/>
      <c r="BE23" s="376"/>
      <c r="BF23" s="376"/>
      <c r="BG23" s="376"/>
      <c r="BH23" s="384"/>
      <c r="BI23" s="373"/>
      <c r="BJ23" s="376"/>
      <c r="BK23" s="376"/>
      <c r="BL23" s="376"/>
      <c r="BM23" s="376"/>
      <c r="BN23" s="369"/>
      <c r="BO23" s="376"/>
      <c r="BP23" s="376"/>
      <c r="BQ23" s="376"/>
      <c r="BR23" s="376"/>
      <c r="BS23" s="376"/>
      <c r="BT23" s="376"/>
      <c r="BU23" s="376"/>
      <c r="BV23" s="376"/>
      <c r="BW23" s="376"/>
      <c r="BX23" s="376"/>
      <c r="BY23" s="373"/>
      <c r="BZ23" s="373"/>
      <c r="CA23" s="376"/>
      <c r="CB23" s="382"/>
      <c r="CC23" s="376"/>
      <c r="CD23" s="376"/>
      <c r="CZ23" s="376"/>
      <c r="DA23" s="376"/>
      <c r="DB23" s="376"/>
      <c r="DC23" s="376"/>
      <c r="DD23" s="376"/>
    </row>
    <row r="24" spans="1:109" s="385" customFormat="1">
      <c r="B24" s="469" t="s">
        <v>1466</v>
      </c>
      <c r="C24" s="469"/>
      <c r="D24" s="469"/>
      <c r="E24" s="469"/>
      <c r="F24" s="469"/>
      <c r="G24" s="469"/>
      <c r="H24" s="469"/>
      <c r="I24" s="469"/>
      <c r="J24" s="469"/>
      <c r="K24" s="371"/>
      <c r="L24" s="386" t="s">
        <v>1460</v>
      </c>
      <c r="M24" s="371"/>
      <c r="O24" s="231"/>
      <c r="P24" s="231"/>
      <c r="U24" s="231"/>
      <c r="V24" s="231"/>
      <c r="W24" s="231"/>
      <c r="X24" s="231"/>
      <c r="Y24" s="231"/>
      <c r="Z24" s="231"/>
      <c r="AA24" s="231"/>
      <c r="AB24" s="231"/>
      <c r="AC24" s="231"/>
      <c r="AD24" s="231"/>
      <c r="AE24" s="231"/>
      <c r="AF24" s="231"/>
      <c r="AG24" s="231"/>
      <c r="AH24" s="231"/>
      <c r="AI24" s="231"/>
      <c r="AJ24" s="231"/>
      <c r="AK24" s="231"/>
      <c r="AL24" s="231"/>
      <c r="AM24" s="231"/>
      <c r="AN24" s="353"/>
      <c r="AO24" s="231"/>
      <c r="AP24" s="231"/>
      <c r="AQ24" s="231"/>
      <c r="AR24" s="231"/>
      <c r="AS24" s="231"/>
      <c r="AT24" s="231"/>
      <c r="AU24" s="231"/>
      <c r="AV24" s="231"/>
      <c r="AW24" s="231"/>
      <c r="AX24" s="231"/>
      <c r="AY24" s="231"/>
      <c r="AZ24" s="231"/>
      <c r="BA24" s="231"/>
      <c r="BB24" s="231"/>
      <c r="BC24" s="231"/>
      <c r="BD24" s="231"/>
      <c r="BE24" s="231"/>
      <c r="BF24" s="231"/>
      <c r="BG24" s="231"/>
      <c r="BH24" s="231"/>
      <c r="BI24" s="231"/>
      <c r="BJ24" s="231"/>
      <c r="BK24" s="231"/>
      <c r="BL24" s="231"/>
      <c r="BM24" s="231"/>
      <c r="BN24" s="231"/>
      <c r="BO24" s="231"/>
      <c r="BP24" s="231"/>
      <c r="BQ24" s="231"/>
      <c r="BR24" s="231"/>
      <c r="BS24" s="231"/>
      <c r="BT24" s="231"/>
      <c r="BU24" s="231"/>
      <c r="CC24" s="353"/>
    </row>
    <row r="25" spans="1:109" s="330" customFormat="1" ht="16.2">
      <c r="A25" s="387"/>
      <c r="B25" s="470" t="s">
        <v>2276</v>
      </c>
      <c r="C25" s="470"/>
      <c r="D25" s="470"/>
      <c r="E25" s="470"/>
      <c r="F25" s="470"/>
      <c r="G25" s="470"/>
      <c r="H25" s="470"/>
      <c r="I25" s="470"/>
      <c r="J25" s="470"/>
      <c r="K25" s="320"/>
      <c r="L25" s="385" t="s">
        <v>2277</v>
      </c>
      <c r="M25" s="320"/>
      <c r="T25" s="385"/>
      <c r="U25" s="231"/>
      <c r="V25" s="231"/>
      <c r="W25" s="231"/>
      <c r="X25" s="231"/>
      <c r="Y25" s="231"/>
      <c r="Z25" s="231"/>
      <c r="AA25" s="231"/>
      <c r="AB25" s="231"/>
      <c r="AC25" s="231"/>
      <c r="AD25" s="231"/>
      <c r="AE25" s="231"/>
      <c r="AF25" s="231"/>
      <c r="AG25" s="231"/>
      <c r="BC25" s="382"/>
    </row>
    <row r="26" spans="1:109" s="330" customFormat="1" ht="16.2">
      <c r="A26" s="387"/>
      <c r="B26" s="320" t="s">
        <v>2278</v>
      </c>
      <c r="C26" s="320"/>
      <c r="D26" s="320"/>
      <c r="E26" s="320"/>
      <c r="F26" s="320"/>
      <c r="G26" s="320"/>
      <c r="H26" s="320"/>
      <c r="I26" s="320"/>
      <c r="J26" s="320"/>
      <c r="K26" s="320"/>
      <c r="L26" s="385" t="s">
        <v>2279</v>
      </c>
      <c r="M26" s="320"/>
    </row>
    <row r="27" spans="1:109" s="385" customFormat="1" ht="16.2">
      <c r="B27" s="469" t="s">
        <v>1465</v>
      </c>
      <c r="C27" s="469"/>
      <c r="D27" s="469"/>
      <c r="E27" s="469"/>
      <c r="F27" s="469"/>
      <c r="G27" s="469"/>
      <c r="H27" s="469"/>
      <c r="I27" s="469"/>
      <c r="J27" s="371"/>
      <c r="K27" s="371"/>
      <c r="L27" s="386" t="s">
        <v>2280</v>
      </c>
      <c r="M27" s="371"/>
      <c r="O27" s="231"/>
      <c r="P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CC27" s="353"/>
    </row>
    <row r="28" spans="1:109" s="385" customFormat="1">
      <c r="B28" s="469" t="s">
        <v>2281</v>
      </c>
      <c r="C28" s="469"/>
      <c r="D28" s="469"/>
      <c r="E28" s="469"/>
      <c r="F28" s="469"/>
      <c r="G28" s="469"/>
      <c r="H28" s="469"/>
      <c r="I28" s="469"/>
      <c r="J28" s="387"/>
      <c r="K28" s="387"/>
      <c r="L28" s="386"/>
      <c r="M28" s="387"/>
      <c r="O28" s="365"/>
      <c r="P28" s="365"/>
      <c r="U28" s="231"/>
      <c r="V28" s="231"/>
      <c r="W28" s="231"/>
      <c r="X28" s="231"/>
      <c r="Y28" s="231"/>
      <c r="Z28" s="231"/>
      <c r="AA28" s="231"/>
      <c r="AB28" s="231"/>
      <c r="AC28" s="231"/>
      <c r="AD28" s="231"/>
      <c r="AE28" s="231"/>
      <c r="AF28" s="231"/>
      <c r="AG28" s="231"/>
      <c r="AH28" s="231"/>
      <c r="AI28" s="353"/>
      <c r="AJ28" s="353"/>
      <c r="AK28" s="353"/>
      <c r="AL28" s="353"/>
      <c r="AM28" s="353"/>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CC28" s="353"/>
    </row>
    <row r="29" spans="1:109" s="385" customFormat="1">
      <c r="B29" s="470" t="s">
        <v>2282</v>
      </c>
      <c r="C29" s="470"/>
      <c r="D29" s="470"/>
      <c r="E29" s="470"/>
      <c r="F29" s="470"/>
      <c r="G29" s="470"/>
      <c r="H29" s="470"/>
      <c r="I29" s="470"/>
      <c r="J29" s="320"/>
      <c r="K29" s="387"/>
      <c r="L29" s="385" t="s">
        <v>1608</v>
      </c>
      <c r="M29" s="387"/>
      <c r="O29" s="231"/>
      <c r="P29" s="231"/>
      <c r="T29" s="330"/>
      <c r="U29" s="221"/>
      <c r="V29" s="221"/>
      <c r="W29" s="221"/>
      <c r="X29" s="221"/>
      <c r="Y29" s="221"/>
      <c r="Z29" s="221"/>
      <c r="AA29" s="221"/>
      <c r="AB29" s="221"/>
      <c r="AC29" s="221"/>
      <c r="AD29" s="221"/>
      <c r="AE29" s="221"/>
      <c r="AF29" s="221"/>
      <c r="AG29" s="22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CC29" s="353"/>
    </row>
    <row r="30" spans="1:109" s="385" customFormat="1" ht="16.2">
      <c r="B30" s="470" t="s">
        <v>2283</v>
      </c>
      <c r="C30" s="470"/>
      <c r="D30" s="470"/>
      <c r="E30" s="470"/>
      <c r="F30" s="470"/>
      <c r="G30" s="470"/>
      <c r="H30" s="470"/>
      <c r="I30" s="470"/>
      <c r="J30" s="470"/>
      <c r="K30" s="387"/>
      <c r="L30" s="385" t="s">
        <v>2284</v>
      </c>
      <c r="M30" s="387"/>
      <c r="O30" s="231"/>
      <c r="P30" s="231"/>
      <c r="T30" s="330"/>
      <c r="U30" s="221"/>
      <c r="V30" s="221"/>
      <c r="W30" s="221"/>
      <c r="X30" s="221"/>
      <c r="Y30" s="221"/>
      <c r="Z30" s="221"/>
      <c r="AA30" s="221"/>
      <c r="AB30" s="221"/>
      <c r="AC30" s="221"/>
      <c r="AD30" s="221"/>
      <c r="AE30" s="221"/>
      <c r="AF30" s="221"/>
      <c r="AG30" s="22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CC30" s="353"/>
    </row>
    <row r="31" spans="1:109" s="330" customFormat="1">
      <c r="A31" s="387"/>
      <c r="B31" s="470" t="s">
        <v>2285</v>
      </c>
      <c r="C31" s="470"/>
      <c r="D31" s="470"/>
      <c r="E31" s="470"/>
      <c r="F31" s="470"/>
      <c r="G31" s="470"/>
      <c r="H31" s="470"/>
      <c r="I31" s="470"/>
      <c r="J31" s="320"/>
      <c r="K31" s="320"/>
      <c r="L31" s="385" t="s">
        <v>1589</v>
      </c>
      <c r="M31" s="320"/>
      <c r="U31" s="221"/>
      <c r="V31" s="221"/>
      <c r="W31" s="221"/>
      <c r="X31" s="221"/>
      <c r="Y31" s="221"/>
      <c r="Z31" s="221"/>
      <c r="AA31" s="221"/>
      <c r="AB31" s="221"/>
      <c r="AC31" s="221"/>
      <c r="AD31" s="221"/>
      <c r="AE31" s="221"/>
      <c r="AF31" s="221"/>
      <c r="AG31" s="221"/>
      <c r="AH31" s="388"/>
    </row>
    <row r="32" spans="1:109" s="385" customFormat="1" ht="16.2">
      <c r="B32" s="469" t="s">
        <v>1462</v>
      </c>
      <c r="C32" s="469"/>
      <c r="D32" s="231"/>
      <c r="E32" s="231"/>
      <c r="F32" s="231"/>
      <c r="G32" s="231"/>
      <c r="H32" s="231"/>
      <c r="I32" s="387"/>
      <c r="J32" s="387"/>
      <c r="K32" s="387"/>
      <c r="L32" s="386" t="s">
        <v>2286</v>
      </c>
      <c r="O32" s="231"/>
      <c r="P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231"/>
      <c r="BK32" s="231"/>
      <c r="BL32" s="231"/>
      <c r="BM32" s="231"/>
      <c r="BN32" s="231"/>
      <c r="BO32" s="231"/>
      <c r="BP32" s="231"/>
      <c r="BQ32" s="231"/>
      <c r="BR32" s="231"/>
      <c r="BS32" s="231"/>
      <c r="BT32" s="231"/>
      <c r="BU32" s="231"/>
      <c r="CC32" s="353"/>
    </row>
    <row r="33" spans="1:81" s="385" customFormat="1">
      <c r="B33" s="546" t="s">
        <v>2287</v>
      </c>
      <c r="C33" s="546"/>
      <c r="D33" s="231"/>
      <c r="E33" s="231"/>
      <c r="F33" s="231"/>
      <c r="G33" s="231"/>
      <c r="H33" s="231"/>
      <c r="I33" s="387"/>
      <c r="J33" s="387"/>
      <c r="K33" s="387"/>
      <c r="L33" s="386"/>
      <c r="O33" s="330"/>
      <c r="P33" s="330"/>
      <c r="U33" s="231"/>
      <c r="V33" s="231"/>
      <c r="W33" s="231"/>
      <c r="X33" s="231"/>
      <c r="Y33" s="231"/>
      <c r="Z33" s="231"/>
      <c r="AA33" s="231"/>
      <c r="AB33" s="231"/>
      <c r="AC33" s="231"/>
      <c r="AD33" s="231"/>
      <c r="AE33" s="231"/>
      <c r="AF33" s="231"/>
      <c r="AG33" s="231"/>
      <c r="AH33" s="231"/>
      <c r="AI33" s="353"/>
      <c r="AJ33" s="330"/>
      <c r="AK33" s="330"/>
      <c r="AL33" s="330"/>
      <c r="AM33" s="330"/>
      <c r="AN33" s="330"/>
      <c r="AO33" s="330"/>
      <c r="AP33" s="330"/>
      <c r="AQ33" s="353"/>
      <c r="AR33" s="353"/>
      <c r="AS33" s="353"/>
      <c r="AT33" s="353"/>
      <c r="AU33" s="330"/>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CC33" s="353"/>
    </row>
    <row r="34" spans="1:81" s="385" customFormat="1" ht="16.2">
      <c r="B34" s="546"/>
      <c r="C34" s="546"/>
      <c r="L34" s="320" t="s">
        <v>2288</v>
      </c>
      <c r="O34" s="231"/>
      <c r="P34" s="231"/>
      <c r="T34" s="369"/>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CC34" s="353"/>
    </row>
    <row r="35" spans="1:81" s="385" customFormat="1" ht="16.2">
      <c r="B35" s="469" t="s">
        <v>2289</v>
      </c>
      <c r="C35" s="469"/>
      <c r="D35" s="469"/>
      <c r="E35" s="469"/>
      <c r="F35" s="469"/>
      <c r="G35" s="469"/>
      <c r="H35" s="469"/>
      <c r="I35" s="469"/>
      <c r="J35" s="371"/>
      <c r="K35" s="371"/>
      <c r="L35" s="228" t="s">
        <v>2290</v>
      </c>
      <c r="M35" s="371"/>
      <c r="O35" s="219"/>
      <c r="P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CC35" s="353"/>
    </row>
    <row r="36" spans="1:81" s="385" customFormat="1" ht="16.2">
      <c r="B36" s="469" t="s">
        <v>2291</v>
      </c>
      <c r="C36" s="469"/>
      <c r="D36" s="469"/>
      <c r="E36" s="387"/>
      <c r="F36" s="387"/>
      <c r="G36" s="387"/>
      <c r="H36" s="387"/>
      <c r="I36" s="371"/>
      <c r="J36" s="371"/>
      <c r="K36" s="371"/>
      <c r="L36" s="228" t="s">
        <v>2292</v>
      </c>
      <c r="M36" s="371"/>
      <c r="O36" s="219"/>
      <c r="P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CC36" s="353"/>
    </row>
    <row r="37" spans="1:81" s="385" customFormat="1">
      <c r="B37" s="469" t="s">
        <v>2293</v>
      </c>
      <c r="C37" s="469"/>
      <c r="D37" s="469"/>
      <c r="E37" s="469"/>
      <c r="F37" s="469"/>
      <c r="G37" s="469"/>
      <c r="H37" s="469"/>
      <c r="I37" s="469"/>
      <c r="J37" s="371"/>
      <c r="K37" s="371"/>
      <c r="L37" s="228"/>
      <c r="M37" s="371"/>
      <c r="O37" s="219"/>
      <c r="P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CC37" s="353"/>
    </row>
    <row r="38" spans="1:81" s="385" customFormat="1" ht="16.2">
      <c r="B38" s="469" t="s">
        <v>2294</v>
      </c>
      <c r="C38" s="469"/>
      <c r="D38" s="469"/>
      <c r="E38" s="469"/>
      <c r="F38" s="469"/>
      <c r="G38" s="469"/>
      <c r="H38" s="469"/>
      <c r="I38" s="469"/>
      <c r="J38" s="371"/>
      <c r="K38" s="371"/>
      <c r="L38" s="228" t="s">
        <v>2295</v>
      </c>
      <c r="M38" s="371"/>
      <c r="O38" s="219"/>
      <c r="P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CC38" s="353"/>
    </row>
    <row r="39" spans="1:81" s="385" customFormat="1" ht="16.2">
      <c r="B39" s="469" t="s">
        <v>2296</v>
      </c>
      <c r="C39" s="469"/>
      <c r="D39" s="469"/>
      <c r="E39" s="387"/>
      <c r="F39" s="387"/>
      <c r="G39" s="387"/>
      <c r="H39" s="387"/>
      <c r="I39" s="371"/>
      <c r="J39" s="371"/>
      <c r="K39" s="371"/>
      <c r="L39" s="228" t="s">
        <v>2297</v>
      </c>
      <c r="M39" s="371"/>
      <c r="O39" s="219"/>
      <c r="P39" s="219"/>
      <c r="U39" s="219"/>
      <c r="V39" s="219"/>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CC39" s="353"/>
    </row>
    <row r="40" spans="1:81" s="385" customFormat="1" ht="16.2">
      <c r="B40" s="469" t="s">
        <v>2298</v>
      </c>
      <c r="C40" s="469"/>
      <c r="D40" s="469"/>
      <c r="E40" s="469"/>
      <c r="F40" s="469"/>
      <c r="G40" s="469"/>
      <c r="H40" s="469"/>
      <c r="I40" s="469"/>
      <c r="J40" s="371"/>
      <c r="K40" s="371"/>
      <c r="L40" s="228" t="s">
        <v>2299</v>
      </c>
      <c r="M40" s="371"/>
      <c r="O40" s="219"/>
      <c r="P40" s="219"/>
      <c r="U40" s="219"/>
      <c r="V40" s="219"/>
      <c r="W40" s="219"/>
      <c r="X40" s="219"/>
      <c r="Y40" s="219"/>
      <c r="Z40" s="219"/>
      <c r="AA40" s="219"/>
      <c r="AB40" s="219"/>
      <c r="AC40" s="219"/>
      <c r="AD40" s="219"/>
      <c r="AE40" s="219"/>
      <c r="AF40" s="219"/>
      <c r="AG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CC40" s="353"/>
    </row>
    <row r="41" spans="1:81" s="385" customFormat="1">
      <c r="B41" s="469" t="s">
        <v>2300</v>
      </c>
      <c r="C41" s="469"/>
      <c r="D41" s="469"/>
      <c r="E41" s="469"/>
      <c r="F41" s="469"/>
      <c r="G41" s="469"/>
      <c r="H41" s="469"/>
      <c r="I41" s="469"/>
      <c r="J41" s="371"/>
      <c r="K41" s="371"/>
      <c r="L41" s="228"/>
      <c r="M41" s="371"/>
      <c r="O41" s="219"/>
      <c r="P41" s="219"/>
      <c r="U41" s="219"/>
      <c r="V41" s="219"/>
      <c r="W41" s="219"/>
      <c r="X41" s="219"/>
      <c r="Y41" s="219"/>
      <c r="Z41" s="219"/>
      <c r="AA41" s="219"/>
      <c r="AB41" s="219"/>
      <c r="AC41" s="219"/>
      <c r="AD41" s="219"/>
      <c r="AE41" s="219"/>
      <c r="AF41" s="219"/>
      <c r="AG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CC41" s="353"/>
    </row>
    <row r="42" spans="1:81" s="330" customFormat="1" ht="16.2">
      <c r="A42" s="387"/>
      <c r="B42" s="470" t="s">
        <v>2301</v>
      </c>
      <c r="C42" s="470"/>
      <c r="D42" s="470"/>
      <c r="E42" s="470"/>
      <c r="F42" s="470"/>
      <c r="G42" s="470"/>
      <c r="H42" s="470"/>
      <c r="I42" s="320"/>
      <c r="J42" s="320"/>
      <c r="K42" s="320"/>
      <c r="L42" s="228" t="s">
        <v>2302</v>
      </c>
      <c r="M42" s="320"/>
      <c r="U42" s="221"/>
      <c r="V42" s="221"/>
      <c r="W42" s="221"/>
      <c r="X42" s="221"/>
      <c r="Y42" s="221"/>
      <c r="Z42" s="221"/>
      <c r="AA42" s="221"/>
      <c r="AB42" s="221"/>
      <c r="AC42" s="221"/>
      <c r="AD42" s="221"/>
      <c r="AE42" s="221"/>
      <c r="AF42" s="221"/>
      <c r="AG42" s="221"/>
      <c r="AH42" s="229"/>
    </row>
    <row r="43" spans="1:81" s="330" customFormat="1" ht="16.2">
      <c r="A43" s="387"/>
      <c r="B43" s="470" t="s">
        <v>2303</v>
      </c>
      <c r="C43" s="470"/>
      <c r="D43" s="470"/>
      <c r="E43" s="470"/>
      <c r="F43" s="470"/>
      <c r="G43" s="470"/>
      <c r="H43" s="470"/>
      <c r="I43" s="320"/>
      <c r="J43" s="320"/>
      <c r="K43" s="320"/>
      <c r="L43" s="228" t="s">
        <v>2304</v>
      </c>
      <c r="M43" s="320"/>
      <c r="U43" s="221"/>
      <c r="V43" s="221"/>
      <c r="W43" s="221"/>
      <c r="X43" s="221"/>
      <c r="Y43" s="221"/>
      <c r="Z43" s="221"/>
      <c r="AA43" s="221"/>
      <c r="AB43" s="221"/>
      <c r="AC43" s="221"/>
      <c r="AD43" s="221"/>
      <c r="AE43" s="221"/>
      <c r="AF43" s="221"/>
      <c r="AG43" s="221"/>
      <c r="AH43" s="229"/>
    </row>
    <row r="44" spans="1:81" s="330" customFormat="1" ht="16.2">
      <c r="A44" s="387"/>
      <c r="B44" s="470" t="s">
        <v>2305</v>
      </c>
      <c r="C44" s="470"/>
      <c r="D44" s="470"/>
      <c r="E44" s="470"/>
      <c r="F44" s="470"/>
      <c r="G44" s="470"/>
      <c r="H44" s="470"/>
      <c r="I44" s="470"/>
      <c r="J44" s="320"/>
      <c r="K44" s="320"/>
      <c r="L44" s="385" t="s">
        <v>2306</v>
      </c>
      <c r="M44" s="320"/>
      <c r="U44" s="221"/>
      <c r="V44" s="221"/>
      <c r="W44" s="221"/>
      <c r="X44" s="221"/>
      <c r="Y44" s="221"/>
      <c r="Z44" s="221"/>
      <c r="AA44" s="221"/>
      <c r="AB44" s="221"/>
      <c r="AC44" s="221"/>
      <c r="AD44" s="221"/>
      <c r="AE44" s="221"/>
      <c r="AF44" s="221"/>
      <c r="AG44" s="221"/>
      <c r="AH44" s="365"/>
    </row>
    <row r="45" spans="1:81" s="330" customFormat="1" ht="16.2">
      <c r="A45" s="387"/>
      <c r="B45" s="470" t="s">
        <v>2307</v>
      </c>
      <c r="C45" s="470"/>
      <c r="D45" s="470"/>
      <c r="E45" s="470"/>
      <c r="F45" s="470"/>
      <c r="G45" s="470"/>
      <c r="H45" s="470"/>
      <c r="I45" s="470"/>
      <c r="J45" s="320"/>
      <c r="K45" s="320"/>
      <c r="L45" s="385" t="s">
        <v>2306</v>
      </c>
      <c r="M45" s="320"/>
      <c r="U45" s="221"/>
      <c r="V45" s="221"/>
      <c r="W45" s="221"/>
      <c r="X45" s="221"/>
      <c r="Y45" s="221"/>
      <c r="Z45" s="221"/>
      <c r="AA45" s="221"/>
      <c r="AB45" s="221"/>
      <c r="AC45" s="221"/>
      <c r="AD45" s="221"/>
      <c r="AE45" s="221"/>
      <c r="AF45" s="221"/>
      <c r="AG45" s="221"/>
      <c r="AH45" s="365"/>
    </row>
    <row r="46" spans="1:81" s="330" customFormat="1">
      <c r="A46" s="387"/>
      <c r="B46" s="470" t="s">
        <v>2308</v>
      </c>
      <c r="C46" s="470"/>
      <c r="D46" s="470"/>
      <c r="E46" s="470"/>
      <c r="F46" s="470"/>
      <c r="G46" s="470"/>
      <c r="H46" s="470"/>
      <c r="I46" s="470"/>
      <c r="J46" s="320"/>
      <c r="K46" s="320"/>
      <c r="L46" s="385" t="s">
        <v>1622</v>
      </c>
      <c r="M46" s="320"/>
      <c r="U46" s="353"/>
      <c r="V46" s="353"/>
      <c r="W46" s="353"/>
      <c r="X46" s="353"/>
      <c r="Y46" s="353"/>
      <c r="Z46" s="353"/>
      <c r="AA46" s="353"/>
      <c r="AB46" s="353"/>
      <c r="AC46" s="353"/>
      <c r="AD46" s="353"/>
      <c r="AE46" s="353"/>
      <c r="AF46" s="353"/>
      <c r="AG46" s="353"/>
      <c r="AH46" s="365"/>
    </row>
    <row r="47" spans="1:81" s="330" customFormat="1" ht="16.2">
      <c r="A47" s="387"/>
      <c r="B47" s="470" t="s">
        <v>2309</v>
      </c>
      <c r="C47" s="470"/>
      <c r="D47" s="470"/>
      <c r="E47" s="470"/>
      <c r="F47" s="470"/>
      <c r="G47" s="470"/>
      <c r="H47" s="470"/>
      <c r="I47" s="320"/>
      <c r="J47" s="320"/>
      <c r="K47" s="320"/>
      <c r="L47" s="385" t="s">
        <v>2310</v>
      </c>
      <c r="M47" s="320"/>
      <c r="U47" s="353"/>
      <c r="V47" s="353"/>
      <c r="W47" s="353"/>
      <c r="X47" s="353"/>
      <c r="Y47" s="353"/>
      <c r="Z47" s="353"/>
      <c r="AA47" s="353"/>
      <c r="AB47" s="353"/>
      <c r="AC47" s="353"/>
      <c r="AD47" s="353"/>
      <c r="AE47" s="353"/>
      <c r="AF47" s="353"/>
      <c r="AG47" s="353"/>
      <c r="AH47" s="365"/>
    </row>
    <row r="48" spans="1:81" s="330" customFormat="1" ht="16.2">
      <c r="A48" s="387"/>
      <c r="B48" s="470" t="s">
        <v>2311</v>
      </c>
      <c r="C48" s="470"/>
      <c r="D48" s="470"/>
      <c r="E48" s="470"/>
      <c r="F48" s="470"/>
      <c r="G48" s="470"/>
      <c r="H48" s="470"/>
      <c r="I48" s="470"/>
      <c r="J48" s="320"/>
      <c r="K48" s="320"/>
      <c r="L48" s="385" t="s">
        <v>2312</v>
      </c>
      <c r="M48" s="320"/>
      <c r="U48" s="353"/>
      <c r="V48" s="353"/>
      <c r="W48" s="353"/>
      <c r="X48" s="353"/>
      <c r="Y48" s="353"/>
      <c r="Z48" s="353"/>
      <c r="AA48" s="353"/>
      <c r="AB48" s="353"/>
      <c r="AC48" s="353"/>
      <c r="AD48" s="353"/>
      <c r="AE48" s="353"/>
      <c r="AF48" s="353"/>
      <c r="AG48" s="353"/>
      <c r="AH48" s="365"/>
    </row>
    <row r="49" spans="1:35" s="330" customFormat="1" ht="16.2">
      <c r="A49" s="387"/>
      <c r="B49" s="470" t="s">
        <v>2313</v>
      </c>
      <c r="C49" s="470"/>
      <c r="D49" s="470"/>
      <c r="E49" s="470"/>
      <c r="F49" s="470"/>
      <c r="G49" s="470"/>
      <c r="H49" s="470"/>
      <c r="I49" s="320"/>
      <c r="J49" s="320"/>
      <c r="K49" s="320"/>
      <c r="L49" s="385" t="s">
        <v>2314</v>
      </c>
      <c r="M49" s="320"/>
      <c r="U49" s="353"/>
      <c r="V49" s="353"/>
      <c r="W49" s="353"/>
      <c r="X49" s="353"/>
      <c r="Y49" s="353"/>
      <c r="Z49" s="353"/>
      <c r="AA49" s="353"/>
      <c r="AB49" s="353"/>
      <c r="AC49" s="353"/>
      <c r="AD49" s="353"/>
      <c r="AE49" s="353"/>
      <c r="AF49" s="353"/>
      <c r="AG49" s="353"/>
      <c r="AH49" s="365"/>
    </row>
    <row r="50" spans="1:35" s="330" customFormat="1">
      <c r="A50" s="387"/>
      <c r="B50" s="548" t="s">
        <v>2315</v>
      </c>
      <c r="C50" s="548"/>
      <c r="D50" s="548"/>
      <c r="E50" s="548"/>
      <c r="F50" s="548"/>
      <c r="G50" s="548"/>
      <c r="H50" s="548"/>
      <c r="I50" s="548"/>
      <c r="J50" s="389"/>
      <c r="K50" s="389"/>
      <c r="L50" s="385"/>
      <c r="M50" s="389"/>
      <c r="U50" s="353"/>
      <c r="V50" s="353"/>
      <c r="W50" s="353"/>
      <c r="X50" s="353"/>
      <c r="Y50" s="353"/>
      <c r="Z50" s="353"/>
      <c r="AA50" s="353"/>
      <c r="AB50" s="353"/>
      <c r="AC50" s="353"/>
      <c r="AD50" s="353"/>
      <c r="AE50" s="353"/>
      <c r="AF50" s="353"/>
      <c r="AG50" s="353"/>
      <c r="AH50" s="365"/>
      <c r="AI50" s="365"/>
    </row>
    <row r="51" spans="1:35" s="330" customFormat="1" ht="16.2">
      <c r="A51" s="387"/>
      <c r="B51" s="548" t="s">
        <v>2316</v>
      </c>
      <c r="C51" s="548"/>
      <c r="D51" s="548"/>
      <c r="E51" s="548"/>
      <c r="F51" s="548"/>
      <c r="G51" s="548"/>
      <c r="H51" s="548"/>
      <c r="I51" s="548"/>
      <c r="J51" s="548"/>
      <c r="K51" s="389"/>
      <c r="L51" s="386" t="s">
        <v>2317</v>
      </c>
      <c r="M51" s="389"/>
      <c r="U51" s="221"/>
      <c r="V51" s="221"/>
      <c r="W51" s="221"/>
      <c r="X51" s="221"/>
      <c r="Y51" s="221"/>
      <c r="Z51" s="221"/>
      <c r="AA51" s="221"/>
      <c r="AB51" s="221"/>
      <c r="AC51" s="221"/>
      <c r="AD51" s="221"/>
      <c r="AE51" s="221"/>
      <c r="AF51" s="221"/>
      <c r="AG51" s="221"/>
      <c r="AH51" s="365"/>
    </row>
    <row r="52" spans="1:35" s="330" customFormat="1" ht="16.2">
      <c r="A52" s="387"/>
      <c r="B52" s="548" t="s">
        <v>2318</v>
      </c>
      <c r="C52" s="548"/>
      <c r="D52" s="548"/>
      <c r="E52" s="548"/>
      <c r="F52" s="548"/>
      <c r="G52" s="548"/>
      <c r="H52" s="548"/>
      <c r="I52" s="548"/>
      <c r="J52" s="389"/>
      <c r="K52" s="390"/>
      <c r="L52" s="386" t="s">
        <v>2319</v>
      </c>
      <c r="M52" s="390"/>
      <c r="U52" s="221"/>
      <c r="V52" s="221"/>
      <c r="W52" s="221"/>
      <c r="X52" s="221"/>
      <c r="Y52" s="221"/>
      <c r="Z52" s="221"/>
      <c r="AA52" s="221"/>
      <c r="AB52" s="221"/>
      <c r="AC52" s="221"/>
      <c r="AD52" s="221"/>
      <c r="AE52" s="221"/>
      <c r="AF52" s="221"/>
      <c r="AG52" s="221"/>
      <c r="AH52" s="365"/>
    </row>
    <row r="53" spans="1:35" s="330" customFormat="1" ht="16.2">
      <c r="A53" s="387"/>
      <c r="B53" s="548" t="s">
        <v>2320</v>
      </c>
      <c r="C53" s="548"/>
      <c r="D53" s="548"/>
      <c r="E53" s="548"/>
      <c r="F53" s="548"/>
      <c r="G53" s="548"/>
      <c r="H53" s="548"/>
      <c r="I53" s="548"/>
      <c r="J53" s="389"/>
      <c r="K53" s="390"/>
      <c r="L53" s="386" t="s">
        <v>2321</v>
      </c>
      <c r="M53" s="390"/>
      <c r="U53" s="221"/>
      <c r="V53" s="221"/>
      <c r="W53" s="221"/>
      <c r="X53" s="221"/>
      <c r="Y53" s="221"/>
      <c r="Z53" s="221"/>
      <c r="AA53" s="221"/>
      <c r="AB53" s="221"/>
      <c r="AC53" s="221"/>
      <c r="AD53" s="221"/>
      <c r="AE53" s="221"/>
      <c r="AF53" s="221"/>
      <c r="AG53" s="221"/>
      <c r="AH53" s="365"/>
    </row>
    <row r="54" spans="1:35" s="330" customFormat="1">
      <c r="A54" s="387"/>
      <c r="B54" s="371" t="s">
        <v>2322</v>
      </c>
      <c r="C54" s="371"/>
      <c r="D54" s="371"/>
      <c r="E54" s="371"/>
      <c r="F54" s="371"/>
      <c r="G54" s="371"/>
      <c r="H54" s="371"/>
      <c r="I54" s="371"/>
      <c r="J54" s="371"/>
      <c r="K54" s="371"/>
      <c r="L54" s="391"/>
      <c r="M54" s="371"/>
      <c r="AH54" s="365"/>
    </row>
    <row r="55" spans="1:35" s="330" customFormat="1">
      <c r="A55" s="387"/>
      <c r="B55" s="469" t="s">
        <v>2323</v>
      </c>
      <c r="C55" s="469"/>
      <c r="D55" s="469"/>
      <c r="E55" s="469"/>
      <c r="F55" s="469"/>
      <c r="G55" s="469"/>
      <c r="H55" s="469"/>
      <c r="I55" s="469"/>
      <c r="J55" s="371"/>
      <c r="K55" s="371"/>
      <c r="L55" s="391"/>
      <c r="M55" s="371"/>
      <c r="AH55" s="365"/>
    </row>
    <row r="56" spans="1:35" s="330" customFormat="1">
      <c r="A56" s="387"/>
      <c r="B56" s="469" t="s">
        <v>2324</v>
      </c>
      <c r="C56" s="469"/>
      <c r="D56" s="469"/>
      <c r="E56" s="469"/>
      <c r="F56" s="469"/>
      <c r="G56" s="469"/>
      <c r="H56" s="469"/>
      <c r="I56" s="469"/>
      <c r="J56" s="371"/>
      <c r="K56" s="371"/>
      <c r="L56" s="385"/>
      <c r="M56" s="371"/>
      <c r="AH56" s="365"/>
    </row>
    <row r="57" spans="1:35" s="330" customFormat="1" ht="16.2">
      <c r="A57" s="387"/>
      <c r="B57" s="551" t="s">
        <v>2325</v>
      </c>
      <c r="C57" s="551"/>
      <c r="D57" s="551"/>
      <c r="E57" s="551"/>
      <c r="F57" s="551"/>
      <c r="G57" s="551"/>
      <c r="H57" s="551"/>
      <c r="I57" s="551"/>
      <c r="J57" s="392"/>
      <c r="K57" s="392"/>
      <c r="L57" s="385" t="s">
        <v>2326</v>
      </c>
      <c r="M57" s="392"/>
      <c r="U57" s="227"/>
      <c r="V57" s="227"/>
      <c r="W57" s="227"/>
      <c r="X57" s="227"/>
      <c r="Y57" s="227"/>
      <c r="Z57" s="227"/>
      <c r="AA57" s="227"/>
      <c r="AB57" s="227"/>
      <c r="AC57" s="227"/>
      <c r="AD57" s="227"/>
      <c r="AE57" s="227"/>
      <c r="AF57" s="227"/>
      <c r="AG57" s="227"/>
      <c r="AH57" s="365"/>
    </row>
    <row r="58" spans="1:35" s="330" customFormat="1">
      <c r="A58" s="387"/>
      <c r="B58" s="548" t="s">
        <v>2327</v>
      </c>
      <c r="C58" s="548"/>
      <c r="D58" s="548"/>
      <c r="E58" s="548"/>
      <c r="F58" s="548"/>
      <c r="G58" s="548"/>
      <c r="H58" s="548"/>
      <c r="I58" s="548"/>
      <c r="J58" s="390"/>
      <c r="K58" s="390"/>
      <c r="L58" s="386" t="s">
        <v>2249</v>
      </c>
      <c r="M58" s="390"/>
      <c r="U58" s="221"/>
      <c r="V58" s="221"/>
      <c r="W58" s="221"/>
      <c r="X58" s="221"/>
      <c r="Y58" s="221"/>
      <c r="Z58" s="221"/>
      <c r="AA58" s="221"/>
      <c r="AB58" s="221"/>
      <c r="AC58" s="221"/>
      <c r="AD58" s="221"/>
      <c r="AE58" s="221"/>
      <c r="AF58" s="221"/>
      <c r="AG58" s="221"/>
      <c r="AH58" s="365"/>
    </row>
    <row r="59" spans="1:35" s="330" customFormat="1">
      <c r="A59" s="387"/>
      <c r="B59" s="548" t="s">
        <v>1086</v>
      </c>
      <c r="C59" s="548"/>
      <c r="D59" s="548"/>
      <c r="E59" s="548"/>
      <c r="F59" s="548"/>
      <c r="G59" s="548"/>
      <c r="H59" s="548"/>
      <c r="I59" s="548"/>
      <c r="J59" s="390"/>
      <c r="K59" s="390"/>
      <c r="L59" s="386"/>
      <c r="M59" s="390"/>
      <c r="U59" s="221"/>
      <c r="V59" s="221"/>
      <c r="W59" s="221"/>
      <c r="X59" s="221"/>
      <c r="Y59" s="221"/>
      <c r="Z59" s="221"/>
      <c r="AA59" s="221"/>
      <c r="AB59" s="221"/>
      <c r="AC59" s="221"/>
      <c r="AD59" s="221"/>
      <c r="AE59" s="221"/>
      <c r="AF59" s="221"/>
      <c r="AG59" s="221"/>
      <c r="AH59" s="365"/>
    </row>
    <row r="60" spans="1:35" s="330" customFormat="1">
      <c r="A60" s="387"/>
      <c r="B60" s="548" t="s">
        <v>2328</v>
      </c>
      <c r="C60" s="548"/>
      <c r="D60" s="548"/>
      <c r="E60" s="548"/>
      <c r="F60" s="548"/>
      <c r="G60" s="548"/>
      <c r="H60" s="548"/>
      <c r="I60" s="548"/>
      <c r="J60" s="548"/>
      <c r="K60" s="390"/>
      <c r="L60" s="386" t="s">
        <v>2329</v>
      </c>
      <c r="M60" s="390"/>
      <c r="U60" s="221"/>
      <c r="V60" s="221"/>
      <c r="W60" s="221"/>
      <c r="X60" s="221"/>
      <c r="Y60" s="221"/>
      <c r="Z60" s="221"/>
      <c r="AA60" s="221"/>
      <c r="AB60" s="221"/>
      <c r="AC60" s="221"/>
      <c r="AD60" s="221"/>
      <c r="AE60" s="221"/>
      <c r="AF60" s="221"/>
      <c r="AG60" s="221"/>
      <c r="AH60" s="365"/>
    </row>
    <row r="61" spans="1:35" s="330" customFormat="1">
      <c r="A61" s="387"/>
      <c r="B61" s="548" t="s">
        <v>2330</v>
      </c>
      <c r="C61" s="548"/>
      <c r="D61" s="548"/>
      <c r="E61" s="548"/>
      <c r="F61" s="548"/>
      <c r="G61" s="548"/>
      <c r="H61" s="548"/>
      <c r="I61" s="548"/>
      <c r="J61" s="548"/>
      <c r="K61" s="390"/>
      <c r="L61" s="386" t="s">
        <v>2331</v>
      </c>
      <c r="M61" s="390"/>
      <c r="U61" s="221"/>
      <c r="V61" s="221"/>
      <c r="W61" s="221"/>
      <c r="X61" s="221"/>
      <c r="Y61" s="221"/>
      <c r="Z61" s="221"/>
      <c r="AA61" s="221"/>
      <c r="AB61" s="221"/>
      <c r="AC61" s="221"/>
      <c r="AD61" s="221"/>
      <c r="AE61" s="221"/>
      <c r="AF61" s="221"/>
      <c r="AG61" s="221"/>
      <c r="AH61" s="365"/>
    </row>
    <row r="62" spans="1:35" s="330" customFormat="1">
      <c r="A62" s="387"/>
      <c r="B62" s="548" t="s">
        <v>2332</v>
      </c>
      <c r="C62" s="548"/>
      <c r="D62" s="548"/>
      <c r="E62" s="548"/>
      <c r="F62" s="548"/>
      <c r="G62" s="548"/>
      <c r="H62" s="548"/>
      <c r="I62" s="548"/>
      <c r="J62" s="548"/>
      <c r="K62" s="390"/>
      <c r="L62" s="386" t="s">
        <v>2333</v>
      </c>
      <c r="M62" s="390"/>
      <c r="U62" s="221"/>
      <c r="V62" s="221"/>
      <c r="W62" s="221"/>
      <c r="X62" s="221"/>
      <c r="Y62" s="221"/>
      <c r="Z62" s="221"/>
      <c r="AA62" s="221"/>
      <c r="AB62" s="221"/>
      <c r="AC62" s="221"/>
      <c r="AD62" s="221"/>
      <c r="AE62" s="221"/>
      <c r="AF62" s="221"/>
      <c r="AG62" s="221"/>
      <c r="AH62" s="365"/>
    </row>
    <row r="63" spans="1:35">
      <c r="I63" s="393"/>
      <c r="J63" s="393"/>
      <c r="K63" s="393"/>
      <c r="L63" s="393"/>
    </row>
    <row r="64" spans="1:35">
      <c r="I64" s="393"/>
      <c r="J64" s="393"/>
      <c r="K64" s="393"/>
      <c r="L64" s="393"/>
    </row>
    <row r="65" spans="9:12">
      <c r="I65" s="393"/>
      <c r="J65" s="393"/>
      <c r="K65" s="393"/>
      <c r="L65" s="393"/>
    </row>
    <row r="66" spans="9:12">
      <c r="I66" s="393"/>
      <c r="J66" s="393"/>
      <c r="K66" s="393"/>
      <c r="L66" s="393"/>
    </row>
    <row r="67" spans="9:12">
      <c r="I67" s="393"/>
      <c r="J67" s="393"/>
      <c r="K67" s="393"/>
      <c r="L67" s="393"/>
    </row>
    <row r="68" spans="9:12">
      <c r="I68" s="393"/>
      <c r="J68" s="393"/>
      <c r="K68" s="393"/>
      <c r="L68" s="393"/>
    </row>
    <row r="69" spans="9:12">
      <c r="I69" s="393"/>
      <c r="J69" s="393"/>
      <c r="K69" s="393"/>
      <c r="L69" s="393"/>
    </row>
    <row r="70" spans="9:12">
      <c r="I70" s="393"/>
      <c r="J70" s="393"/>
      <c r="K70" s="393"/>
      <c r="L70" s="393"/>
    </row>
    <row r="71" spans="9:12">
      <c r="I71" s="393"/>
      <c r="J71" s="393"/>
      <c r="K71" s="393"/>
      <c r="L71" s="393"/>
    </row>
    <row r="72" spans="9:12">
      <c r="I72" s="393"/>
      <c r="J72" s="393"/>
      <c r="K72" s="393"/>
      <c r="L72" s="393"/>
    </row>
    <row r="73" spans="9:12">
      <c r="I73" s="393"/>
      <c r="J73" s="393"/>
      <c r="K73" s="393"/>
      <c r="L73" s="393"/>
    </row>
    <row r="74" spans="9:12">
      <c r="I74" s="393"/>
      <c r="J74" s="393"/>
      <c r="K74" s="393"/>
      <c r="L74" s="393"/>
    </row>
    <row r="75" spans="9:12">
      <c r="I75" s="393"/>
      <c r="J75" s="393"/>
      <c r="K75" s="393"/>
      <c r="L75" s="393"/>
    </row>
    <row r="76" spans="9:12">
      <c r="I76" s="393"/>
      <c r="J76" s="393"/>
      <c r="K76" s="393"/>
      <c r="L76" s="393"/>
    </row>
    <row r="77" spans="9:12">
      <c r="I77" s="393"/>
      <c r="J77" s="393"/>
      <c r="K77" s="393"/>
      <c r="L77" s="393"/>
    </row>
    <row r="78" spans="9:12">
      <c r="I78" s="393"/>
      <c r="J78" s="393"/>
      <c r="K78" s="393"/>
      <c r="L78" s="393"/>
    </row>
    <row r="79" spans="9:12">
      <c r="I79" s="393"/>
      <c r="J79" s="393"/>
      <c r="K79" s="393"/>
      <c r="L79" s="393"/>
    </row>
    <row r="80" spans="9:12">
      <c r="I80" s="393"/>
      <c r="J80" s="393"/>
      <c r="K80" s="393"/>
      <c r="L80" s="393"/>
    </row>
    <row r="81" spans="9:12">
      <c r="I81" s="393"/>
      <c r="J81" s="393"/>
      <c r="K81" s="393"/>
      <c r="L81" s="393"/>
    </row>
    <row r="82" spans="9:12">
      <c r="I82" s="393"/>
      <c r="J82" s="393"/>
      <c r="K82" s="393"/>
      <c r="L82" s="393"/>
    </row>
    <row r="83" spans="9:12">
      <c r="I83" s="393"/>
      <c r="J83" s="393"/>
      <c r="K83" s="393"/>
      <c r="L83" s="393"/>
    </row>
    <row r="84" spans="9:12">
      <c r="I84" s="393"/>
      <c r="J84" s="393"/>
      <c r="K84" s="393"/>
      <c r="L84" s="393"/>
    </row>
    <row r="85" spans="9:12">
      <c r="I85" s="393"/>
      <c r="J85" s="393"/>
      <c r="K85" s="393"/>
      <c r="L85" s="393"/>
    </row>
    <row r="86" spans="9:12">
      <c r="I86" s="393"/>
      <c r="J86" s="393"/>
      <c r="K86" s="393"/>
      <c r="L86" s="393"/>
    </row>
    <row r="87" spans="9:12">
      <c r="I87" s="393"/>
      <c r="J87" s="393"/>
      <c r="K87" s="393"/>
      <c r="L87" s="393"/>
    </row>
    <row r="88" spans="9:12">
      <c r="I88" s="393"/>
      <c r="J88" s="393"/>
      <c r="K88" s="393"/>
      <c r="L88" s="393"/>
    </row>
    <row r="89" spans="9:12">
      <c r="I89" s="393"/>
      <c r="J89" s="393"/>
      <c r="K89" s="393"/>
      <c r="L89" s="393"/>
    </row>
    <row r="90" spans="9:12">
      <c r="I90" s="393"/>
      <c r="J90" s="393"/>
      <c r="K90" s="393"/>
      <c r="L90" s="393"/>
    </row>
    <row r="91" spans="9:12">
      <c r="I91" s="393"/>
      <c r="J91" s="393"/>
      <c r="K91" s="393"/>
      <c r="L91" s="393"/>
    </row>
    <row r="92" spans="9:12">
      <c r="I92" s="393"/>
      <c r="J92" s="393"/>
      <c r="K92" s="393"/>
      <c r="L92" s="393"/>
    </row>
    <row r="93" spans="9:12">
      <c r="I93" s="393"/>
      <c r="J93" s="393"/>
      <c r="K93" s="393"/>
      <c r="L93" s="393"/>
    </row>
    <row r="94" spans="9:12">
      <c r="I94" s="393"/>
      <c r="J94" s="393"/>
      <c r="K94" s="393"/>
      <c r="L94" s="393"/>
    </row>
    <row r="95" spans="9:12">
      <c r="I95" s="393"/>
      <c r="J95" s="393"/>
      <c r="K95" s="393"/>
      <c r="L95" s="393"/>
    </row>
    <row r="96" spans="9:12">
      <c r="I96" s="393"/>
      <c r="J96" s="393"/>
      <c r="K96" s="393"/>
      <c r="L96" s="393"/>
    </row>
    <row r="97" spans="9:12">
      <c r="I97" s="393"/>
      <c r="J97" s="393"/>
      <c r="K97" s="393"/>
      <c r="L97" s="393"/>
    </row>
    <row r="98" spans="9:12">
      <c r="I98" s="393"/>
      <c r="J98" s="393"/>
      <c r="K98" s="393"/>
      <c r="L98" s="393"/>
    </row>
    <row r="99" spans="9:12">
      <c r="I99" s="393"/>
      <c r="J99" s="393"/>
      <c r="K99" s="393"/>
      <c r="L99" s="393"/>
    </row>
    <row r="100" spans="9:12">
      <c r="I100" s="393"/>
      <c r="J100" s="393"/>
      <c r="K100" s="393"/>
      <c r="L100" s="393"/>
    </row>
    <row r="101" spans="9:12">
      <c r="I101" s="393"/>
      <c r="J101" s="393"/>
      <c r="K101" s="393"/>
      <c r="L101" s="393"/>
    </row>
    <row r="102" spans="9:12">
      <c r="I102" s="393"/>
      <c r="J102" s="393"/>
      <c r="K102" s="393"/>
      <c r="L102" s="393"/>
    </row>
    <row r="103" spans="9:12">
      <c r="I103" s="393"/>
      <c r="J103" s="393"/>
      <c r="K103" s="393"/>
      <c r="L103" s="393"/>
    </row>
    <row r="104" spans="9:12">
      <c r="I104" s="393"/>
      <c r="J104" s="393"/>
      <c r="K104" s="393"/>
      <c r="L104" s="393"/>
    </row>
    <row r="105" spans="9:12">
      <c r="I105" s="393"/>
      <c r="J105" s="393"/>
      <c r="K105" s="393"/>
      <c r="L105" s="393"/>
    </row>
    <row r="106" spans="9:12">
      <c r="I106" s="393"/>
      <c r="J106" s="393"/>
      <c r="K106" s="393"/>
      <c r="L106" s="393"/>
    </row>
    <row r="107" spans="9:12">
      <c r="I107" s="393"/>
      <c r="J107" s="393"/>
      <c r="K107" s="393"/>
      <c r="L107" s="393"/>
    </row>
    <row r="108" spans="9:12">
      <c r="I108" s="393"/>
      <c r="J108" s="393"/>
      <c r="K108" s="393"/>
      <c r="L108" s="393"/>
    </row>
    <row r="109" spans="9:12">
      <c r="I109" s="393"/>
      <c r="J109" s="393"/>
      <c r="K109" s="393"/>
      <c r="L109" s="393"/>
    </row>
    <row r="110" spans="9:12">
      <c r="I110" s="393"/>
      <c r="J110" s="393"/>
      <c r="K110" s="393"/>
      <c r="L110" s="393"/>
    </row>
    <row r="111" spans="9:12">
      <c r="I111" s="393"/>
      <c r="J111" s="393"/>
      <c r="K111" s="393"/>
      <c r="L111" s="393"/>
    </row>
    <row r="112" spans="9:12">
      <c r="I112" s="393"/>
      <c r="J112" s="393"/>
      <c r="K112" s="393"/>
      <c r="L112" s="393"/>
    </row>
    <row r="113" spans="9:12">
      <c r="I113" s="393"/>
      <c r="J113" s="393"/>
      <c r="K113" s="393"/>
      <c r="L113" s="393"/>
    </row>
    <row r="114" spans="9:12">
      <c r="I114" s="393"/>
      <c r="J114" s="393"/>
      <c r="K114" s="393"/>
      <c r="L114" s="393"/>
    </row>
    <row r="115" spans="9:12">
      <c r="I115" s="393"/>
      <c r="J115" s="393"/>
      <c r="K115" s="393"/>
      <c r="L115" s="393"/>
    </row>
    <row r="116" spans="9:12">
      <c r="I116" s="393"/>
      <c r="J116" s="393"/>
      <c r="K116" s="393"/>
      <c r="L116" s="393"/>
    </row>
    <row r="117" spans="9:12">
      <c r="I117" s="393"/>
      <c r="J117" s="393"/>
      <c r="K117" s="393"/>
      <c r="L117" s="393"/>
    </row>
    <row r="118" spans="9:12">
      <c r="I118" s="393"/>
      <c r="J118" s="393"/>
      <c r="K118" s="393"/>
      <c r="L118" s="393"/>
    </row>
    <row r="119" spans="9:12">
      <c r="I119" s="393"/>
      <c r="J119" s="393"/>
      <c r="K119" s="393"/>
      <c r="L119" s="393"/>
    </row>
    <row r="120" spans="9:12">
      <c r="I120" s="393"/>
      <c r="J120" s="393"/>
      <c r="K120" s="393"/>
      <c r="L120" s="393"/>
    </row>
    <row r="121" spans="9:12">
      <c r="I121" s="393"/>
      <c r="J121" s="393"/>
      <c r="K121" s="393"/>
      <c r="L121" s="393"/>
    </row>
    <row r="122" spans="9:12">
      <c r="I122" s="393"/>
      <c r="J122" s="393"/>
      <c r="K122" s="393"/>
      <c r="L122" s="393"/>
    </row>
    <row r="123" spans="9:12">
      <c r="I123" s="393"/>
      <c r="J123" s="393"/>
      <c r="K123" s="393"/>
      <c r="L123" s="393"/>
    </row>
    <row r="124" spans="9:12">
      <c r="I124" s="393"/>
      <c r="J124" s="393"/>
      <c r="K124" s="393"/>
      <c r="L124" s="393"/>
    </row>
    <row r="125" spans="9:12">
      <c r="I125" s="393"/>
      <c r="J125" s="393"/>
      <c r="K125" s="393"/>
      <c r="L125" s="393"/>
    </row>
    <row r="126" spans="9:12">
      <c r="I126" s="393"/>
      <c r="J126" s="393"/>
      <c r="K126" s="393"/>
      <c r="L126" s="393"/>
    </row>
    <row r="127" spans="9:12">
      <c r="I127" s="393"/>
      <c r="J127" s="393"/>
      <c r="K127" s="393"/>
      <c r="L127" s="393"/>
    </row>
    <row r="128" spans="9:12">
      <c r="I128" s="393"/>
      <c r="J128" s="393"/>
      <c r="K128" s="393"/>
      <c r="L128" s="393"/>
    </row>
    <row r="129" spans="9:12">
      <c r="I129" s="393"/>
      <c r="J129" s="393"/>
      <c r="K129" s="393"/>
      <c r="L129" s="393"/>
    </row>
    <row r="130" spans="9:12">
      <c r="I130" s="393"/>
      <c r="J130" s="393"/>
      <c r="K130" s="393"/>
      <c r="L130" s="393"/>
    </row>
    <row r="131" spans="9:12">
      <c r="I131" s="393"/>
      <c r="J131" s="393"/>
      <c r="K131" s="393"/>
      <c r="L131" s="393"/>
    </row>
    <row r="132" spans="9:12">
      <c r="I132" s="393"/>
      <c r="J132" s="393"/>
      <c r="K132" s="393"/>
      <c r="L132" s="393"/>
    </row>
    <row r="133" spans="9:12">
      <c r="I133" s="393"/>
      <c r="J133" s="393"/>
      <c r="K133" s="393"/>
      <c r="L133" s="393"/>
    </row>
    <row r="134" spans="9:12">
      <c r="I134" s="393"/>
      <c r="J134" s="393"/>
      <c r="K134" s="393"/>
      <c r="L134" s="393"/>
    </row>
    <row r="135" spans="9:12">
      <c r="I135" s="393"/>
      <c r="J135" s="393"/>
      <c r="K135" s="393"/>
      <c r="L135" s="393"/>
    </row>
    <row r="136" spans="9:12">
      <c r="I136" s="393"/>
      <c r="J136" s="393"/>
      <c r="K136" s="393"/>
      <c r="L136" s="393"/>
    </row>
    <row r="137" spans="9:12">
      <c r="I137" s="393"/>
      <c r="J137" s="393"/>
      <c r="K137" s="393"/>
      <c r="L137" s="393"/>
    </row>
    <row r="138" spans="9:12">
      <c r="I138" s="393"/>
      <c r="J138" s="393"/>
      <c r="K138" s="393"/>
      <c r="L138" s="393"/>
    </row>
    <row r="139" spans="9:12">
      <c r="I139" s="393"/>
      <c r="J139" s="393"/>
      <c r="K139" s="393"/>
      <c r="L139" s="393"/>
    </row>
    <row r="140" spans="9:12">
      <c r="I140" s="393"/>
      <c r="J140" s="393"/>
      <c r="K140" s="393"/>
      <c r="L140" s="393"/>
    </row>
    <row r="141" spans="9:12">
      <c r="I141" s="393"/>
      <c r="J141" s="393"/>
      <c r="K141" s="393"/>
      <c r="L141" s="393"/>
    </row>
    <row r="142" spans="9:12">
      <c r="I142" s="393"/>
      <c r="J142" s="393"/>
      <c r="K142" s="393"/>
      <c r="L142" s="393"/>
    </row>
    <row r="143" spans="9:12">
      <c r="I143" s="393"/>
      <c r="J143" s="393"/>
      <c r="K143" s="393"/>
      <c r="L143" s="393"/>
    </row>
    <row r="144" spans="9:12">
      <c r="I144" s="393"/>
      <c r="J144" s="393"/>
      <c r="K144" s="393"/>
      <c r="L144" s="393"/>
    </row>
    <row r="145" spans="9:12">
      <c r="I145" s="393"/>
      <c r="J145" s="393"/>
      <c r="K145" s="393"/>
      <c r="L145" s="393"/>
    </row>
    <row r="146" spans="9:12">
      <c r="I146" s="393"/>
      <c r="J146" s="393"/>
      <c r="K146" s="393"/>
      <c r="L146" s="393"/>
    </row>
    <row r="147" spans="9:12">
      <c r="I147" s="393"/>
      <c r="J147" s="393"/>
      <c r="K147" s="393"/>
      <c r="L147" s="393"/>
    </row>
    <row r="148" spans="9:12">
      <c r="I148" s="393"/>
      <c r="J148" s="393"/>
      <c r="K148" s="393"/>
      <c r="L148" s="393"/>
    </row>
    <row r="149" spans="9:12">
      <c r="I149" s="393"/>
      <c r="J149" s="393"/>
      <c r="K149" s="393"/>
      <c r="L149" s="393"/>
    </row>
    <row r="150" spans="9:12">
      <c r="I150" s="393"/>
      <c r="J150" s="393"/>
      <c r="K150" s="393"/>
      <c r="L150" s="393"/>
    </row>
    <row r="151" spans="9:12">
      <c r="I151" s="393"/>
      <c r="J151" s="393"/>
      <c r="K151" s="393"/>
      <c r="L151" s="393"/>
    </row>
    <row r="152" spans="9:12">
      <c r="I152" s="393"/>
      <c r="J152" s="393"/>
      <c r="K152" s="393"/>
      <c r="L152" s="393"/>
    </row>
    <row r="153" spans="9:12">
      <c r="I153" s="393"/>
      <c r="J153" s="393"/>
      <c r="K153" s="393"/>
      <c r="L153" s="393"/>
    </row>
    <row r="154" spans="9:12">
      <c r="I154" s="393"/>
      <c r="J154" s="393"/>
      <c r="K154" s="393"/>
      <c r="L154" s="393"/>
    </row>
    <row r="155" spans="9:12">
      <c r="I155" s="393"/>
      <c r="J155" s="393"/>
      <c r="K155" s="393"/>
      <c r="L155" s="393"/>
    </row>
    <row r="156" spans="9:12">
      <c r="I156" s="393"/>
      <c r="J156" s="393"/>
      <c r="K156" s="393"/>
      <c r="L156" s="393"/>
    </row>
    <row r="157" spans="9:12">
      <c r="I157" s="393"/>
      <c r="J157" s="393"/>
      <c r="K157" s="393"/>
      <c r="L157" s="393"/>
    </row>
    <row r="158" spans="9:12">
      <c r="I158" s="393"/>
      <c r="J158" s="393"/>
      <c r="K158" s="393"/>
      <c r="L158" s="393"/>
    </row>
    <row r="159" spans="9:12">
      <c r="I159" s="393"/>
      <c r="J159" s="393"/>
      <c r="K159" s="393"/>
      <c r="L159" s="393"/>
    </row>
    <row r="160" spans="9:12">
      <c r="I160" s="393"/>
      <c r="J160" s="393"/>
      <c r="K160" s="393"/>
      <c r="L160" s="393"/>
    </row>
    <row r="161" spans="9:12">
      <c r="I161" s="393"/>
      <c r="J161" s="393"/>
      <c r="K161" s="393"/>
      <c r="L161" s="393"/>
    </row>
    <row r="162" spans="9:12">
      <c r="I162" s="393"/>
      <c r="J162" s="393"/>
      <c r="K162" s="393"/>
      <c r="L162" s="393"/>
    </row>
    <row r="163" spans="9:12">
      <c r="I163" s="393"/>
      <c r="J163" s="393"/>
      <c r="K163" s="393"/>
      <c r="L163" s="393"/>
    </row>
    <row r="164" spans="9:12">
      <c r="I164" s="393"/>
      <c r="J164" s="393"/>
      <c r="K164" s="393"/>
      <c r="L164" s="393"/>
    </row>
    <row r="165" spans="9:12">
      <c r="I165" s="393"/>
      <c r="J165" s="393"/>
      <c r="K165" s="393"/>
      <c r="L165" s="393"/>
    </row>
    <row r="166" spans="9:12">
      <c r="I166" s="393"/>
      <c r="J166" s="393"/>
      <c r="K166" s="393"/>
      <c r="L166" s="393"/>
    </row>
    <row r="167" spans="9:12">
      <c r="I167" s="393"/>
      <c r="J167" s="393"/>
      <c r="K167" s="393"/>
      <c r="L167" s="393"/>
    </row>
    <row r="168" spans="9:12">
      <c r="I168" s="393"/>
      <c r="J168" s="393"/>
      <c r="K168" s="393"/>
      <c r="L168" s="393"/>
    </row>
    <row r="169" spans="9:12">
      <c r="I169" s="393"/>
      <c r="J169" s="393"/>
      <c r="K169" s="393"/>
      <c r="L169" s="393"/>
    </row>
    <row r="170" spans="9:12">
      <c r="I170" s="393"/>
      <c r="J170" s="393"/>
      <c r="K170" s="393"/>
      <c r="L170" s="393"/>
    </row>
    <row r="171" spans="9:12">
      <c r="I171" s="393"/>
      <c r="J171" s="393"/>
      <c r="K171" s="393"/>
      <c r="L171" s="393"/>
    </row>
    <row r="172" spans="9:12">
      <c r="I172" s="393"/>
      <c r="J172" s="393"/>
      <c r="K172" s="393"/>
      <c r="L172" s="393"/>
    </row>
    <row r="173" spans="9:12">
      <c r="I173" s="393"/>
      <c r="J173" s="393"/>
      <c r="K173" s="393"/>
      <c r="L173" s="393"/>
    </row>
    <row r="174" spans="9:12">
      <c r="I174" s="393"/>
      <c r="J174" s="393"/>
      <c r="K174" s="393"/>
      <c r="L174" s="393"/>
    </row>
    <row r="175" spans="9:12">
      <c r="I175" s="393"/>
      <c r="J175" s="393"/>
      <c r="K175" s="393"/>
      <c r="L175" s="393"/>
    </row>
    <row r="176" spans="9:12">
      <c r="I176" s="393"/>
      <c r="J176" s="393"/>
      <c r="K176" s="393"/>
      <c r="L176" s="393"/>
    </row>
    <row r="177" spans="9:12">
      <c r="I177" s="393"/>
      <c r="J177" s="393"/>
      <c r="K177" s="393"/>
      <c r="L177" s="393"/>
    </row>
    <row r="178" spans="9:12">
      <c r="I178" s="393"/>
      <c r="J178" s="393"/>
      <c r="K178" s="393"/>
      <c r="L178" s="393"/>
    </row>
    <row r="179" spans="9:12">
      <c r="I179" s="393"/>
      <c r="J179" s="393"/>
      <c r="K179" s="393"/>
      <c r="L179" s="393"/>
    </row>
    <row r="180" spans="9:12">
      <c r="I180" s="393"/>
      <c r="J180" s="393"/>
      <c r="K180" s="393"/>
      <c r="L180" s="393"/>
    </row>
    <row r="181" spans="9:12">
      <c r="I181" s="393"/>
      <c r="J181" s="393"/>
      <c r="K181" s="393"/>
      <c r="L181" s="393"/>
    </row>
    <row r="182" spans="9:12">
      <c r="I182" s="393"/>
      <c r="J182" s="393"/>
      <c r="K182" s="393"/>
      <c r="L182" s="393"/>
    </row>
    <row r="183" spans="9:12">
      <c r="I183" s="393"/>
      <c r="J183" s="393"/>
      <c r="K183" s="393"/>
      <c r="L183" s="393"/>
    </row>
    <row r="184" spans="9:12">
      <c r="I184" s="393"/>
      <c r="J184" s="393"/>
      <c r="K184" s="393"/>
      <c r="L184" s="393"/>
    </row>
    <row r="185" spans="9:12">
      <c r="I185" s="393"/>
      <c r="J185" s="393"/>
      <c r="K185" s="393"/>
      <c r="L185" s="393"/>
    </row>
    <row r="186" spans="9:12">
      <c r="I186" s="393"/>
      <c r="J186" s="393"/>
      <c r="K186" s="393"/>
      <c r="L186" s="393"/>
    </row>
    <row r="187" spans="9:12">
      <c r="I187" s="393"/>
      <c r="J187" s="393"/>
      <c r="K187" s="393"/>
      <c r="L187" s="393"/>
    </row>
    <row r="188" spans="9:12">
      <c r="I188" s="393"/>
      <c r="J188" s="393"/>
      <c r="K188" s="393"/>
      <c r="L188" s="393"/>
    </row>
    <row r="189" spans="9:12">
      <c r="I189" s="393"/>
      <c r="J189" s="393"/>
      <c r="K189" s="393"/>
      <c r="L189" s="393"/>
    </row>
    <row r="190" spans="9:12">
      <c r="I190" s="393"/>
      <c r="J190" s="393"/>
      <c r="K190" s="393"/>
      <c r="L190" s="393"/>
    </row>
    <row r="191" spans="9:12">
      <c r="I191" s="393"/>
      <c r="J191" s="393"/>
      <c r="K191" s="393"/>
      <c r="L191" s="393"/>
    </row>
    <row r="192" spans="9:12">
      <c r="I192" s="393"/>
      <c r="J192" s="393"/>
      <c r="K192" s="393"/>
      <c r="L192" s="393"/>
    </row>
    <row r="193" spans="9:12">
      <c r="I193" s="393"/>
      <c r="J193" s="393"/>
      <c r="K193" s="393"/>
      <c r="L193" s="393"/>
    </row>
    <row r="194" spans="9:12">
      <c r="I194" s="393"/>
      <c r="J194" s="393"/>
      <c r="K194" s="393"/>
      <c r="L194" s="393"/>
    </row>
    <row r="195" spans="9:12">
      <c r="I195" s="393"/>
      <c r="J195" s="393"/>
      <c r="K195" s="393"/>
      <c r="L195" s="393"/>
    </row>
    <row r="196" spans="9:12">
      <c r="I196" s="393"/>
      <c r="J196" s="393"/>
      <c r="K196" s="393"/>
      <c r="L196" s="393"/>
    </row>
    <row r="197" spans="9:12">
      <c r="I197" s="393"/>
      <c r="J197" s="393"/>
      <c r="K197" s="393"/>
      <c r="L197" s="393"/>
    </row>
    <row r="198" spans="9:12">
      <c r="I198" s="393"/>
      <c r="J198" s="393"/>
      <c r="K198" s="393"/>
      <c r="L198" s="393"/>
    </row>
    <row r="199" spans="9:12">
      <c r="I199" s="393"/>
      <c r="J199" s="393"/>
      <c r="K199" s="393"/>
      <c r="L199" s="393"/>
    </row>
    <row r="200" spans="9:12">
      <c r="I200" s="393"/>
      <c r="J200" s="393"/>
      <c r="K200" s="393"/>
      <c r="L200" s="393"/>
    </row>
    <row r="201" spans="9:12">
      <c r="I201" s="393"/>
      <c r="J201" s="393"/>
      <c r="K201" s="393"/>
      <c r="L201" s="393"/>
    </row>
    <row r="202" spans="9:12">
      <c r="I202" s="393"/>
      <c r="J202" s="393"/>
      <c r="K202" s="393"/>
      <c r="L202" s="393"/>
    </row>
    <row r="203" spans="9:12">
      <c r="I203" s="393"/>
      <c r="J203" s="393"/>
      <c r="K203" s="393"/>
      <c r="L203" s="393"/>
    </row>
    <row r="204" spans="9:12">
      <c r="I204" s="393"/>
      <c r="J204" s="393"/>
      <c r="K204" s="393"/>
      <c r="L204" s="393"/>
    </row>
    <row r="205" spans="9:12">
      <c r="I205" s="393"/>
      <c r="J205" s="393"/>
      <c r="K205" s="393"/>
      <c r="L205" s="393"/>
    </row>
    <row r="206" spans="9:12">
      <c r="I206" s="393"/>
      <c r="J206" s="393"/>
      <c r="K206" s="393"/>
      <c r="L206" s="393"/>
    </row>
    <row r="207" spans="9:12">
      <c r="I207" s="393"/>
      <c r="J207" s="393"/>
      <c r="K207" s="393"/>
      <c r="L207" s="393"/>
    </row>
    <row r="208" spans="9:12">
      <c r="I208" s="393"/>
      <c r="J208" s="393"/>
      <c r="K208" s="393"/>
      <c r="L208" s="393"/>
    </row>
    <row r="209" spans="9:12">
      <c r="I209" s="393"/>
      <c r="J209" s="393"/>
      <c r="K209" s="393"/>
      <c r="L209" s="393"/>
    </row>
    <row r="210" spans="9:12">
      <c r="I210" s="393"/>
      <c r="J210" s="393"/>
      <c r="K210" s="393"/>
      <c r="L210" s="393"/>
    </row>
    <row r="211" spans="9:12">
      <c r="I211" s="393"/>
      <c r="J211" s="393"/>
      <c r="K211" s="393"/>
      <c r="L211" s="393"/>
    </row>
    <row r="212" spans="9:12">
      <c r="I212" s="393"/>
      <c r="J212" s="393"/>
      <c r="K212" s="393"/>
      <c r="L212" s="393"/>
    </row>
    <row r="213" spans="9:12">
      <c r="I213" s="393"/>
      <c r="J213" s="393"/>
      <c r="K213" s="393"/>
      <c r="L213" s="393"/>
    </row>
    <row r="214" spans="9:12">
      <c r="I214" s="393"/>
      <c r="J214" s="393"/>
      <c r="K214" s="393"/>
      <c r="L214" s="393"/>
    </row>
    <row r="215" spans="9:12">
      <c r="I215" s="393"/>
      <c r="J215" s="393"/>
      <c r="K215" s="393"/>
      <c r="L215" s="393"/>
    </row>
    <row r="216" spans="9:12">
      <c r="I216" s="393"/>
      <c r="J216" s="393"/>
      <c r="K216" s="393"/>
      <c r="L216" s="393"/>
    </row>
    <row r="217" spans="9:12">
      <c r="I217" s="393"/>
      <c r="J217" s="393"/>
      <c r="K217" s="393"/>
      <c r="L217" s="393"/>
    </row>
    <row r="218" spans="9:12">
      <c r="I218" s="393"/>
      <c r="J218" s="393"/>
      <c r="K218" s="393"/>
      <c r="L218" s="393"/>
    </row>
    <row r="219" spans="9:12">
      <c r="I219" s="393"/>
      <c r="J219" s="393"/>
      <c r="K219" s="393"/>
      <c r="L219" s="393"/>
    </row>
    <row r="220" spans="9:12">
      <c r="I220" s="393"/>
      <c r="J220" s="393"/>
      <c r="K220" s="393"/>
      <c r="L220" s="393"/>
    </row>
    <row r="221" spans="9:12">
      <c r="I221" s="393"/>
      <c r="J221" s="393"/>
      <c r="K221" s="393"/>
      <c r="L221" s="393"/>
    </row>
    <row r="222" spans="9:12">
      <c r="I222" s="393"/>
      <c r="J222" s="393"/>
      <c r="K222" s="393"/>
      <c r="L222" s="393"/>
    </row>
    <row r="223" spans="9:12">
      <c r="I223" s="393"/>
      <c r="J223" s="393"/>
      <c r="K223" s="393"/>
      <c r="L223" s="393"/>
    </row>
    <row r="224" spans="9:12">
      <c r="I224" s="393"/>
      <c r="J224" s="393"/>
      <c r="K224" s="393"/>
      <c r="L224" s="393"/>
    </row>
    <row r="225" spans="9:12">
      <c r="I225" s="393"/>
      <c r="J225" s="393"/>
      <c r="K225" s="393"/>
      <c r="L225" s="393"/>
    </row>
    <row r="226" spans="9:12">
      <c r="I226" s="393"/>
      <c r="J226" s="393"/>
      <c r="K226" s="393"/>
      <c r="L226" s="393"/>
    </row>
    <row r="227" spans="9:12">
      <c r="I227" s="393"/>
      <c r="J227" s="393"/>
      <c r="K227" s="393"/>
      <c r="L227" s="393"/>
    </row>
    <row r="228" spans="9:12">
      <c r="I228" s="393"/>
      <c r="J228" s="393"/>
      <c r="K228" s="393"/>
      <c r="L228" s="393"/>
    </row>
    <row r="229" spans="9:12">
      <c r="I229" s="393"/>
      <c r="J229" s="393"/>
      <c r="K229" s="393"/>
      <c r="L229" s="393"/>
    </row>
    <row r="230" spans="9:12">
      <c r="I230" s="393"/>
      <c r="J230" s="393"/>
      <c r="K230" s="393"/>
      <c r="L230" s="393"/>
    </row>
    <row r="231" spans="9:12">
      <c r="I231" s="393"/>
      <c r="J231" s="393"/>
      <c r="K231" s="393"/>
      <c r="L231" s="393"/>
    </row>
    <row r="232" spans="9:12">
      <c r="I232" s="393"/>
      <c r="J232" s="393"/>
      <c r="K232" s="393"/>
      <c r="L232" s="393"/>
    </row>
    <row r="233" spans="9:12">
      <c r="I233" s="393"/>
      <c r="J233" s="393"/>
      <c r="K233" s="393"/>
      <c r="L233" s="393"/>
    </row>
    <row r="234" spans="9:12">
      <c r="I234" s="393"/>
      <c r="J234" s="393"/>
      <c r="K234" s="393"/>
      <c r="L234" s="393"/>
    </row>
    <row r="235" spans="9:12">
      <c r="I235" s="393"/>
      <c r="J235" s="393"/>
      <c r="K235" s="393"/>
      <c r="L235" s="393"/>
    </row>
    <row r="236" spans="9:12">
      <c r="I236" s="393"/>
      <c r="J236" s="393"/>
      <c r="K236" s="393"/>
      <c r="L236" s="393"/>
    </row>
    <row r="237" spans="9:12">
      <c r="I237" s="393"/>
      <c r="J237" s="393"/>
      <c r="K237" s="393"/>
      <c r="L237" s="393"/>
    </row>
    <row r="238" spans="9:12">
      <c r="I238" s="393"/>
      <c r="J238" s="393"/>
      <c r="K238" s="393"/>
      <c r="L238" s="393"/>
    </row>
    <row r="239" spans="9:12">
      <c r="I239" s="393"/>
      <c r="J239" s="393"/>
      <c r="K239" s="393"/>
      <c r="L239" s="393"/>
    </row>
    <row r="240" spans="9:12">
      <c r="I240" s="393"/>
      <c r="J240" s="393"/>
      <c r="K240" s="393"/>
      <c r="L240" s="393"/>
    </row>
    <row r="241" spans="9:12">
      <c r="I241" s="393"/>
      <c r="J241" s="393"/>
      <c r="K241" s="393"/>
      <c r="L241" s="393"/>
    </row>
    <row r="242" spans="9:12">
      <c r="I242" s="393"/>
      <c r="J242" s="393"/>
      <c r="K242" s="393"/>
      <c r="L242" s="393"/>
    </row>
    <row r="243" spans="9:12">
      <c r="I243" s="393"/>
      <c r="J243" s="393"/>
      <c r="K243" s="393"/>
      <c r="L243" s="393"/>
    </row>
    <row r="244" spans="9:12">
      <c r="I244" s="393"/>
      <c r="J244" s="393"/>
      <c r="K244" s="393"/>
      <c r="L244" s="393"/>
    </row>
    <row r="245" spans="9:12">
      <c r="I245" s="393"/>
      <c r="J245" s="393"/>
      <c r="K245" s="393"/>
      <c r="L245" s="393"/>
    </row>
    <row r="246" spans="9:12">
      <c r="I246" s="393"/>
      <c r="J246" s="393"/>
      <c r="K246" s="393"/>
      <c r="L246" s="393"/>
    </row>
    <row r="247" spans="9:12">
      <c r="I247" s="393"/>
      <c r="J247" s="393"/>
      <c r="K247" s="393"/>
      <c r="L247" s="393"/>
    </row>
  </sheetData>
  <mergeCells count="129">
    <mergeCell ref="EE13:EG13"/>
    <mergeCell ref="EJ13:EN13"/>
    <mergeCell ref="DV14:EA14"/>
    <mergeCell ref="EC14:ED14"/>
    <mergeCell ref="B59:I59"/>
    <mergeCell ref="B60:J60"/>
    <mergeCell ref="B61:J61"/>
    <mergeCell ref="B62:J62"/>
    <mergeCell ref="CC9:CC11"/>
    <mergeCell ref="B52:I52"/>
    <mergeCell ref="B53:I53"/>
    <mergeCell ref="B55:I55"/>
    <mergeCell ref="B56:I56"/>
    <mergeCell ref="B57:I57"/>
    <mergeCell ref="B58:I58"/>
    <mergeCell ref="B46:I46"/>
    <mergeCell ref="B47:H47"/>
    <mergeCell ref="B48:I48"/>
    <mergeCell ref="B49:H49"/>
    <mergeCell ref="B50:I50"/>
    <mergeCell ref="B51:J51"/>
    <mergeCell ref="B40:I40"/>
    <mergeCell ref="B41:I41"/>
    <mergeCell ref="B42:H42"/>
    <mergeCell ref="B31:I31"/>
    <mergeCell ref="B32:C32"/>
    <mergeCell ref="B33:C33"/>
    <mergeCell ref="B24:J24"/>
    <mergeCell ref="B25:J25"/>
    <mergeCell ref="B27:I27"/>
    <mergeCell ref="B43:H43"/>
    <mergeCell ref="B44:I44"/>
    <mergeCell ref="B45:I45"/>
    <mergeCell ref="B34:C34"/>
    <mergeCell ref="B35:I35"/>
    <mergeCell ref="B36:D36"/>
    <mergeCell ref="B37:I37"/>
    <mergeCell ref="B38:I38"/>
    <mergeCell ref="B39:D39"/>
    <mergeCell ref="B28:I28"/>
    <mergeCell ref="B29:I29"/>
    <mergeCell ref="B30:J30"/>
    <mergeCell ref="G14:M14"/>
    <mergeCell ref="O14:P14"/>
    <mergeCell ref="Z12:AG12"/>
    <mergeCell ref="Q13:S13"/>
    <mergeCell ref="V13:AG13"/>
    <mergeCell ref="AN13:AO13"/>
    <mergeCell ref="BG10:BG11"/>
    <mergeCell ref="BH10:BI10"/>
    <mergeCell ref="BJ10:BJ11"/>
    <mergeCell ref="AJ10:AM10"/>
    <mergeCell ref="AN10:AN11"/>
    <mergeCell ref="AO10:AO11"/>
    <mergeCell ref="AP10:AP11"/>
    <mergeCell ref="AQ10:AQ11"/>
    <mergeCell ref="AR10:AR11"/>
    <mergeCell ref="BJ14:CB14"/>
    <mergeCell ref="BU10:BV10"/>
    <mergeCell ref="AQ13:AV13"/>
    <mergeCell ref="AY13:CB13"/>
    <mergeCell ref="BO10:BO11"/>
    <mergeCell ref="BP10:BP11"/>
    <mergeCell ref="BQ10:BT10"/>
    <mergeCell ref="AP9:AX9"/>
    <mergeCell ref="AY9:AZ9"/>
    <mergeCell ref="BD9:BE9"/>
    <mergeCell ref="BG9:BI9"/>
    <mergeCell ref="BK9:BN9"/>
    <mergeCell ref="BK10:BK11"/>
    <mergeCell ref="AS10:AS11"/>
    <mergeCell ref="AT10:AT11"/>
    <mergeCell ref="AU10:AU11"/>
    <mergeCell ref="AV10:AV11"/>
    <mergeCell ref="AW10:AW11"/>
    <mergeCell ref="AX10:AX11"/>
    <mergeCell ref="BL10:BL11"/>
    <mergeCell ref="BM10:BM11"/>
    <mergeCell ref="BN10:BN11"/>
    <mergeCell ref="AY10:AY11"/>
    <mergeCell ref="AZ10:AZ11"/>
    <mergeCell ref="BG8:BI8"/>
    <mergeCell ref="BJ8:BJ9"/>
    <mergeCell ref="BO8:BP8"/>
    <mergeCell ref="BQ8:BV8"/>
    <mergeCell ref="BY8:BY11"/>
    <mergeCell ref="BZ8:BZ11"/>
    <mergeCell ref="CA8:CA11"/>
    <mergeCell ref="CB8:CB11"/>
    <mergeCell ref="E9:E11"/>
    <mergeCell ref="F9:F11"/>
    <mergeCell ref="G9:H9"/>
    <mergeCell ref="I9:J10"/>
    <mergeCell ref="N9:AM9"/>
    <mergeCell ref="BO9:BP9"/>
    <mergeCell ref="BQ9:BV9"/>
    <mergeCell ref="BW9:BW11"/>
    <mergeCell ref="BX9:BX11"/>
    <mergeCell ref="G10:G11"/>
    <mergeCell ref="H10:H11"/>
    <mergeCell ref="N10:N11"/>
    <mergeCell ref="O10:O11"/>
    <mergeCell ref="P10:P11"/>
    <mergeCell ref="Q10:AI10"/>
    <mergeCell ref="AN9:AO9"/>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s>
  <phoneticPr fontId="125" type="noConversion"/>
  <hyperlinks>
    <hyperlink ref="DE16" r:id="rId1" xr:uid="{00000000-0004-0000-0400-000000000000}"/>
    <hyperlink ref="DE17" r:id="rId2" xr:uid="{00000000-0004-0000-0400-000001000000}"/>
    <hyperlink ref="DE19" r:id="rId3" xr:uid="{00000000-0004-0000-0400-000002000000}"/>
    <hyperlink ref="DE18" r:id="rId4" xr:uid="{00000000-0004-0000-0400-000003000000}"/>
    <hyperlink ref="CE17" r:id="rId5" location=":~:text=Mazda%203%20Th%C3%B4ng%20S%E1%BB%91%20L%E1%BB%91p%20K%C3%ADch%20th%C6%B0%E1%BB%9Bc%20l%E1%BB%91p,v%E1%BB%8F%20xe%20Mazda%203%20l%C3%A0%2016%20inch%2C18%20inch" xr:uid="{D80F5100-96BA-458C-A8EB-A929E52D09C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984375" defaultRowHeight="16.8"/>
  <cols>
    <col min="1" max="1" width="9.59765625" style="246" bestFit="1" customWidth="1"/>
    <col min="2" max="2" width="56.296875" style="245" customWidth="1"/>
    <col min="3" max="3" width="25" style="278" customWidth="1"/>
    <col min="4" max="4" width="29.19921875" style="268" bestFit="1" customWidth="1"/>
    <col min="5" max="5" width="18.296875" style="274" customWidth="1"/>
    <col min="6" max="6" width="14.69921875" style="268" customWidth="1"/>
    <col min="7" max="7" width="7.796875" style="268" customWidth="1"/>
    <col min="8" max="8" width="18.19921875" style="268" customWidth="1"/>
    <col min="9" max="9" width="10.3984375" style="268" bestFit="1" customWidth="1"/>
    <col min="10" max="16" width="8.8984375" style="268"/>
    <col min="17" max="17" width="14.796875" style="272" bestFit="1" customWidth="1"/>
    <col min="18" max="16384" width="8.89843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20.399999999999999">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37.200000000000003">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40.799999999999997">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7.6">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50.4">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50.4">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40.799999999999997">
      <c r="B181" s="270" t="s">
        <v>1672</v>
      </c>
      <c r="C181" s="281"/>
      <c r="D181" s="243"/>
      <c r="E181" s="266"/>
      <c r="F181" s="258"/>
    </row>
    <row r="182" spans="1:9" ht="21">
      <c r="B182" s="270" t="s">
        <v>1673</v>
      </c>
      <c r="C182" s="282"/>
      <c r="D182" s="243"/>
      <c r="E182" s="266"/>
      <c r="F182" s="258"/>
      <c r="I182" s="268">
        <v>2.67</v>
      </c>
    </row>
    <row r="183" spans="1:9" ht="40.799999999999997">
      <c r="B183" s="270" t="s">
        <v>1674</v>
      </c>
      <c r="C183" s="281"/>
      <c r="D183" s="243"/>
      <c r="E183" s="266"/>
      <c r="F183" s="258"/>
    </row>
    <row r="184" spans="1:9" ht="21">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20.399999999999999">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 Tấn Cảnh</cp:lastModifiedBy>
  <dcterms:created xsi:type="dcterms:W3CDTF">2022-04-29T04:56:00Z</dcterms:created>
  <dcterms:modified xsi:type="dcterms:W3CDTF">2023-11-18T03:10:52Z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