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tables/table14.xml" ContentType="application/vnd.openxmlformats-officedocument.spreadsheetml.table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tables/table15.xml" ContentType="application/vnd.openxmlformats-officedocument.spreadsheetml.table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tables/table16.xml" ContentType="application/vnd.openxmlformats-officedocument.spreadsheetml.table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tables/table19.xml" ContentType="application/vnd.openxmlformats-officedocument.spreadsheetml.table+xml"/>
  <Override PartName="/xl/charts/chart25.xml" ContentType="application/vnd.openxmlformats-officedocument.drawingml.chart+xml"/>
  <Override PartName="/xl/drawings/drawing17.xml" ContentType="application/vnd.openxmlformats-officedocument.drawing+xml"/>
  <Override PartName="/xl/tables/table20.xml" ContentType="application/vnd.openxmlformats-officedocument.spreadsheetml.table+xml"/>
  <Override PartName="/xl/charts/chart26.xml" ContentType="application/vnd.openxmlformats-officedocument.drawingml.chart+xml"/>
  <Override PartName="/xl/drawings/drawing18.xml" ContentType="application/vnd.openxmlformats-officedocument.drawing+xml"/>
  <Override PartName="/xl/tables/table21.xml" ContentType="application/vnd.openxmlformats-officedocument.spreadsheetml.table+xml"/>
  <Override PartName="/xl/charts/chart27.xml" ContentType="application/vnd.openxmlformats-officedocument.drawingml.chart+xml"/>
  <Override PartName="/xl/drawings/drawing19.xml" ContentType="application/vnd.openxmlformats-officedocument.drawing+xml"/>
  <Override PartName="/xl/tables/table22.xml" ContentType="application/vnd.openxmlformats-officedocument.spreadsheetml.table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cuments\projects\A_NIRPS\0000 project produced docs\3000 system engineering\"/>
    </mc:Choice>
  </mc:AlternateContent>
  <xr:revisionPtr revIDLastSave="0" documentId="13_ncr:1_{758DA0BC-5CB4-4CB8-9585-A166BA575DA9}" xr6:coauthVersionLast="47" xr6:coauthVersionMax="47" xr10:uidLastSave="{00000000-0000-0000-0000-000000000000}"/>
  <bookViews>
    <workbookView xWindow="34788" yWindow="-3396" windowWidth="15060" windowHeight="10884" tabRatio="500" firstSheet="1" activeTab="1" xr2:uid="{00000000-000D-0000-FFFF-FFFF00000000}"/>
  </bookViews>
  <sheets>
    <sheet name="Header" sheetId="1" r:id="rId1"/>
    <sheet name="Total" sheetId="2" r:id="rId2"/>
    <sheet name="Atm." sheetId="3" r:id="rId3"/>
    <sheet name="Telescope" sheetId="4" r:id="rId4"/>
    <sheet name="FE YJH" sheetId="5" r:id="rId5"/>
    <sheet name="FE WFS" sheetId="6" r:id="rId6"/>
    <sheet name="OCAM" sheetId="7" r:id="rId7"/>
    <sheet name="FL HA" sheetId="8" r:id="rId8"/>
    <sheet name="FL HE" sheetId="9" r:id="rId9"/>
    <sheet name="BE" sheetId="10" r:id="rId10"/>
    <sheet name="H4RG" sheetId="11" r:id="rId11"/>
    <sheet name="DM241" sheetId="12" r:id="rId12"/>
    <sheet name="OPTIMAX coating" sheetId="13" r:id="rId13"/>
    <sheet name="Mirrors" sheetId="14" r:id="rId14"/>
    <sheet name="Coupling summary" sheetId="15" r:id="rId15"/>
    <sheet name="Sheet1" sheetId="16" r:id="rId16"/>
    <sheet name="Sheet2" sheetId="17" r:id="rId17"/>
    <sheet name="Coupling 0.7&quot;" sheetId="18" r:id="rId18"/>
    <sheet name="Coupling 0.9&quot;" sheetId="19" r:id="rId19"/>
    <sheet name="Coupling 1.2&quot;" sheetId="20" r:id="rId20"/>
    <sheet name="All, minus coupling" sheetId="21" r:id="rId21"/>
  </sheets>
  <definedNames>
    <definedName name="coupling_IJH_0.4as" localSheetId="17">'Coupling 0.7"'!$D$11:$D$92</definedName>
    <definedName name="coupling_IJH_0.4as" localSheetId="18">'Coupling 0.9"'!$D$11:$D$92</definedName>
    <definedName name="coupling_IJH_0.4as" localSheetId="19">'Coupling 1.2"'!$D$11:$D$92</definedName>
    <definedName name="coupling_IJH_1" localSheetId="17">'Coupling 0.7"'!$E$11:$E$92</definedName>
    <definedName name="coupling_IJH_1" localSheetId="18">'Coupling 0.9"'!$E$11:$E$92</definedName>
    <definedName name="coupling_IJH_1" localSheetId="19">'Coupling 1.2"'!$E$11:$E$92</definedName>
    <definedName name="coupling_IJH_3" localSheetId="17">'Coupling 0.7"'!$H$68:$J$152</definedName>
    <definedName name="coupling_IJH_3" localSheetId="18">'Coupling 0.9"'!$H$68:$I$152</definedName>
    <definedName name="coupling_IJH_3" localSheetId="19">'Coupling 1.2"'!$H$68:$J$152</definedName>
    <definedName name="coupling_IJH_4" localSheetId="17">'Coupling 0.7"'!$H$67:$J$151</definedName>
    <definedName name="coupling_IJH_4" localSheetId="18">'Coupling 0.9"'!$H$67:$I$151</definedName>
    <definedName name="coupling_IJH_4" localSheetId="19">'Coupling 1.2"'!$H$67:$J$151</definedName>
    <definedName name="coupling_IJHK_0" localSheetId="17">'Coupling 0.7"'!$A$79:$C$163</definedName>
    <definedName name="coupling_IJHK_0" localSheetId="18">'Coupling 0.9"'!$A$79:$C$163</definedName>
    <definedName name="coupling_IJHK_0" localSheetId="19">'Coupling 1.2"'!$A$79:$C$163</definedName>
    <definedName name="coupling_IJHK_0.4as" localSheetId="17">'Coupling 0.7"'!$A$11:$C$93</definedName>
    <definedName name="coupling_IJHK_0.4as" localSheetId="18">'Coupling 0.9"'!$A$11:$C$93</definedName>
    <definedName name="coupling_IJHK_0.4as" localSheetId="19">'Coupling 1.2"'!$A$11:$C$93</definedName>
    <definedName name="coupling_IJHK_1" localSheetId="17">'Coupling 0.7"'!$A$11:$C$93</definedName>
    <definedName name="coupling_IJHK_1" localSheetId="18">'Coupling 0.9"'!$A$11:$C$93</definedName>
    <definedName name="coupling_IJHK_1" localSheetId="19">'Coupling 1.2"'!$A$11:$C$93</definedName>
    <definedName name="coupling_IJHK_2" localSheetId="17">'Coupling 0.7"'!$H$193:$J$337</definedName>
    <definedName name="coupling_IJHK_2" localSheetId="18">'Coupling 0.9"'!$H$193:$I$337</definedName>
    <definedName name="coupling_IJHK_2" localSheetId="19">'Coupling 1.2"'!$H$193:$J$337</definedName>
    <definedName name="coupling_K_0.4as" localSheetId="17">'Coupling 0.7"'!#REF!</definedName>
    <definedName name="coupling_K_0.4as" localSheetId="18">'Coupling 0.9"'!#REF!</definedName>
    <definedName name="coupling_K_0.4as" localSheetId="19">'Coupling 1.2"'!#REF!</definedName>
    <definedName name="coupling_K_1" localSheetId="17">'Coupling 0.7"'!#REF!</definedName>
    <definedName name="coupling_K_1" localSheetId="18">'Coupling 0.9"'!#REF!</definedName>
    <definedName name="coupling_K_1" localSheetId="19">'Coupling 1.2"'!#REF!</definedName>
    <definedName name="coupling_K_3" localSheetId="17">'Coupling 0.7"'!$G$168:$I$212</definedName>
    <definedName name="coupling_K_3" localSheetId="18">'Coupling 0.9"'!$G$168:$H$212</definedName>
    <definedName name="coupling_K_3" localSheetId="19">'Coupling 1.2"'!$G$168:$I$212</definedName>
    <definedName name="coupling_K_4" localSheetId="17">'Coupling 0.7"'!$J$164:$L$208</definedName>
    <definedName name="coupling_K_4" localSheetId="18">'Coupling 0.9"'!$I$164:$K$208</definedName>
    <definedName name="coupling_K_4" localSheetId="19">'Coupling 1.2"'!$J$164:$L$208</definedName>
    <definedName name="tapas_2" localSheetId="2">Atm.!$A$5:$B$207</definedName>
    <definedName name="TFP_BS_VIS_IRv1_interp" localSheetId="5">'FE WFS'!$O$11:$R$123</definedName>
    <definedName name="TFP_BS_VIS_IRv1_interp" localSheetId="4">'FE YJH'!$O$9:$R$121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5" i="2" l="1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J63" i="9"/>
  <c r="J63" i="8"/>
  <c r="J86" i="2"/>
  <c r="H86" i="2"/>
  <c r="G86" i="2"/>
  <c r="F86" i="2"/>
  <c r="C86" i="2"/>
  <c r="E86" i="2"/>
  <c r="B85" i="2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E89" i="2" s="1"/>
  <c r="I65" i="8"/>
  <c r="E88" i="2" s="1"/>
  <c r="I64" i="8"/>
  <c r="H87" i="2" s="1"/>
  <c r="I62" i="8"/>
  <c r="I61" i="8"/>
  <c r="J84" i="2" s="1"/>
  <c r="I60" i="8"/>
  <c r="I59" i="8"/>
  <c r="I58" i="8"/>
  <c r="H81" i="2" s="1"/>
  <c r="I57" i="8"/>
  <c r="J80" i="2" s="1"/>
  <c r="I56" i="8"/>
  <c r="I55" i="8"/>
  <c r="F78" i="2" s="1"/>
  <c r="I54" i="8"/>
  <c r="I53" i="8"/>
  <c r="J76" i="2" s="1"/>
  <c r="I52" i="8"/>
  <c r="I51" i="8"/>
  <c r="I50" i="8"/>
  <c r="I49" i="8"/>
  <c r="I48" i="8"/>
  <c r="I47" i="8"/>
  <c r="F70" i="2" s="1"/>
  <c r="I46" i="8"/>
  <c r="J69" i="2" s="1"/>
  <c r="I45" i="8"/>
  <c r="F68" i="2" s="1"/>
  <c r="I44" i="8"/>
  <c r="I43" i="8"/>
  <c r="I42" i="8"/>
  <c r="I41" i="8"/>
  <c r="H64" i="2" s="1"/>
  <c r="I40" i="8"/>
  <c r="I39" i="8"/>
  <c r="H62" i="2" s="1"/>
  <c r="I38" i="8"/>
  <c r="H61" i="2" s="1"/>
  <c r="I37" i="8"/>
  <c r="J60" i="2" s="1"/>
  <c r="I36" i="8"/>
  <c r="I35" i="8"/>
  <c r="I34" i="8"/>
  <c r="J57" i="2" s="1"/>
  <c r="I33" i="8"/>
  <c r="I32" i="8"/>
  <c r="I31" i="8"/>
  <c r="H54" i="2" s="1"/>
  <c r="I30" i="8"/>
  <c r="I29" i="8"/>
  <c r="H52" i="2" s="1"/>
  <c r="I28" i="8"/>
  <c r="I27" i="8"/>
  <c r="I26" i="8"/>
  <c r="I25" i="8"/>
  <c r="F48" i="2" s="1"/>
  <c r="J48" i="2"/>
  <c r="J52" i="2"/>
  <c r="H55" i="2"/>
  <c r="J56" i="2"/>
  <c r="H63" i="2"/>
  <c r="J68" i="2"/>
  <c r="H71" i="2"/>
  <c r="J72" i="2"/>
  <c r="H77" i="2"/>
  <c r="H79" i="2"/>
  <c r="H85" i="2"/>
  <c r="J88" i="2"/>
  <c r="I23" i="9"/>
  <c r="I22" i="9"/>
  <c r="I21" i="9"/>
  <c r="I20" i="9"/>
  <c r="I19" i="9"/>
  <c r="I18" i="9"/>
  <c r="I17" i="9"/>
  <c r="I16" i="9"/>
  <c r="I15" i="9"/>
  <c r="I14" i="9"/>
  <c r="I13" i="9"/>
  <c r="I12" i="9"/>
  <c r="J91" i="2"/>
  <c r="J90" i="2"/>
  <c r="J85" i="2"/>
  <c r="J83" i="2"/>
  <c r="J82" i="2"/>
  <c r="J77" i="2"/>
  <c r="J75" i="2"/>
  <c r="J74" i="2"/>
  <c r="J73" i="2"/>
  <c r="J67" i="2"/>
  <c r="J66" i="2"/>
  <c r="J65" i="2"/>
  <c r="J61" i="2"/>
  <c r="J59" i="2"/>
  <c r="J58" i="2"/>
  <c r="J53" i="2"/>
  <c r="J51" i="2"/>
  <c r="J50" i="2"/>
  <c r="J49" i="2"/>
  <c r="J47" i="2"/>
  <c r="J34" i="2"/>
  <c r="H91" i="2"/>
  <c r="H90" i="2"/>
  <c r="H89" i="2"/>
  <c r="H84" i="2"/>
  <c r="H83" i="2"/>
  <c r="H82" i="2"/>
  <c r="H76" i="2"/>
  <c r="H75" i="2"/>
  <c r="H74" i="2"/>
  <c r="H73" i="2"/>
  <c r="H72" i="2"/>
  <c r="H67" i="2"/>
  <c r="H66" i="2"/>
  <c r="H65" i="2"/>
  <c r="H59" i="2"/>
  <c r="H58" i="2"/>
  <c r="H56" i="2"/>
  <c r="H53" i="2"/>
  <c r="H51" i="2"/>
  <c r="H50" i="2"/>
  <c r="H49" i="2"/>
  <c r="H48" i="2"/>
  <c r="H47" i="2"/>
  <c r="H34" i="2"/>
  <c r="G91" i="2"/>
  <c r="G90" i="2"/>
  <c r="G89" i="2"/>
  <c r="G88" i="2"/>
  <c r="G87" i="2"/>
  <c r="G85" i="2"/>
  <c r="G84" i="2"/>
  <c r="G83" i="2"/>
  <c r="G82" i="2"/>
  <c r="G81" i="2"/>
  <c r="G80" i="2"/>
  <c r="G79" i="2"/>
  <c r="G77" i="2"/>
  <c r="G76" i="2"/>
  <c r="G75" i="2"/>
  <c r="G74" i="2"/>
  <c r="G73" i="2"/>
  <c r="G72" i="2"/>
  <c r="G71" i="2"/>
  <c r="G69" i="2"/>
  <c r="G68" i="2"/>
  <c r="G67" i="2"/>
  <c r="G66" i="2"/>
  <c r="G65" i="2"/>
  <c r="G64" i="2"/>
  <c r="G63" i="2"/>
  <c r="G61" i="2"/>
  <c r="G60" i="2"/>
  <c r="G59" i="2"/>
  <c r="G58" i="2"/>
  <c r="G57" i="2"/>
  <c r="G56" i="2"/>
  <c r="G55" i="2"/>
  <c r="G53" i="2"/>
  <c r="G52" i="2"/>
  <c r="G51" i="2"/>
  <c r="G50" i="2"/>
  <c r="G49" i="2"/>
  <c r="G47" i="2"/>
  <c r="G34" i="2"/>
  <c r="F91" i="2"/>
  <c r="F90" i="2"/>
  <c r="F89" i="2"/>
  <c r="F88" i="2"/>
  <c r="F85" i="2"/>
  <c r="F84" i="2"/>
  <c r="F83" i="2"/>
  <c r="F82" i="2"/>
  <c r="F81" i="2"/>
  <c r="F80" i="2"/>
  <c r="F77" i="2"/>
  <c r="F75" i="2"/>
  <c r="F74" i="2"/>
  <c r="F73" i="2"/>
  <c r="F72" i="2"/>
  <c r="F69" i="2"/>
  <c r="F67" i="2"/>
  <c r="F66" i="2"/>
  <c r="F65" i="2"/>
  <c r="F62" i="2"/>
  <c r="F61" i="2"/>
  <c r="F60" i="2"/>
  <c r="F59" i="2"/>
  <c r="F58" i="2"/>
  <c r="F57" i="2"/>
  <c r="F56" i="2"/>
  <c r="F53" i="2"/>
  <c r="F52" i="2"/>
  <c r="F51" i="2"/>
  <c r="F50" i="2"/>
  <c r="F49" i="2"/>
  <c r="F47" i="2"/>
  <c r="F34" i="2"/>
  <c r="E91" i="2"/>
  <c r="E90" i="2"/>
  <c r="E85" i="2"/>
  <c r="E84" i="2"/>
  <c r="E83" i="2"/>
  <c r="E82" i="2"/>
  <c r="E81" i="2"/>
  <c r="E80" i="2"/>
  <c r="E77" i="2"/>
  <c r="E76" i="2"/>
  <c r="E75" i="2"/>
  <c r="E74" i="2"/>
  <c r="E73" i="2"/>
  <c r="E72" i="2"/>
  <c r="E69" i="2"/>
  <c r="E67" i="2"/>
  <c r="E66" i="2"/>
  <c r="E65" i="2"/>
  <c r="E62" i="2"/>
  <c r="E61" i="2"/>
  <c r="E60" i="2"/>
  <c r="E59" i="2"/>
  <c r="E58" i="2"/>
  <c r="E57" i="2"/>
  <c r="E56" i="2"/>
  <c r="E53" i="2"/>
  <c r="E52" i="2"/>
  <c r="E51" i="2"/>
  <c r="E50" i="2"/>
  <c r="E49" i="2"/>
  <c r="E48" i="2"/>
  <c r="E47" i="2"/>
  <c r="E34" i="2"/>
  <c r="B90" i="2"/>
  <c r="B89" i="2"/>
  <c r="B88" i="2"/>
  <c r="B87" i="2"/>
  <c r="B86" i="2"/>
  <c r="B84" i="2"/>
  <c r="B83" i="2"/>
  <c r="B82" i="2"/>
  <c r="B81" i="2"/>
  <c r="B80" i="2"/>
  <c r="B79" i="2"/>
  <c r="B78" i="2"/>
  <c r="B76" i="2"/>
  <c r="B75" i="2"/>
  <c r="B74" i="2"/>
  <c r="B73" i="2"/>
  <c r="B72" i="2"/>
  <c r="B71" i="2"/>
  <c r="B70" i="2"/>
  <c r="B68" i="2"/>
  <c r="B67" i="2"/>
  <c r="B66" i="2"/>
  <c r="B65" i="2"/>
  <c r="B64" i="2"/>
  <c r="B63" i="2"/>
  <c r="B62" i="2"/>
  <c r="B60" i="2"/>
  <c r="B59" i="2"/>
  <c r="B58" i="2"/>
  <c r="B57" i="2"/>
  <c r="B56" i="2"/>
  <c r="B55" i="2"/>
  <c r="B54" i="2"/>
  <c r="B52" i="2"/>
  <c r="B51" i="2"/>
  <c r="B50" i="2"/>
  <c r="B49" i="2"/>
  <c r="B48" i="2"/>
  <c r="B47" i="2"/>
  <c r="B46" i="2"/>
  <c r="H88" i="2" l="1"/>
  <c r="J89" i="2"/>
  <c r="E54" i="2"/>
  <c r="E64" i="2"/>
  <c r="F54" i="2"/>
  <c r="F64" i="2"/>
  <c r="G54" i="2"/>
  <c r="G62" i="2"/>
  <c r="G70" i="2"/>
  <c r="G78" i="2"/>
  <c r="H57" i="2"/>
  <c r="J62" i="2"/>
  <c r="H68" i="2"/>
  <c r="H78" i="2"/>
  <c r="J78" i="2"/>
  <c r="J64" i="2"/>
  <c r="F76" i="2"/>
  <c r="H60" i="2"/>
  <c r="H69" i="2"/>
  <c r="H80" i="2"/>
  <c r="J54" i="2"/>
  <c r="J81" i="2"/>
  <c r="B53" i="2"/>
  <c r="B61" i="2"/>
  <c r="B69" i="2"/>
  <c r="B77" i="2"/>
  <c r="E68" i="2"/>
  <c r="H70" i="2"/>
  <c r="E78" i="2"/>
  <c r="J70" i="2"/>
  <c r="E70" i="2"/>
  <c r="G48" i="2"/>
  <c r="F55" i="2"/>
  <c r="F63" i="2"/>
  <c r="F71" i="2"/>
  <c r="F79" i="2"/>
  <c r="F87" i="2"/>
  <c r="E55" i="2"/>
  <c r="E63" i="2"/>
  <c r="E71" i="2"/>
  <c r="E79" i="2"/>
  <c r="E87" i="2"/>
  <c r="J55" i="2"/>
  <c r="J63" i="2"/>
  <c r="J71" i="2"/>
  <c r="J79" i="2"/>
  <c r="J87" i="2"/>
  <c r="C91" i="2"/>
  <c r="C90" i="2"/>
  <c r="C89" i="2"/>
  <c r="C88" i="2"/>
  <c r="C87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5" i="2"/>
  <c r="C44" i="2"/>
  <c r="C39" i="2"/>
  <c r="C37" i="2"/>
  <c r="C36" i="2"/>
  <c r="C34" i="2"/>
  <c r="D88" i="2"/>
  <c r="D80" i="2"/>
  <c r="D76" i="2"/>
  <c r="D72" i="2"/>
  <c r="D53" i="2"/>
  <c r="D49" i="2"/>
  <c r="D48" i="2"/>
  <c r="D46" i="2"/>
  <c r="B115" i="2"/>
  <c r="B116" i="2" s="1"/>
  <c r="C111" i="2"/>
  <c r="C110" i="2"/>
  <c r="C109" i="2"/>
  <c r="C108" i="2"/>
  <c r="C103" i="2"/>
  <c r="C102" i="2"/>
  <c r="C101" i="2"/>
  <c r="C100" i="2"/>
  <c r="C95" i="2"/>
  <c r="C94" i="2"/>
  <c r="C93" i="2"/>
  <c r="C92" i="2"/>
  <c r="I23" i="8"/>
  <c r="C46" i="2" s="1"/>
  <c r="I22" i="8"/>
  <c r="I21" i="8"/>
  <c r="I20" i="8"/>
  <c r="I19" i="8"/>
  <c r="I18" i="8"/>
  <c r="I17" i="8"/>
  <c r="I16" i="8"/>
  <c r="I15" i="8"/>
  <c r="C38" i="2" s="1"/>
  <c r="I14" i="8"/>
  <c r="I13" i="8"/>
  <c r="I12" i="8"/>
  <c r="C87" i="21"/>
  <c r="C83" i="21"/>
  <c r="C79" i="21"/>
  <c r="C75" i="21"/>
  <c r="C71" i="21"/>
  <c r="C67" i="21"/>
  <c r="C63" i="21"/>
  <c r="C59" i="21"/>
  <c r="C55" i="21"/>
  <c r="C51" i="21"/>
  <c r="C47" i="21"/>
  <c r="C43" i="21"/>
  <c r="C39" i="21"/>
  <c r="C35" i="21"/>
  <c r="C31" i="21"/>
  <c r="C27" i="21"/>
  <c r="B25" i="21"/>
  <c r="C23" i="21"/>
  <c r="C19" i="21"/>
  <c r="B17" i="21"/>
  <c r="C15" i="21"/>
  <c r="C11" i="21"/>
  <c r="B9" i="21"/>
  <c r="C7" i="21"/>
  <c r="K51" i="15"/>
  <c r="Q40" i="15"/>
  <c r="P40" i="15"/>
  <c r="O40" i="15"/>
  <c r="N40" i="15"/>
  <c r="M40" i="15"/>
  <c r="M53" i="15" s="1"/>
  <c r="L40" i="15"/>
  <c r="L53" i="15" s="1"/>
  <c r="K40" i="15"/>
  <c r="K53" i="15" s="1"/>
  <c r="J40" i="15"/>
  <c r="Q39" i="15"/>
  <c r="P39" i="15"/>
  <c r="O39" i="15"/>
  <c r="N39" i="15"/>
  <c r="J52" i="15" s="1"/>
  <c r="M39" i="15"/>
  <c r="M52" i="15" s="1"/>
  <c r="L39" i="15"/>
  <c r="L52" i="15" s="1"/>
  <c r="K39" i="15"/>
  <c r="K52" i="15" s="1"/>
  <c r="J39" i="15"/>
  <c r="Q38" i="15"/>
  <c r="P38" i="15"/>
  <c r="O38" i="15"/>
  <c r="N38" i="15"/>
  <c r="M38" i="15"/>
  <c r="M51" i="15" s="1"/>
  <c r="L38" i="15"/>
  <c r="L51" i="15" s="1"/>
  <c r="K38" i="15"/>
  <c r="J38" i="15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F93" i="9"/>
  <c r="C93" i="9"/>
  <c r="F92" i="9"/>
  <c r="C92" i="9"/>
  <c r="F91" i="9"/>
  <c r="C91" i="9"/>
  <c r="F90" i="9"/>
  <c r="C90" i="9"/>
  <c r="F89" i="9"/>
  <c r="C89" i="9"/>
  <c r="F88" i="9"/>
  <c r="C88" i="9"/>
  <c r="F87" i="9"/>
  <c r="C87" i="9"/>
  <c r="F86" i="9"/>
  <c r="C86" i="9"/>
  <c r="F85" i="9"/>
  <c r="C85" i="9"/>
  <c r="F84" i="9"/>
  <c r="C84" i="9"/>
  <c r="F83" i="9"/>
  <c r="C83" i="9"/>
  <c r="F82" i="9"/>
  <c r="C82" i="9"/>
  <c r="F81" i="9"/>
  <c r="C81" i="9"/>
  <c r="F80" i="9"/>
  <c r="C80" i="9"/>
  <c r="F79" i="9"/>
  <c r="C79" i="9"/>
  <c r="F78" i="9"/>
  <c r="C78" i="9"/>
  <c r="F77" i="9"/>
  <c r="C77" i="9"/>
  <c r="F76" i="9"/>
  <c r="C76" i="9"/>
  <c r="F75" i="9"/>
  <c r="C75" i="9"/>
  <c r="F74" i="9"/>
  <c r="C74" i="9"/>
  <c r="F73" i="9"/>
  <c r="C73" i="9"/>
  <c r="F72" i="9"/>
  <c r="C72" i="9"/>
  <c r="F71" i="9"/>
  <c r="C71" i="9"/>
  <c r="F70" i="9"/>
  <c r="C70" i="9"/>
  <c r="F69" i="9"/>
  <c r="C69" i="9"/>
  <c r="F68" i="9"/>
  <c r="C68" i="9"/>
  <c r="F67" i="9"/>
  <c r="C67" i="9"/>
  <c r="F66" i="9"/>
  <c r="C66" i="9"/>
  <c r="F65" i="9"/>
  <c r="C65" i="9"/>
  <c r="F64" i="9"/>
  <c r="C64" i="9"/>
  <c r="F63" i="9"/>
  <c r="C63" i="9"/>
  <c r="F62" i="9"/>
  <c r="C62" i="9"/>
  <c r="F61" i="9"/>
  <c r="C61" i="9"/>
  <c r="F60" i="9"/>
  <c r="C60" i="9"/>
  <c r="F59" i="9"/>
  <c r="C59" i="9"/>
  <c r="F58" i="9"/>
  <c r="C58" i="9"/>
  <c r="F57" i="9"/>
  <c r="C57" i="9"/>
  <c r="F56" i="9"/>
  <c r="C56" i="9"/>
  <c r="F55" i="9"/>
  <c r="C55" i="9"/>
  <c r="F54" i="9"/>
  <c r="C54" i="9"/>
  <c r="F53" i="9"/>
  <c r="C53" i="9"/>
  <c r="F52" i="9"/>
  <c r="C52" i="9"/>
  <c r="F51" i="9"/>
  <c r="C51" i="9"/>
  <c r="F50" i="9"/>
  <c r="C50" i="9"/>
  <c r="F49" i="9"/>
  <c r="C49" i="9"/>
  <c r="F48" i="9"/>
  <c r="C48" i="9"/>
  <c r="F47" i="9"/>
  <c r="C47" i="9"/>
  <c r="F46" i="9"/>
  <c r="C46" i="9"/>
  <c r="F45" i="9"/>
  <c r="C45" i="9"/>
  <c r="F44" i="9"/>
  <c r="C44" i="9"/>
  <c r="F43" i="9"/>
  <c r="C43" i="9"/>
  <c r="F42" i="9"/>
  <c r="C42" i="9"/>
  <c r="F41" i="9"/>
  <c r="C41" i="9"/>
  <c r="F40" i="9"/>
  <c r="C40" i="9"/>
  <c r="F39" i="9"/>
  <c r="C39" i="9"/>
  <c r="F38" i="9"/>
  <c r="C38" i="9"/>
  <c r="F37" i="9"/>
  <c r="C37" i="9"/>
  <c r="F36" i="9"/>
  <c r="C36" i="9"/>
  <c r="F35" i="9"/>
  <c r="C35" i="9"/>
  <c r="F34" i="9"/>
  <c r="C34" i="9"/>
  <c r="F33" i="9"/>
  <c r="C33" i="9"/>
  <c r="F32" i="9"/>
  <c r="C32" i="9"/>
  <c r="F31" i="9"/>
  <c r="C31" i="9"/>
  <c r="F30" i="9"/>
  <c r="C30" i="9"/>
  <c r="F29" i="9"/>
  <c r="C29" i="9"/>
  <c r="F28" i="9"/>
  <c r="C28" i="9"/>
  <c r="F27" i="9"/>
  <c r="C27" i="9"/>
  <c r="F26" i="9"/>
  <c r="C26" i="9"/>
  <c r="F25" i="9"/>
  <c r="C25" i="9"/>
  <c r="F24" i="9"/>
  <c r="C24" i="9"/>
  <c r="F23" i="9"/>
  <c r="C23" i="9"/>
  <c r="F22" i="9"/>
  <c r="C22" i="9"/>
  <c r="F21" i="9"/>
  <c r="C21" i="9"/>
  <c r="F20" i="9"/>
  <c r="C20" i="9"/>
  <c r="F19" i="9"/>
  <c r="C19" i="9"/>
  <c r="F18" i="9"/>
  <c r="C18" i="9"/>
  <c r="F17" i="9"/>
  <c r="C17" i="9"/>
  <c r="F16" i="9"/>
  <c r="C16" i="9"/>
  <c r="F15" i="9"/>
  <c r="C15" i="9"/>
  <c r="F14" i="9"/>
  <c r="C14" i="9"/>
  <c r="F13" i="9"/>
  <c r="C13" i="9"/>
  <c r="F12" i="9"/>
  <c r="C12" i="9"/>
  <c r="F11" i="9"/>
  <c r="C11" i="9"/>
  <c r="F93" i="8"/>
  <c r="C93" i="8"/>
  <c r="F92" i="8"/>
  <c r="C92" i="8"/>
  <c r="F91" i="8"/>
  <c r="C91" i="8"/>
  <c r="F90" i="8"/>
  <c r="C90" i="8"/>
  <c r="F89" i="8"/>
  <c r="C89" i="8"/>
  <c r="F88" i="8"/>
  <c r="C88" i="8"/>
  <c r="F87" i="8"/>
  <c r="C87" i="8"/>
  <c r="F86" i="8"/>
  <c r="C86" i="8"/>
  <c r="F85" i="8"/>
  <c r="C85" i="8"/>
  <c r="F84" i="8"/>
  <c r="C84" i="8"/>
  <c r="F83" i="8"/>
  <c r="C83" i="8"/>
  <c r="F82" i="8"/>
  <c r="C82" i="8"/>
  <c r="F81" i="8"/>
  <c r="C81" i="8"/>
  <c r="F80" i="8"/>
  <c r="C80" i="8"/>
  <c r="F79" i="8"/>
  <c r="C79" i="8"/>
  <c r="F78" i="8"/>
  <c r="C78" i="8"/>
  <c r="F77" i="8"/>
  <c r="C77" i="8"/>
  <c r="F76" i="8"/>
  <c r="C76" i="8"/>
  <c r="F75" i="8"/>
  <c r="C75" i="8"/>
  <c r="F74" i="8"/>
  <c r="C74" i="8"/>
  <c r="F73" i="8"/>
  <c r="C73" i="8"/>
  <c r="F72" i="8"/>
  <c r="C72" i="8"/>
  <c r="F71" i="8"/>
  <c r="C71" i="8"/>
  <c r="F70" i="8"/>
  <c r="C70" i="8"/>
  <c r="F69" i="8"/>
  <c r="C69" i="8"/>
  <c r="F68" i="8"/>
  <c r="C68" i="8"/>
  <c r="F67" i="8"/>
  <c r="C67" i="8"/>
  <c r="F66" i="8"/>
  <c r="C66" i="8"/>
  <c r="F65" i="8"/>
  <c r="C65" i="8"/>
  <c r="F64" i="8"/>
  <c r="C64" i="8"/>
  <c r="F63" i="8"/>
  <c r="C63" i="8"/>
  <c r="F62" i="8"/>
  <c r="C62" i="8"/>
  <c r="F61" i="8"/>
  <c r="C61" i="8"/>
  <c r="F60" i="8"/>
  <c r="C60" i="8"/>
  <c r="F59" i="8"/>
  <c r="C59" i="8"/>
  <c r="F58" i="8"/>
  <c r="C58" i="8"/>
  <c r="F57" i="8"/>
  <c r="C57" i="8"/>
  <c r="F56" i="8"/>
  <c r="C56" i="8"/>
  <c r="F55" i="8"/>
  <c r="C55" i="8"/>
  <c r="F54" i="8"/>
  <c r="C54" i="8"/>
  <c r="F53" i="8"/>
  <c r="C53" i="8"/>
  <c r="F52" i="8"/>
  <c r="C52" i="8"/>
  <c r="F51" i="8"/>
  <c r="C51" i="8"/>
  <c r="F50" i="8"/>
  <c r="C50" i="8"/>
  <c r="F49" i="8"/>
  <c r="C49" i="8"/>
  <c r="F48" i="8"/>
  <c r="C48" i="8"/>
  <c r="F47" i="8"/>
  <c r="C47" i="8"/>
  <c r="F46" i="8"/>
  <c r="C46" i="8"/>
  <c r="F45" i="8"/>
  <c r="C45" i="8"/>
  <c r="F44" i="8"/>
  <c r="C44" i="8"/>
  <c r="F43" i="8"/>
  <c r="C43" i="8"/>
  <c r="F42" i="8"/>
  <c r="C42" i="8"/>
  <c r="F41" i="8"/>
  <c r="C41" i="8"/>
  <c r="F40" i="8"/>
  <c r="C40" i="8"/>
  <c r="F39" i="8"/>
  <c r="C39" i="8"/>
  <c r="F38" i="8"/>
  <c r="C38" i="8"/>
  <c r="F37" i="8"/>
  <c r="C37" i="8"/>
  <c r="F36" i="8"/>
  <c r="C36" i="8"/>
  <c r="F35" i="8"/>
  <c r="C35" i="8"/>
  <c r="F34" i="8"/>
  <c r="C34" i="8"/>
  <c r="F33" i="8"/>
  <c r="C33" i="8"/>
  <c r="F32" i="8"/>
  <c r="C32" i="8"/>
  <c r="F31" i="8"/>
  <c r="C31" i="8"/>
  <c r="F30" i="8"/>
  <c r="C30" i="8"/>
  <c r="F29" i="8"/>
  <c r="C29" i="8"/>
  <c r="F28" i="8"/>
  <c r="C28" i="8"/>
  <c r="F27" i="8"/>
  <c r="C27" i="8"/>
  <c r="F26" i="8"/>
  <c r="C26" i="8"/>
  <c r="F25" i="8"/>
  <c r="C25" i="8"/>
  <c r="F24" i="8"/>
  <c r="C24" i="8"/>
  <c r="F23" i="8"/>
  <c r="C23" i="8"/>
  <c r="F22" i="8"/>
  <c r="C22" i="8"/>
  <c r="F21" i="8"/>
  <c r="C21" i="8"/>
  <c r="F20" i="8"/>
  <c r="C20" i="8"/>
  <c r="F19" i="8"/>
  <c r="C19" i="8"/>
  <c r="F18" i="8"/>
  <c r="C18" i="8"/>
  <c r="F17" i="8"/>
  <c r="C17" i="8"/>
  <c r="F16" i="8"/>
  <c r="C16" i="8"/>
  <c r="F15" i="8"/>
  <c r="C15" i="8"/>
  <c r="F14" i="8"/>
  <c r="C14" i="8"/>
  <c r="F13" i="8"/>
  <c r="C13" i="8"/>
  <c r="F12" i="8"/>
  <c r="C12" i="8"/>
  <c r="F11" i="8"/>
  <c r="C11" i="8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D40" i="6"/>
  <c r="E40" i="6" s="1"/>
  <c r="D39" i="6"/>
  <c r="E39" i="6" s="1"/>
  <c r="D38" i="6"/>
  <c r="E38" i="6" s="1"/>
  <c r="E37" i="6"/>
  <c r="D37" i="6"/>
  <c r="D36" i="6"/>
  <c r="E36" i="6" s="1"/>
  <c r="E35" i="6"/>
  <c r="D35" i="6"/>
  <c r="E34" i="6"/>
  <c r="D34" i="6"/>
  <c r="E33" i="6"/>
  <c r="D33" i="6"/>
  <c r="D32" i="6"/>
  <c r="E32" i="6" s="1"/>
  <c r="E31" i="6"/>
  <c r="D31" i="6"/>
  <c r="E30" i="6"/>
  <c r="D30" i="6"/>
  <c r="E29" i="6"/>
  <c r="D29" i="6"/>
  <c r="D28" i="6"/>
  <c r="E28" i="6" s="1"/>
  <c r="D27" i="6"/>
  <c r="E27" i="6" s="1"/>
  <c r="D26" i="6"/>
  <c r="E26" i="6" s="1"/>
  <c r="E25" i="6"/>
  <c r="D25" i="6"/>
  <c r="D24" i="6"/>
  <c r="E24" i="6" s="1"/>
  <c r="D23" i="6"/>
  <c r="E23" i="6" s="1"/>
  <c r="D22" i="6"/>
  <c r="E22" i="6" s="1"/>
  <c r="E21" i="6"/>
  <c r="D21" i="6"/>
  <c r="D20" i="6"/>
  <c r="E20" i="6" s="1"/>
  <c r="D19" i="6"/>
  <c r="E19" i="6" s="1"/>
  <c r="D18" i="6"/>
  <c r="E18" i="6" s="1"/>
  <c r="E17" i="6"/>
  <c r="D17" i="6"/>
  <c r="D16" i="6"/>
  <c r="E16" i="6" s="1"/>
  <c r="D15" i="6"/>
  <c r="E15" i="6" s="1"/>
  <c r="D14" i="6"/>
  <c r="E14" i="6" s="1"/>
  <c r="E13" i="6"/>
  <c r="D13" i="6"/>
  <c r="E12" i="6"/>
  <c r="D12" i="6"/>
  <c r="E153" i="5"/>
  <c r="D153" i="5"/>
  <c r="E152" i="5"/>
  <c r="D152" i="5"/>
  <c r="L175" i="2" s="1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L167" i="2" s="1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L159" i="2" s="1"/>
  <c r="E135" i="5"/>
  <c r="D135" i="5"/>
  <c r="E134" i="5"/>
  <c r="D134" i="5"/>
  <c r="E133" i="5"/>
  <c r="D133" i="5"/>
  <c r="E132" i="5"/>
  <c r="D132" i="5"/>
  <c r="L155" i="2" s="1"/>
  <c r="E131" i="5"/>
  <c r="D131" i="5"/>
  <c r="E130" i="5"/>
  <c r="D130" i="5"/>
  <c r="E129" i="5"/>
  <c r="D129" i="5"/>
  <c r="E128" i="5"/>
  <c r="D128" i="5"/>
  <c r="L151" i="2" s="1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L143" i="2" s="1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L135" i="2" s="1"/>
  <c r="E111" i="5"/>
  <c r="D111" i="5"/>
  <c r="E110" i="5"/>
  <c r="D110" i="5"/>
  <c r="E109" i="5"/>
  <c r="D109" i="5"/>
  <c r="E108" i="5"/>
  <c r="D108" i="5"/>
  <c r="L131" i="2" s="1"/>
  <c r="E107" i="5"/>
  <c r="D107" i="5"/>
  <c r="E106" i="5"/>
  <c r="D106" i="5"/>
  <c r="E105" i="5"/>
  <c r="D105" i="5"/>
  <c r="E104" i="5"/>
  <c r="D104" i="5"/>
  <c r="L127" i="2" s="1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L119" i="2" s="1"/>
  <c r="E95" i="5"/>
  <c r="D95" i="5"/>
  <c r="D94" i="5"/>
  <c r="L117" i="2" s="1"/>
  <c r="D93" i="5"/>
  <c r="D92" i="5"/>
  <c r="B87" i="21" s="1"/>
  <c r="D91" i="5"/>
  <c r="C86" i="21" s="1"/>
  <c r="D90" i="5"/>
  <c r="C85" i="21" s="1"/>
  <c r="D89" i="5"/>
  <c r="D88" i="5"/>
  <c r="B83" i="21" s="1"/>
  <c r="D87" i="5"/>
  <c r="C82" i="21" s="1"/>
  <c r="D86" i="5"/>
  <c r="D85" i="5"/>
  <c r="C80" i="21" s="1"/>
  <c r="D84" i="5"/>
  <c r="B79" i="21" s="1"/>
  <c r="D83" i="5"/>
  <c r="C78" i="21" s="1"/>
  <c r="D82" i="5"/>
  <c r="C77" i="21" s="1"/>
  <c r="D81" i="5"/>
  <c r="D80" i="5"/>
  <c r="B75" i="21" s="1"/>
  <c r="D79" i="5"/>
  <c r="C74" i="21" s="1"/>
  <c r="D78" i="5"/>
  <c r="D77" i="5"/>
  <c r="C72" i="21" s="1"/>
  <c r="D76" i="5"/>
  <c r="B71" i="21" s="1"/>
  <c r="D75" i="5"/>
  <c r="C70" i="21" s="1"/>
  <c r="D74" i="5"/>
  <c r="C69" i="21" s="1"/>
  <c r="D73" i="5"/>
  <c r="D72" i="5"/>
  <c r="B67" i="21" s="1"/>
  <c r="D71" i="5"/>
  <c r="C66" i="21" s="1"/>
  <c r="D70" i="5"/>
  <c r="D69" i="5"/>
  <c r="C64" i="21" s="1"/>
  <c r="D68" i="5"/>
  <c r="B63" i="21" s="1"/>
  <c r="D67" i="5"/>
  <c r="C62" i="21" s="1"/>
  <c r="D66" i="5"/>
  <c r="C61" i="21" s="1"/>
  <c r="D65" i="5"/>
  <c r="D64" i="5"/>
  <c r="B59" i="21" s="1"/>
  <c r="D63" i="5"/>
  <c r="C58" i="21" s="1"/>
  <c r="D62" i="5"/>
  <c r="D61" i="5"/>
  <c r="C56" i="21" s="1"/>
  <c r="D60" i="5"/>
  <c r="B55" i="21" s="1"/>
  <c r="D59" i="5"/>
  <c r="C54" i="21" s="1"/>
  <c r="D58" i="5"/>
  <c r="C53" i="21" s="1"/>
  <c r="D57" i="5"/>
  <c r="D56" i="5"/>
  <c r="B51" i="21" s="1"/>
  <c r="D55" i="5"/>
  <c r="C50" i="21" s="1"/>
  <c r="D54" i="5"/>
  <c r="D53" i="5"/>
  <c r="C48" i="21" s="1"/>
  <c r="D52" i="5"/>
  <c r="B47" i="21" s="1"/>
  <c r="D51" i="5"/>
  <c r="C46" i="21" s="1"/>
  <c r="D50" i="5"/>
  <c r="C45" i="21" s="1"/>
  <c r="D49" i="5"/>
  <c r="D48" i="5"/>
  <c r="B43" i="21" s="1"/>
  <c r="D47" i="5"/>
  <c r="C42" i="21" s="1"/>
  <c r="D46" i="5"/>
  <c r="D45" i="5"/>
  <c r="C40" i="21" s="1"/>
  <c r="D44" i="5"/>
  <c r="B39" i="21" s="1"/>
  <c r="D43" i="5"/>
  <c r="C38" i="21" s="1"/>
  <c r="D42" i="5"/>
  <c r="C37" i="21" s="1"/>
  <c r="D41" i="5"/>
  <c r="D40" i="5"/>
  <c r="B35" i="21" s="1"/>
  <c r="D39" i="5"/>
  <c r="C34" i="21" s="1"/>
  <c r="D38" i="5"/>
  <c r="D37" i="5"/>
  <c r="C32" i="21" s="1"/>
  <c r="D36" i="5"/>
  <c r="B31" i="21" s="1"/>
  <c r="D35" i="5"/>
  <c r="C30" i="21" s="1"/>
  <c r="D34" i="5"/>
  <c r="C29" i="21" s="1"/>
  <c r="D33" i="5"/>
  <c r="D32" i="5"/>
  <c r="B27" i="21" s="1"/>
  <c r="D31" i="5"/>
  <c r="D30" i="5"/>
  <c r="C25" i="21" s="1"/>
  <c r="D29" i="5"/>
  <c r="C24" i="21" s="1"/>
  <c r="D28" i="5"/>
  <c r="B23" i="21" s="1"/>
  <c r="D27" i="5"/>
  <c r="C22" i="21" s="1"/>
  <c r="D26" i="5"/>
  <c r="C21" i="21" s="1"/>
  <c r="D25" i="5"/>
  <c r="C20" i="21" s="1"/>
  <c r="D24" i="5"/>
  <c r="B19" i="21" s="1"/>
  <c r="D23" i="5"/>
  <c r="D22" i="5"/>
  <c r="C17" i="21" s="1"/>
  <c r="D21" i="5"/>
  <c r="C16" i="21" s="1"/>
  <c r="D20" i="5"/>
  <c r="B15" i="21" s="1"/>
  <c r="D19" i="5"/>
  <c r="C14" i="21" s="1"/>
  <c r="D18" i="5"/>
  <c r="C13" i="21" s="1"/>
  <c r="D17" i="5"/>
  <c r="C12" i="21" s="1"/>
  <c r="D16" i="5"/>
  <c r="B11" i="21" s="1"/>
  <c r="D15" i="5"/>
  <c r="D14" i="5"/>
  <c r="C9" i="21" s="1"/>
  <c r="D13" i="5"/>
  <c r="C8" i="21" s="1"/>
  <c r="D12" i="5"/>
  <c r="B7" i="21" s="1"/>
  <c r="D11" i="5"/>
  <c r="C6" i="21" s="1"/>
  <c r="C5" i="21" s="1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L176" i="2"/>
  <c r="L174" i="2"/>
  <c r="L173" i="2"/>
  <c r="L172" i="2"/>
  <c r="L171" i="2"/>
  <c r="L170" i="2"/>
  <c r="L169" i="2"/>
  <c r="L168" i="2"/>
  <c r="L166" i="2"/>
  <c r="L165" i="2"/>
  <c r="L164" i="2"/>
  <c r="L163" i="2"/>
  <c r="L162" i="2"/>
  <c r="L161" i="2"/>
  <c r="L160" i="2"/>
  <c r="L158" i="2"/>
  <c r="L157" i="2"/>
  <c r="L156" i="2"/>
  <c r="L154" i="2"/>
  <c r="L153" i="2"/>
  <c r="L152" i="2"/>
  <c r="L150" i="2"/>
  <c r="L149" i="2"/>
  <c r="L148" i="2"/>
  <c r="L147" i="2"/>
  <c r="L146" i="2"/>
  <c r="L145" i="2"/>
  <c r="L144" i="2"/>
  <c r="L142" i="2"/>
  <c r="L141" i="2"/>
  <c r="L140" i="2"/>
  <c r="L139" i="2"/>
  <c r="L138" i="2"/>
  <c r="L137" i="2"/>
  <c r="L136" i="2"/>
  <c r="L134" i="2"/>
  <c r="L133" i="2"/>
  <c r="L132" i="2"/>
  <c r="L130" i="2"/>
  <c r="L129" i="2"/>
  <c r="L128" i="2"/>
  <c r="L126" i="2"/>
  <c r="L125" i="2"/>
  <c r="L124" i="2"/>
  <c r="L123" i="2"/>
  <c r="L122" i="2"/>
  <c r="L121" i="2"/>
  <c r="L120" i="2"/>
  <c r="L118" i="2"/>
  <c r="L116" i="2"/>
  <c r="L115" i="2"/>
  <c r="I116" i="2"/>
  <c r="L114" i="2"/>
  <c r="L113" i="2"/>
  <c r="L111" i="2"/>
  <c r="L110" i="2"/>
  <c r="L108" i="2"/>
  <c r="L107" i="2"/>
  <c r="L106" i="2"/>
  <c r="L105" i="2"/>
  <c r="L103" i="2"/>
  <c r="L102" i="2"/>
  <c r="L100" i="2"/>
  <c r="L99" i="2"/>
  <c r="L98" i="2"/>
  <c r="L97" i="2"/>
  <c r="L95" i="2"/>
  <c r="L94" i="2"/>
  <c r="L92" i="2"/>
  <c r="L91" i="2"/>
  <c r="L90" i="2"/>
  <c r="D90" i="2"/>
  <c r="L89" i="2"/>
  <c r="L87" i="2"/>
  <c r="D87" i="2"/>
  <c r="L86" i="2"/>
  <c r="L84" i="2"/>
  <c r="D84" i="2"/>
  <c r="L83" i="2"/>
  <c r="D83" i="2"/>
  <c r="L82" i="2"/>
  <c r="D82" i="2"/>
  <c r="L81" i="2"/>
  <c r="L79" i="2"/>
  <c r="D79" i="2"/>
  <c r="L78" i="2"/>
  <c r="L76" i="2"/>
  <c r="L75" i="2"/>
  <c r="D75" i="2"/>
  <c r="L74" i="2"/>
  <c r="D74" i="2"/>
  <c r="L73" i="2"/>
  <c r="L71" i="2"/>
  <c r="D71" i="2"/>
  <c r="L70" i="2"/>
  <c r="L68" i="2"/>
  <c r="D68" i="2"/>
  <c r="L67" i="2"/>
  <c r="D67" i="2"/>
  <c r="L66" i="2"/>
  <c r="D66" i="2"/>
  <c r="L65" i="2"/>
  <c r="L63" i="2"/>
  <c r="D63" i="2"/>
  <c r="L62" i="2"/>
  <c r="L60" i="2"/>
  <c r="D60" i="2"/>
  <c r="L59" i="2"/>
  <c r="D59" i="2"/>
  <c r="L58" i="2"/>
  <c r="D58" i="2"/>
  <c r="L57" i="2"/>
  <c r="L55" i="2"/>
  <c r="D55" i="2"/>
  <c r="L53" i="2"/>
  <c r="L52" i="2"/>
  <c r="D52" i="2"/>
  <c r="L51" i="2"/>
  <c r="D51" i="2"/>
  <c r="L50" i="2"/>
  <c r="D50" i="2"/>
  <c r="L49" i="2"/>
  <c r="L48" i="2"/>
  <c r="L47" i="2"/>
  <c r="D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Q14" i="2" s="1"/>
  <c r="E40" i="2" l="1"/>
  <c r="H40" i="2"/>
  <c r="G40" i="2"/>
  <c r="F40" i="2"/>
  <c r="J40" i="2"/>
  <c r="B39" i="2"/>
  <c r="D39" i="2" s="1"/>
  <c r="H41" i="2"/>
  <c r="G41" i="2"/>
  <c r="J41" i="2"/>
  <c r="E41" i="2"/>
  <c r="F41" i="2"/>
  <c r="B40" i="2"/>
  <c r="D40" i="2" s="1"/>
  <c r="G42" i="2"/>
  <c r="H42" i="2"/>
  <c r="F42" i="2"/>
  <c r="J42" i="2"/>
  <c r="E42" i="2"/>
  <c r="B41" i="2"/>
  <c r="D41" i="2" s="1"/>
  <c r="C40" i="2"/>
  <c r="G35" i="2"/>
  <c r="B34" i="2"/>
  <c r="D34" i="2" s="1"/>
  <c r="F35" i="2"/>
  <c r="H35" i="2"/>
  <c r="J35" i="2"/>
  <c r="E35" i="2"/>
  <c r="G43" i="2"/>
  <c r="B42" i="2"/>
  <c r="D42" i="2" s="1"/>
  <c r="F43" i="2"/>
  <c r="J43" i="2"/>
  <c r="E43" i="2"/>
  <c r="H43" i="2"/>
  <c r="C41" i="2"/>
  <c r="F36" i="2"/>
  <c r="B35" i="2"/>
  <c r="D35" i="2" s="1"/>
  <c r="J36" i="2"/>
  <c r="E36" i="2"/>
  <c r="H36" i="2"/>
  <c r="G36" i="2"/>
  <c r="F44" i="2"/>
  <c r="J44" i="2"/>
  <c r="E44" i="2"/>
  <c r="B43" i="2"/>
  <c r="D43" i="2" s="1"/>
  <c r="G44" i="2"/>
  <c r="H44" i="2"/>
  <c r="C42" i="2"/>
  <c r="F37" i="2"/>
  <c r="J37" i="2"/>
  <c r="E37" i="2"/>
  <c r="B36" i="2"/>
  <c r="D36" i="2" s="1"/>
  <c r="H37" i="2"/>
  <c r="G37" i="2"/>
  <c r="F45" i="2"/>
  <c r="J45" i="2"/>
  <c r="E45" i="2"/>
  <c r="B44" i="2"/>
  <c r="D44" i="2" s="1"/>
  <c r="G45" i="2"/>
  <c r="H45" i="2"/>
  <c r="C35" i="2"/>
  <c r="C43" i="2"/>
  <c r="J38" i="2"/>
  <c r="E38" i="2"/>
  <c r="B37" i="2"/>
  <c r="D37" i="2" s="1"/>
  <c r="F38" i="2"/>
  <c r="H38" i="2"/>
  <c r="G38" i="2"/>
  <c r="J46" i="2"/>
  <c r="E46" i="2"/>
  <c r="B45" i="2"/>
  <c r="D45" i="2" s="1"/>
  <c r="H46" i="2"/>
  <c r="F46" i="2"/>
  <c r="G46" i="2"/>
  <c r="J39" i="2"/>
  <c r="E39" i="2"/>
  <c r="B38" i="2"/>
  <c r="D38" i="2" s="1"/>
  <c r="F39" i="2"/>
  <c r="H39" i="2"/>
  <c r="G39" i="2"/>
  <c r="H96" i="2"/>
  <c r="B95" i="2"/>
  <c r="D95" i="2" s="1"/>
  <c r="G96" i="2"/>
  <c r="F96" i="2"/>
  <c r="J96" i="2"/>
  <c r="E96" i="2"/>
  <c r="H104" i="2"/>
  <c r="B103" i="2"/>
  <c r="D103" i="2" s="1"/>
  <c r="G104" i="2"/>
  <c r="F104" i="2"/>
  <c r="J104" i="2"/>
  <c r="E104" i="2"/>
  <c r="H112" i="2"/>
  <c r="B111" i="2"/>
  <c r="D111" i="2" s="1"/>
  <c r="G112" i="2"/>
  <c r="F112" i="2"/>
  <c r="J112" i="2"/>
  <c r="E112" i="2"/>
  <c r="B97" i="2"/>
  <c r="D97" i="2" s="1"/>
  <c r="F98" i="2"/>
  <c r="J98" i="2"/>
  <c r="E98" i="2"/>
  <c r="H98" i="2"/>
  <c r="G98" i="2"/>
  <c r="B105" i="2"/>
  <c r="G106" i="2"/>
  <c r="F106" i="2"/>
  <c r="J106" i="2"/>
  <c r="E106" i="2"/>
  <c r="H106" i="2"/>
  <c r="B113" i="2"/>
  <c r="D113" i="2" s="1"/>
  <c r="F114" i="2"/>
  <c r="J114" i="2"/>
  <c r="E114" i="2"/>
  <c r="H114" i="2"/>
  <c r="G114" i="2"/>
  <c r="H97" i="2"/>
  <c r="G97" i="2"/>
  <c r="B96" i="2"/>
  <c r="F97" i="2"/>
  <c r="E97" i="2"/>
  <c r="J97" i="2"/>
  <c r="H113" i="2"/>
  <c r="G113" i="2"/>
  <c r="F113" i="2"/>
  <c r="E113" i="2"/>
  <c r="J113" i="2"/>
  <c r="B112" i="2"/>
  <c r="D112" i="2" s="1"/>
  <c r="G99" i="2"/>
  <c r="F99" i="2"/>
  <c r="J99" i="2"/>
  <c r="E99" i="2"/>
  <c r="H99" i="2"/>
  <c r="B98" i="2"/>
  <c r="D98" i="2" s="1"/>
  <c r="G107" i="2"/>
  <c r="F107" i="2"/>
  <c r="J107" i="2"/>
  <c r="E107" i="2"/>
  <c r="H107" i="2"/>
  <c r="B106" i="2"/>
  <c r="D106" i="2" s="1"/>
  <c r="G115" i="2"/>
  <c r="G116" i="2" s="1"/>
  <c r="F115" i="2"/>
  <c r="F116" i="2" s="1"/>
  <c r="J115" i="2"/>
  <c r="J116" i="2" s="1"/>
  <c r="E115" i="2"/>
  <c r="E116" i="2" s="1"/>
  <c r="H115" i="2"/>
  <c r="H116" i="2" s="1"/>
  <c r="B114" i="2"/>
  <c r="D114" i="2" s="1"/>
  <c r="C96" i="2"/>
  <c r="C104" i="2"/>
  <c r="C112" i="2"/>
  <c r="J103" i="2"/>
  <c r="E103" i="2"/>
  <c r="H103" i="2"/>
  <c r="B102" i="2"/>
  <c r="D102" i="2" s="1"/>
  <c r="G103" i="2"/>
  <c r="F103" i="2"/>
  <c r="H105" i="2"/>
  <c r="G105" i="2"/>
  <c r="E105" i="2"/>
  <c r="B104" i="2"/>
  <c r="D104" i="2" s="1"/>
  <c r="F105" i="2"/>
  <c r="J105" i="2"/>
  <c r="J92" i="2"/>
  <c r="E92" i="2"/>
  <c r="B91" i="2"/>
  <c r="D91" i="2" s="1"/>
  <c r="H92" i="2"/>
  <c r="G92" i="2"/>
  <c r="F92" i="2"/>
  <c r="F100" i="2"/>
  <c r="J100" i="2"/>
  <c r="E100" i="2"/>
  <c r="H100" i="2"/>
  <c r="B99" i="2"/>
  <c r="D99" i="2" s="1"/>
  <c r="G100" i="2"/>
  <c r="F108" i="2"/>
  <c r="B107" i="2"/>
  <c r="D107" i="2" s="1"/>
  <c r="J108" i="2"/>
  <c r="E108" i="2"/>
  <c r="H108" i="2"/>
  <c r="G108" i="2"/>
  <c r="C97" i="2"/>
  <c r="C105" i="2"/>
  <c r="C113" i="2"/>
  <c r="J95" i="2"/>
  <c r="E95" i="2"/>
  <c r="H95" i="2"/>
  <c r="B94" i="2"/>
  <c r="D94" i="2" s="1"/>
  <c r="G95" i="2"/>
  <c r="F95" i="2"/>
  <c r="F93" i="2"/>
  <c r="J93" i="2"/>
  <c r="E93" i="2"/>
  <c r="H93" i="2"/>
  <c r="B92" i="2"/>
  <c r="D92" i="2" s="1"/>
  <c r="G93" i="2"/>
  <c r="F101" i="2"/>
  <c r="J101" i="2"/>
  <c r="E101" i="2"/>
  <c r="H101" i="2"/>
  <c r="B100" i="2"/>
  <c r="D100" i="2" s="1"/>
  <c r="G101" i="2"/>
  <c r="F109" i="2"/>
  <c r="J109" i="2"/>
  <c r="E109" i="2"/>
  <c r="H109" i="2"/>
  <c r="B108" i="2"/>
  <c r="D108" i="2" s="1"/>
  <c r="G109" i="2"/>
  <c r="C98" i="2"/>
  <c r="C106" i="2"/>
  <c r="C114" i="2"/>
  <c r="E94" i="2"/>
  <c r="J94" i="2"/>
  <c r="B93" i="2"/>
  <c r="D93" i="2" s="1"/>
  <c r="H94" i="2"/>
  <c r="G94" i="2"/>
  <c r="F94" i="2"/>
  <c r="J102" i="2"/>
  <c r="B101" i="2"/>
  <c r="D101" i="2" s="1"/>
  <c r="H102" i="2"/>
  <c r="G102" i="2"/>
  <c r="F102" i="2"/>
  <c r="E102" i="2"/>
  <c r="E110" i="2"/>
  <c r="J110" i="2"/>
  <c r="H110" i="2"/>
  <c r="B109" i="2"/>
  <c r="D109" i="2" s="1"/>
  <c r="G110" i="2"/>
  <c r="F110" i="2"/>
  <c r="C99" i="2"/>
  <c r="C107" i="2"/>
  <c r="C115" i="2"/>
  <c r="C116" i="2" s="1"/>
  <c r="J111" i="2"/>
  <c r="E111" i="2"/>
  <c r="H111" i="2"/>
  <c r="B110" i="2"/>
  <c r="D110" i="2" s="1"/>
  <c r="G111" i="2"/>
  <c r="F111" i="2"/>
  <c r="D64" i="2"/>
  <c r="L61" i="2"/>
  <c r="D61" i="2"/>
  <c r="C33" i="21"/>
  <c r="L69" i="2"/>
  <c r="D69" i="2"/>
  <c r="C41" i="21"/>
  <c r="L77" i="2"/>
  <c r="D77" i="2"/>
  <c r="C49" i="21"/>
  <c r="L85" i="2"/>
  <c r="D85" i="2"/>
  <c r="C57" i="21"/>
  <c r="L93" i="2"/>
  <c r="C65" i="21"/>
  <c r="L101" i="2"/>
  <c r="C73" i="21"/>
  <c r="L109" i="2"/>
  <c r="C81" i="21"/>
  <c r="G12" i="6"/>
  <c r="G34" i="7"/>
  <c r="D57" i="2"/>
  <c r="D65" i="2"/>
  <c r="D73" i="2"/>
  <c r="D81" i="2"/>
  <c r="D89" i="2"/>
  <c r="D105" i="2"/>
  <c r="B85" i="21"/>
  <c r="B41" i="21"/>
  <c r="B57" i="21"/>
  <c r="B73" i="21"/>
  <c r="D115" i="2"/>
  <c r="D116" i="2" s="1"/>
  <c r="C10" i="21"/>
  <c r="B10" i="21"/>
  <c r="I31" i="5"/>
  <c r="L56" i="2"/>
  <c r="C28" i="21"/>
  <c r="B28" i="21"/>
  <c r="L64" i="2"/>
  <c r="C36" i="21"/>
  <c r="B36" i="21"/>
  <c r="L72" i="2"/>
  <c r="C44" i="21"/>
  <c r="B44" i="21"/>
  <c r="L80" i="2"/>
  <c r="C52" i="21"/>
  <c r="B52" i="21"/>
  <c r="L88" i="2"/>
  <c r="C60" i="21"/>
  <c r="B60" i="21"/>
  <c r="L96" i="2"/>
  <c r="C68" i="21"/>
  <c r="B68" i="21"/>
  <c r="L104" i="2"/>
  <c r="C76" i="21"/>
  <c r="B76" i="21"/>
  <c r="L112" i="2"/>
  <c r="C84" i="21"/>
  <c r="B84" i="21"/>
  <c r="B13" i="21"/>
  <c r="B29" i="21"/>
  <c r="B45" i="21"/>
  <c r="B61" i="21"/>
  <c r="B77" i="21"/>
  <c r="D54" i="2"/>
  <c r="C26" i="21"/>
  <c r="B26" i="21"/>
  <c r="J51" i="15"/>
  <c r="J53" i="15"/>
  <c r="C18" i="21"/>
  <c r="B18" i="21"/>
  <c r="D62" i="2"/>
  <c r="D70" i="2"/>
  <c r="D78" i="2"/>
  <c r="D86" i="2"/>
  <c r="B33" i="21"/>
  <c r="B49" i="21"/>
  <c r="B65" i="21"/>
  <c r="B81" i="21"/>
  <c r="L54" i="2"/>
  <c r="D56" i="2"/>
  <c r="D96" i="2"/>
  <c r="B21" i="21"/>
  <c r="B37" i="21"/>
  <c r="B53" i="21"/>
  <c r="B69" i="21"/>
  <c r="B8" i="21"/>
  <c r="B12" i="21"/>
  <c r="B16" i="21"/>
  <c r="B20" i="21"/>
  <c r="B24" i="21"/>
  <c r="B32" i="21"/>
  <c r="B40" i="21"/>
  <c r="B48" i="21"/>
  <c r="B56" i="21"/>
  <c r="B64" i="21"/>
  <c r="B72" i="21"/>
  <c r="B80" i="21"/>
  <c r="B6" i="21"/>
  <c r="B5" i="21" s="1"/>
  <c r="B14" i="21"/>
  <c r="B22" i="21"/>
  <c r="B30" i="21"/>
  <c r="B34" i="21"/>
  <c r="B38" i="21"/>
  <c r="B42" i="21"/>
  <c r="B46" i="21"/>
  <c r="B50" i="21"/>
  <c r="B54" i="21"/>
  <c r="B58" i="21"/>
  <c r="B62" i="21"/>
  <c r="B66" i="21"/>
  <c r="B70" i="21"/>
  <c r="B74" i="21"/>
  <c r="B78" i="21"/>
  <c r="B82" i="21"/>
  <c r="B86" i="21"/>
  <c r="R8" i="2" l="1"/>
  <c r="S8" i="2"/>
  <c r="Q8" i="2"/>
  <c r="P8" i="2"/>
</calcChain>
</file>

<file path=xl/sharedStrings.xml><?xml version="1.0" encoding="utf-8"?>
<sst xmlns="http://schemas.openxmlformats.org/spreadsheetml/2006/main" count="255" uniqueCount="174">
  <si>
    <t>Title</t>
  </si>
  <si>
    <t>NIRPS transmission budget</t>
  </si>
  <si>
    <t>Version</t>
  </si>
  <si>
    <t>3.2</t>
  </si>
  <si>
    <t>Date</t>
  </si>
  <si>
    <t>Author</t>
  </si>
  <si>
    <t>N. Blind</t>
  </si>
  <si>
    <t>University of Geneva</t>
  </si>
  <si>
    <t>Notes:</t>
  </si>
  <si>
    <t>- Seeing values given at 500nm</t>
  </si>
  <si>
    <t>Changes</t>
  </si>
  <si>
    <t>Measured AR coating of FISBA Fiber Link optics</t>
  </si>
  <si>
    <t>Updated coupling values with new wf data cubes ad updated RON model in CAOS</t>
  </si>
  <si>
    <t>Updated with measurements of BBAR ocating for Front-End optics</t>
  </si>
  <si>
    <t>Removed "IYJHK AR model" based on an old mdoel for the ADC coating (measurments available and added)</t>
  </si>
  <si>
    <t>Added dichroic measurements</t>
  </si>
  <si>
    <t>BE tranmission updated based on NIRPS-4300-ULA-SP-342-1.0_BE_Throughput_asbuilt (AIT25)</t>
  </si>
  <si>
    <t>FL transmission updated based on NIRPS-4200-IAC-TR-160_1.0_fiber_Link_test_report</t>
  </si>
  <si>
    <t>Total trhoughput NIRPS-IJH</t>
  </si>
  <si>
    <t xml:space="preserve"> </t>
  </si>
  <si>
    <t>lbd [nm]</t>
  </si>
  <si>
    <t>NIRPS + TEL Imag=10</t>
  </si>
  <si>
    <t>NIRPS Imag=10</t>
  </si>
  <si>
    <t>NIRPS Imag=10+ATM</t>
  </si>
  <si>
    <t>NIRPS+TEL Imag=11</t>
  </si>
  <si>
    <t>NIRPS Imag=11</t>
  </si>
  <si>
    <t>NIRPS+TEL Imag=12</t>
  </si>
  <si>
    <t>NIRPS Imag=12</t>
  </si>
  <si>
    <t>NIRPS + TEL Seeing 0.9"</t>
  </si>
  <si>
    <t>NIRPS+TEL
100% coupling</t>
  </si>
  <si>
    <t>WFS channel</t>
  </si>
  <si>
    <t>YJH channel</t>
  </si>
  <si>
    <t>TEL+NIRPS average transmission, seeing=0.9"</t>
  </si>
  <si>
    <t>Average</t>
  </si>
  <si>
    <t>AO I&lt;10</t>
  </si>
  <si>
    <t>AO I=12</t>
  </si>
  <si>
    <t>AO I=13</t>
  </si>
  <si>
    <t>Seeing</t>
  </si>
  <si>
    <t>YJH</t>
  </si>
  <si>
    <t>WFS average throughput</t>
  </si>
  <si>
    <t>Mode</t>
  </si>
  <si>
    <t>Wavelength</t>
  </si>
  <si>
    <t>T</t>
  </si>
  <si>
    <t>Standard</t>
  </si>
  <si>
    <t>700-950</t>
  </si>
  <si>
    <t>ATMOSPHERIC TRANSMITTANCE FROM TAPAS MODEL</t>
  </si>
  <si>
    <t>Thoughput</t>
  </si>
  <si>
    <t>Telescope made of 2 Bare Al coated mirrors</t>
  </si>
  <si>
    <t>Clean telescope</t>
  </si>
  <si>
    <r>
      <rPr>
        <sz val="14"/>
        <color rgb="FF000000"/>
        <rFont val="Calibri"/>
        <family val="2"/>
        <charset val="1"/>
      </rPr>
      <t xml:space="preserve">From Thorlabs </t>
    </r>
    <r>
      <rPr>
        <b/>
        <sz val="14"/>
        <color rgb="FF000000"/>
        <rFont val="Calibri"/>
        <family val="2"/>
        <charset val="1"/>
      </rPr>
      <t>proteccted</t>
    </r>
    <r>
      <rPr>
        <sz val="14"/>
        <color rgb="FF000000"/>
        <rFont val="Calibri"/>
        <family val="2"/>
        <charset val="1"/>
      </rPr>
      <t xml:space="preserve"> Al coating. At 670nm, R=0.915, against R=0.88 measured at NTT. Values are scaled in consequence.</t>
    </r>
  </si>
  <si>
    <t>Dirty telescope</t>
  </si>
  <si>
    <t>From VLT-TRE-ESO-11492-1043 "Dust Survey", NTT M1 coating reflectance degraded from 88% (fresh coating) to 72% after 4 years (1992-1996). Measurement at 670nm. Only M1 affected.
Dirty telescope is also scaled to match R=88% at 670 when clean (not the case of Thorlabs data).</t>
  </si>
  <si>
    <t>LBD [mum]</t>
  </si>
  <si>
    <t>Telescope clean</t>
  </si>
  <si>
    <t>Telescope dirty</t>
  </si>
  <si>
    <t>Front end - IJHK channel, until fiber</t>
  </si>
  <si>
    <t>Optical surfaces</t>
  </si>
  <si>
    <t>Type</t>
  </si>
  <si>
    <t>4 refractive surfaces VIJHK</t>
  </si>
  <si>
    <t>ADC surfaces</t>
  </si>
  <si>
    <t>MEASURED</t>
  </si>
  <si>
    <t>5 refractive surfaces I</t>
  </si>
  <si>
    <t>Optimax BBAR YJH (L1+L2 doublets + WFS dichro backside)</t>
  </si>
  <si>
    <t>2 Ag mirrors</t>
  </si>
  <si>
    <t>M3 fold (thorlabs data) + DM241 (ALPAO measurement)</t>
  </si>
  <si>
    <t>2 broadband dichroic</t>
  </si>
  <si>
    <t>R or T &gt; 97%</t>
  </si>
  <si>
    <t>SPEC</t>
  </si>
  <si>
    <t>ADC transmission (from internal refleections)</t>
  </si>
  <si>
    <t>NIR/VIS dichro</t>
  </si>
  <si>
    <t>YJH/WFS dichro</t>
  </si>
  <si>
    <t>Front-End /w mirror</t>
  </si>
  <si>
    <t>Front-End /from FP1</t>
  </si>
  <si>
    <t>FE YJH average</t>
  </si>
  <si>
    <t>Optimax BBAR ADC</t>
  </si>
  <si>
    <t>8 refractive surfaces</t>
  </si>
  <si>
    <t>Optimax BBAR WFS (L1, L2, L3, lenslet array)</t>
  </si>
  <si>
    <t>M3 fold + M4 fold (Thorlabs data) + DM241 (ALPAO data)</t>
  </si>
  <si>
    <t>lensleL fill factor</t>
  </si>
  <si>
    <t>WFS/YJH dichro</t>
  </si>
  <si>
    <t>Front-End /wo dichro /wo M3 mirror2</t>
  </si>
  <si>
    <t>1: lbd</t>
  </si>
  <si>
    <t>2: t</t>
  </si>
  <si>
    <t>3: r</t>
  </si>
  <si>
    <t>lambda [nm]</t>
  </si>
  <si>
    <t>Lenslet</t>
  </si>
  <si>
    <t>QE</t>
  </si>
  <si>
    <t>QE (RAW)</t>
  </si>
  <si>
    <t>AVG QE</t>
  </si>
  <si>
    <t>Fiber throughput High Accuracy fiber</t>
  </si>
  <si>
    <t>Fiber length [m]</t>
  </si>
  <si>
    <t xml:space="preserve">AR coated surfaces: </t>
  </si>
  <si>
    <t>Stretcher losses</t>
  </si>
  <si>
    <t xml:space="preserve">Glass air surface: </t>
  </si>
  <si>
    <t>FRD</t>
  </si>
  <si>
    <t>Mirror surface:</t>
  </si>
  <si>
    <t>Efficiency correction</t>
  </si>
  <si>
    <t>Values here gives a minimum absorption of 1dB/km (Thorlabs source);CERAMOPTEC the value is 4 dB/km for OH content = 1ppm; offeres 0.25ppm and 0.1ppm.</t>
  </si>
  <si>
    <t>Absorption in fiber</t>
  </si>
  <si>
    <t>Fiber link Optics</t>
  </si>
  <si>
    <t>measured</t>
  </si>
  <si>
    <t>lbd[nm]</t>
  </si>
  <si>
    <t>ABS [dB/km]</t>
  </si>
  <si>
    <t>ARC 01 [R %]</t>
  </si>
  <si>
    <t>ARC 02 [R %]</t>
  </si>
  <si>
    <t>T optics calc.</t>
  </si>
  <si>
    <t>T optics JL</t>
  </si>
  <si>
    <t>Total HA</t>
  </si>
  <si>
    <t>Fiber throughput High Efficiency fiber</t>
  </si>
  <si>
    <t>AR coated surfaces</t>
  </si>
  <si>
    <t>Glass-air surfaces</t>
  </si>
  <si>
    <t>Mirror surfaces</t>
  </si>
  <si>
    <t>T optics cal.</t>
  </si>
  <si>
    <t>Total HE</t>
  </si>
  <si>
    <t>YJH spectrometer</t>
  </si>
  <si>
    <t>Data from "NIRPS BE transmission As-built.xls" (June 2021)</t>
  </si>
  <si>
    <t>IJH spectrograph</t>
  </si>
  <si>
    <t>H4RG QE</t>
  </si>
  <si>
    <t>RAW from E. Artigau mail on 01.06.2017</t>
  </si>
  <si>
    <t>H4RG [RAW]</t>
  </si>
  <si>
    <t>Interpolated values from 3rd order polynomial fit</t>
  </si>
  <si>
    <t>H4RG</t>
  </si>
  <si>
    <t>LBD [nm]</t>
  </si>
  <si>
    <t>R [%]</t>
  </si>
  <si>
    <t>All AR coatings from OPTIMAX</t>
  </si>
  <si>
    <t>+ We use only one curve of the coatings measurement provided by Optimax for WFS and YJH arms, as they are very close form each other.
+ The values reported here are the transmision per sruface.</t>
  </si>
  <si>
    <t>ADC 5381</t>
  </si>
  <si>
    <t>ADC 5372</t>
  </si>
  <si>
    <t>ADC 5354</t>
  </si>
  <si>
    <t>BBAR WFS</t>
  </si>
  <si>
    <t>BBAR YJH</t>
  </si>
  <si>
    <t>BBAR YJH2</t>
  </si>
  <si>
    <t>Column3</t>
  </si>
  <si>
    <t>Thorlabs Coatings</t>
  </si>
  <si>
    <t>Protected Ag</t>
  </si>
  <si>
    <t>Bare Gold</t>
  </si>
  <si>
    <t>0.7" = 25% best case</t>
  </si>
  <si>
    <t>0.9" = median case</t>
  </si>
  <si>
    <t>1.2" = 75% best case</t>
  </si>
  <si>
    <t>Parameters of AO simulations:</t>
  </si>
  <si>
    <t>Coupling HAF</t>
  </si>
  <si>
    <t>Coupling HEF</t>
  </si>
  <si>
    <t>Average wind speed</t>
  </si>
  <si>
    <t>10m/s</t>
  </si>
  <si>
    <t xml:space="preserve">  I=9 - HAF</t>
  </si>
  <si>
    <t xml:space="preserve">  I=10 - HAF</t>
  </si>
  <si>
    <t xml:space="preserve">  I=11 - HAF</t>
  </si>
  <si>
    <t xml:space="preserve">  I=12 - HAF</t>
  </si>
  <si>
    <t xml:space="preserve">  I=  9 - HEF</t>
  </si>
  <si>
    <t xml:space="preserve">  I=10 - HEF</t>
  </si>
  <si>
    <t xml:space="preserve">  I=11 - HEF</t>
  </si>
  <si>
    <t xml:space="preserve">  I=12 - HEF</t>
  </si>
  <si>
    <t>Loop frequency</t>
  </si>
  <si>
    <t>1000 Hz</t>
  </si>
  <si>
    <t>RON</t>
  </si>
  <si>
    <t>0.3 e-</t>
  </si>
  <si>
    <t>Delay</t>
  </si>
  <si>
    <t>2.5ms</t>
  </si>
  <si>
    <t>Amp. Noise F</t>
  </si>
  <si>
    <t>Optical efficiency</t>
  </si>
  <si>
    <t>0.75 + 2*Al surfaces</t>
  </si>
  <si>
    <t>HEF to HAF SNR loss</t>
  </si>
  <si>
    <t>Gain of HAF over HEF</t>
  </si>
  <si>
    <t>Column1</t>
  </si>
  <si>
    <t>Fiber coupling for 0.7" seeing @500nm</t>
  </si>
  <si>
    <t>Coupling obtained from complete simulation of AO+fiber modes.</t>
  </si>
  <si>
    <t>Fiber coupling for 0.9" seeing @500nm</t>
  </si>
  <si>
    <t>Fiber coupling for 1.2" seeing @500nm</t>
  </si>
  <si>
    <t>AVG</t>
  </si>
  <si>
    <t>Dummy table for ipython notebook "transmission vs fiber size"</t>
  </si>
  <si>
    <t>Content of the table: transmission of all components, except fiber coupling</t>
  </si>
  <si>
    <t>Throughut HAF</t>
  </si>
  <si>
    <t>Throughput HEF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</si>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</sst>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0.0"/>
    <numFmt numFmtId="166" formatCode="0.000"/>
    <numFmt numFmtId="167" formatCode="0.0000"/>
  </numFmts>
  <fonts count="26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5"/>
      <color rgb="FF1F497D"/>
      <name val="Calibri"/>
      <family val="2"/>
      <charset val="1"/>
    </font>
    <font>
      <b/>
      <sz val="11"/>
      <color rgb="FF376092"/>
      <name val="Calibri"/>
      <family val="2"/>
      <charset val="1"/>
    </font>
    <font>
      <sz val="12"/>
      <color rgb="FF376092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13"/>
      <color rgb="FF1F497D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376092"/>
      <name val="Calibri"/>
      <family val="2"/>
      <charset val="1"/>
    </font>
    <font>
      <sz val="12"/>
      <color rgb="FF3F3F76"/>
      <name val="Calibri"/>
      <family val="2"/>
      <charset val="1"/>
    </font>
    <font>
      <b/>
      <sz val="12"/>
      <color rgb="FF376092"/>
      <name val="Calibri"/>
      <family val="2"/>
      <charset val="1"/>
    </font>
    <font>
      <b/>
      <sz val="12"/>
      <color rgb="FFFA7D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30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theme="1"/>
      <name val="Arial"/>
    </font>
    <font>
      <sz val="11"/>
      <color theme="1"/>
      <name val="Calibri"/>
      <family val="2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99"/>
        <bgColor rgb="FFFAC090"/>
      </patternFill>
    </fill>
    <fill>
      <patternFill patternType="solid">
        <fgColor rgb="FFF2F2F2"/>
        <bgColor rgb="FFFFFFFF"/>
      </patternFill>
    </fill>
    <fill>
      <patternFill patternType="solid">
        <fgColor rgb="FFC6EFCE"/>
        <bgColor rgb="FFDCE6F2"/>
      </patternFill>
    </fill>
    <fill>
      <patternFill patternType="solid">
        <fgColor rgb="FFFFC7CE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rgb="FFFFFF00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A7C0DE"/>
      </bottom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4F81BD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4F81BD"/>
      </right>
      <top/>
      <bottom/>
      <diagonal/>
    </border>
    <border>
      <left/>
      <right style="thin">
        <color rgb="FF4F81BD"/>
      </right>
      <top/>
      <bottom style="thin">
        <color rgb="FF4F81BD"/>
      </bottom>
      <diagonal/>
    </border>
  </borders>
  <cellStyleXfs count="11">
    <xf numFmtId="0" fontId="0" fillId="0" borderId="0"/>
    <xf numFmtId="0" fontId="1" fillId="0" borderId="0"/>
    <xf numFmtId="0" fontId="9" fillId="0" borderId="1" applyProtection="0"/>
    <xf numFmtId="0" fontId="5" fillId="0" borderId="2" applyProtection="0"/>
    <xf numFmtId="0" fontId="22" fillId="2" borderId="3" applyProtection="0"/>
    <xf numFmtId="0" fontId="13" fillId="3" borderId="4" applyProtection="0"/>
    <xf numFmtId="0" fontId="15" fillId="4" borderId="4" applyProtection="0"/>
    <xf numFmtId="0" fontId="16" fillId="0" borderId="0" applyBorder="0" applyProtection="0"/>
    <xf numFmtId="0" fontId="19" fillId="5" borderId="0" applyBorder="0" applyProtection="0"/>
    <xf numFmtId="0" fontId="20" fillId="6" borderId="0" applyBorder="0" applyProtection="0"/>
    <xf numFmtId="0" fontId="23" fillId="0" borderId="0"/>
  </cellStyleXfs>
  <cellXfs count="131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2" borderId="3" xfId="4" applyFont="1" applyBorder="1" applyAlignment="1" applyProtection="1"/>
    <xf numFmtId="0" fontId="0" fillId="0" borderId="19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11" fillId="2" borderId="17" xfId="4" applyFont="1" applyBorder="1" applyAlignment="1" applyProtection="1">
      <alignment horizontal="left" vertical="top" wrapText="1"/>
    </xf>
    <xf numFmtId="0" fontId="10" fillId="2" borderId="3" xfId="4" applyFont="1" applyBorder="1" applyAlignment="1" applyProtection="1">
      <alignment vertical="top"/>
    </xf>
    <xf numFmtId="0" fontId="11" fillId="2" borderId="16" xfId="4" applyFont="1" applyBorder="1" applyAlignment="1" applyProtection="1">
      <alignment horizontal="left"/>
    </xf>
    <xf numFmtId="0" fontId="5" fillId="0" borderId="2" xfId="3" applyFont="1" applyBorder="1" applyAlignment="1" applyProtection="1">
      <alignment horizontal="center"/>
    </xf>
    <xf numFmtId="0" fontId="9" fillId="0" borderId="1" xfId="2" applyFont="1" applyBorder="1" applyAlignment="1" applyProtection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49" fontId="0" fillId="0" borderId="0" xfId="0" applyNumberFormat="1" applyFont="1" applyBorder="1" applyAlignment="1">
      <alignment horizontal="left"/>
    </xf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4" fillId="0" borderId="5" xfId="0" applyNumberFormat="1" applyFont="1" applyBorder="1"/>
    <xf numFmtId="165" fontId="4" fillId="0" borderId="0" xfId="0" applyNumberFormat="1" applyFont="1"/>
    <xf numFmtId="165" fontId="4" fillId="0" borderId="6" xfId="0" applyNumberFormat="1" applyFont="1" applyBorder="1"/>
    <xf numFmtId="165" fontId="4" fillId="0" borderId="0" xfId="0" applyNumberFormat="1" applyFont="1" applyBorder="1" applyAlignment="1"/>
    <xf numFmtId="0" fontId="1" fillId="0" borderId="0" xfId="1" applyAlignment="1"/>
    <xf numFmtId="0" fontId="6" fillId="0" borderId="7" xfId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166" fontId="7" fillId="0" borderId="5" xfId="0" applyNumberFormat="1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1" fillId="0" borderId="0" xfId="1"/>
    <xf numFmtId="1" fontId="6" fillId="0" borderId="0" xfId="1" applyNumberFormat="1" applyFont="1" applyBorder="1" applyAlignment="1"/>
    <xf numFmtId="166" fontId="0" fillId="7" borderId="10" xfId="0" applyNumberFormat="1" applyFill="1" applyBorder="1"/>
    <xf numFmtId="166" fontId="7" fillId="7" borderId="0" xfId="0" applyNumberFormat="1" applyFont="1" applyFill="1" applyBorder="1"/>
    <xf numFmtId="166" fontId="0" fillId="7" borderId="0" xfId="0" applyNumberFormat="1" applyFill="1" applyBorder="1"/>
    <xf numFmtId="166" fontId="0" fillId="7" borderId="11" xfId="0" applyNumberFormat="1" applyFill="1" applyBorder="1"/>
    <xf numFmtId="166" fontId="0" fillId="0" borderId="0" xfId="0" applyNumberFormat="1" applyBorder="1"/>
    <xf numFmtId="166" fontId="8" fillId="7" borderId="12" xfId="0" applyNumberFormat="1" applyFont="1" applyFill="1" applyBorder="1"/>
    <xf numFmtId="0" fontId="0" fillId="0" borderId="0" xfId="0" applyFont="1"/>
    <xf numFmtId="166" fontId="0" fillId="0" borderId="0" xfId="0" applyNumberFormat="1"/>
    <xf numFmtId="166" fontId="0" fillId="0" borderId="0" xfId="0" applyNumberFormat="1" applyFont="1"/>
    <xf numFmtId="164" fontId="0" fillId="0" borderId="0" xfId="0" applyNumberFormat="1"/>
    <xf numFmtId="1" fontId="6" fillId="0" borderId="11" xfId="1" applyNumberFormat="1" applyFont="1" applyBorder="1" applyAlignment="1"/>
    <xf numFmtId="166" fontId="0" fillId="7" borderId="5" xfId="0" applyNumberFormat="1" applyFill="1" applyBorder="1"/>
    <xf numFmtId="166" fontId="8" fillId="7" borderId="11" xfId="0" applyNumberFormat="1" applyFont="1" applyFill="1" applyBorder="1"/>
    <xf numFmtId="1" fontId="6" fillId="0" borderId="13" xfId="1" applyNumberFormat="1" applyFont="1" applyBorder="1" applyAlignment="1"/>
    <xf numFmtId="166" fontId="0" fillId="7" borderId="6" xfId="0" applyNumberFormat="1" applyFill="1" applyBorder="1"/>
    <xf numFmtId="166" fontId="7" fillId="7" borderId="6" xfId="0" applyNumberFormat="1" applyFont="1" applyFill="1" applyBorder="1"/>
    <xf numFmtId="166" fontId="0" fillId="7" borderId="13" xfId="0" applyNumberFormat="1" applyFill="1" applyBorder="1"/>
    <xf numFmtId="166" fontId="0" fillId="0" borderId="10" xfId="0" applyNumberFormat="1" applyBorder="1"/>
    <xf numFmtId="166" fontId="7" fillId="0" borderId="0" xfId="0" applyNumberFormat="1" applyFont="1" applyBorder="1"/>
    <xf numFmtId="166" fontId="0" fillId="0" borderId="11" xfId="0" applyNumberFormat="1" applyBorder="1"/>
    <xf numFmtId="166" fontId="0" fillId="7" borderId="12" xfId="0" applyNumberFormat="1" applyFill="1" applyBorder="1"/>
    <xf numFmtId="166" fontId="0" fillId="7" borderId="8" xfId="0" applyNumberFormat="1" applyFill="1" applyBorder="1"/>
    <xf numFmtId="166" fontId="7" fillId="7" borderId="5" xfId="0" applyNumberFormat="1" applyFont="1" applyFill="1" applyBorder="1"/>
    <xf numFmtId="1" fontId="6" fillId="0" borderId="14" xfId="1" applyNumberFormat="1" applyFont="1" applyBorder="1" applyAlignment="1"/>
    <xf numFmtId="166" fontId="0" fillId="7" borderId="15" xfId="0" applyNumberFormat="1" applyFill="1" applyBorder="1"/>
    <xf numFmtId="166" fontId="8" fillId="7" borderId="13" xfId="0" applyNumberFormat="1" applyFont="1" applyFill="1" applyBorder="1"/>
    <xf numFmtId="2" fontId="0" fillId="0" borderId="0" xfId="0" applyNumberFormat="1"/>
    <xf numFmtId="0" fontId="10" fillId="2" borderId="3" xfId="4" applyFont="1" applyAlignment="1" applyProtection="1"/>
    <xf numFmtId="0" fontId="0" fillId="0" borderId="0" xfId="0" applyFont="1" applyAlignment="1">
      <alignment horizontal="center" vertical="center" wrapText="1"/>
    </xf>
    <xf numFmtId="166" fontId="0" fillId="0" borderId="0" xfId="0" applyNumberFormat="1" applyFont="1" applyAlignment="1">
      <alignment horizontal="center" vertical="center" wrapText="1"/>
    </xf>
    <xf numFmtId="0" fontId="4" fillId="2" borderId="3" xfId="4" applyFont="1" applyAlignment="1" applyProtection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0" fontId="0" fillId="2" borderId="0" xfId="4" applyNumberFormat="1" applyFont="1" applyBorder="1" applyAlignment="1" applyProtection="1"/>
    <xf numFmtId="0" fontId="0" fillId="2" borderId="0" xfId="4" applyFont="1" applyBorder="1" applyAlignment="1" applyProtection="1"/>
    <xf numFmtId="166" fontId="0" fillId="0" borderId="0" xfId="0" applyNumberFormat="1" applyFont="1" applyAlignment="1">
      <alignment wrapText="1"/>
    </xf>
    <xf numFmtId="1" fontId="12" fillId="8" borderId="0" xfId="1" applyNumberFormat="1" applyFont="1" applyFill="1" applyBorder="1" applyAlignment="1"/>
    <xf numFmtId="1" fontId="12" fillId="0" borderId="0" xfId="1" applyNumberFormat="1" applyFont="1" applyBorder="1" applyAlignment="1"/>
    <xf numFmtId="10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0" fillId="0" borderId="19" xfId="0" applyBorder="1" applyAlignment="1">
      <alignment horizontal="left"/>
    </xf>
    <xf numFmtId="166" fontId="12" fillId="0" borderId="0" xfId="1" applyNumberFormat="1" applyFont="1" applyBorder="1" applyAlignment="1"/>
    <xf numFmtId="166" fontId="12" fillId="0" borderId="14" xfId="1" applyNumberFormat="1" applyFont="1" applyBorder="1" applyAlignment="1"/>
    <xf numFmtId="0" fontId="0" fillId="0" borderId="0" xfId="0"/>
    <xf numFmtId="0" fontId="0" fillId="0" borderId="0" xfId="0" applyFont="1" applyAlignment="1">
      <alignment horizontal="right"/>
    </xf>
    <xf numFmtId="0" fontId="13" fillId="3" borderId="4" xfId="5" applyAlignment="1" applyProtection="1">
      <alignment horizontal="center" vertical="center"/>
    </xf>
    <xf numFmtId="0" fontId="4" fillId="9" borderId="0" xfId="0" applyFont="1" applyFill="1"/>
    <xf numFmtId="0" fontId="14" fillId="0" borderId="7" xfId="0" applyFont="1" applyBorder="1"/>
    <xf numFmtId="166" fontId="1" fillId="0" borderId="0" xfId="0" applyNumberFormat="1" applyFont="1"/>
    <xf numFmtId="0" fontId="4" fillId="2" borderId="20" xfId="4" applyFont="1" applyBorder="1" applyAlignment="1" applyProtection="1">
      <alignment horizontal="left" vertical="top"/>
    </xf>
    <xf numFmtId="0" fontId="4" fillId="2" borderId="0" xfId="4" applyFont="1" applyBorder="1" applyAlignment="1" applyProtection="1">
      <alignment horizontal="left" vertical="top"/>
    </xf>
    <xf numFmtId="0" fontId="1" fillId="0" borderId="0" xfId="1" applyFont="1"/>
    <xf numFmtId="0" fontId="1" fillId="0" borderId="0" xfId="1" applyFont="1"/>
    <xf numFmtId="0" fontId="1" fillId="0" borderId="0" xfId="1"/>
    <xf numFmtId="167" fontId="1" fillId="0" borderId="0" xfId="0" applyNumberFormat="1" applyFont="1"/>
    <xf numFmtId="166" fontId="1" fillId="0" borderId="0" xfId="1" applyNumberFormat="1"/>
    <xf numFmtId="166" fontId="1" fillId="0" borderId="0" xfId="1" applyNumberFormat="1"/>
    <xf numFmtId="0" fontId="15" fillId="4" borderId="4" xfId="6" applyAlignment="1" applyProtection="1"/>
    <xf numFmtId="167" fontId="0" fillId="0" borderId="0" xfId="0" applyNumberFormat="1" applyAlignment="1">
      <alignment horizontal="right"/>
    </xf>
    <xf numFmtId="0" fontId="1" fillId="0" borderId="0" xfId="1" applyFont="1" applyAlignment="1">
      <alignment vertical="top" wrapText="1"/>
    </xf>
    <xf numFmtId="1" fontId="1" fillId="0" borderId="0" xfId="1" applyNumberFormat="1"/>
    <xf numFmtId="0" fontId="0" fillId="2" borderId="3" xfId="4" applyFont="1" applyAlignment="1" applyProtection="1"/>
    <xf numFmtId="0" fontId="17" fillId="0" borderId="0" xfId="7" applyFont="1" applyBorder="1" applyAlignment="1" applyProtection="1">
      <alignment vertical="center"/>
    </xf>
    <xf numFmtId="0" fontId="16" fillId="0" borderId="0" xfId="7" applyBorder="1" applyAlignment="1" applyProtection="1">
      <alignment wrapText="1"/>
    </xf>
    <xf numFmtId="0" fontId="0" fillId="2" borderId="3" xfId="4" applyFont="1" applyAlignment="1" applyProtection="1">
      <alignment horizontal="left"/>
    </xf>
    <xf numFmtId="165" fontId="0" fillId="0" borderId="21" xfId="0" applyNumberFormat="1" applyBorder="1"/>
    <xf numFmtId="165" fontId="0" fillId="0" borderId="22" xfId="0" applyNumberFormat="1" applyBorder="1"/>
    <xf numFmtId="166" fontId="0" fillId="0" borderId="14" xfId="0" applyNumberFormat="1" applyBorder="1"/>
    <xf numFmtId="9" fontId="0" fillId="2" borderId="3" xfId="4" applyNumberFormat="1" applyFont="1" applyAlignment="1" applyProtection="1">
      <alignment horizontal="left"/>
    </xf>
    <xf numFmtId="0" fontId="1" fillId="0" borderId="0" xfId="1" applyFont="1" applyAlignment="1"/>
    <xf numFmtId="165" fontId="7" fillId="8" borderId="21" xfId="0" applyNumberFormat="1" applyFont="1" applyFill="1" applyBorder="1"/>
    <xf numFmtId="2" fontId="19" fillId="5" borderId="0" xfId="8" applyNumberFormat="1" applyBorder="1" applyAlignment="1" applyProtection="1"/>
    <xf numFmtId="2" fontId="20" fillId="6" borderId="0" xfId="9" applyNumberFormat="1" applyBorder="1" applyAlignment="1" applyProtection="1"/>
    <xf numFmtId="165" fontId="7" fillId="0" borderId="21" xfId="0" applyNumberFormat="1" applyFont="1" applyBorder="1"/>
    <xf numFmtId="165" fontId="7" fillId="8" borderId="22" xfId="0" applyNumberFormat="1" applyFont="1" applyFill="1" applyBorder="1"/>
    <xf numFmtId="0" fontId="21" fillId="0" borderId="0" xfId="0" applyFont="1" applyAlignment="1">
      <alignment vertical="center"/>
    </xf>
    <xf numFmtId="0" fontId="7" fillId="0" borderId="21" xfId="0" applyFont="1" applyBorder="1"/>
    <xf numFmtId="0" fontId="0" fillId="0" borderId="21" xfId="0" applyBorder="1"/>
    <xf numFmtId="0" fontId="0" fillId="0" borderId="0" xfId="0" applyBorder="1"/>
    <xf numFmtId="166" fontId="1" fillId="0" borderId="21" xfId="0" applyNumberFormat="1" applyFont="1" applyBorder="1"/>
    <xf numFmtId="167" fontId="1" fillId="0" borderId="0" xfId="1" applyNumberFormat="1" applyAlignment="1">
      <alignment horizontal="right"/>
    </xf>
    <xf numFmtId="0" fontId="0" fillId="2" borderId="3" xfId="4" applyFont="1" applyBorder="1" applyAlignment="1" applyProtection="1">
      <alignment horizontal="left"/>
    </xf>
    <xf numFmtId="0" fontId="0" fillId="0" borderId="18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49" fontId="0" fillId="2" borderId="3" xfId="4" applyNumberFormat="1" applyFont="1" applyBorder="1" applyAlignment="1" applyProtection="1">
      <alignment horizontal="left" vertical="top" wrapText="1"/>
    </xf>
    <xf numFmtId="0" fontId="18" fillId="2" borderId="3" xfId="4" applyFont="1" applyBorder="1" applyAlignment="1" applyProtection="1">
      <alignment horizontal="left"/>
    </xf>
    <xf numFmtId="0" fontId="5" fillId="0" borderId="0" xfId="3" applyFont="1" applyBorder="1" applyAlignment="1" applyProtection="1">
      <alignment horizontal="center"/>
    </xf>
    <xf numFmtId="0" fontId="4" fillId="2" borderId="3" xfId="4" applyFont="1" applyBorder="1" applyAlignment="1" applyProtection="1">
      <alignment horizontal="left"/>
    </xf>
    <xf numFmtId="2" fontId="24" fillId="11" borderId="0" xfId="10" applyNumberFormat="1" applyFont="1" applyFill="1" applyBorder="1" applyAlignment="1">
      <alignment horizontal="center" vertical="center"/>
    </xf>
    <xf numFmtId="2" fontId="24" fillId="12" borderId="0" xfId="10" applyNumberFormat="1" applyFont="1" applyFill="1" applyBorder="1" applyAlignment="1">
      <alignment horizontal="center" vertical="center"/>
    </xf>
    <xf numFmtId="2" fontId="24" fillId="13" borderId="0" xfId="1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/>
  </cellXfs>
  <cellStyles count="11">
    <cellStyle name="Excel Built-in Bad" xfId="9" xr:uid="{00000000-0005-0000-0000-00000E000000}"/>
    <cellStyle name="Excel Built-in Calculation" xfId="6" xr:uid="{00000000-0005-0000-0000-00000B000000}"/>
    <cellStyle name="Excel Built-in Good" xfId="8" xr:uid="{00000000-0005-0000-0000-00000D000000}"/>
    <cellStyle name="Excel Built-in Heading 1" xfId="3" xr:uid="{00000000-0005-0000-0000-000008000000}"/>
    <cellStyle name="Excel Built-in Heading 2" xfId="2" xr:uid="{00000000-0005-0000-0000-000007000000}"/>
    <cellStyle name="Excel Built-in Input" xfId="5" xr:uid="{00000000-0005-0000-0000-00000A000000}"/>
    <cellStyle name="Excel Built-in Note" xfId="4" xr:uid="{00000000-0005-0000-0000-000009000000}"/>
    <cellStyle name="Excel Built-in Warning Text" xfId="7" xr:uid="{00000000-0005-0000-0000-00000C000000}"/>
    <cellStyle name="Normal" xfId="0" builtinId="0"/>
    <cellStyle name="Normal 2" xfId="1" xr:uid="{00000000-0005-0000-0000-000006000000}"/>
    <cellStyle name="Normal 3" xfId="10" xr:uid="{966315D6-0245-4A9A-843B-4CBC61214541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rgb="FFFFFF00"/>
          <bgColor theme="9" tint="0.59999389629810485"/>
        </patternFill>
      </fill>
      <alignment horizontal="center" vertical="center" textRotation="0" wrapText="0" indent="0" justifyLastLine="0" shrinkToFit="0" readingOrder="0"/>
    </dxf>
    <dxf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7F7F7F"/>
      <rgbColor rgb="FF800080"/>
      <rgbColor rgb="FF558ED5"/>
      <rgbColor rgb="FFBFBFBF"/>
      <rgbColor rgb="FF808080"/>
      <rgbColor rgb="FFA6A6A6"/>
      <rgbColor rgb="FFBE4B48"/>
      <rgbColor rgb="FFFFFFCC"/>
      <rgbColor rgb="FFDCE6F2"/>
      <rgbColor rgb="FF660066"/>
      <rgbColor rgb="FFF79646"/>
      <rgbColor rgb="FF376092"/>
      <rgbColor rgb="FFD9D9D9"/>
      <rgbColor rgb="FF000080"/>
      <rgbColor rgb="FFFF00FF"/>
      <rgbColor rgb="FFFFFF00"/>
      <rgbColor rgb="FF00FFFF"/>
      <rgbColor rgb="FF800080"/>
      <rgbColor rgb="FF800000"/>
      <rgbColor rgb="FF878787"/>
      <rgbColor rgb="FF0000FF"/>
      <rgbColor rgb="FF00CCFF"/>
      <rgbColor rgb="FFF2F2F2"/>
      <rgbColor rgb="FFC6EFCE"/>
      <rgbColor rgb="FFFAC090"/>
      <rgbColor rgb="FFA7C0DE"/>
      <rgbColor rgb="FFFFC7CE"/>
      <rgbColor rgb="FFB2B2B2"/>
      <rgbColor rgb="FFFFCC99"/>
      <rgbColor rgb="FF4A7EBB"/>
      <rgbColor rgb="FF4BACC6"/>
      <rgbColor rgb="FF98B855"/>
      <rgbColor rgb="FF9BBB59"/>
      <rgbColor rgb="FFFA7D00"/>
      <rgbColor rgb="FFE46C0A"/>
      <rgbColor rgb="FF7D5FA0"/>
      <rgbColor rgb="FF888888"/>
      <rgbColor rgb="FF1F497D"/>
      <rgbColor rgb="FF4F81BD"/>
      <rgbColor rgb="FF003300"/>
      <rgbColor rgb="FF333300"/>
      <rgbColor rgb="FF8064A2"/>
      <rgbColor rgb="FFC0504D"/>
      <rgbColor rgb="FF3F3F76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1" strike="noStrike" spc="117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117">
                <a:solidFill>
                  <a:srgbClr val="595959"/>
                </a:solidFill>
                <a:latin typeface="Calibri"/>
              </a:rPr>
              <a:t>NIRPS throughput in YJH-band - seeing = 0.9"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52481485204898E-2"/>
          <c:y val="0.103815439219166"/>
          <c:w val="0.87731644381890705"/>
          <c:h val="0.76048136645962705"/>
        </c:manualLayout>
      </c:layout>
      <c:scatterChart>
        <c:scatterStyle val="lineMarker"/>
        <c:varyColors val="0"/>
        <c:ser>
          <c:idx val="0"/>
          <c:order val="0"/>
          <c:tx>
            <c:v>100% coupling limit</c:v>
          </c:tx>
          <c:spPr>
            <a:ln w="12600" cap="rnd">
              <a:solidFill>
                <a:srgbClr val="000000"/>
              </a:solidFill>
              <a:custDash>
                <a:ds d="1000" sp="199000"/>
              </a:custDash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Total!$A$33:$A$116</c:f>
              <c:numCache>
                <c:formatCode>0</c:formatCode>
                <c:ptCount val="84"/>
                <c:pt idx="0">
                  <c:v>970</c:v>
                </c:pt>
                <c:pt idx="1">
                  <c:v>980</c:v>
                </c:pt>
                <c:pt idx="2">
                  <c:v>990</c:v>
                </c:pt>
                <c:pt idx="3">
                  <c:v>1000</c:v>
                </c:pt>
                <c:pt idx="4">
                  <c:v>1010</c:v>
                </c:pt>
                <c:pt idx="5">
                  <c:v>1020</c:v>
                </c:pt>
                <c:pt idx="6">
                  <c:v>1030</c:v>
                </c:pt>
                <c:pt idx="7">
                  <c:v>1040</c:v>
                </c:pt>
                <c:pt idx="8">
                  <c:v>1050</c:v>
                </c:pt>
                <c:pt idx="9">
                  <c:v>1060</c:v>
                </c:pt>
                <c:pt idx="10">
                  <c:v>1070</c:v>
                </c:pt>
                <c:pt idx="11">
                  <c:v>1080</c:v>
                </c:pt>
                <c:pt idx="12">
                  <c:v>1090</c:v>
                </c:pt>
                <c:pt idx="13">
                  <c:v>1100</c:v>
                </c:pt>
                <c:pt idx="14">
                  <c:v>1110</c:v>
                </c:pt>
                <c:pt idx="15">
                  <c:v>1120</c:v>
                </c:pt>
                <c:pt idx="16">
                  <c:v>1130</c:v>
                </c:pt>
                <c:pt idx="17">
                  <c:v>1140</c:v>
                </c:pt>
                <c:pt idx="18">
                  <c:v>1150</c:v>
                </c:pt>
                <c:pt idx="19">
                  <c:v>1160</c:v>
                </c:pt>
                <c:pt idx="20">
                  <c:v>1170</c:v>
                </c:pt>
                <c:pt idx="21">
                  <c:v>1180</c:v>
                </c:pt>
                <c:pt idx="22">
                  <c:v>1190</c:v>
                </c:pt>
                <c:pt idx="23">
                  <c:v>1200</c:v>
                </c:pt>
                <c:pt idx="24">
                  <c:v>1210</c:v>
                </c:pt>
                <c:pt idx="25">
                  <c:v>1220</c:v>
                </c:pt>
                <c:pt idx="26">
                  <c:v>1230</c:v>
                </c:pt>
                <c:pt idx="27">
                  <c:v>1240</c:v>
                </c:pt>
                <c:pt idx="28">
                  <c:v>1250</c:v>
                </c:pt>
                <c:pt idx="29">
                  <c:v>1260</c:v>
                </c:pt>
                <c:pt idx="30">
                  <c:v>1270</c:v>
                </c:pt>
                <c:pt idx="31">
                  <c:v>1280</c:v>
                </c:pt>
                <c:pt idx="32">
                  <c:v>1290</c:v>
                </c:pt>
                <c:pt idx="33">
                  <c:v>1300</c:v>
                </c:pt>
                <c:pt idx="34">
                  <c:v>1310</c:v>
                </c:pt>
                <c:pt idx="35">
                  <c:v>1320</c:v>
                </c:pt>
                <c:pt idx="36">
                  <c:v>1330</c:v>
                </c:pt>
                <c:pt idx="37">
                  <c:v>1340</c:v>
                </c:pt>
                <c:pt idx="38">
                  <c:v>1350</c:v>
                </c:pt>
                <c:pt idx="39">
                  <c:v>1360</c:v>
                </c:pt>
                <c:pt idx="40">
                  <c:v>1370</c:v>
                </c:pt>
                <c:pt idx="41">
                  <c:v>1380</c:v>
                </c:pt>
                <c:pt idx="42">
                  <c:v>1390</c:v>
                </c:pt>
                <c:pt idx="43">
                  <c:v>1400</c:v>
                </c:pt>
                <c:pt idx="44">
                  <c:v>1410</c:v>
                </c:pt>
                <c:pt idx="45">
                  <c:v>1420</c:v>
                </c:pt>
                <c:pt idx="46">
                  <c:v>1430</c:v>
                </c:pt>
                <c:pt idx="47">
                  <c:v>1440</c:v>
                </c:pt>
                <c:pt idx="48">
                  <c:v>1450</c:v>
                </c:pt>
                <c:pt idx="49">
                  <c:v>1460</c:v>
                </c:pt>
                <c:pt idx="50">
                  <c:v>1470</c:v>
                </c:pt>
                <c:pt idx="51">
                  <c:v>1480</c:v>
                </c:pt>
                <c:pt idx="52">
                  <c:v>1490</c:v>
                </c:pt>
                <c:pt idx="53">
                  <c:v>1500</c:v>
                </c:pt>
                <c:pt idx="54">
                  <c:v>1510</c:v>
                </c:pt>
                <c:pt idx="55">
                  <c:v>1520</c:v>
                </c:pt>
                <c:pt idx="56">
                  <c:v>1530</c:v>
                </c:pt>
                <c:pt idx="57">
                  <c:v>1540</c:v>
                </c:pt>
                <c:pt idx="58">
                  <c:v>1550</c:v>
                </c:pt>
                <c:pt idx="59">
                  <c:v>1560</c:v>
                </c:pt>
                <c:pt idx="60">
                  <c:v>1570</c:v>
                </c:pt>
                <c:pt idx="61">
                  <c:v>1580</c:v>
                </c:pt>
                <c:pt idx="62">
                  <c:v>1590</c:v>
                </c:pt>
                <c:pt idx="63">
                  <c:v>1600</c:v>
                </c:pt>
                <c:pt idx="64">
                  <c:v>1610</c:v>
                </c:pt>
                <c:pt idx="65">
                  <c:v>1620</c:v>
                </c:pt>
                <c:pt idx="66">
                  <c:v>1630</c:v>
                </c:pt>
                <c:pt idx="67">
                  <c:v>1640</c:v>
                </c:pt>
                <c:pt idx="68">
                  <c:v>1650</c:v>
                </c:pt>
                <c:pt idx="69">
                  <c:v>1660</c:v>
                </c:pt>
                <c:pt idx="70">
                  <c:v>1670</c:v>
                </c:pt>
                <c:pt idx="71">
                  <c:v>1680</c:v>
                </c:pt>
                <c:pt idx="72">
                  <c:v>1690</c:v>
                </c:pt>
                <c:pt idx="73">
                  <c:v>1700</c:v>
                </c:pt>
                <c:pt idx="74">
                  <c:v>1710</c:v>
                </c:pt>
                <c:pt idx="75">
                  <c:v>1720</c:v>
                </c:pt>
                <c:pt idx="76">
                  <c:v>1730</c:v>
                </c:pt>
                <c:pt idx="77">
                  <c:v>1740</c:v>
                </c:pt>
                <c:pt idx="78">
                  <c:v>1750</c:v>
                </c:pt>
                <c:pt idx="79">
                  <c:v>1760</c:v>
                </c:pt>
                <c:pt idx="80">
                  <c:v>1770</c:v>
                </c:pt>
                <c:pt idx="81">
                  <c:v>1780</c:v>
                </c:pt>
                <c:pt idx="82">
                  <c:v>1790</c:v>
                </c:pt>
                <c:pt idx="83">
                  <c:v>1800</c:v>
                </c:pt>
              </c:numCache>
            </c:numRef>
          </c:xVal>
          <c:yVal>
            <c:numRef>
              <c:f>Total!$J$33:$J$116</c:f>
              <c:numCache>
                <c:formatCode>0.000</c:formatCode>
                <c:ptCount val="84"/>
                <c:pt idx="1">
                  <c:v>7.8058356090211473E-2</c:v>
                </c:pt>
                <c:pt idx="2">
                  <c:v>7.974195851465625E-2</c:v>
                </c:pt>
                <c:pt idx="3">
                  <c:v>8.2151587042998825E-2</c:v>
                </c:pt>
                <c:pt idx="4">
                  <c:v>8.4942100012784072E-2</c:v>
                </c:pt>
                <c:pt idx="5">
                  <c:v>8.8278739494024719E-2</c:v>
                </c:pt>
                <c:pt idx="6">
                  <c:v>9.1969360063402783E-2</c:v>
                </c:pt>
                <c:pt idx="7">
                  <c:v>9.5820979582057528E-2</c:v>
                </c:pt>
                <c:pt idx="8">
                  <c:v>9.9770906013006089E-2</c:v>
                </c:pt>
                <c:pt idx="9">
                  <c:v>0.10181130800541788</c:v>
                </c:pt>
                <c:pt idx="10">
                  <c:v>0.10755892499656601</c:v>
                </c:pt>
                <c:pt idx="11">
                  <c:v>0.11081527956771835</c:v>
                </c:pt>
                <c:pt idx="12">
                  <c:v>0.11425602539036835</c:v>
                </c:pt>
                <c:pt idx="13">
                  <c:v>0.11743746599228516</c:v>
                </c:pt>
                <c:pt idx="14">
                  <c:v>0.11967396060774597</c:v>
                </c:pt>
                <c:pt idx="15">
                  <c:v>0.11840601862553676</c:v>
                </c:pt>
                <c:pt idx="16">
                  <c:v>0.12275802140598673</c:v>
                </c:pt>
                <c:pt idx="17">
                  <c:v>0.12382557090847414</c:v>
                </c:pt>
                <c:pt idx="18">
                  <c:v>0.12483951947641986</c:v>
                </c:pt>
                <c:pt idx="19">
                  <c:v>0.12582685127537013</c:v>
                </c:pt>
                <c:pt idx="20">
                  <c:v>0.12605487525199471</c:v>
                </c:pt>
                <c:pt idx="21">
                  <c:v>0.12698896016920797</c:v>
                </c:pt>
                <c:pt idx="22">
                  <c:v>0.12764553524297773</c:v>
                </c:pt>
                <c:pt idx="23">
                  <c:v>0.12754424605811288</c:v>
                </c:pt>
                <c:pt idx="24">
                  <c:v>0.12923171964757996</c:v>
                </c:pt>
                <c:pt idx="25">
                  <c:v>0.13065455125529538</c:v>
                </c:pt>
                <c:pt idx="26">
                  <c:v>0.13110517281822609</c:v>
                </c:pt>
                <c:pt idx="27">
                  <c:v>0.13176669661417503</c:v>
                </c:pt>
                <c:pt idx="28">
                  <c:v>0.13293726162668787</c:v>
                </c:pt>
                <c:pt idx="29">
                  <c:v>0.13436469733672238</c:v>
                </c:pt>
                <c:pt idx="30">
                  <c:v>0.13629585792471413</c:v>
                </c:pt>
                <c:pt idx="31">
                  <c:v>0.13746775727632349</c:v>
                </c:pt>
                <c:pt idx="32">
                  <c:v>0.13857013030669568</c:v>
                </c:pt>
                <c:pt idx="33">
                  <c:v>0.14008945814822218</c:v>
                </c:pt>
                <c:pt idx="34">
                  <c:v>0.1407662429259938</c:v>
                </c:pt>
                <c:pt idx="35">
                  <c:v>0.14135066846782041</c:v>
                </c:pt>
                <c:pt idx="36">
                  <c:v>0.14159360304184049</c:v>
                </c:pt>
                <c:pt idx="37">
                  <c:v>0.14319777985875742</c:v>
                </c:pt>
                <c:pt idx="38">
                  <c:v>0.14434640953022482</c:v>
                </c:pt>
                <c:pt idx="39">
                  <c:v>0.14390526518299651</c:v>
                </c:pt>
                <c:pt idx="40">
                  <c:v>0.14332877314280959</c:v>
                </c:pt>
                <c:pt idx="41">
                  <c:v>0.14323303232859239</c:v>
                </c:pt>
                <c:pt idx="42">
                  <c:v>0.14260020151937899</c:v>
                </c:pt>
                <c:pt idx="43">
                  <c:v>0.14183119674042891</c:v>
                </c:pt>
                <c:pt idx="44">
                  <c:v>0.1405565916935568</c:v>
                </c:pt>
                <c:pt idx="45">
                  <c:v>0.14210510363039697</c:v>
                </c:pt>
                <c:pt idx="46">
                  <c:v>0.14274222545062146</c:v>
                </c:pt>
                <c:pt idx="47">
                  <c:v>0.14265844949536405</c:v>
                </c:pt>
                <c:pt idx="48">
                  <c:v>0.14153585026308377</c:v>
                </c:pt>
                <c:pt idx="49">
                  <c:v>0.1422093924196893</c:v>
                </c:pt>
                <c:pt idx="50">
                  <c:v>0.14290524353752795</c:v>
                </c:pt>
                <c:pt idx="51">
                  <c:v>0.14163035826133902</c:v>
                </c:pt>
                <c:pt idx="52">
                  <c:v>0.14064147608998376</c:v>
                </c:pt>
                <c:pt idx="53">
                  <c:v>0.1407395607606132</c:v>
                </c:pt>
                <c:pt idx="54">
                  <c:v>0.14109818062566098</c:v>
                </c:pt>
                <c:pt idx="55">
                  <c:v>0.14251149144699504</c:v>
                </c:pt>
                <c:pt idx="56">
                  <c:v>0.14308656305627063</c:v>
                </c:pt>
                <c:pt idx="57">
                  <c:v>0.14195173955613824</c:v>
                </c:pt>
                <c:pt idx="58">
                  <c:v>0.14470164401110794</c:v>
                </c:pt>
                <c:pt idx="59">
                  <c:v>0.14477283823625325</c:v>
                </c:pt>
                <c:pt idx="60">
                  <c:v>0.1457707968835088</c:v>
                </c:pt>
                <c:pt idx="61">
                  <c:v>0.14641336744723607</c:v>
                </c:pt>
                <c:pt idx="62">
                  <c:v>0.14634111794772167</c:v>
                </c:pt>
                <c:pt idx="63">
                  <c:v>0.14827494467705374</c:v>
                </c:pt>
                <c:pt idx="64">
                  <c:v>0.1491058933472956</c:v>
                </c:pt>
                <c:pt idx="65">
                  <c:v>0.14964106051280368</c:v>
                </c:pt>
                <c:pt idx="66">
                  <c:v>0.15018350497717528</c:v>
                </c:pt>
                <c:pt idx="67">
                  <c:v>0.15038687208068116</c:v>
                </c:pt>
                <c:pt idx="68">
                  <c:v>0.15082396750332142</c:v>
                </c:pt>
                <c:pt idx="69">
                  <c:v>0.15052139044633123</c:v>
                </c:pt>
                <c:pt idx="70">
                  <c:v>0.15208677050209216</c:v>
                </c:pt>
                <c:pt idx="71">
                  <c:v>0.15277157068630989</c:v>
                </c:pt>
                <c:pt idx="72">
                  <c:v>0.15236134127853759</c:v>
                </c:pt>
                <c:pt idx="73">
                  <c:v>0.1510246529459153</c:v>
                </c:pt>
                <c:pt idx="74">
                  <c:v>0.14882140886328715</c:v>
                </c:pt>
                <c:pt idx="75">
                  <c:v>0.1483537705015667</c:v>
                </c:pt>
                <c:pt idx="76">
                  <c:v>0.14778405936351238</c:v>
                </c:pt>
                <c:pt idx="77">
                  <c:v>0.1465254776143711</c:v>
                </c:pt>
                <c:pt idx="78">
                  <c:v>0.14468913280941859</c:v>
                </c:pt>
                <c:pt idx="79">
                  <c:v>0.1423885646566159</c:v>
                </c:pt>
                <c:pt idx="80">
                  <c:v>0.13947982362655567</c:v>
                </c:pt>
                <c:pt idx="81">
                  <c:v>0.13536814500328193</c:v>
                </c:pt>
                <c:pt idx="82">
                  <c:v>0.12860733393071211</c:v>
                </c:pt>
                <c:pt idx="83">
                  <c:v>0.12860733393071211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7-451B-8D39-9323D1D6A7AD}"/>
            </c:ext>
          </c:extLst>
        </c:ser>
        <c:ser>
          <c:idx val="1"/>
          <c:order val="1"/>
          <c:tx>
            <c:v>TEL+NIRPS Imag=10</c:v>
          </c:tx>
          <c:spPr>
            <a:ln w="223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Total!$A$6:$A$176</c:f>
              <c:numCache>
                <c:formatCode>0</c:formatCode>
                <c:ptCount val="17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  <c:pt idx="111">
                  <c:v>1810</c:v>
                </c:pt>
                <c:pt idx="112">
                  <c:v>1820</c:v>
                </c:pt>
                <c:pt idx="113">
                  <c:v>1830</c:v>
                </c:pt>
                <c:pt idx="114">
                  <c:v>1840</c:v>
                </c:pt>
                <c:pt idx="115">
                  <c:v>1850</c:v>
                </c:pt>
                <c:pt idx="116">
                  <c:v>1860</c:v>
                </c:pt>
                <c:pt idx="117">
                  <c:v>1870</c:v>
                </c:pt>
                <c:pt idx="118">
                  <c:v>1880</c:v>
                </c:pt>
                <c:pt idx="119">
                  <c:v>1890</c:v>
                </c:pt>
                <c:pt idx="120">
                  <c:v>1900</c:v>
                </c:pt>
                <c:pt idx="121">
                  <c:v>1910</c:v>
                </c:pt>
                <c:pt idx="122">
                  <c:v>1920</c:v>
                </c:pt>
                <c:pt idx="123">
                  <c:v>1930</c:v>
                </c:pt>
                <c:pt idx="124">
                  <c:v>1940</c:v>
                </c:pt>
                <c:pt idx="125">
                  <c:v>1950</c:v>
                </c:pt>
                <c:pt idx="126">
                  <c:v>1960</c:v>
                </c:pt>
                <c:pt idx="127">
                  <c:v>1970</c:v>
                </c:pt>
                <c:pt idx="128">
                  <c:v>1980</c:v>
                </c:pt>
                <c:pt idx="129">
                  <c:v>1990</c:v>
                </c:pt>
                <c:pt idx="130">
                  <c:v>2000</c:v>
                </c:pt>
                <c:pt idx="131">
                  <c:v>2010</c:v>
                </c:pt>
                <c:pt idx="132">
                  <c:v>2020</c:v>
                </c:pt>
                <c:pt idx="133">
                  <c:v>2030</c:v>
                </c:pt>
                <c:pt idx="134">
                  <c:v>2040</c:v>
                </c:pt>
                <c:pt idx="135">
                  <c:v>2050</c:v>
                </c:pt>
                <c:pt idx="136">
                  <c:v>2060</c:v>
                </c:pt>
                <c:pt idx="137">
                  <c:v>2070</c:v>
                </c:pt>
                <c:pt idx="138">
                  <c:v>2080</c:v>
                </c:pt>
                <c:pt idx="139">
                  <c:v>2090</c:v>
                </c:pt>
                <c:pt idx="140">
                  <c:v>2100</c:v>
                </c:pt>
                <c:pt idx="141">
                  <c:v>2110</c:v>
                </c:pt>
                <c:pt idx="142">
                  <c:v>2120</c:v>
                </c:pt>
                <c:pt idx="143">
                  <c:v>2130</c:v>
                </c:pt>
                <c:pt idx="144">
                  <c:v>2140</c:v>
                </c:pt>
                <c:pt idx="145">
                  <c:v>2150</c:v>
                </c:pt>
                <c:pt idx="146">
                  <c:v>2160</c:v>
                </c:pt>
                <c:pt idx="147">
                  <c:v>2170</c:v>
                </c:pt>
                <c:pt idx="148">
                  <c:v>2180</c:v>
                </c:pt>
                <c:pt idx="149">
                  <c:v>2190</c:v>
                </c:pt>
                <c:pt idx="150">
                  <c:v>2200</c:v>
                </c:pt>
                <c:pt idx="151">
                  <c:v>2210</c:v>
                </c:pt>
                <c:pt idx="152">
                  <c:v>2220</c:v>
                </c:pt>
                <c:pt idx="153">
                  <c:v>2230</c:v>
                </c:pt>
                <c:pt idx="154">
                  <c:v>2240</c:v>
                </c:pt>
                <c:pt idx="155">
                  <c:v>2250</c:v>
                </c:pt>
                <c:pt idx="156">
                  <c:v>2260</c:v>
                </c:pt>
                <c:pt idx="157">
                  <c:v>2270</c:v>
                </c:pt>
                <c:pt idx="158">
                  <c:v>2280</c:v>
                </c:pt>
                <c:pt idx="159">
                  <c:v>2290</c:v>
                </c:pt>
                <c:pt idx="160">
                  <c:v>2300</c:v>
                </c:pt>
                <c:pt idx="161">
                  <c:v>2310</c:v>
                </c:pt>
                <c:pt idx="162">
                  <c:v>2320</c:v>
                </c:pt>
                <c:pt idx="163">
                  <c:v>2330</c:v>
                </c:pt>
                <c:pt idx="164">
                  <c:v>2340</c:v>
                </c:pt>
                <c:pt idx="165">
                  <c:v>2350</c:v>
                </c:pt>
                <c:pt idx="166">
                  <c:v>2360</c:v>
                </c:pt>
                <c:pt idx="167">
                  <c:v>2370</c:v>
                </c:pt>
                <c:pt idx="168">
                  <c:v>2380</c:v>
                </c:pt>
                <c:pt idx="169">
                  <c:v>2390</c:v>
                </c:pt>
                <c:pt idx="170">
                  <c:v>2400</c:v>
                </c:pt>
              </c:numCache>
            </c:numRef>
          </c:xVal>
          <c:yVal>
            <c:numRef>
              <c:f>Total!$B$6:$B$176</c:f>
              <c:numCache>
                <c:formatCode>0.000</c:formatCode>
                <c:ptCount val="171"/>
                <c:pt idx="28">
                  <c:v>3.9727597819097599E-2</c:v>
                </c:pt>
                <c:pt idx="29">
                  <c:v>4.1345434180291817E-2</c:v>
                </c:pt>
                <c:pt idx="30">
                  <c:v>4.2493467934276649E-2</c:v>
                </c:pt>
                <c:pt idx="31">
                  <c:v>4.4061028571588598E-2</c:v>
                </c:pt>
                <c:pt idx="32">
                  <c:v>4.594935138356171E-2</c:v>
                </c:pt>
                <c:pt idx="33">
                  <c:v>4.817772897767042E-2</c:v>
                </c:pt>
                <c:pt idx="34">
                  <c:v>5.0609834653728869E-2</c:v>
                </c:pt>
                <c:pt idx="35">
                  <c:v>5.3153798657064849E-2</c:v>
                </c:pt>
                <c:pt idx="36">
                  <c:v>5.5786987239162734E-2</c:v>
                </c:pt>
                <c:pt idx="37">
                  <c:v>5.7321592597189115E-2</c:v>
                </c:pt>
                <c:pt idx="38">
                  <c:v>6.0985715355200233E-2</c:v>
                </c:pt>
                <c:pt idx="39">
                  <c:v>6.3217748698555176E-2</c:v>
                </c:pt>
                <c:pt idx="40">
                  <c:v>6.5567588831937418E-2</c:v>
                </c:pt>
                <c:pt idx="41">
                  <c:v>6.7707978061726015E-2</c:v>
                </c:pt>
                <c:pt idx="42">
                  <c:v>6.9107679538920039E-2</c:v>
                </c:pt>
                <c:pt idx="43">
                  <c:v>6.8656353615727791E-2</c:v>
                </c:pt>
                <c:pt idx="44">
                  <c:v>7.1406602242358938E-2</c:v>
                </c:pt>
                <c:pt idx="45">
                  <c:v>7.2267192503741501E-2</c:v>
                </c:pt>
                <c:pt idx="46">
                  <c:v>7.3122292844103501E-2</c:v>
                </c:pt>
                <c:pt idx="47">
                  <c:v>7.4159321386050858E-2</c:v>
                </c:pt>
                <c:pt idx="48">
                  <c:v>7.4748675332177633E-2</c:v>
                </c:pt>
                <c:pt idx="49">
                  <c:v>7.5723961569354029E-2</c:v>
                </c:pt>
                <c:pt idx="50">
                  <c:v>7.6613903299645889E-2</c:v>
                </c:pt>
                <c:pt idx="51">
                  <c:v>7.7065152371694742E-2</c:v>
                </c:pt>
                <c:pt idx="52">
                  <c:v>7.8458980583439142E-2</c:v>
                </c:pt>
                <c:pt idx="53">
                  <c:v>7.9795962660135153E-2</c:v>
                </c:pt>
                <c:pt idx="54">
                  <c:v>8.053425697426124E-2</c:v>
                </c:pt>
                <c:pt idx="55">
                  <c:v>8.13161316189982E-2</c:v>
                </c:pt>
                <c:pt idx="56">
                  <c:v>8.2535598522969267E-2</c:v>
                </c:pt>
                <c:pt idx="57">
                  <c:v>8.3700592258451278E-2</c:v>
                </c:pt>
                <c:pt idx="58">
                  <c:v>8.5062782842119183E-2</c:v>
                </c:pt>
                <c:pt idx="59">
                  <c:v>8.5979420059195427E-2</c:v>
                </c:pt>
                <c:pt idx="60">
                  <c:v>8.6875692098560289E-2</c:v>
                </c:pt>
                <c:pt idx="61">
                  <c:v>8.8060746444495325E-2</c:v>
                </c:pt>
                <c:pt idx="62">
                  <c:v>8.8789586779791388E-2</c:v>
                </c:pt>
                <c:pt idx="63">
                  <c:v>8.9415651064807936E-2</c:v>
                </c:pt>
                <c:pt idx="64">
                  <c:v>8.9813992044560406E-2</c:v>
                </c:pt>
                <c:pt idx="65">
                  <c:v>9.113374397116164E-2</c:v>
                </c:pt>
                <c:pt idx="66">
                  <c:v>9.2184392592487507E-2</c:v>
                </c:pt>
                <c:pt idx="67">
                  <c:v>9.2318406139557635E-2</c:v>
                </c:pt>
                <c:pt idx="68">
                  <c:v>9.2347261883551912E-2</c:v>
                </c:pt>
                <c:pt idx="69">
                  <c:v>9.2658088392597163E-2</c:v>
                </c:pt>
                <c:pt idx="70">
                  <c:v>9.2650246680639481E-2</c:v>
                </c:pt>
                <c:pt idx="71">
                  <c:v>9.2556647115025065E-2</c:v>
                </c:pt>
                <c:pt idx="72">
                  <c:v>9.1901645777259178E-2</c:v>
                </c:pt>
                <c:pt idx="73">
                  <c:v>9.3079733613545657E-2</c:v>
                </c:pt>
                <c:pt idx="74">
                  <c:v>9.3713237458101437E-2</c:v>
                </c:pt>
                <c:pt idx="75">
                  <c:v>9.3899993172337548E-2</c:v>
                </c:pt>
                <c:pt idx="76">
                  <c:v>9.337391124543036E-2</c:v>
                </c:pt>
                <c:pt idx="77">
                  <c:v>9.4126638193946635E-2</c:v>
                </c:pt>
                <c:pt idx="78">
                  <c:v>9.49129699905258E-2</c:v>
                </c:pt>
                <c:pt idx="79">
                  <c:v>9.4406221463275944E-2</c:v>
                </c:pt>
                <c:pt idx="80">
                  <c:v>9.4035432551187806E-2</c:v>
                </c:pt>
                <c:pt idx="81">
                  <c:v>9.4393031466411537E-2</c:v>
                </c:pt>
                <c:pt idx="82">
                  <c:v>9.4822808380778681E-2</c:v>
                </c:pt>
                <c:pt idx="83">
                  <c:v>9.5939801277711095E-2</c:v>
                </c:pt>
                <c:pt idx="84">
                  <c:v>9.7287430219004128E-2</c:v>
                </c:pt>
                <c:pt idx="85">
                  <c:v>9.5972949671076418E-2</c:v>
                </c:pt>
                <c:pt idx="86">
                  <c:v>9.7250889955627792E-2</c:v>
                </c:pt>
                <c:pt idx="87">
                  <c:v>9.8093955952914785E-2</c:v>
                </c:pt>
                <c:pt idx="88">
                  <c:v>9.8809371260269341E-2</c:v>
                </c:pt>
                <c:pt idx="89">
                  <c:v>9.927415373402862E-2</c:v>
                </c:pt>
                <c:pt idx="90">
                  <c:v>9.9222172630670999E-2</c:v>
                </c:pt>
                <c:pt idx="91">
                  <c:v>0.10058503115720395</c:v>
                </c:pt>
                <c:pt idx="92">
                  <c:v>0.10140174572840252</c:v>
                </c:pt>
                <c:pt idx="93">
                  <c:v>0.10195403393849486</c:v>
                </c:pt>
                <c:pt idx="94">
                  <c:v>0.10255992429627139</c:v>
                </c:pt>
                <c:pt idx="95">
                  <c:v>0.10296084395658044</c:v>
                </c:pt>
                <c:pt idx="96">
                  <c:v>0.10351439037929991</c:v>
                </c:pt>
                <c:pt idx="97">
                  <c:v>0.10349075929106508</c:v>
                </c:pt>
                <c:pt idx="98">
                  <c:v>0.10481279951189422</c:v>
                </c:pt>
                <c:pt idx="99">
                  <c:v>0.10543525778917805</c:v>
                </c:pt>
                <c:pt idx="100">
                  <c:v>0.10530947903314673</c:v>
                </c:pt>
                <c:pt idx="101">
                  <c:v>0.10467854191854321</c:v>
                </c:pt>
                <c:pt idx="102">
                  <c:v>0.10314576464148215</c:v>
                </c:pt>
                <c:pt idx="103">
                  <c:v>0.10276444472044756</c:v>
                </c:pt>
                <c:pt idx="104">
                  <c:v>0.10239051224454689</c:v>
                </c:pt>
                <c:pt idx="105">
                  <c:v>0.10153741494344784</c:v>
                </c:pt>
                <c:pt idx="106">
                  <c:v>0.10024772772508134</c:v>
                </c:pt>
                <c:pt idx="107">
                  <c:v>9.8764831239552764E-2</c:v>
                </c:pt>
                <c:pt idx="108">
                  <c:v>9.6886887215338516E-2</c:v>
                </c:pt>
                <c:pt idx="109">
                  <c:v>9.4153672596895555E-2</c:v>
                </c:pt>
                <c:pt idx="110">
                  <c:v>9.4153672596895555E-2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77-451B-8D39-9323D1D6A7AD}"/>
            </c:ext>
          </c:extLst>
        </c:ser>
        <c:ser>
          <c:idx val="2"/>
          <c:order val="2"/>
          <c:tx>
            <c:v>ATM+TEL+NIRPS Imag=10</c:v>
          </c:tx>
          <c:spPr>
            <a:ln w="15840" cap="rnd">
              <a:solidFill>
                <a:srgbClr val="4F81BD"/>
              </a:solidFill>
              <a:custDash>
                <a:ds d="301000" sp="399000"/>
              </a:custDash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Total!$A$6:$A$176</c:f>
              <c:numCache>
                <c:formatCode>0</c:formatCode>
                <c:ptCount val="17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  <c:pt idx="111">
                  <c:v>1810</c:v>
                </c:pt>
                <c:pt idx="112">
                  <c:v>1820</c:v>
                </c:pt>
                <c:pt idx="113">
                  <c:v>1830</c:v>
                </c:pt>
                <c:pt idx="114">
                  <c:v>1840</c:v>
                </c:pt>
                <c:pt idx="115">
                  <c:v>1850</c:v>
                </c:pt>
                <c:pt idx="116">
                  <c:v>1860</c:v>
                </c:pt>
                <c:pt idx="117">
                  <c:v>1870</c:v>
                </c:pt>
                <c:pt idx="118">
                  <c:v>1880</c:v>
                </c:pt>
                <c:pt idx="119">
                  <c:v>1890</c:v>
                </c:pt>
                <c:pt idx="120">
                  <c:v>1900</c:v>
                </c:pt>
                <c:pt idx="121">
                  <c:v>1910</c:v>
                </c:pt>
                <c:pt idx="122">
                  <c:v>1920</c:v>
                </c:pt>
                <c:pt idx="123">
                  <c:v>1930</c:v>
                </c:pt>
                <c:pt idx="124">
                  <c:v>1940</c:v>
                </c:pt>
                <c:pt idx="125">
                  <c:v>1950</c:v>
                </c:pt>
                <c:pt idx="126">
                  <c:v>1960</c:v>
                </c:pt>
                <c:pt idx="127">
                  <c:v>1970</c:v>
                </c:pt>
                <c:pt idx="128">
                  <c:v>1980</c:v>
                </c:pt>
                <c:pt idx="129">
                  <c:v>1990</c:v>
                </c:pt>
                <c:pt idx="130">
                  <c:v>2000</c:v>
                </c:pt>
                <c:pt idx="131">
                  <c:v>2010</c:v>
                </c:pt>
                <c:pt idx="132">
                  <c:v>2020</c:v>
                </c:pt>
                <c:pt idx="133">
                  <c:v>2030</c:v>
                </c:pt>
                <c:pt idx="134">
                  <c:v>2040</c:v>
                </c:pt>
                <c:pt idx="135">
                  <c:v>2050</c:v>
                </c:pt>
                <c:pt idx="136">
                  <c:v>2060</c:v>
                </c:pt>
                <c:pt idx="137">
                  <c:v>2070</c:v>
                </c:pt>
                <c:pt idx="138">
                  <c:v>2080</c:v>
                </c:pt>
                <c:pt idx="139">
                  <c:v>2090</c:v>
                </c:pt>
                <c:pt idx="140">
                  <c:v>2100</c:v>
                </c:pt>
                <c:pt idx="141">
                  <c:v>2110</c:v>
                </c:pt>
                <c:pt idx="142">
                  <c:v>2120</c:v>
                </c:pt>
                <c:pt idx="143">
                  <c:v>2130</c:v>
                </c:pt>
                <c:pt idx="144">
                  <c:v>2140</c:v>
                </c:pt>
                <c:pt idx="145">
                  <c:v>2150</c:v>
                </c:pt>
                <c:pt idx="146">
                  <c:v>2160</c:v>
                </c:pt>
                <c:pt idx="147">
                  <c:v>2170</c:v>
                </c:pt>
                <c:pt idx="148">
                  <c:v>2180</c:v>
                </c:pt>
                <c:pt idx="149">
                  <c:v>2190</c:v>
                </c:pt>
                <c:pt idx="150">
                  <c:v>2200</c:v>
                </c:pt>
                <c:pt idx="151">
                  <c:v>2210</c:v>
                </c:pt>
                <c:pt idx="152">
                  <c:v>2220</c:v>
                </c:pt>
                <c:pt idx="153">
                  <c:v>2230</c:v>
                </c:pt>
                <c:pt idx="154">
                  <c:v>2240</c:v>
                </c:pt>
                <c:pt idx="155">
                  <c:v>2250</c:v>
                </c:pt>
                <c:pt idx="156">
                  <c:v>2260</c:v>
                </c:pt>
                <c:pt idx="157">
                  <c:v>2270</c:v>
                </c:pt>
                <c:pt idx="158">
                  <c:v>2280</c:v>
                </c:pt>
                <c:pt idx="159">
                  <c:v>2290</c:v>
                </c:pt>
                <c:pt idx="160">
                  <c:v>2300</c:v>
                </c:pt>
                <c:pt idx="161">
                  <c:v>2310</c:v>
                </c:pt>
                <c:pt idx="162">
                  <c:v>2320</c:v>
                </c:pt>
                <c:pt idx="163">
                  <c:v>2330</c:v>
                </c:pt>
                <c:pt idx="164">
                  <c:v>2340</c:v>
                </c:pt>
                <c:pt idx="165">
                  <c:v>2350</c:v>
                </c:pt>
                <c:pt idx="166">
                  <c:v>2360</c:v>
                </c:pt>
                <c:pt idx="167">
                  <c:v>2370</c:v>
                </c:pt>
                <c:pt idx="168">
                  <c:v>2380</c:v>
                </c:pt>
                <c:pt idx="169">
                  <c:v>2390</c:v>
                </c:pt>
                <c:pt idx="170">
                  <c:v>2400</c:v>
                </c:pt>
              </c:numCache>
            </c:numRef>
          </c:xVal>
          <c:yVal>
            <c:numRef>
              <c:f>Total!$D$6:$D$176</c:f>
              <c:numCache>
                <c:formatCode>0.000</c:formatCode>
                <c:ptCount val="171"/>
                <c:pt idx="28">
                  <c:v>3.9095929013773949E-2</c:v>
                </c:pt>
                <c:pt idx="29">
                  <c:v>4.0898903491144667E-2</c:v>
                </c:pt>
                <c:pt idx="30">
                  <c:v>4.2145021497215579E-2</c:v>
                </c:pt>
                <c:pt idx="31">
                  <c:v>4.3726164754444526E-2</c:v>
                </c:pt>
                <c:pt idx="32">
                  <c:v>4.5131452928934307E-2</c:v>
                </c:pt>
                <c:pt idx="33">
                  <c:v>4.7874209285111095E-2</c:v>
                </c:pt>
                <c:pt idx="34">
                  <c:v>5.0275809745014256E-2</c:v>
                </c:pt>
                <c:pt idx="35">
                  <c:v>5.2728568267808328E-2</c:v>
                </c:pt>
                <c:pt idx="36">
                  <c:v>5.5017126815262288E-2</c:v>
                </c:pt>
                <c:pt idx="37">
                  <c:v>5.671398371565891E-2</c:v>
                </c:pt>
                <c:pt idx="38">
                  <c:v>6.038805534471927E-2</c:v>
                </c:pt>
                <c:pt idx="39">
                  <c:v>6.2825798656624132E-2</c:v>
                </c:pt>
                <c:pt idx="40">
                  <c:v>6.4669312864939876E-2</c:v>
                </c:pt>
                <c:pt idx="41">
                  <c:v>6.0937180255553412E-2</c:v>
                </c:pt>
                <c:pt idx="42">
                  <c:v>1.5652889415565391E-2</c:v>
                </c:pt>
                <c:pt idx="43">
                  <c:v>6.2662653945074753E-2</c:v>
                </c:pt>
                <c:pt idx="44">
                  <c:v>5.9938701922236097E-2</c:v>
                </c:pt>
                <c:pt idx="45">
                  <c:v>1.9049631943986261E-14</c:v>
                </c:pt>
                <c:pt idx="46">
                  <c:v>6.9992658710375869E-2</c:v>
                </c:pt>
                <c:pt idx="47">
                  <c:v>6.8894009567641246E-2</c:v>
                </c:pt>
                <c:pt idx="48">
                  <c:v>5.3931169252166164E-2</c:v>
                </c:pt>
                <c:pt idx="49">
                  <c:v>5.8822373347074214E-2</c:v>
                </c:pt>
                <c:pt idx="50">
                  <c:v>6.0900391732888519E-2</c:v>
                </c:pt>
                <c:pt idx="51">
                  <c:v>6.0573209764152071E-2</c:v>
                </c:pt>
                <c:pt idx="52">
                  <c:v>7.7556702306729591E-2</c:v>
                </c:pt>
                <c:pt idx="53">
                  <c:v>7.9173554151386091E-2</c:v>
                </c:pt>
                <c:pt idx="54">
                  <c:v>7.9793341810098034E-2</c:v>
                </c:pt>
                <c:pt idx="55">
                  <c:v>8.0104521257875122E-2</c:v>
                </c:pt>
                <c:pt idx="56">
                  <c:v>7.9638599014813044E-2</c:v>
                </c:pt>
                <c:pt idx="57">
                  <c:v>7.9934065606820967E-2</c:v>
                </c:pt>
                <c:pt idx="58">
                  <c:v>8.4025016891445328E-2</c:v>
                </c:pt>
                <c:pt idx="59">
                  <c:v>8.5411955886804738E-2</c:v>
                </c:pt>
                <c:pt idx="60">
                  <c:v>8.4573486257948444E-2</c:v>
                </c:pt>
                <c:pt idx="61">
                  <c:v>8.7268199726494869E-2</c:v>
                </c:pt>
                <c:pt idx="62">
                  <c:v>6.9460093737830797E-2</c:v>
                </c:pt>
                <c:pt idx="63">
                  <c:v>1.5379491983146963E-2</c:v>
                </c:pt>
                <c:pt idx="64">
                  <c:v>1.3032010245665715E-2</c:v>
                </c:pt>
                <c:pt idx="65">
                  <c:v>1.4134843689927169E-2</c:v>
                </c:pt>
                <c:pt idx="66">
                  <c:v>4.1058928460693933E-5</c:v>
                </c:pt>
                <c:pt idx="67">
                  <c:v>4.8079425917481615E-6</c:v>
                </c:pt>
                <c:pt idx="68">
                  <c:v>8.0665333255282594E-4</c:v>
                </c:pt>
                <c:pt idx="69">
                  <c:v>2.3562951878237461E-2</c:v>
                </c:pt>
                <c:pt idx="70">
                  <c:v>9.441060136757164E-10</c:v>
                </c:pt>
                <c:pt idx="71">
                  <c:v>1.1217865630341038E-3</c:v>
                </c:pt>
                <c:pt idx="72">
                  <c:v>5.167629542055284E-2</c:v>
                </c:pt>
                <c:pt idx="73">
                  <c:v>2.9859978543225443E-2</c:v>
                </c:pt>
                <c:pt idx="74">
                  <c:v>6.3978027212645847E-4</c:v>
                </c:pt>
                <c:pt idx="75">
                  <c:v>5.5635745954610002E-2</c:v>
                </c:pt>
                <c:pt idx="76">
                  <c:v>5.4614400687452214E-2</c:v>
                </c:pt>
                <c:pt idx="77">
                  <c:v>5.9139766777256665E-2</c:v>
                </c:pt>
                <c:pt idx="78">
                  <c:v>8.1207537123893878E-2</c:v>
                </c:pt>
                <c:pt idx="79">
                  <c:v>3.6421920240531858E-7</c:v>
                </c:pt>
                <c:pt idx="80">
                  <c:v>9.2013670751337276E-2</c:v>
                </c:pt>
                <c:pt idx="81">
                  <c:v>9.3619008608386969E-2</c:v>
                </c:pt>
                <c:pt idx="82">
                  <c:v>9.4358176619712866E-2</c:v>
                </c:pt>
                <c:pt idx="83">
                  <c:v>9.2265306888774754E-2</c:v>
                </c:pt>
                <c:pt idx="84">
                  <c:v>9.7073397872522324E-2</c:v>
                </c:pt>
                <c:pt idx="85">
                  <c:v>9.5253152548543343E-2</c:v>
                </c:pt>
                <c:pt idx="86">
                  <c:v>9.7114738709689924E-2</c:v>
                </c:pt>
                <c:pt idx="87">
                  <c:v>8.9608828762987661E-2</c:v>
                </c:pt>
                <c:pt idx="88">
                  <c:v>9.6773898212307793E-2</c:v>
                </c:pt>
                <c:pt idx="89">
                  <c:v>9.9145097334174384E-2</c:v>
                </c:pt>
                <c:pt idx="90">
                  <c:v>9.8428395249625628E-2</c:v>
                </c:pt>
                <c:pt idx="91">
                  <c:v>9.9649590367441962E-2</c:v>
                </c:pt>
                <c:pt idx="92">
                  <c:v>0.10120908241151856</c:v>
                </c:pt>
                <c:pt idx="93">
                  <c:v>0.10179090748419327</c:v>
                </c:pt>
                <c:pt idx="94">
                  <c:v>0.1023342924628196</c:v>
                </c:pt>
                <c:pt idx="95">
                  <c:v>0.10268284967789766</c:v>
                </c:pt>
                <c:pt idx="96">
                  <c:v>0.1026448695001138</c:v>
                </c:pt>
                <c:pt idx="97">
                  <c:v>0.1032113342409792</c:v>
                </c:pt>
                <c:pt idx="98">
                  <c:v>0.10405814735540858</c:v>
                </c:pt>
                <c:pt idx="99">
                  <c:v>0.10401188180902415</c:v>
                </c:pt>
                <c:pt idx="100">
                  <c:v>0.10496195775233735</c:v>
                </c:pt>
                <c:pt idx="101">
                  <c:v>0.10410280993799123</c:v>
                </c:pt>
                <c:pt idx="102">
                  <c:v>2.9726609369675156E-2</c:v>
                </c:pt>
                <c:pt idx="103">
                  <c:v>0.10142850693908174</c:v>
                </c:pt>
                <c:pt idx="104">
                  <c:v>9.6052539536609444E-2</c:v>
                </c:pt>
                <c:pt idx="105">
                  <c:v>5.6576647606489137E-2</c:v>
                </c:pt>
                <c:pt idx="106">
                  <c:v>9.8563565899299974E-2</c:v>
                </c:pt>
                <c:pt idx="107">
                  <c:v>9.715496449034805E-2</c:v>
                </c:pt>
                <c:pt idx="108">
                  <c:v>6.7675490719913953E-2</c:v>
                </c:pt>
                <c:pt idx="109">
                  <c:v>5.6746418474148949E-2</c:v>
                </c:pt>
                <c:pt idx="110">
                  <c:v>5.6746418474148949E-2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77-451B-8D39-9323D1D6A7AD}"/>
            </c:ext>
          </c:extLst>
        </c:ser>
        <c:ser>
          <c:idx val="3"/>
          <c:order val="3"/>
          <c:tx>
            <c:v>TEL+NIRPS Imag=11</c:v>
          </c:tx>
          <c:spPr>
            <a:ln w="223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Total!$A$6:$A$176</c:f>
              <c:numCache>
                <c:formatCode>0</c:formatCode>
                <c:ptCount val="17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  <c:pt idx="111">
                  <c:v>1810</c:v>
                </c:pt>
                <c:pt idx="112">
                  <c:v>1820</c:v>
                </c:pt>
                <c:pt idx="113">
                  <c:v>1830</c:v>
                </c:pt>
                <c:pt idx="114">
                  <c:v>1840</c:v>
                </c:pt>
                <c:pt idx="115">
                  <c:v>1850</c:v>
                </c:pt>
                <c:pt idx="116">
                  <c:v>1860</c:v>
                </c:pt>
                <c:pt idx="117">
                  <c:v>1870</c:v>
                </c:pt>
                <c:pt idx="118">
                  <c:v>1880</c:v>
                </c:pt>
                <c:pt idx="119">
                  <c:v>1890</c:v>
                </c:pt>
                <c:pt idx="120">
                  <c:v>1900</c:v>
                </c:pt>
                <c:pt idx="121">
                  <c:v>1910</c:v>
                </c:pt>
                <c:pt idx="122">
                  <c:v>1920</c:v>
                </c:pt>
                <c:pt idx="123">
                  <c:v>1930</c:v>
                </c:pt>
                <c:pt idx="124">
                  <c:v>1940</c:v>
                </c:pt>
                <c:pt idx="125">
                  <c:v>1950</c:v>
                </c:pt>
                <c:pt idx="126">
                  <c:v>1960</c:v>
                </c:pt>
                <c:pt idx="127">
                  <c:v>1970</c:v>
                </c:pt>
                <c:pt idx="128">
                  <c:v>1980</c:v>
                </c:pt>
                <c:pt idx="129">
                  <c:v>1990</c:v>
                </c:pt>
                <c:pt idx="130">
                  <c:v>2000</c:v>
                </c:pt>
                <c:pt idx="131">
                  <c:v>2010</c:v>
                </c:pt>
                <c:pt idx="132">
                  <c:v>2020</c:v>
                </c:pt>
                <c:pt idx="133">
                  <c:v>2030</c:v>
                </c:pt>
                <c:pt idx="134">
                  <c:v>2040</c:v>
                </c:pt>
                <c:pt idx="135">
                  <c:v>2050</c:v>
                </c:pt>
                <c:pt idx="136">
                  <c:v>2060</c:v>
                </c:pt>
                <c:pt idx="137">
                  <c:v>2070</c:v>
                </c:pt>
                <c:pt idx="138">
                  <c:v>2080</c:v>
                </c:pt>
                <c:pt idx="139">
                  <c:v>2090</c:v>
                </c:pt>
                <c:pt idx="140">
                  <c:v>2100</c:v>
                </c:pt>
                <c:pt idx="141">
                  <c:v>2110</c:v>
                </c:pt>
                <c:pt idx="142">
                  <c:v>2120</c:v>
                </c:pt>
                <c:pt idx="143">
                  <c:v>2130</c:v>
                </c:pt>
                <c:pt idx="144">
                  <c:v>2140</c:v>
                </c:pt>
                <c:pt idx="145">
                  <c:v>2150</c:v>
                </c:pt>
                <c:pt idx="146">
                  <c:v>2160</c:v>
                </c:pt>
                <c:pt idx="147">
                  <c:v>2170</c:v>
                </c:pt>
                <c:pt idx="148">
                  <c:v>2180</c:v>
                </c:pt>
                <c:pt idx="149">
                  <c:v>2190</c:v>
                </c:pt>
                <c:pt idx="150">
                  <c:v>2200</c:v>
                </c:pt>
                <c:pt idx="151">
                  <c:v>2210</c:v>
                </c:pt>
                <c:pt idx="152">
                  <c:v>2220</c:v>
                </c:pt>
                <c:pt idx="153">
                  <c:v>2230</c:v>
                </c:pt>
                <c:pt idx="154">
                  <c:v>2240</c:v>
                </c:pt>
                <c:pt idx="155">
                  <c:v>2250</c:v>
                </c:pt>
                <c:pt idx="156">
                  <c:v>2260</c:v>
                </c:pt>
                <c:pt idx="157">
                  <c:v>2270</c:v>
                </c:pt>
                <c:pt idx="158">
                  <c:v>2280</c:v>
                </c:pt>
                <c:pt idx="159">
                  <c:v>2290</c:v>
                </c:pt>
                <c:pt idx="160">
                  <c:v>2300</c:v>
                </c:pt>
                <c:pt idx="161">
                  <c:v>2310</c:v>
                </c:pt>
                <c:pt idx="162">
                  <c:v>2320</c:v>
                </c:pt>
                <c:pt idx="163">
                  <c:v>2330</c:v>
                </c:pt>
                <c:pt idx="164">
                  <c:v>2340</c:v>
                </c:pt>
                <c:pt idx="165">
                  <c:v>2350</c:v>
                </c:pt>
                <c:pt idx="166">
                  <c:v>2360</c:v>
                </c:pt>
                <c:pt idx="167">
                  <c:v>2370</c:v>
                </c:pt>
                <c:pt idx="168">
                  <c:v>2380</c:v>
                </c:pt>
                <c:pt idx="169">
                  <c:v>2390</c:v>
                </c:pt>
                <c:pt idx="170">
                  <c:v>2400</c:v>
                </c:pt>
              </c:numCache>
            </c:numRef>
          </c:xVal>
          <c:yVal>
            <c:numRef>
              <c:f>Total!$E$6:$E$176</c:f>
              <c:numCache>
                <c:formatCode>0.000</c:formatCode>
                <c:ptCount val="171"/>
                <c:pt idx="28">
                  <c:v>2.9447720183471752E-2</c:v>
                </c:pt>
                <c:pt idx="29">
                  <c:v>3.0900117849157409E-2</c:v>
                </c:pt>
                <c:pt idx="30">
                  <c:v>3.1716506693229576E-2</c:v>
                </c:pt>
                <c:pt idx="31">
                  <c:v>3.2782769527066616E-2</c:v>
                </c:pt>
                <c:pt idx="32">
                  <c:v>3.4446425972573379E-2</c:v>
                </c:pt>
                <c:pt idx="33">
                  <c:v>3.6407248222778535E-2</c:v>
                </c:pt>
                <c:pt idx="34">
                  <c:v>3.8433220545683086E-2</c:v>
                </c:pt>
                <c:pt idx="35">
                  <c:v>4.0495524548956496E-2</c:v>
                </c:pt>
                <c:pt idx="36">
                  <c:v>4.2576363324611483E-2</c:v>
                </c:pt>
                <c:pt idx="37">
                  <c:v>4.3746618043494674E-2</c:v>
                </c:pt>
                <c:pt idx="38">
                  <c:v>4.6355427127983607E-2</c:v>
                </c:pt>
                <c:pt idx="39">
                  <c:v>4.8004401523926099E-2</c:v>
                </c:pt>
                <c:pt idx="40">
                  <c:v>4.9729209895982049E-2</c:v>
                </c:pt>
                <c:pt idx="41">
                  <c:v>5.1053554372717462E-2</c:v>
                </c:pt>
                <c:pt idx="42">
                  <c:v>5.1917383994318882E-2</c:v>
                </c:pt>
                <c:pt idx="43">
                  <c:v>5.1377424023254722E-2</c:v>
                </c:pt>
                <c:pt idx="44">
                  <c:v>5.3679592671340655E-2</c:v>
                </c:pt>
                <c:pt idx="45">
                  <c:v>5.4697284858394674E-2</c:v>
                </c:pt>
                <c:pt idx="46">
                  <c:v>5.5693527350942455E-2</c:v>
                </c:pt>
                <c:pt idx="47">
                  <c:v>5.6665575311329104E-2</c:v>
                </c:pt>
                <c:pt idx="48">
                  <c:v>5.711402712088047E-2</c:v>
                </c:pt>
                <c:pt idx="49">
                  <c:v>5.7983855083923244E-2</c:v>
                </c:pt>
                <c:pt idx="50">
                  <c:v>5.9101914960004866E-2</c:v>
                </c:pt>
                <c:pt idx="51">
                  <c:v>5.9754082794845682E-2</c:v>
                </c:pt>
                <c:pt idx="52">
                  <c:v>6.093330628858664E-2</c:v>
                </c:pt>
                <c:pt idx="53">
                  <c:v>6.1857229069960856E-2</c:v>
                </c:pt>
                <c:pt idx="54">
                  <c:v>6.2716835696341802E-2</c:v>
                </c:pt>
                <c:pt idx="55">
                  <c:v>6.3755526001913004E-2</c:v>
                </c:pt>
                <c:pt idx="56">
                  <c:v>6.4269765150569105E-2</c:v>
                </c:pt>
                <c:pt idx="57">
                  <c:v>6.4860280391005498E-2</c:v>
                </c:pt>
                <c:pt idx="58">
                  <c:v>6.6048560987928731E-2</c:v>
                </c:pt>
                <c:pt idx="59">
                  <c:v>6.6965273328561101E-2</c:v>
                </c:pt>
                <c:pt idx="60">
                  <c:v>6.7286396597187492E-2</c:v>
                </c:pt>
                <c:pt idx="61">
                  <c:v>6.7896160750301818E-2</c:v>
                </c:pt>
                <c:pt idx="62">
                  <c:v>6.8940986264005438E-2</c:v>
                </c:pt>
                <c:pt idx="63">
                  <c:v>6.995527245385201E-2</c:v>
                </c:pt>
                <c:pt idx="64">
                  <c:v>7.0689433985279826E-2</c:v>
                </c:pt>
                <c:pt idx="65">
                  <c:v>7.1484022809109177E-2</c:v>
                </c:pt>
                <c:pt idx="66">
                  <c:v>7.2128552828668813E-2</c:v>
                </c:pt>
                <c:pt idx="67">
                  <c:v>7.2232765133000768E-2</c:v>
                </c:pt>
                <c:pt idx="68">
                  <c:v>7.2600067726433654E-2</c:v>
                </c:pt>
                <c:pt idx="69">
                  <c:v>7.3240833783114259E-2</c:v>
                </c:pt>
                <c:pt idx="70">
                  <c:v>7.3547600849955902E-2</c:v>
                </c:pt>
                <c:pt idx="71">
                  <c:v>7.3797633289000866E-2</c:v>
                </c:pt>
                <c:pt idx="72">
                  <c:v>7.3524879483504293E-2</c:v>
                </c:pt>
                <c:pt idx="73">
                  <c:v>7.4975586626931698E-2</c:v>
                </c:pt>
                <c:pt idx="74">
                  <c:v>7.5078224299642393E-2</c:v>
                </c:pt>
                <c:pt idx="75">
                  <c:v>7.4810831274251866E-2</c:v>
                </c:pt>
                <c:pt idx="76">
                  <c:v>7.4579193382101269E-2</c:v>
                </c:pt>
                <c:pt idx="77">
                  <c:v>7.499637814332874E-2</c:v>
                </c:pt>
                <c:pt idx="78">
                  <c:v>7.5316779076756699E-2</c:v>
                </c:pt>
                <c:pt idx="79">
                  <c:v>7.5213188893160296E-2</c:v>
                </c:pt>
                <c:pt idx="80">
                  <c:v>7.5678380169372367E-2</c:v>
                </c:pt>
                <c:pt idx="81">
                  <c:v>7.630372616513291E-2</c:v>
                </c:pt>
                <c:pt idx="82">
                  <c:v>7.7207401515350813E-2</c:v>
                </c:pt>
                <c:pt idx="83">
                  <c:v>7.793057865101391E-2</c:v>
                </c:pt>
                <c:pt idx="84">
                  <c:v>7.8529199222113835E-2</c:v>
                </c:pt>
                <c:pt idx="85">
                  <c:v>7.8533716571624904E-2</c:v>
                </c:pt>
                <c:pt idx="86">
                  <c:v>7.847434394766023E-2</c:v>
                </c:pt>
                <c:pt idx="87">
                  <c:v>7.894201994547087E-2</c:v>
                </c:pt>
                <c:pt idx="88">
                  <c:v>7.9942826299167102E-2</c:v>
                </c:pt>
                <c:pt idx="89">
                  <c:v>8.0541893847937168E-2</c:v>
                </c:pt>
                <c:pt idx="90">
                  <c:v>8.0795187112725528E-2</c:v>
                </c:pt>
                <c:pt idx="91">
                  <c:v>8.2159473248233597E-2</c:v>
                </c:pt>
                <c:pt idx="92">
                  <c:v>8.2977303614393164E-2</c:v>
                </c:pt>
                <c:pt idx="93">
                  <c:v>8.3831032248226175E-2</c:v>
                </c:pt>
                <c:pt idx="94">
                  <c:v>8.4458559261138585E-2</c:v>
                </c:pt>
                <c:pt idx="95">
                  <c:v>8.5166775405257578E-2</c:v>
                </c:pt>
                <c:pt idx="96">
                  <c:v>8.5601821362747271E-2</c:v>
                </c:pt>
                <c:pt idx="97">
                  <c:v>8.5659907665459334E-2</c:v>
                </c:pt>
                <c:pt idx="98">
                  <c:v>8.6807533260998854E-2</c:v>
                </c:pt>
                <c:pt idx="99">
                  <c:v>8.730271802911159E-2</c:v>
                </c:pt>
                <c:pt idx="100">
                  <c:v>8.7193511565447815E-2</c:v>
                </c:pt>
                <c:pt idx="101">
                  <c:v>8.6747637663733848E-2</c:v>
                </c:pt>
                <c:pt idx="102">
                  <c:v>8.4795053951427959E-2</c:v>
                </c:pt>
                <c:pt idx="103">
                  <c:v>8.3736228681172462E-2</c:v>
                </c:pt>
                <c:pt idx="104">
                  <c:v>8.364457982784898E-2</c:v>
                </c:pt>
                <c:pt idx="105">
                  <c:v>8.3192738085501303E-2</c:v>
                </c:pt>
                <c:pt idx="106">
                  <c:v>8.2123103218140911E-2</c:v>
                </c:pt>
                <c:pt idx="107">
                  <c:v>8.0899787522692501E-2</c:v>
                </c:pt>
                <c:pt idx="108">
                  <c:v>7.9318658874275999E-2</c:v>
                </c:pt>
                <c:pt idx="109">
                  <c:v>7.6999042796581638E-2</c:v>
                </c:pt>
                <c:pt idx="110">
                  <c:v>7.6999042796581638E-2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77-451B-8D39-9323D1D6A7AD}"/>
            </c:ext>
          </c:extLst>
        </c:ser>
        <c:ser>
          <c:idx val="4"/>
          <c:order val="4"/>
          <c:tx>
            <c:v>TEL+NIRPS Imag=12</c:v>
          </c:tx>
          <c:spPr>
            <a:ln w="223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Total!$A$6:$A$176</c:f>
              <c:numCache>
                <c:formatCode>0</c:formatCode>
                <c:ptCount val="17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  <c:pt idx="111">
                  <c:v>1810</c:v>
                </c:pt>
                <c:pt idx="112">
                  <c:v>1820</c:v>
                </c:pt>
                <c:pt idx="113">
                  <c:v>1830</c:v>
                </c:pt>
                <c:pt idx="114">
                  <c:v>1840</c:v>
                </c:pt>
                <c:pt idx="115">
                  <c:v>1850</c:v>
                </c:pt>
                <c:pt idx="116">
                  <c:v>1860</c:v>
                </c:pt>
                <c:pt idx="117">
                  <c:v>1870</c:v>
                </c:pt>
                <c:pt idx="118">
                  <c:v>1880</c:v>
                </c:pt>
                <c:pt idx="119">
                  <c:v>1890</c:v>
                </c:pt>
                <c:pt idx="120">
                  <c:v>1900</c:v>
                </c:pt>
                <c:pt idx="121">
                  <c:v>1910</c:v>
                </c:pt>
                <c:pt idx="122">
                  <c:v>1920</c:v>
                </c:pt>
                <c:pt idx="123">
                  <c:v>1930</c:v>
                </c:pt>
                <c:pt idx="124">
                  <c:v>1940</c:v>
                </c:pt>
                <c:pt idx="125">
                  <c:v>1950</c:v>
                </c:pt>
                <c:pt idx="126">
                  <c:v>1960</c:v>
                </c:pt>
                <c:pt idx="127">
                  <c:v>1970</c:v>
                </c:pt>
                <c:pt idx="128">
                  <c:v>1980</c:v>
                </c:pt>
                <c:pt idx="129">
                  <c:v>1990</c:v>
                </c:pt>
                <c:pt idx="130">
                  <c:v>2000</c:v>
                </c:pt>
                <c:pt idx="131">
                  <c:v>2010</c:v>
                </c:pt>
                <c:pt idx="132">
                  <c:v>2020</c:v>
                </c:pt>
                <c:pt idx="133">
                  <c:v>2030</c:v>
                </c:pt>
                <c:pt idx="134">
                  <c:v>2040</c:v>
                </c:pt>
                <c:pt idx="135">
                  <c:v>2050</c:v>
                </c:pt>
                <c:pt idx="136">
                  <c:v>2060</c:v>
                </c:pt>
                <c:pt idx="137">
                  <c:v>2070</c:v>
                </c:pt>
                <c:pt idx="138">
                  <c:v>2080</c:v>
                </c:pt>
                <c:pt idx="139">
                  <c:v>2090</c:v>
                </c:pt>
                <c:pt idx="140">
                  <c:v>2100</c:v>
                </c:pt>
                <c:pt idx="141">
                  <c:v>2110</c:v>
                </c:pt>
                <c:pt idx="142">
                  <c:v>2120</c:v>
                </c:pt>
                <c:pt idx="143">
                  <c:v>2130</c:v>
                </c:pt>
                <c:pt idx="144">
                  <c:v>2140</c:v>
                </c:pt>
                <c:pt idx="145">
                  <c:v>2150</c:v>
                </c:pt>
                <c:pt idx="146">
                  <c:v>2160</c:v>
                </c:pt>
                <c:pt idx="147">
                  <c:v>2170</c:v>
                </c:pt>
                <c:pt idx="148">
                  <c:v>2180</c:v>
                </c:pt>
                <c:pt idx="149">
                  <c:v>2190</c:v>
                </c:pt>
                <c:pt idx="150">
                  <c:v>2200</c:v>
                </c:pt>
                <c:pt idx="151">
                  <c:v>2210</c:v>
                </c:pt>
                <c:pt idx="152">
                  <c:v>2220</c:v>
                </c:pt>
                <c:pt idx="153">
                  <c:v>2230</c:v>
                </c:pt>
                <c:pt idx="154">
                  <c:v>2240</c:v>
                </c:pt>
                <c:pt idx="155">
                  <c:v>2250</c:v>
                </c:pt>
                <c:pt idx="156">
                  <c:v>2260</c:v>
                </c:pt>
                <c:pt idx="157">
                  <c:v>2270</c:v>
                </c:pt>
                <c:pt idx="158">
                  <c:v>2280</c:v>
                </c:pt>
                <c:pt idx="159">
                  <c:v>2290</c:v>
                </c:pt>
                <c:pt idx="160">
                  <c:v>2300</c:v>
                </c:pt>
                <c:pt idx="161">
                  <c:v>2310</c:v>
                </c:pt>
                <c:pt idx="162">
                  <c:v>2320</c:v>
                </c:pt>
                <c:pt idx="163">
                  <c:v>2330</c:v>
                </c:pt>
                <c:pt idx="164">
                  <c:v>2340</c:v>
                </c:pt>
                <c:pt idx="165">
                  <c:v>2350</c:v>
                </c:pt>
                <c:pt idx="166">
                  <c:v>2360</c:v>
                </c:pt>
                <c:pt idx="167">
                  <c:v>2370</c:v>
                </c:pt>
                <c:pt idx="168">
                  <c:v>2380</c:v>
                </c:pt>
                <c:pt idx="169">
                  <c:v>2390</c:v>
                </c:pt>
                <c:pt idx="170">
                  <c:v>2400</c:v>
                </c:pt>
              </c:numCache>
            </c:numRef>
          </c:xVal>
          <c:yVal>
            <c:numRef>
              <c:f>Total!$G$6:$G$176</c:f>
              <c:numCache>
                <c:formatCode>0.000</c:formatCode>
                <c:ptCount val="171"/>
                <c:pt idx="28">
                  <c:v>1.7879171220802195E-2</c:v>
                </c:pt>
                <c:pt idx="29">
                  <c:v>1.8565068313273848E-2</c:v>
                </c:pt>
                <c:pt idx="30">
                  <c:v>1.9123787943350685E-2</c:v>
                </c:pt>
                <c:pt idx="31">
                  <c:v>1.983726237458544E-2</c:v>
                </c:pt>
                <c:pt idx="32">
                  <c:v>2.0896248189173256E-2</c:v>
                </c:pt>
                <c:pt idx="33">
                  <c:v>2.2139514815713877E-2</c:v>
                </c:pt>
                <c:pt idx="34">
                  <c:v>2.3437210170521614E-2</c:v>
                </c:pt>
                <c:pt idx="35">
                  <c:v>2.4762498242449322E-2</c:v>
                </c:pt>
                <c:pt idx="36">
                  <c:v>2.6129410327714462E-2</c:v>
                </c:pt>
                <c:pt idx="37">
                  <c:v>2.6838613144286452E-2</c:v>
                </c:pt>
                <c:pt idx="38">
                  <c:v>2.852083045411186E-2</c:v>
                </c:pt>
                <c:pt idx="39">
                  <c:v>2.9618866861751785E-2</c:v>
                </c:pt>
                <c:pt idx="40">
                  <c:v>3.0851455205374394E-2</c:v>
                </c:pt>
                <c:pt idx="41">
                  <c:v>3.1844329688209064E-2</c:v>
                </c:pt>
                <c:pt idx="42">
                  <c:v>3.2269865187406981E-2</c:v>
                </c:pt>
                <c:pt idx="43">
                  <c:v>3.1822990692652313E-2</c:v>
                </c:pt>
                <c:pt idx="44">
                  <c:v>3.2896570850435736E-2</c:v>
                </c:pt>
                <c:pt idx="45">
                  <c:v>3.3168523889606151E-2</c:v>
                </c:pt>
                <c:pt idx="46">
                  <c:v>3.3425720796793915E-2</c:v>
                </c:pt>
                <c:pt idx="47">
                  <c:v>3.4158029985674618E-2</c:v>
                </c:pt>
                <c:pt idx="48">
                  <c:v>3.4574656735926676E-2</c:v>
                </c:pt>
                <c:pt idx="49">
                  <c:v>3.5246856368173062E-2</c:v>
                </c:pt>
                <c:pt idx="50">
                  <c:v>3.6070283299657613E-2</c:v>
                </c:pt>
                <c:pt idx="51">
                  <c:v>3.6610762413107303E-2</c:v>
                </c:pt>
                <c:pt idx="52">
                  <c:v>3.7448083637514812E-2</c:v>
                </c:pt>
                <c:pt idx="53">
                  <c:v>3.8130455552132521E-2</c:v>
                </c:pt>
                <c:pt idx="54">
                  <c:v>3.8805503104826569E-2</c:v>
                </c:pt>
                <c:pt idx="55">
                  <c:v>3.9593186310872677E-2</c:v>
                </c:pt>
                <c:pt idx="56">
                  <c:v>4.0493497510807504E-2</c:v>
                </c:pt>
                <c:pt idx="57">
                  <c:v>4.0931754845546023E-2</c:v>
                </c:pt>
                <c:pt idx="58">
                  <c:v>4.1427074376645015E-2</c:v>
                </c:pt>
                <c:pt idx="59">
                  <c:v>4.1746418477277426E-2</c:v>
                </c:pt>
                <c:pt idx="60">
                  <c:v>4.1906648857790281E-2</c:v>
                </c:pt>
                <c:pt idx="61">
                  <c:v>4.2246088114736798E-2</c:v>
                </c:pt>
                <c:pt idx="62">
                  <c:v>4.2601142041550209E-2</c:v>
                </c:pt>
                <c:pt idx="63">
                  <c:v>4.2933167705212917E-2</c:v>
                </c:pt>
                <c:pt idx="64">
                  <c:v>4.3098161796734612E-2</c:v>
                </c:pt>
                <c:pt idx="65">
                  <c:v>4.3298143059499208E-2</c:v>
                </c:pt>
                <c:pt idx="66">
                  <c:v>4.3409853091371596E-2</c:v>
                </c:pt>
                <c:pt idx="67">
                  <c:v>4.3669334505655466E-2</c:v>
                </c:pt>
                <c:pt idx="68">
                  <c:v>4.4092614996246983E-2</c:v>
                </c:pt>
                <c:pt idx="69">
                  <c:v>4.4681917319358659E-2</c:v>
                </c:pt>
                <c:pt idx="70">
                  <c:v>4.5074922797476998E-2</c:v>
                </c:pt>
                <c:pt idx="71">
                  <c:v>4.5431918868800346E-2</c:v>
                </c:pt>
                <c:pt idx="72">
                  <c:v>4.5027558013012392E-2</c:v>
                </c:pt>
                <c:pt idx="73">
                  <c:v>4.5678029458327343E-2</c:v>
                </c:pt>
                <c:pt idx="74">
                  <c:v>4.597275652149977E-2</c:v>
                </c:pt>
                <c:pt idx="75">
                  <c:v>4.6042116580172883E-2</c:v>
                </c:pt>
                <c:pt idx="76">
                  <c:v>4.5675438800779192E-2</c:v>
                </c:pt>
                <c:pt idx="77">
                  <c:v>4.6108129762966972E-2</c:v>
                </c:pt>
                <c:pt idx="78">
                  <c:v>4.6499033772621289E-2</c:v>
                </c:pt>
                <c:pt idx="79">
                  <c:v>4.662637080565013E-2</c:v>
                </c:pt>
                <c:pt idx="80">
                  <c:v>4.7134272759450507E-2</c:v>
                </c:pt>
                <c:pt idx="81">
                  <c:v>4.7742704038846284E-2</c:v>
                </c:pt>
                <c:pt idx="82">
                  <c:v>4.8455779170488579E-2</c:v>
                </c:pt>
                <c:pt idx="83">
                  <c:v>4.9057651973403379E-2</c:v>
                </c:pt>
                <c:pt idx="84">
                  <c:v>4.9659858660083829E-2</c:v>
                </c:pt>
                <c:pt idx="85">
                  <c:v>4.9887035561600832E-2</c:v>
                </c:pt>
                <c:pt idx="86">
                  <c:v>5.0441846711513159E-2</c:v>
                </c:pt>
                <c:pt idx="87">
                  <c:v>5.1049028079286254E-2</c:v>
                </c:pt>
                <c:pt idx="88">
                  <c:v>5.1480452064642898E-2</c:v>
                </c:pt>
                <c:pt idx="89">
                  <c:v>5.1651091685313948E-2</c:v>
                </c:pt>
                <c:pt idx="90">
                  <c:v>5.1608949882058684E-2</c:v>
                </c:pt>
                <c:pt idx="91">
                  <c:v>5.227442292282844E-2</c:v>
                </c:pt>
                <c:pt idx="92">
                  <c:v>5.3048941076597599E-2</c:v>
                </c:pt>
                <c:pt idx="93">
                  <c:v>5.3848956499644982E-2</c:v>
                </c:pt>
                <c:pt idx="94">
                  <c:v>5.4516346098196201E-2</c:v>
                </c:pt>
                <c:pt idx="95">
                  <c:v>5.5237608049628475E-2</c:v>
                </c:pt>
                <c:pt idx="96">
                  <c:v>5.5791126139910115E-2</c:v>
                </c:pt>
                <c:pt idx="97">
                  <c:v>5.6072569354396508E-2</c:v>
                </c:pt>
                <c:pt idx="98">
                  <c:v>5.7074478058323608E-2</c:v>
                </c:pt>
                <c:pt idx="99">
                  <c:v>5.7650065783038808E-2</c:v>
                </c:pt>
                <c:pt idx="100">
                  <c:v>5.7832246997554695E-2</c:v>
                </c:pt>
                <c:pt idx="101">
                  <c:v>5.7787481552363386E-2</c:v>
                </c:pt>
                <c:pt idx="102">
                  <c:v>5.6729519081735118E-2</c:v>
                </c:pt>
                <c:pt idx="103">
                  <c:v>5.6264626028016469E-2</c:v>
                </c:pt>
                <c:pt idx="104">
                  <c:v>5.5811915456908452E-2</c:v>
                </c:pt>
                <c:pt idx="105">
                  <c:v>5.5124509646668554E-2</c:v>
                </c:pt>
                <c:pt idx="106">
                  <c:v>5.4051991812662112E-2</c:v>
                </c:pt>
                <c:pt idx="107">
                  <c:v>5.3437619921490438E-2</c:v>
                </c:pt>
                <c:pt idx="108">
                  <c:v>5.2591053936724787E-2</c:v>
                </c:pt>
                <c:pt idx="109">
                  <c:v>5.1243998491300354E-2</c:v>
                </c:pt>
                <c:pt idx="110">
                  <c:v>5.1243998491300354E-2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77-451B-8D39-9323D1D6A7AD}"/>
            </c:ext>
          </c:extLst>
        </c:ser>
        <c:ser>
          <c:idx val="5"/>
          <c:order val="5"/>
          <c:tx>
            <c:v>TEL+NIRPS HEF</c:v>
          </c:tx>
          <c:spPr>
            <a:ln w="2232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Total!$A$6:$A$176</c:f>
              <c:numCache>
                <c:formatCode>0</c:formatCode>
                <c:ptCount val="17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  <c:pt idx="111">
                  <c:v>1810</c:v>
                </c:pt>
                <c:pt idx="112">
                  <c:v>1820</c:v>
                </c:pt>
                <c:pt idx="113">
                  <c:v>1830</c:v>
                </c:pt>
                <c:pt idx="114">
                  <c:v>1840</c:v>
                </c:pt>
                <c:pt idx="115">
                  <c:v>1850</c:v>
                </c:pt>
                <c:pt idx="116">
                  <c:v>1860</c:v>
                </c:pt>
                <c:pt idx="117">
                  <c:v>1870</c:v>
                </c:pt>
                <c:pt idx="118">
                  <c:v>1880</c:v>
                </c:pt>
                <c:pt idx="119">
                  <c:v>1890</c:v>
                </c:pt>
                <c:pt idx="120">
                  <c:v>1900</c:v>
                </c:pt>
                <c:pt idx="121">
                  <c:v>1910</c:v>
                </c:pt>
                <c:pt idx="122">
                  <c:v>1920</c:v>
                </c:pt>
                <c:pt idx="123">
                  <c:v>1930</c:v>
                </c:pt>
                <c:pt idx="124">
                  <c:v>1940</c:v>
                </c:pt>
                <c:pt idx="125">
                  <c:v>1950</c:v>
                </c:pt>
                <c:pt idx="126">
                  <c:v>1960</c:v>
                </c:pt>
                <c:pt idx="127">
                  <c:v>1970</c:v>
                </c:pt>
                <c:pt idx="128">
                  <c:v>1980</c:v>
                </c:pt>
                <c:pt idx="129">
                  <c:v>1990</c:v>
                </c:pt>
                <c:pt idx="130">
                  <c:v>2000</c:v>
                </c:pt>
                <c:pt idx="131">
                  <c:v>2010</c:v>
                </c:pt>
                <c:pt idx="132">
                  <c:v>2020</c:v>
                </c:pt>
                <c:pt idx="133">
                  <c:v>2030</c:v>
                </c:pt>
                <c:pt idx="134">
                  <c:v>2040</c:v>
                </c:pt>
                <c:pt idx="135">
                  <c:v>2050</c:v>
                </c:pt>
                <c:pt idx="136">
                  <c:v>2060</c:v>
                </c:pt>
                <c:pt idx="137">
                  <c:v>2070</c:v>
                </c:pt>
                <c:pt idx="138">
                  <c:v>2080</c:v>
                </c:pt>
                <c:pt idx="139">
                  <c:v>2090</c:v>
                </c:pt>
                <c:pt idx="140">
                  <c:v>2100</c:v>
                </c:pt>
                <c:pt idx="141">
                  <c:v>2110</c:v>
                </c:pt>
                <c:pt idx="142">
                  <c:v>2120</c:v>
                </c:pt>
                <c:pt idx="143">
                  <c:v>2130</c:v>
                </c:pt>
                <c:pt idx="144">
                  <c:v>2140</c:v>
                </c:pt>
                <c:pt idx="145">
                  <c:v>2150</c:v>
                </c:pt>
                <c:pt idx="146">
                  <c:v>2160</c:v>
                </c:pt>
                <c:pt idx="147">
                  <c:v>2170</c:v>
                </c:pt>
                <c:pt idx="148">
                  <c:v>2180</c:v>
                </c:pt>
                <c:pt idx="149">
                  <c:v>2190</c:v>
                </c:pt>
                <c:pt idx="150">
                  <c:v>2200</c:v>
                </c:pt>
                <c:pt idx="151">
                  <c:v>2210</c:v>
                </c:pt>
                <c:pt idx="152">
                  <c:v>2220</c:v>
                </c:pt>
                <c:pt idx="153">
                  <c:v>2230</c:v>
                </c:pt>
                <c:pt idx="154">
                  <c:v>2240</c:v>
                </c:pt>
                <c:pt idx="155">
                  <c:v>2250</c:v>
                </c:pt>
                <c:pt idx="156">
                  <c:v>2260</c:v>
                </c:pt>
                <c:pt idx="157">
                  <c:v>2270</c:v>
                </c:pt>
                <c:pt idx="158">
                  <c:v>2280</c:v>
                </c:pt>
                <c:pt idx="159">
                  <c:v>2290</c:v>
                </c:pt>
                <c:pt idx="160">
                  <c:v>2300</c:v>
                </c:pt>
                <c:pt idx="161">
                  <c:v>2310</c:v>
                </c:pt>
                <c:pt idx="162">
                  <c:v>2320</c:v>
                </c:pt>
                <c:pt idx="163">
                  <c:v>2330</c:v>
                </c:pt>
                <c:pt idx="164">
                  <c:v>2340</c:v>
                </c:pt>
                <c:pt idx="165">
                  <c:v>2350</c:v>
                </c:pt>
                <c:pt idx="166">
                  <c:v>2360</c:v>
                </c:pt>
                <c:pt idx="167">
                  <c:v>2370</c:v>
                </c:pt>
                <c:pt idx="168">
                  <c:v>2380</c:v>
                </c:pt>
                <c:pt idx="169">
                  <c:v>2390</c:v>
                </c:pt>
                <c:pt idx="170">
                  <c:v>2400</c:v>
                </c:pt>
              </c:numCache>
            </c:numRef>
          </c:xVal>
          <c:yVal>
            <c:numRef>
              <c:f>Total!$I$6:$I$176</c:f>
              <c:numCache>
                <c:formatCode>0.000</c:formatCode>
                <c:ptCount val="171"/>
                <c:pt idx="28">
                  <c:v>5.5690076972762681E-2</c:v>
                </c:pt>
                <c:pt idx="29">
                  <c:v>5.6972698072507731E-2</c:v>
                </c:pt>
                <c:pt idx="30">
                  <c:v>5.8777681737938646E-2</c:v>
                </c:pt>
                <c:pt idx="31">
                  <c:v>6.0859739436490645E-2</c:v>
                </c:pt>
                <c:pt idx="32">
                  <c:v>6.3338677368484864E-2</c:v>
                </c:pt>
                <c:pt idx="33">
                  <c:v>6.6077839838147467E-2</c:v>
                </c:pt>
                <c:pt idx="34">
                  <c:v>6.8939526038940296E-2</c:v>
                </c:pt>
                <c:pt idx="35">
                  <c:v>7.1878778831807558E-2</c:v>
                </c:pt>
                <c:pt idx="36">
                  <c:v>7.3447420422874762E-2</c:v>
                </c:pt>
                <c:pt idx="37">
                  <c:v>7.7697210483547732E-2</c:v>
                </c:pt>
                <c:pt idx="38">
                  <c:v>8.0155212379986962E-2</c:v>
                </c:pt>
                <c:pt idx="39">
                  <c:v>8.2752115861033204E-2</c:v>
                </c:pt>
                <c:pt idx="40">
                  <c:v>8.5166593959165218E-2</c:v>
                </c:pt>
                <c:pt idx="41">
                  <c:v>8.6899973135185091E-2</c:v>
                </c:pt>
                <c:pt idx="42">
                  <c:v>8.6044022726869979E-2</c:v>
                </c:pt>
                <c:pt idx="43">
                  <c:v>8.9272605512677697E-2</c:v>
                </c:pt>
                <c:pt idx="44">
                  <c:v>9.0114471259271273E-2</c:v>
                </c:pt>
                <c:pt idx="45">
                  <c:v>9.0917203588910506E-2</c:v>
                </c:pt>
                <c:pt idx="46">
                  <c:v>9.1700595854283778E-2</c:v>
                </c:pt>
                <c:pt idx="47">
                  <c:v>9.1930121424238731E-2</c:v>
                </c:pt>
                <c:pt idx="48">
                  <c:v>9.2673905945893378E-2</c:v>
                </c:pt>
                <c:pt idx="49">
                  <c:v>9.3214823635177288E-2</c:v>
                </c:pt>
                <c:pt idx="50">
                  <c:v>9.320156322738786E-2</c:v>
                </c:pt>
                <c:pt idx="51">
                  <c:v>9.4494910798447171E-2</c:v>
                </c:pt>
                <c:pt idx="52">
                  <c:v>9.5595046247467313E-2</c:v>
                </c:pt>
                <c:pt idx="53">
                  <c:v>9.5983675892494943E-2</c:v>
                </c:pt>
                <c:pt idx="54">
                  <c:v>9.6525920788673586E-2</c:v>
                </c:pt>
                <c:pt idx="55">
                  <c:v>9.744069747279592E-2</c:v>
                </c:pt>
                <c:pt idx="56">
                  <c:v>9.854369055179546E-2</c:v>
                </c:pt>
                <c:pt idx="57">
                  <c:v>0.10001633414987227</c:v>
                </c:pt>
                <c:pt idx="58">
                  <c:v>0.10093175904633379</c:v>
                </c:pt>
                <c:pt idx="59">
                  <c:v>0.10179596586443251</c:v>
                </c:pt>
                <c:pt idx="60">
                  <c:v>0.10296627942624852</c:v>
                </c:pt>
                <c:pt idx="61">
                  <c:v>0.10351693237051234</c:v>
                </c:pt>
                <c:pt idx="62">
                  <c:v>0.10399876630874777</c:v>
                </c:pt>
                <c:pt idx="63">
                  <c:v>0.1042285437711729</c:v>
                </c:pt>
                <c:pt idx="64">
                  <c:v>0.10545961884503487</c:v>
                </c:pt>
                <c:pt idx="65">
                  <c:v>0.10635503715000977</c:v>
                </c:pt>
                <c:pt idx="66">
                  <c:v>0.10607794761346391</c:v>
                </c:pt>
                <c:pt idx="67">
                  <c:v>0.10569949318091733</c:v>
                </c:pt>
                <c:pt idx="68">
                  <c:v>0.10567410188209812</c:v>
                </c:pt>
                <c:pt idx="69">
                  <c:v>0.10525111457210877</c:v>
                </c:pt>
                <c:pt idx="70">
                  <c:v>0.10472581258829515</c:v>
                </c:pt>
                <c:pt idx="71">
                  <c:v>0.10382534551810961</c:v>
                </c:pt>
                <c:pt idx="72">
                  <c:v>0.10500907605639401</c:v>
                </c:pt>
                <c:pt idx="73">
                  <c:v>0.10551869855417528</c:v>
                </c:pt>
                <c:pt idx="74">
                  <c:v>0.10549418561279354</c:v>
                </c:pt>
                <c:pt idx="75">
                  <c:v>0.10470005839592789</c:v>
                </c:pt>
                <c:pt idx="76">
                  <c:v>0.10523325903111055</c:v>
                </c:pt>
                <c:pt idx="77">
                  <c:v>0.10578205962658507</c:v>
                </c:pt>
                <c:pt idx="78">
                  <c:v>0.10487056748097151</c:v>
                </c:pt>
                <c:pt idx="79">
                  <c:v>0.10416924121476187</c:v>
                </c:pt>
                <c:pt idx="80">
                  <c:v>0.10427144889390612</c:v>
                </c:pt>
                <c:pt idx="81">
                  <c:v>0.10456073117769439</c:v>
                </c:pt>
                <c:pt idx="82">
                  <c:v>0.10563045951040986</c:v>
                </c:pt>
                <c:pt idx="83">
                  <c:v>0.1060975117537554</c:v>
                </c:pt>
                <c:pt idx="84">
                  <c:v>0.10527595712103933</c:v>
                </c:pt>
                <c:pt idx="85">
                  <c:v>0.10651660627486365</c:v>
                </c:pt>
                <c:pt idx="86">
                  <c:v>0.10744453378525558</c:v>
                </c:pt>
                <c:pt idx="87">
                  <c:v>0.10822296647703825</c:v>
                </c:pt>
                <c:pt idx="88">
                  <c:v>0.10873675563207279</c:v>
                </c:pt>
                <c:pt idx="89">
                  <c:v>0.10871859170139646</c:v>
                </c:pt>
                <c:pt idx="90">
                  <c:v>0.11018998086921396</c:v>
                </c:pt>
                <c:pt idx="91">
                  <c:v>0.11086182230259875</c:v>
                </c:pt>
                <c:pt idx="92">
                  <c:v>0.11129357844946308</c:v>
                </c:pt>
                <c:pt idx="93">
                  <c:v>0.11175076850233205</c:v>
                </c:pt>
                <c:pt idx="94">
                  <c:v>0.11195461673048801</c:v>
                </c:pt>
                <c:pt idx="95">
                  <c:v>0.11233294555336845</c:v>
                </c:pt>
                <c:pt idx="96">
                  <c:v>0.11215912054458874</c:v>
                </c:pt>
                <c:pt idx="97">
                  <c:v>0.11339800837309191</c:v>
                </c:pt>
                <c:pt idx="98">
                  <c:v>0.1139599026658244</c:v>
                </c:pt>
                <c:pt idx="99">
                  <c:v>0.11370388950736082</c:v>
                </c:pt>
                <c:pt idx="100">
                  <c:v>0.11279761509630513</c:v>
                </c:pt>
                <c:pt idx="101">
                  <c:v>0.11122101861540144</c:v>
                </c:pt>
                <c:pt idx="102">
                  <c:v>0.11091943974064943</c:v>
                </c:pt>
                <c:pt idx="103">
                  <c:v>0.1105807698786848</c:v>
                </c:pt>
                <c:pt idx="104">
                  <c:v>0.10972579038255195</c:v>
                </c:pt>
                <c:pt idx="105">
                  <c:v>0.10841595493405555</c:v>
                </c:pt>
                <c:pt idx="106">
                  <c:v>0.10679574578845009</c:v>
                </c:pt>
                <c:pt idx="107">
                  <c:v>0.1046960724705284</c:v>
                </c:pt>
                <c:pt idx="108">
                  <c:v>0.10168835159553508</c:v>
                </c:pt>
                <c:pt idx="109">
                  <c:v>9.6702753340555447E-2</c:v>
                </c:pt>
                <c:pt idx="110">
                  <c:v>9.6702753340555447E-2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77-451B-8D39-9323D1D6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8864"/>
        <c:axId val="67148064"/>
      </c:scatterChart>
      <c:valAx>
        <c:axId val="87648864"/>
        <c:scaling>
          <c:orientation val="minMax"/>
          <c:max val="1800"/>
          <c:min val="9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270000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67148064"/>
        <c:crosses val="autoZero"/>
        <c:crossBetween val="midCat"/>
        <c:majorUnit val="50"/>
        <c:minorUnit val="50"/>
      </c:valAx>
      <c:valAx>
        <c:axId val="67148064"/>
        <c:scaling>
          <c:orientation val="minMax"/>
          <c:max val="0.18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Throughput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270000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87648864"/>
        <c:crossesAt val="950"/>
        <c:crossBetween val="midCat"/>
        <c:majorUnit val="0.02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108877048356288"/>
          <c:y val="0.12305900621118"/>
          <c:w val="0.22389410187667599"/>
          <c:h val="0.26127225334146698"/>
        </c:manualLayout>
      </c:layout>
      <c:overlay val="0"/>
      <c:spPr>
        <a:solidFill>
          <a:srgbClr val="FFFFFF"/>
        </a:solidFill>
        <a:ln w="0">
          <a:solidFill>
            <a:srgbClr val="A6A6A6"/>
          </a:solidFill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OCAM!$B$10</c:f>
              <c:strCache>
                <c:ptCount val="1"/>
                <c:pt idx="0">
                  <c:v>Lenslet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OCAM!$A$11:$A$39</c:f>
              <c:numCache>
                <c:formatCode>General</c:formatCode>
                <c:ptCount val="29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</c:numCache>
            </c:numRef>
          </c:xVal>
          <c:yVal>
            <c:numRef>
              <c:f>OCAM!$B$11:$B$39</c:f>
              <c:numCache>
                <c:formatCode>0.000</c:formatCode>
                <c:ptCount val="29"/>
                <c:pt idx="0">
                  <c:v>0.99348639999999999</c:v>
                </c:pt>
                <c:pt idx="1">
                  <c:v>0.99322060000000001</c:v>
                </c:pt>
                <c:pt idx="2">
                  <c:v>0.99298039999999999</c:v>
                </c:pt>
                <c:pt idx="3">
                  <c:v>0.99278069999999996</c:v>
                </c:pt>
                <c:pt idx="4">
                  <c:v>0.9926391</c:v>
                </c:pt>
                <c:pt idx="5">
                  <c:v>0.99256370000000005</c:v>
                </c:pt>
                <c:pt idx="6">
                  <c:v>0.99255629999999995</c:v>
                </c:pt>
                <c:pt idx="7">
                  <c:v>0.99260950000000003</c:v>
                </c:pt>
                <c:pt idx="8">
                  <c:v>0.9927047</c:v>
                </c:pt>
                <c:pt idx="9">
                  <c:v>0.99281569999999997</c:v>
                </c:pt>
                <c:pt idx="10">
                  <c:v>0.99291750000000001</c:v>
                </c:pt>
                <c:pt idx="11">
                  <c:v>0.99299170000000003</c:v>
                </c:pt>
                <c:pt idx="12">
                  <c:v>0.99302400000000002</c:v>
                </c:pt>
                <c:pt idx="13">
                  <c:v>0.99300169999999999</c:v>
                </c:pt>
                <c:pt idx="14">
                  <c:v>0.99291260000000003</c:v>
                </c:pt>
                <c:pt idx="15">
                  <c:v>0.99274410000000002</c:v>
                </c:pt>
                <c:pt idx="16">
                  <c:v>0.99248259999999999</c:v>
                </c:pt>
                <c:pt idx="17">
                  <c:v>0.99211559999999999</c:v>
                </c:pt>
                <c:pt idx="18">
                  <c:v>0.9916374</c:v>
                </c:pt>
                <c:pt idx="19">
                  <c:v>0.99104320000000001</c:v>
                </c:pt>
                <c:pt idx="20">
                  <c:v>0.99032779999999998</c:v>
                </c:pt>
                <c:pt idx="21">
                  <c:v>0.98948570000000002</c:v>
                </c:pt>
                <c:pt idx="22">
                  <c:v>0.98851129999999998</c:v>
                </c:pt>
                <c:pt idx="23">
                  <c:v>0.98739840000000001</c:v>
                </c:pt>
                <c:pt idx="24">
                  <c:v>0.98614539999999995</c:v>
                </c:pt>
                <c:pt idx="25">
                  <c:v>0.98476799999999998</c:v>
                </c:pt>
                <c:pt idx="26">
                  <c:v>0.98328629999999995</c:v>
                </c:pt>
                <c:pt idx="27">
                  <c:v>0.98172060000000005</c:v>
                </c:pt>
                <c:pt idx="28">
                  <c:v>0.98009230000000003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C-4E75-9AAA-B6DC5D1C7B38}"/>
            </c:ext>
          </c:extLst>
        </c:ser>
        <c:ser>
          <c:idx val="1"/>
          <c:order val="1"/>
          <c:tx>
            <c:strRef>
              <c:f>OCAM!$C$10</c:f>
              <c:strCache>
                <c:ptCount val="1"/>
                <c:pt idx="0">
                  <c:v>QE</c:v>
                </c:pt>
              </c:strCache>
            </c:strRef>
          </c:tx>
          <c:spPr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OCAM!$A$11:$A$39</c:f>
              <c:numCache>
                <c:formatCode>General</c:formatCode>
                <c:ptCount val="29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</c:numCache>
            </c:numRef>
          </c:xVal>
          <c:yVal>
            <c:numRef>
              <c:f>OCAM!$C$11:$C$39</c:f>
              <c:numCache>
                <c:formatCode>0.000</c:formatCode>
                <c:ptCount val="29"/>
                <c:pt idx="0">
                  <c:v>0.93602857142875973</c:v>
                </c:pt>
                <c:pt idx="1">
                  <c:v>0.93876571428589717</c:v>
                </c:pt>
                <c:pt idx="2">
                  <c:v>0.9401600000001773</c:v>
                </c:pt>
                <c:pt idx="3">
                  <c:v>0.94021142857160012</c:v>
                </c:pt>
                <c:pt idx="4">
                  <c:v>0.93892000000016607</c:v>
                </c:pt>
                <c:pt idx="5">
                  <c:v>0.9362857142858747</c:v>
                </c:pt>
                <c:pt idx="6">
                  <c:v>0.93230857142872603</c:v>
                </c:pt>
                <c:pt idx="7">
                  <c:v>0.92698857142872004</c:v>
                </c:pt>
                <c:pt idx="8">
                  <c:v>0.92032571428585674</c:v>
                </c:pt>
                <c:pt idx="9">
                  <c:v>0.91232000000013658</c:v>
                </c:pt>
                <c:pt idx="10">
                  <c:v>0.9029714285715591</c:v>
                </c:pt>
                <c:pt idx="11">
                  <c:v>0.8922800000001252</c:v>
                </c:pt>
                <c:pt idx="12">
                  <c:v>0.88024571428583309</c:v>
                </c:pt>
                <c:pt idx="13">
                  <c:v>0.86686857142868456</c:v>
                </c:pt>
                <c:pt idx="14">
                  <c:v>0.85214857142867872</c:v>
                </c:pt>
                <c:pt idx="15">
                  <c:v>0.83608571428581469</c:v>
                </c:pt>
                <c:pt idx="16">
                  <c:v>0.81868000000009422</c:v>
                </c:pt>
                <c:pt idx="17">
                  <c:v>0.79993142857151645</c:v>
                </c:pt>
                <c:pt idx="18">
                  <c:v>0.77984000000008136</c:v>
                </c:pt>
                <c:pt idx="19">
                  <c:v>0.75840571428578896</c:v>
                </c:pt>
                <c:pt idx="20">
                  <c:v>0.73562857142864013</c:v>
                </c:pt>
                <c:pt idx="21">
                  <c:v>0.71150857142863311</c:v>
                </c:pt>
                <c:pt idx="22">
                  <c:v>0.68604571428576966</c:v>
                </c:pt>
                <c:pt idx="23">
                  <c:v>0.65924000000004801</c:v>
                </c:pt>
                <c:pt idx="24">
                  <c:v>0.63109142857146994</c:v>
                </c:pt>
                <c:pt idx="25">
                  <c:v>0.60160000000003455</c:v>
                </c:pt>
                <c:pt idx="26">
                  <c:v>0.57076571428574185</c:v>
                </c:pt>
                <c:pt idx="27">
                  <c:v>0.53858857142859184</c:v>
                </c:pt>
                <c:pt idx="28">
                  <c:v>0.50506857142858541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4C-4E75-9AAA-B6DC5D1C7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4494"/>
        <c:axId val="85906407"/>
      </c:scatterChart>
      <c:valAx>
        <c:axId val="12354494"/>
        <c:scaling>
          <c:orientation val="minMax"/>
          <c:min val="7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85906407"/>
        <c:crosses val="autoZero"/>
        <c:crossBetween val="midCat"/>
      </c:valAx>
      <c:valAx>
        <c:axId val="85906407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1235449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Absorption of low-OH silica fiber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Absorption [dB/km]</c:v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'FL HA'!$A$11:$A$93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'FL HA'!$B$11:$B$93</c:f>
              <c:numCache>
                <c:formatCode>General</c:formatCode>
                <c:ptCount val="83"/>
                <c:pt idx="0">
                  <c:v>1.2262999999986599</c:v>
                </c:pt>
                <c:pt idx="1">
                  <c:v>1.18760000000029</c:v>
                </c:pt>
                <c:pt idx="2">
                  <c:v>1.1671999999996201</c:v>
                </c:pt>
                <c:pt idx="3">
                  <c:v>1.1542000000004899</c:v>
                </c:pt>
                <c:pt idx="4">
                  <c:v>1.14519999999864</c:v>
                </c:pt>
                <c:pt idx="5">
                  <c:v>1.1384999999996099</c:v>
                </c:pt>
                <c:pt idx="6">
                  <c:v>1.13339999999964</c:v>
                </c:pt>
                <c:pt idx="7">
                  <c:v>1.1295000000012101</c:v>
                </c:pt>
                <c:pt idx="8">
                  <c:v>1.1262000000019601</c:v>
                </c:pt>
                <c:pt idx="9">
                  <c:v>1.12320000000357</c:v>
                </c:pt>
                <c:pt idx="10">
                  <c:v>1.12040000000284</c:v>
                </c:pt>
                <c:pt idx="11">
                  <c:v>1.1173000000043301</c:v>
                </c:pt>
                <c:pt idx="12">
                  <c:v>1.11330000000241</c:v>
                </c:pt>
                <c:pt idx="13">
                  <c:v>1.1078000000014301</c:v>
                </c:pt>
                <c:pt idx="14">
                  <c:v>1.0990000000000399</c:v>
                </c:pt>
                <c:pt idx="15">
                  <c:v>1.08339999999791</c:v>
                </c:pt>
                <c:pt idx="16">
                  <c:v>1.0543999999962199</c:v>
                </c:pt>
                <c:pt idx="17">
                  <c:v>1.0072999999966601</c:v>
                </c:pt>
                <c:pt idx="18">
                  <c:v>0.97739999999740501</c:v>
                </c:pt>
                <c:pt idx="19">
                  <c:v>0.96629999999474503</c:v>
                </c:pt>
                <c:pt idx="20">
                  <c:v>0.96229999999590499</c:v>
                </c:pt>
                <c:pt idx="21">
                  <c:v>0.96239999999735704</c:v>
                </c:pt>
                <c:pt idx="22">
                  <c:v>0.96559999999859303</c:v>
                </c:pt>
                <c:pt idx="23">
                  <c:v>0.97149999999839898</c:v>
                </c:pt>
                <c:pt idx="24">
                  <c:v>0.980200000001345</c:v>
                </c:pt>
                <c:pt idx="25">
                  <c:v>0.99240000000164696</c:v>
                </c:pt>
                <c:pt idx="26">
                  <c:v>1.0097000000029299</c:v>
                </c:pt>
                <c:pt idx="27">
                  <c:v>1.0365000000039799</c:v>
                </c:pt>
                <c:pt idx="28">
                  <c:v>1.08670000000337</c:v>
                </c:pt>
                <c:pt idx="29">
                  <c:v>1.3767000000023699</c:v>
                </c:pt>
                <c:pt idx="30">
                  <c:v>1.4034000000023901</c:v>
                </c:pt>
                <c:pt idx="31">
                  <c:v>1.3615000000025801</c:v>
                </c:pt>
                <c:pt idx="32">
                  <c:v>1.2951000000016999</c:v>
                </c:pt>
                <c:pt idx="33">
                  <c:v>1.1905000000028201</c:v>
                </c:pt>
                <c:pt idx="34">
                  <c:v>1.0630000000000599</c:v>
                </c:pt>
                <c:pt idx="35">
                  <c:v>1.0562999999993401</c:v>
                </c:pt>
                <c:pt idx="36">
                  <c:v>1.1147999999998801</c:v>
                </c:pt>
                <c:pt idx="37">
                  <c:v>1.21019999999849</c:v>
                </c:pt>
                <c:pt idx="38">
                  <c:v>1.3400999999974399</c:v>
                </c:pt>
                <c:pt idx="39">
                  <c:v>1.51139999999737</c:v>
                </c:pt>
                <c:pt idx="40">
                  <c:v>1.7600999999979701</c:v>
                </c:pt>
                <c:pt idx="41">
                  <c:v>2.1798000000011899</c:v>
                </c:pt>
                <c:pt idx="42">
                  <c:v>3.24100000000064</c:v>
                </c:pt>
                <c:pt idx="43">
                  <c:v>8.2890000000012698</c:v>
                </c:pt>
                <c:pt idx="44">
                  <c:v>9.5860000000015795</c:v>
                </c:pt>
                <c:pt idx="45">
                  <c:v>7.4600000000033004</c:v>
                </c:pt>
                <c:pt idx="46">
                  <c:v>4.4820000000000704</c:v>
                </c:pt>
                <c:pt idx="47">
                  <c:v>2.7010000000021401</c:v>
                </c:pt>
                <c:pt idx="48">
                  <c:v>1.90240000000006</c:v>
                </c:pt>
                <c:pt idx="49">
                  <c:v>1.5373999999971799</c:v>
                </c:pt>
                <c:pt idx="50">
                  <c:v>1.3070999999962001</c:v>
                </c:pt>
                <c:pt idx="51">
                  <c:v>1.1395999999949999</c:v>
                </c:pt>
                <c:pt idx="52">
                  <c:v>1.01809999999834</c:v>
                </c:pt>
                <c:pt idx="53">
                  <c:v>0.92749999999811805</c:v>
                </c:pt>
                <c:pt idx="54">
                  <c:v>0.85869999999844904</c:v>
                </c:pt>
                <c:pt idx="55">
                  <c:v>0.80869999999920195</c:v>
                </c:pt>
                <c:pt idx="56">
                  <c:v>0.77320000000016198</c:v>
                </c:pt>
                <c:pt idx="57">
                  <c:v>0.74850000000129402</c:v>
                </c:pt>
                <c:pt idx="58">
                  <c:v>0.73180000000052803</c:v>
                </c:pt>
                <c:pt idx="59">
                  <c:v>0.72109999999970298</c:v>
                </c:pt>
                <c:pt idx="60">
                  <c:v>0.71500000000243102</c:v>
                </c:pt>
                <c:pt idx="61">
                  <c:v>0.712699999999167</c:v>
                </c:pt>
                <c:pt idx="62">
                  <c:v>0.71339999999874004</c:v>
                </c:pt>
                <c:pt idx="63">
                  <c:v>0.71639999999760795</c:v>
                </c:pt>
                <c:pt idx="64">
                  <c:v>0.72139999999632698</c:v>
                </c:pt>
                <c:pt idx="65">
                  <c:v>0.72819999999797103</c:v>
                </c:pt>
                <c:pt idx="66">
                  <c:v>0.73659999999691705</c:v>
                </c:pt>
                <c:pt idx="67">
                  <c:v>0.74659999999751503</c:v>
                </c:pt>
                <c:pt idx="68">
                  <c:v>0.75809999999801403</c:v>
                </c:pt>
                <c:pt idx="69">
                  <c:v>0.77119999999873101</c:v>
                </c:pt>
                <c:pt idx="70">
                  <c:v>0.78589999999841298</c:v>
                </c:pt>
                <c:pt idx="71">
                  <c:v>0.80249999999806099</c:v>
                </c:pt>
                <c:pt idx="72">
                  <c:v>0.82099999999840301</c:v>
                </c:pt>
                <c:pt idx="73">
                  <c:v>0.84180000000174005</c:v>
                </c:pt>
                <c:pt idx="74">
                  <c:v>0.86540000000217798</c:v>
                </c:pt>
                <c:pt idx="75">
                  <c:v>0.89260000000267403</c:v>
                </c:pt>
                <c:pt idx="76">
                  <c:v>0.92500000000392202</c:v>
                </c:pt>
                <c:pt idx="77">
                  <c:v>0.96550000000345104</c:v>
                </c:pt>
                <c:pt idx="78">
                  <c:v>1.0190000000017001</c:v>
                </c:pt>
                <c:pt idx="79">
                  <c:v>1.0942000000010199</c:v>
                </c:pt>
                <c:pt idx="80">
                  <c:v>1.20329999999899</c:v>
                </c:pt>
                <c:pt idx="81">
                  <c:v>1.3545999999987299</c:v>
                </c:pt>
                <c:pt idx="82">
                  <c:v>1.5380999999979701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86-4426-AB7B-EF41644F4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4439"/>
        <c:axId val="63608216"/>
      </c:scatterChart>
      <c:valAx>
        <c:axId val="19074439"/>
        <c:scaling>
          <c:orientation val="minMax"/>
          <c:max val="1800"/>
          <c:min val="9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63608216"/>
        <c:crosses val="autoZero"/>
        <c:crossBetween val="midCat"/>
      </c:valAx>
      <c:valAx>
        <c:axId val="63608216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Absorption [dB/km]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1907443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Fiber link efficiency with low OH Silica fiber (40m)
x 80% optical loss (connector, optics, etc)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Fiber link efficiency w Silica</c:v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'FL HA'!$A$11:$A$93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'FL HA'!$C$11:$C$93</c:f>
              <c:numCache>
                <c:formatCode>0.000</c:formatCode>
                <c:ptCount val="83"/>
                <c:pt idx="0">
                  <c:v>0.86749154322036504</c:v>
                </c:pt>
                <c:pt idx="1">
                  <c:v>0.86849928578336288</c:v>
                </c:pt>
                <c:pt idx="2">
                  <c:v>0.8690309700250628</c:v>
                </c:pt>
                <c:pt idx="3">
                  <c:v>0.86936995820174767</c:v>
                </c:pt>
                <c:pt idx="4">
                  <c:v>0.86960471978189746</c:v>
                </c:pt>
                <c:pt idx="5">
                  <c:v>0.86977952789817559</c:v>
                </c:pt>
                <c:pt idx="6">
                  <c:v>0.8699126143467969</c:v>
                </c:pt>
                <c:pt idx="7">
                  <c:v>0.87001440007698361</c:v>
                </c:pt>
                <c:pt idx="8">
                  <c:v>0.87010053576621782</c:v>
                </c:pt>
                <c:pt idx="9">
                  <c:v>0.87017884833840775</c:v>
                </c:pt>
                <c:pt idx="10">
                  <c:v>0.87025194643176418</c:v>
                </c:pt>
                <c:pt idx="11">
                  <c:v>0.8703328836262646</c:v>
                </c:pt>
                <c:pt idx="12">
                  <c:v>0.87043732983899735</c:v>
                </c:pt>
                <c:pt idx="13">
                  <c:v>0.87058096384792616</c:v>
                </c:pt>
                <c:pt idx="14">
                  <c:v>0.87081082756309369</c:v>
                </c:pt>
                <c:pt idx="15">
                  <c:v>0.8712184624095628</c:v>
                </c:pt>
                <c:pt idx="16">
                  <c:v>0.87197675228016791</c:v>
                </c:pt>
                <c:pt idx="17">
                  <c:v>0.87320972632214577</c:v>
                </c:pt>
                <c:pt idx="18">
                  <c:v>0.87399334684790075</c:v>
                </c:pt>
                <c:pt idx="19">
                  <c:v>0.87428443509597431</c:v>
                </c:pt>
                <c:pt idx="20">
                  <c:v>0.87438935552325503</c:v>
                </c:pt>
                <c:pt idx="21">
                  <c:v>0.87438673235908515</c:v>
                </c:pt>
                <c:pt idx="22">
                  <c:v>0.87430279526179133</c:v>
                </c:pt>
                <c:pt idx="23">
                  <c:v>0.87414805736174328</c:v>
                </c:pt>
                <c:pt idx="24">
                  <c:v>0.87391993449002436</c:v>
                </c:pt>
                <c:pt idx="25">
                  <c:v>0.87360013832026207</c:v>
                </c:pt>
                <c:pt idx="26">
                  <c:v>0.87314685748499166</c:v>
                </c:pt>
                <c:pt idx="27">
                  <c:v>0.87244512954397924</c:v>
                </c:pt>
                <c:pt idx="28">
                  <c:v>0.87113221605090685</c:v>
                </c:pt>
                <c:pt idx="29">
                  <c:v>0.86358623837039428</c:v>
                </c:pt>
                <c:pt idx="30">
                  <c:v>0.86289478275840159</c:v>
                </c:pt>
                <c:pt idx="31">
                  <c:v>0.86398012349406872</c:v>
                </c:pt>
                <c:pt idx="32">
                  <c:v>0.8657028872030762</c:v>
                </c:pt>
                <c:pt idx="33">
                  <c:v>0.86842372963217407</c:v>
                </c:pt>
                <c:pt idx="34">
                  <c:v>0.87175181129661383</c:v>
                </c:pt>
                <c:pt idx="35">
                  <c:v>0.87192705102170565</c:v>
                </c:pt>
                <c:pt idx="36">
                  <c:v>0.87039816104052514</c:v>
                </c:pt>
                <c:pt idx="37">
                  <c:v>0.86791064284015551</c:v>
                </c:pt>
                <c:pt idx="38">
                  <c:v>0.86453497682234604</c:v>
                </c:pt>
                <c:pt idx="39">
                  <c:v>0.86010352793699407</c:v>
                </c:pt>
                <c:pt idx="40">
                  <c:v>0.8537101755739771</c:v>
                </c:pt>
                <c:pt idx="41">
                  <c:v>0.84302849836849525</c:v>
                </c:pt>
                <c:pt idx="42">
                  <c:v>0.81661256302937457</c:v>
                </c:pt>
                <c:pt idx="43">
                  <c:v>0.70185354950581824</c:v>
                </c:pt>
                <c:pt idx="44">
                  <c:v>0.67506890242137985</c:v>
                </c:pt>
                <c:pt idx="45">
                  <c:v>0.71952751204517551</c:v>
                </c:pt>
                <c:pt idx="46">
                  <c:v>0.78676906112195122</c:v>
                </c:pt>
                <c:pt idx="47">
                  <c:v>0.82994942344390965</c:v>
                </c:pt>
                <c:pt idx="48">
                  <c:v>0.85007345493767072</c:v>
                </c:pt>
                <c:pt idx="49">
                  <c:v>0.85943290876068734</c:v>
                </c:pt>
                <c:pt idx="50">
                  <c:v>0.8653912902546419</c:v>
                </c:pt>
                <c:pt idx="51">
                  <c:v>0.86975082564746486</c:v>
                </c:pt>
                <c:pt idx="52">
                  <c:v>0.87292685219885602</c:v>
                </c:pt>
                <c:pt idx="53">
                  <c:v>0.87530269469045174</c:v>
                </c:pt>
                <c:pt idx="54">
                  <c:v>0.87711118517243303</c:v>
                </c:pt>
                <c:pt idx="55">
                  <c:v>0.87842783919381517</c:v>
                </c:pt>
                <c:pt idx="56">
                  <c:v>0.87936386318683579</c:v>
                </c:pt>
                <c:pt idx="57">
                  <c:v>0.88001571329006412</c:v>
                </c:pt>
                <c:pt idx="58">
                  <c:v>0.88045671162330086</c:v>
                </c:pt>
                <c:pt idx="59">
                  <c:v>0.8807393835941778</c:v>
                </c:pt>
                <c:pt idx="60">
                  <c:v>0.88090057364974372</c:v>
                </c:pt>
                <c:pt idx="61">
                  <c:v>0.88096135788644392</c:v>
                </c:pt>
                <c:pt idx="62">
                  <c:v>0.88094285789219018</c:v>
                </c:pt>
                <c:pt idx="63">
                  <c:v>0.8808635766027213</c:v>
                </c:pt>
                <c:pt idx="64">
                  <c:v>0.88073145697548449</c:v>
                </c:pt>
                <c:pt idx="65">
                  <c:v>0.88055180608323214</c:v>
                </c:pt>
                <c:pt idx="66">
                  <c:v>0.88032993498505951</c:v>
                </c:pt>
                <c:pt idx="67">
                  <c:v>0.88006587561543403</c:v>
                </c:pt>
                <c:pt idx="68">
                  <c:v>0.87976230525723143</c:v>
                </c:pt>
                <c:pt idx="69">
                  <c:v>0.8794166266015514</c:v>
                </c:pt>
                <c:pt idx="70">
                  <c:v>0.87902888937157175</c:v>
                </c:pt>
                <c:pt idx="71">
                  <c:v>0.87859124196792227</c:v>
                </c:pt>
                <c:pt idx="72">
                  <c:v>0.87810375911762506</c:v>
                </c:pt>
                <c:pt idx="73">
                  <c:v>0.87755599329255918</c:v>
                </c:pt>
                <c:pt idx="74">
                  <c:v>0.87693490354101267</c:v>
                </c:pt>
                <c:pt idx="75">
                  <c:v>0.87621961653649783</c:v>
                </c:pt>
                <c:pt idx="76">
                  <c:v>0.87536834485425152</c:v>
                </c:pt>
                <c:pt idx="77">
                  <c:v>0.87430541817398411</c:v>
                </c:pt>
                <c:pt idx="78">
                  <c:v>0.87290328349193758</c:v>
                </c:pt>
                <c:pt idx="79">
                  <c:v>0.87093623335123727</c:v>
                </c:pt>
                <c:pt idx="80">
                  <c:v>0.86809031893904509</c:v>
                </c:pt>
                <c:pt idx="81">
                  <c:v>0.86415898589135132</c:v>
                </c:pt>
                <c:pt idx="82">
                  <c:v>0.85941486085908658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C-49D4-99FC-FA7951BD81F7}"/>
            </c:ext>
          </c:extLst>
        </c:ser>
        <c:ser>
          <c:idx val="1"/>
          <c:order val="1"/>
          <c:tx>
            <c:v>Fiber link per design</c:v>
          </c:tx>
          <c:spPr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'FL HA'!$A$11:$A$93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'FL HA'!$H$11:$H$93</c:f>
              <c:numCache>
                <c:formatCode>0.000</c:formatCode>
                <c:ptCount val="83"/>
                <c:pt idx="0">
                  <c:v>0.59860000000000002</c:v>
                </c:pt>
                <c:pt idx="1">
                  <c:v>0.59940000000000004</c:v>
                </c:pt>
                <c:pt idx="2">
                  <c:v>0.60009999999999997</c:v>
                </c:pt>
                <c:pt idx="3">
                  <c:v>0.6008</c:v>
                </c:pt>
                <c:pt idx="4">
                  <c:v>0.60129999999999995</c:v>
                </c:pt>
                <c:pt idx="5">
                  <c:v>0.6018</c:v>
                </c:pt>
                <c:pt idx="6">
                  <c:v>0.60229999999999995</c:v>
                </c:pt>
                <c:pt idx="7">
                  <c:v>0.60260000000000002</c:v>
                </c:pt>
                <c:pt idx="8">
                  <c:v>0.60289999999999999</c:v>
                </c:pt>
                <c:pt idx="9">
                  <c:v>0.60319999999999996</c:v>
                </c:pt>
                <c:pt idx="10">
                  <c:v>0.60329999999999995</c:v>
                </c:pt>
                <c:pt idx="11">
                  <c:v>0.60350000000000004</c:v>
                </c:pt>
                <c:pt idx="12">
                  <c:v>0.60350000000000004</c:v>
                </c:pt>
                <c:pt idx="13">
                  <c:v>0.60350000000000004</c:v>
                </c:pt>
                <c:pt idx="14">
                  <c:v>0.60350000000000004</c:v>
                </c:pt>
                <c:pt idx="15">
                  <c:v>0.60340000000000005</c:v>
                </c:pt>
                <c:pt idx="16">
                  <c:v>0.60319999999999996</c:v>
                </c:pt>
                <c:pt idx="17">
                  <c:v>0.60299999999999998</c:v>
                </c:pt>
                <c:pt idx="18">
                  <c:v>0.60270000000000001</c:v>
                </c:pt>
                <c:pt idx="19">
                  <c:v>0.60240000000000005</c:v>
                </c:pt>
                <c:pt idx="20">
                  <c:v>0.60209999999999997</c:v>
                </c:pt>
                <c:pt idx="21">
                  <c:v>0.60170000000000001</c:v>
                </c:pt>
                <c:pt idx="22">
                  <c:v>0.60129999999999995</c:v>
                </c:pt>
                <c:pt idx="23">
                  <c:v>0.6008</c:v>
                </c:pt>
                <c:pt idx="24">
                  <c:v>0.60029999999999994</c:v>
                </c:pt>
                <c:pt idx="25">
                  <c:v>0.59970000000000001</c:v>
                </c:pt>
                <c:pt idx="26">
                  <c:v>0.59909999999999997</c:v>
                </c:pt>
                <c:pt idx="27">
                  <c:v>0.59850000000000003</c:v>
                </c:pt>
                <c:pt idx="28">
                  <c:v>0.59789999999999999</c:v>
                </c:pt>
                <c:pt idx="29">
                  <c:v>0.59719999999999995</c:v>
                </c:pt>
                <c:pt idx="30">
                  <c:v>0.59650000000000003</c:v>
                </c:pt>
                <c:pt idx="31">
                  <c:v>0.59570000000000001</c:v>
                </c:pt>
                <c:pt idx="32">
                  <c:v>0.59499999999999997</c:v>
                </c:pt>
                <c:pt idx="33">
                  <c:v>0.59419999999999995</c:v>
                </c:pt>
                <c:pt idx="34">
                  <c:v>0.59340000000000004</c:v>
                </c:pt>
                <c:pt idx="35">
                  <c:v>0.59250000000000003</c:v>
                </c:pt>
                <c:pt idx="36">
                  <c:v>0.5917</c:v>
                </c:pt>
                <c:pt idx="37">
                  <c:v>0.59079999999999999</c:v>
                </c:pt>
                <c:pt idx="38">
                  <c:v>0.58989999999999998</c:v>
                </c:pt>
                <c:pt idx="39">
                  <c:v>0.58899999999999997</c:v>
                </c:pt>
                <c:pt idx="40">
                  <c:v>0.58809999999999996</c:v>
                </c:pt>
                <c:pt idx="41">
                  <c:v>0.58720000000000006</c:v>
                </c:pt>
                <c:pt idx="42">
                  <c:v>0.58630000000000004</c:v>
                </c:pt>
                <c:pt idx="43">
                  <c:v>0.58530000000000004</c:v>
                </c:pt>
                <c:pt idx="44">
                  <c:v>0.58440000000000003</c:v>
                </c:pt>
                <c:pt idx="45">
                  <c:v>0.58340000000000003</c:v>
                </c:pt>
                <c:pt idx="46">
                  <c:v>0.58250000000000002</c:v>
                </c:pt>
                <c:pt idx="47">
                  <c:v>0.58150000000000002</c:v>
                </c:pt>
                <c:pt idx="48">
                  <c:v>0.5806</c:v>
                </c:pt>
                <c:pt idx="49">
                  <c:v>0.5796</c:v>
                </c:pt>
                <c:pt idx="50">
                  <c:v>0.57869999999999999</c:v>
                </c:pt>
                <c:pt idx="51">
                  <c:v>0.57769999999999999</c:v>
                </c:pt>
                <c:pt idx="52">
                  <c:v>0.57679999999999998</c:v>
                </c:pt>
                <c:pt idx="53">
                  <c:v>0.57589999999999997</c:v>
                </c:pt>
                <c:pt idx="54">
                  <c:v>0.57499999999999996</c:v>
                </c:pt>
                <c:pt idx="55">
                  <c:v>0.57410000000000005</c:v>
                </c:pt>
                <c:pt idx="56">
                  <c:v>0.57320000000000004</c:v>
                </c:pt>
                <c:pt idx="57">
                  <c:v>0.57230000000000003</c:v>
                </c:pt>
                <c:pt idx="58">
                  <c:v>0.57140000000000002</c:v>
                </c:pt>
                <c:pt idx="59">
                  <c:v>0.5706</c:v>
                </c:pt>
                <c:pt idx="60">
                  <c:v>0.56979999999999997</c:v>
                </c:pt>
                <c:pt idx="61">
                  <c:v>0.56899999999999995</c:v>
                </c:pt>
                <c:pt idx="62">
                  <c:v>0.56820000000000004</c:v>
                </c:pt>
                <c:pt idx="63">
                  <c:v>0.56740000000000002</c:v>
                </c:pt>
                <c:pt idx="64">
                  <c:v>0.56669999999999998</c:v>
                </c:pt>
                <c:pt idx="65">
                  <c:v>0.56599999999999995</c:v>
                </c:pt>
                <c:pt idx="66">
                  <c:v>0.56530000000000002</c:v>
                </c:pt>
                <c:pt idx="67">
                  <c:v>0.56469999999999998</c:v>
                </c:pt>
                <c:pt idx="68">
                  <c:v>0.56410000000000005</c:v>
                </c:pt>
                <c:pt idx="69">
                  <c:v>0.5635</c:v>
                </c:pt>
                <c:pt idx="70">
                  <c:v>0.56299999999999994</c:v>
                </c:pt>
                <c:pt idx="71">
                  <c:v>0.5625</c:v>
                </c:pt>
                <c:pt idx="72">
                  <c:v>0.56200000000000006</c:v>
                </c:pt>
                <c:pt idx="73">
                  <c:v>0.56159999999999999</c:v>
                </c:pt>
                <c:pt idx="74">
                  <c:v>0.56130000000000002</c:v>
                </c:pt>
                <c:pt idx="75">
                  <c:v>0.56089999999999995</c:v>
                </c:pt>
                <c:pt idx="76">
                  <c:v>0.56059999999999999</c:v>
                </c:pt>
                <c:pt idx="77">
                  <c:v>0.56040000000000001</c:v>
                </c:pt>
                <c:pt idx="78">
                  <c:v>0.56020000000000003</c:v>
                </c:pt>
                <c:pt idx="79">
                  <c:v>0.56010000000000004</c:v>
                </c:pt>
                <c:pt idx="80">
                  <c:v>0.56000000000000005</c:v>
                </c:pt>
                <c:pt idx="81">
                  <c:v>0.56000000000000005</c:v>
                </c:pt>
                <c:pt idx="82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C-49D4-99FC-FA7951BD8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05"/>
        <c:axId val="3912756"/>
      </c:scatterChart>
      <c:valAx>
        <c:axId val="222005"/>
        <c:scaling>
          <c:orientation val="minMax"/>
          <c:max val="1800"/>
          <c:min val="9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3912756"/>
        <c:crosses val="autoZero"/>
        <c:crossBetween val="midCat"/>
        <c:majorUnit val="100"/>
      </c:valAx>
      <c:valAx>
        <c:axId val="3912756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Throughput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22200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FISBA Fiber Link coatings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529207634471"/>
          <c:y val="0.123419101613607"/>
          <c:w val="0.84625024098708301"/>
          <c:h val="0.73903183602267797"/>
        </c:manualLayout>
      </c:layout>
      <c:scatterChart>
        <c:scatterStyle val="lineMarker"/>
        <c:varyColors val="0"/>
        <c:ser>
          <c:idx val="0"/>
          <c:order val="0"/>
          <c:tx>
            <c:v>ARC 01</c:v>
          </c:tx>
          <c:spPr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'FL HE'!$A$11:$A$93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'FL HE'!$D$11:$D$93</c:f>
              <c:numCache>
                <c:formatCode>0.000</c:formatCode>
                <c:ptCount val="83"/>
                <c:pt idx="0">
                  <c:v>0.11906</c:v>
                </c:pt>
                <c:pt idx="1">
                  <c:v>0.1192</c:v>
                </c:pt>
                <c:pt idx="2">
                  <c:v>0.13677</c:v>
                </c:pt>
                <c:pt idx="3">
                  <c:v>0.16675999999999999</c:v>
                </c:pt>
                <c:pt idx="4">
                  <c:v>0.20483999999999999</c:v>
                </c:pt>
                <c:pt idx="5">
                  <c:v>0.24870999999999999</c:v>
                </c:pt>
                <c:pt idx="6">
                  <c:v>0.28693999999999997</c:v>
                </c:pt>
                <c:pt idx="7">
                  <c:v>0.31076999999999999</c:v>
                </c:pt>
                <c:pt idx="8">
                  <c:v>0.32394000000000001</c:v>
                </c:pt>
                <c:pt idx="9">
                  <c:v>0.32812000000000002</c:v>
                </c:pt>
                <c:pt idx="10">
                  <c:v>0.32356000000000001</c:v>
                </c:pt>
                <c:pt idx="11">
                  <c:v>0.31124000000000002</c:v>
                </c:pt>
                <c:pt idx="12">
                  <c:v>0.29315000000000002</c:v>
                </c:pt>
                <c:pt idx="13">
                  <c:v>0.27107999999999999</c:v>
                </c:pt>
                <c:pt idx="14">
                  <c:v>0.24656</c:v>
                </c:pt>
                <c:pt idx="15">
                  <c:v>0.22076000000000001</c:v>
                </c:pt>
                <c:pt idx="16">
                  <c:v>0.19455</c:v>
                </c:pt>
                <c:pt idx="17">
                  <c:v>0.16864000000000001</c:v>
                </c:pt>
                <c:pt idx="18">
                  <c:v>0.14374999999999999</c:v>
                </c:pt>
                <c:pt idx="19">
                  <c:v>0.12063</c:v>
                </c:pt>
                <c:pt idx="20">
                  <c:v>0.10027</c:v>
                </c:pt>
                <c:pt idx="21">
                  <c:v>8.3760000000000001E-2</c:v>
                </c:pt>
                <c:pt idx="22">
                  <c:v>7.2090000000000001E-2</c:v>
                </c:pt>
                <c:pt idx="23">
                  <c:v>6.6019999999999995E-2</c:v>
                </c:pt>
                <c:pt idx="24">
                  <c:v>6.5909999999999996E-2</c:v>
                </c:pt>
                <c:pt idx="25">
                  <c:v>7.0949999999999999E-2</c:v>
                </c:pt>
                <c:pt idx="26">
                  <c:v>8.0259999999999998E-2</c:v>
                </c:pt>
                <c:pt idx="27">
                  <c:v>9.3380000000000005E-2</c:v>
                </c:pt>
                <c:pt idx="28">
                  <c:v>0.11031000000000001</c:v>
                </c:pt>
                <c:pt idx="29">
                  <c:v>0.13202</c:v>
                </c:pt>
                <c:pt idx="30">
                  <c:v>0.15789</c:v>
                </c:pt>
                <c:pt idx="31">
                  <c:v>0.18514</c:v>
                </c:pt>
                <c:pt idx="32">
                  <c:v>0.21248</c:v>
                </c:pt>
                <c:pt idx="33">
                  <c:v>0.23960000000000001</c:v>
                </c:pt>
                <c:pt idx="34">
                  <c:v>0.26650000000000001</c:v>
                </c:pt>
                <c:pt idx="35">
                  <c:v>0.29321000000000003</c:v>
                </c:pt>
                <c:pt idx="36">
                  <c:v>0.31974000000000002</c:v>
                </c:pt>
                <c:pt idx="37">
                  <c:v>0.34609000000000001</c:v>
                </c:pt>
                <c:pt idx="38">
                  <c:v>0.37223000000000001</c:v>
                </c:pt>
                <c:pt idx="39">
                  <c:v>0.39813999999999999</c:v>
                </c:pt>
                <c:pt idx="40">
                  <c:v>0.42373</c:v>
                </c:pt>
                <c:pt idx="41">
                  <c:v>0.44890000000000002</c:v>
                </c:pt>
                <c:pt idx="42">
                  <c:v>0.47337000000000001</c:v>
                </c:pt>
                <c:pt idx="43">
                  <c:v>0.49640000000000001</c:v>
                </c:pt>
                <c:pt idx="44">
                  <c:v>0.51549999999999996</c:v>
                </c:pt>
                <c:pt idx="45">
                  <c:v>0.52103999999999995</c:v>
                </c:pt>
                <c:pt idx="46">
                  <c:v>0.51371999999999995</c:v>
                </c:pt>
                <c:pt idx="47">
                  <c:v>0.50731999999999999</c:v>
                </c:pt>
                <c:pt idx="48">
                  <c:v>0.49997999999999998</c:v>
                </c:pt>
                <c:pt idx="49">
                  <c:v>0.49082999999999999</c:v>
                </c:pt>
                <c:pt idx="50">
                  <c:v>0.47925000000000001</c:v>
                </c:pt>
                <c:pt idx="51">
                  <c:v>0.46494000000000002</c:v>
                </c:pt>
                <c:pt idx="52">
                  <c:v>0.44832</c:v>
                </c:pt>
                <c:pt idx="53">
                  <c:v>0.42986999999999997</c:v>
                </c:pt>
                <c:pt idx="54">
                  <c:v>0.41005000000000003</c:v>
                </c:pt>
                <c:pt idx="55">
                  <c:v>0.38923000000000002</c:v>
                </c:pt>
                <c:pt idx="56">
                  <c:v>0.36770999999999998</c:v>
                </c:pt>
                <c:pt idx="57">
                  <c:v>0.34572999999999998</c:v>
                </c:pt>
                <c:pt idx="58">
                  <c:v>0.32350000000000001</c:v>
                </c:pt>
                <c:pt idx="59">
                  <c:v>0.30115999999999998</c:v>
                </c:pt>
                <c:pt idx="60">
                  <c:v>0.27883000000000002</c:v>
                </c:pt>
                <c:pt idx="61">
                  <c:v>0.25661</c:v>
                </c:pt>
                <c:pt idx="62">
                  <c:v>0.23461000000000001</c:v>
                </c:pt>
                <c:pt idx="63">
                  <c:v>0.21290999999999999</c:v>
                </c:pt>
                <c:pt idx="64">
                  <c:v>0.19162000000000001</c:v>
                </c:pt>
                <c:pt idx="65">
                  <c:v>0.17083999999999999</c:v>
                </c:pt>
                <c:pt idx="66">
                  <c:v>0.15092</c:v>
                </c:pt>
                <c:pt idx="67">
                  <c:v>0.13233</c:v>
                </c:pt>
                <c:pt idx="68">
                  <c:v>0.11559999999999999</c:v>
                </c:pt>
                <c:pt idx="69">
                  <c:v>0.10129000000000001</c:v>
                </c:pt>
                <c:pt idx="70">
                  <c:v>9.0020000000000003E-2</c:v>
                </c:pt>
                <c:pt idx="71">
                  <c:v>8.2460000000000006E-2</c:v>
                </c:pt>
                <c:pt idx="72">
                  <c:v>7.9320000000000002E-2</c:v>
                </c:pt>
                <c:pt idx="73">
                  <c:v>8.1420000000000006E-2</c:v>
                </c:pt>
                <c:pt idx="74">
                  <c:v>8.9359999999999995E-2</c:v>
                </c:pt>
                <c:pt idx="75">
                  <c:v>0.10324999999999999</c:v>
                </c:pt>
                <c:pt idx="76">
                  <c:v>0.12302</c:v>
                </c:pt>
                <c:pt idx="77">
                  <c:v>0.14853</c:v>
                </c:pt>
                <c:pt idx="78">
                  <c:v>0.17954999999999999</c:v>
                </c:pt>
                <c:pt idx="79">
                  <c:v>0.21576000000000001</c:v>
                </c:pt>
                <c:pt idx="80">
                  <c:v>0.25677</c:v>
                </c:pt>
                <c:pt idx="81">
                  <c:v>0.30214000000000002</c:v>
                </c:pt>
                <c:pt idx="82">
                  <c:v>0.35142000000000001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7-48F2-8B55-291945497039}"/>
            </c:ext>
          </c:extLst>
        </c:ser>
        <c:ser>
          <c:idx val="1"/>
          <c:order val="1"/>
          <c:tx>
            <c:v>ARC 02</c:v>
          </c:tx>
          <c:spPr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'FL HE'!$A$11:$A$93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'FL HE'!$E$11:$E$93</c:f>
              <c:numCache>
                <c:formatCode>0.000</c:formatCode>
                <c:ptCount val="83"/>
                <c:pt idx="0">
                  <c:v>0.16846</c:v>
                </c:pt>
                <c:pt idx="1">
                  <c:v>0.13642000000000001</c:v>
                </c:pt>
                <c:pt idx="2">
                  <c:v>0.12533</c:v>
                </c:pt>
                <c:pt idx="3">
                  <c:v>0.12064999999999999</c:v>
                </c:pt>
                <c:pt idx="4">
                  <c:v>0.12770999999999999</c:v>
                </c:pt>
                <c:pt idx="5">
                  <c:v>0.14368</c:v>
                </c:pt>
                <c:pt idx="6">
                  <c:v>0.16314999999999999</c:v>
                </c:pt>
                <c:pt idx="7">
                  <c:v>0.18110999999999999</c:v>
                </c:pt>
                <c:pt idx="8">
                  <c:v>0.19424</c:v>
                </c:pt>
                <c:pt idx="9">
                  <c:v>0.20152</c:v>
                </c:pt>
                <c:pt idx="10">
                  <c:v>0.20455000000000001</c:v>
                </c:pt>
                <c:pt idx="11">
                  <c:v>0.20473</c:v>
                </c:pt>
                <c:pt idx="12">
                  <c:v>0.20296</c:v>
                </c:pt>
                <c:pt idx="13">
                  <c:v>0.19947000000000001</c:v>
                </c:pt>
                <c:pt idx="14">
                  <c:v>0.19413</c:v>
                </c:pt>
                <c:pt idx="15">
                  <c:v>0.18690999999999999</c:v>
                </c:pt>
                <c:pt idx="16">
                  <c:v>0.17791999999999999</c:v>
                </c:pt>
                <c:pt idx="17">
                  <c:v>0.16789999999999999</c:v>
                </c:pt>
                <c:pt idx="18">
                  <c:v>0.15781999999999999</c:v>
                </c:pt>
                <c:pt idx="19">
                  <c:v>0.14860999999999999</c:v>
                </c:pt>
                <c:pt idx="20">
                  <c:v>0.14144999999999999</c:v>
                </c:pt>
                <c:pt idx="21">
                  <c:v>0.13763</c:v>
                </c:pt>
                <c:pt idx="22">
                  <c:v>0.13777</c:v>
                </c:pt>
                <c:pt idx="23">
                  <c:v>0.14174999999999999</c:v>
                </c:pt>
                <c:pt idx="24">
                  <c:v>0.14884</c:v>
                </c:pt>
                <c:pt idx="25">
                  <c:v>0.15823000000000001</c:v>
                </c:pt>
                <c:pt idx="26">
                  <c:v>0.16943</c:v>
                </c:pt>
                <c:pt idx="27">
                  <c:v>0.18209</c:v>
                </c:pt>
                <c:pt idx="28">
                  <c:v>0.19594</c:v>
                </c:pt>
                <c:pt idx="29">
                  <c:v>0.21077000000000001</c:v>
                </c:pt>
                <c:pt idx="30">
                  <c:v>0.22638</c:v>
                </c:pt>
                <c:pt idx="31">
                  <c:v>0.24254999999999999</c:v>
                </c:pt>
                <c:pt idx="32">
                  <c:v>0.25913000000000003</c:v>
                </c:pt>
                <c:pt idx="33">
                  <c:v>0.27603</c:v>
                </c:pt>
                <c:pt idx="34">
                  <c:v>0.29311999999999999</c:v>
                </c:pt>
                <c:pt idx="35">
                  <c:v>0.31022</c:v>
                </c:pt>
                <c:pt idx="36">
                  <c:v>0.32651999999999998</c:v>
                </c:pt>
                <c:pt idx="37">
                  <c:v>0.34079999999999999</c:v>
                </c:pt>
                <c:pt idx="38">
                  <c:v>0.35235</c:v>
                </c:pt>
                <c:pt idx="39">
                  <c:v>0.36126999999999998</c:v>
                </c:pt>
                <c:pt idx="40">
                  <c:v>0.36803999999999998</c:v>
                </c:pt>
                <c:pt idx="41">
                  <c:v>0.37295</c:v>
                </c:pt>
                <c:pt idx="42">
                  <c:v>0.37606000000000001</c:v>
                </c:pt>
                <c:pt idx="43">
                  <c:v>0.37730000000000002</c:v>
                </c:pt>
                <c:pt idx="44">
                  <c:v>0.37652000000000002</c:v>
                </c:pt>
                <c:pt idx="45">
                  <c:v>0.37347999999999998</c:v>
                </c:pt>
                <c:pt idx="46">
                  <c:v>0.36781000000000003</c:v>
                </c:pt>
                <c:pt idx="47">
                  <c:v>0.35904999999999998</c:v>
                </c:pt>
                <c:pt idx="48">
                  <c:v>0.34727000000000002</c:v>
                </c:pt>
                <c:pt idx="49">
                  <c:v>0.33293</c:v>
                </c:pt>
                <c:pt idx="50">
                  <c:v>0.31655</c:v>
                </c:pt>
                <c:pt idx="51">
                  <c:v>0.29879</c:v>
                </c:pt>
                <c:pt idx="52">
                  <c:v>0.28061000000000003</c:v>
                </c:pt>
                <c:pt idx="53">
                  <c:v>0.26344000000000001</c:v>
                </c:pt>
                <c:pt idx="54">
                  <c:v>0.24832000000000001</c:v>
                </c:pt>
                <c:pt idx="55">
                  <c:v>0.23466000000000001</c:v>
                </c:pt>
                <c:pt idx="56">
                  <c:v>0.22109000000000001</c:v>
                </c:pt>
                <c:pt idx="57">
                  <c:v>0.20619999999999999</c:v>
                </c:pt>
                <c:pt idx="58">
                  <c:v>0.18942999999999999</c:v>
                </c:pt>
                <c:pt idx="59">
                  <c:v>0.17188000000000001</c:v>
                </c:pt>
                <c:pt idx="60">
                  <c:v>0.15468999999999999</c:v>
                </c:pt>
                <c:pt idx="61">
                  <c:v>0.13872000000000001</c:v>
                </c:pt>
                <c:pt idx="62">
                  <c:v>0.12478</c:v>
                </c:pt>
                <c:pt idx="63">
                  <c:v>0.11372</c:v>
                </c:pt>
                <c:pt idx="64">
                  <c:v>0.10616</c:v>
                </c:pt>
                <c:pt idx="65">
                  <c:v>0.10178</c:v>
                </c:pt>
                <c:pt idx="66">
                  <c:v>0.1002</c:v>
                </c:pt>
                <c:pt idx="67">
                  <c:v>0.10104</c:v>
                </c:pt>
                <c:pt idx="68">
                  <c:v>0.10391</c:v>
                </c:pt>
                <c:pt idx="69">
                  <c:v>0.10866000000000001</c:v>
                </c:pt>
                <c:pt idx="70">
                  <c:v>0.11784</c:v>
                </c:pt>
                <c:pt idx="71">
                  <c:v>0.13397000000000001</c:v>
                </c:pt>
                <c:pt idx="72">
                  <c:v>0.15670000000000001</c:v>
                </c:pt>
                <c:pt idx="73">
                  <c:v>0.18421999999999999</c:v>
                </c:pt>
                <c:pt idx="74">
                  <c:v>0.21557000000000001</c:v>
                </c:pt>
                <c:pt idx="75">
                  <c:v>0.25072</c:v>
                </c:pt>
                <c:pt idx="76">
                  <c:v>0.28974</c:v>
                </c:pt>
                <c:pt idx="77">
                  <c:v>0.33274999999999999</c:v>
                </c:pt>
                <c:pt idx="78">
                  <c:v>0.37994</c:v>
                </c:pt>
                <c:pt idx="79">
                  <c:v>0.43157000000000001</c:v>
                </c:pt>
                <c:pt idx="80">
                  <c:v>0.48792999999999997</c:v>
                </c:pt>
                <c:pt idx="81">
                  <c:v>0.54918999999999996</c:v>
                </c:pt>
                <c:pt idx="82">
                  <c:v>0.61506000000000005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F7-48F2-8B55-291945497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3819"/>
        <c:axId val="25644734"/>
      </c:scatterChart>
      <c:valAx>
        <c:axId val="57193819"/>
        <c:scaling>
          <c:orientation val="minMax"/>
          <c:max val="1830"/>
          <c:min val="9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Wavelngth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25644734"/>
        <c:crosses val="autoZero"/>
        <c:crossBetween val="midCat"/>
        <c:majorUnit val="50"/>
        <c:minorUnit val="1"/>
      </c:valAx>
      <c:valAx>
        <c:axId val="256447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Reflection [%]</a:t>
                </a:r>
              </a:p>
            </c:rich>
          </c:tx>
          <c:layout>
            <c:manualLayout>
              <c:xMode val="edge"/>
              <c:yMode val="edge"/>
              <c:x val="3.4509350298824001E-2"/>
              <c:y val="0.362668992586132"/>
            </c:manualLayout>
          </c:layout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57193819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29120879120879"/>
          <c:y val="0.15481901439162701"/>
          <c:w val="0.11861955945437901"/>
          <c:h val="0.11488136775994399"/>
        </c:manualLayout>
      </c:layout>
      <c:overlay val="0"/>
      <c:spPr>
        <a:solidFill>
          <a:srgbClr val="FFFFFF"/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Absorption of low-OH silica fiber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Absorption [dB/km]</c:v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'FL HA'!$A$11:$A$93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'FL HA'!$B$11:$B$93</c:f>
              <c:numCache>
                <c:formatCode>General</c:formatCode>
                <c:ptCount val="83"/>
                <c:pt idx="0">
                  <c:v>1.2262999999986599</c:v>
                </c:pt>
                <c:pt idx="1">
                  <c:v>1.18760000000029</c:v>
                </c:pt>
                <c:pt idx="2">
                  <c:v>1.1671999999996201</c:v>
                </c:pt>
                <c:pt idx="3">
                  <c:v>1.1542000000004899</c:v>
                </c:pt>
                <c:pt idx="4">
                  <c:v>1.14519999999864</c:v>
                </c:pt>
                <c:pt idx="5">
                  <c:v>1.1384999999996099</c:v>
                </c:pt>
                <c:pt idx="6">
                  <c:v>1.13339999999964</c:v>
                </c:pt>
                <c:pt idx="7">
                  <c:v>1.1295000000012101</c:v>
                </c:pt>
                <c:pt idx="8">
                  <c:v>1.1262000000019601</c:v>
                </c:pt>
                <c:pt idx="9">
                  <c:v>1.12320000000357</c:v>
                </c:pt>
                <c:pt idx="10">
                  <c:v>1.12040000000284</c:v>
                </c:pt>
                <c:pt idx="11">
                  <c:v>1.1173000000043301</c:v>
                </c:pt>
                <c:pt idx="12">
                  <c:v>1.11330000000241</c:v>
                </c:pt>
                <c:pt idx="13">
                  <c:v>1.1078000000014301</c:v>
                </c:pt>
                <c:pt idx="14">
                  <c:v>1.0990000000000399</c:v>
                </c:pt>
                <c:pt idx="15">
                  <c:v>1.08339999999791</c:v>
                </c:pt>
                <c:pt idx="16">
                  <c:v>1.0543999999962199</c:v>
                </c:pt>
                <c:pt idx="17">
                  <c:v>1.0072999999966601</c:v>
                </c:pt>
                <c:pt idx="18">
                  <c:v>0.97739999999740501</c:v>
                </c:pt>
                <c:pt idx="19">
                  <c:v>0.96629999999474503</c:v>
                </c:pt>
                <c:pt idx="20">
                  <c:v>0.96229999999590499</c:v>
                </c:pt>
                <c:pt idx="21">
                  <c:v>0.96239999999735704</c:v>
                </c:pt>
                <c:pt idx="22">
                  <c:v>0.96559999999859303</c:v>
                </c:pt>
                <c:pt idx="23">
                  <c:v>0.97149999999839898</c:v>
                </c:pt>
                <c:pt idx="24">
                  <c:v>0.980200000001345</c:v>
                </c:pt>
                <c:pt idx="25">
                  <c:v>0.99240000000164696</c:v>
                </c:pt>
                <c:pt idx="26">
                  <c:v>1.0097000000029299</c:v>
                </c:pt>
                <c:pt idx="27">
                  <c:v>1.0365000000039799</c:v>
                </c:pt>
                <c:pt idx="28">
                  <c:v>1.08670000000337</c:v>
                </c:pt>
                <c:pt idx="29">
                  <c:v>1.3767000000023699</c:v>
                </c:pt>
                <c:pt idx="30">
                  <c:v>1.4034000000023901</c:v>
                </c:pt>
                <c:pt idx="31">
                  <c:v>1.3615000000025801</c:v>
                </c:pt>
                <c:pt idx="32">
                  <c:v>1.2951000000016999</c:v>
                </c:pt>
                <c:pt idx="33">
                  <c:v>1.1905000000028201</c:v>
                </c:pt>
                <c:pt idx="34">
                  <c:v>1.0630000000000599</c:v>
                </c:pt>
                <c:pt idx="35">
                  <c:v>1.0562999999993401</c:v>
                </c:pt>
                <c:pt idx="36">
                  <c:v>1.1147999999998801</c:v>
                </c:pt>
                <c:pt idx="37">
                  <c:v>1.21019999999849</c:v>
                </c:pt>
                <c:pt idx="38">
                  <c:v>1.3400999999974399</c:v>
                </c:pt>
                <c:pt idx="39">
                  <c:v>1.51139999999737</c:v>
                </c:pt>
                <c:pt idx="40">
                  <c:v>1.7600999999979701</c:v>
                </c:pt>
                <c:pt idx="41">
                  <c:v>2.1798000000011899</c:v>
                </c:pt>
                <c:pt idx="42">
                  <c:v>3.24100000000064</c:v>
                </c:pt>
                <c:pt idx="43">
                  <c:v>8.2890000000012698</c:v>
                </c:pt>
                <c:pt idx="44">
                  <c:v>9.5860000000015795</c:v>
                </c:pt>
                <c:pt idx="45">
                  <c:v>7.4600000000033004</c:v>
                </c:pt>
                <c:pt idx="46">
                  <c:v>4.4820000000000704</c:v>
                </c:pt>
                <c:pt idx="47">
                  <c:v>2.7010000000021401</c:v>
                </c:pt>
                <c:pt idx="48">
                  <c:v>1.90240000000006</c:v>
                </c:pt>
                <c:pt idx="49">
                  <c:v>1.5373999999971799</c:v>
                </c:pt>
                <c:pt idx="50">
                  <c:v>1.3070999999962001</c:v>
                </c:pt>
                <c:pt idx="51">
                  <c:v>1.1395999999949999</c:v>
                </c:pt>
                <c:pt idx="52">
                  <c:v>1.01809999999834</c:v>
                </c:pt>
                <c:pt idx="53">
                  <c:v>0.92749999999811805</c:v>
                </c:pt>
                <c:pt idx="54">
                  <c:v>0.85869999999844904</c:v>
                </c:pt>
                <c:pt idx="55">
                  <c:v>0.80869999999920195</c:v>
                </c:pt>
                <c:pt idx="56">
                  <c:v>0.77320000000016198</c:v>
                </c:pt>
                <c:pt idx="57">
                  <c:v>0.74850000000129402</c:v>
                </c:pt>
                <c:pt idx="58">
                  <c:v>0.73180000000052803</c:v>
                </c:pt>
                <c:pt idx="59">
                  <c:v>0.72109999999970298</c:v>
                </c:pt>
                <c:pt idx="60">
                  <c:v>0.71500000000243102</c:v>
                </c:pt>
                <c:pt idx="61">
                  <c:v>0.712699999999167</c:v>
                </c:pt>
                <c:pt idx="62">
                  <c:v>0.71339999999874004</c:v>
                </c:pt>
                <c:pt idx="63">
                  <c:v>0.71639999999760795</c:v>
                </c:pt>
                <c:pt idx="64">
                  <c:v>0.72139999999632698</c:v>
                </c:pt>
                <c:pt idx="65">
                  <c:v>0.72819999999797103</c:v>
                </c:pt>
                <c:pt idx="66">
                  <c:v>0.73659999999691705</c:v>
                </c:pt>
                <c:pt idx="67">
                  <c:v>0.74659999999751503</c:v>
                </c:pt>
                <c:pt idx="68">
                  <c:v>0.75809999999801403</c:v>
                </c:pt>
                <c:pt idx="69">
                  <c:v>0.77119999999873101</c:v>
                </c:pt>
                <c:pt idx="70">
                  <c:v>0.78589999999841298</c:v>
                </c:pt>
                <c:pt idx="71">
                  <c:v>0.80249999999806099</c:v>
                </c:pt>
                <c:pt idx="72">
                  <c:v>0.82099999999840301</c:v>
                </c:pt>
                <c:pt idx="73">
                  <c:v>0.84180000000174005</c:v>
                </c:pt>
                <c:pt idx="74">
                  <c:v>0.86540000000217798</c:v>
                </c:pt>
                <c:pt idx="75">
                  <c:v>0.89260000000267403</c:v>
                </c:pt>
                <c:pt idx="76">
                  <c:v>0.92500000000392202</c:v>
                </c:pt>
                <c:pt idx="77">
                  <c:v>0.96550000000345104</c:v>
                </c:pt>
                <c:pt idx="78">
                  <c:v>1.0190000000017001</c:v>
                </c:pt>
                <c:pt idx="79">
                  <c:v>1.0942000000010199</c:v>
                </c:pt>
                <c:pt idx="80">
                  <c:v>1.20329999999899</c:v>
                </c:pt>
                <c:pt idx="81">
                  <c:v>1.3545999999987299</c:v>
                </c:pt>
                <c:pt idx="82">
                  <c:v>1.5380999999979701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7-4FB6-9A1F-5057D3E46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8131"/>
        <c:axId val="52363458"/>
      </c:scatterChart>
      <c:valAx>
        <c:axId val="82548131"/>
        <c:scaling>
          <c:orientation val="minMax"/>
          <c:max val="2400"/>
          <c:min val="3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52363458"/>
        <c:crosses val="autoZero"/>
        <c:crossBetween val="midCat"/>
      </c:valAx>
      <c:valAx>
        <c:axId val="52363458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Absorption [dB/km]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8254813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Fiber link efficiency with low OH Silica fiber (40m)
x 80% optical loss (connector, optics, etc)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Fiber link efficiency w Silica</c:v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'FL HE'!$A$11:$A$93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'FL HE'!$C$11:$C$93</c:f>
              <c:numCache>
                <c:formatCode>0.000</c:formatCode>
                <c:ptCount val="83"/>
                <c:pt idx="0">
                  <c:v>0.97816843485308036</c:v>
                </c:pt>
                <c:pt idx="1">
                  <c:v>0.9788500643687672</c:v>
                </c:pt>
                <c:pt idx="2">
                  <c:v>0.97920956411252869</c:v>
                </c:pt>
                <c:pt idx="3">
                  <c:v>0.97943872596140635</c:v>
                </c:pt>
                <c:pt idx="4">
                  <c:v>0.9795974078879337</c:v>
                </c:pt>
                <c:pt idx="5">
                  <c:v>0.97971555445940295</c:v>
                </c:pt>
                <c:pt idx="6">
                  <c:v>0.97980549647557713</c:v>
                </c:pt>
                <c:pt idx="7">
                  <c:v>0.97987428123571885</c:v>
                </c:pt>
                <c:pt idx="8">
                  <c:v>0.97993248749671991</c:v>
                </c:pt>
                <c:pt idx="9">
                  <c:v>0.97998540527978362</c:v>
                </c:pt>
                <c:pt idx="10">
                  <c:v>0.98003479778890334</c:v>
                </c:pt>
                <c:pt idx="11">
                  <c:v>0.98008948525635986</c:v>
                </c:pt>
                <c:pt idx="12">
                  <c:v>0.98016005423978514</c:v>
                </c:pt>
                <c:pt idx="13">
                  <c:v>0.98025709488860502</c:v>
                </c:pt>
                <c:pt idx="14">
                  <c:v>0.98041237991070895</c:v>
                </c:pt>
                <c:pt idx="15">
                  <c:v>0.98068771836273494</c:v>
                </c:pt>
                <c:pt idx="16">
                  <c:v>0.98119977098585764</c:v>
                </c:pt>
                <c:pt idx="17">
                  <c:v>0.98203198487731302</c:v>
                </c:pt>
                <c:pt idx="18">
                  <c:v>0.98256065674439907</c:v>
                </c:pt>
                <c:pt idx="19">
                  <c:v>0.98275699197690025</c:v>
                </c:pt>
                <c:pt idx="20">
                  <c:v>0.98282775302766934</c:v>
                </c:pt>
                <c:pt idx="21">
                  <c:v>0.98282598393928033</c:v>
                </c:pt>
                <c:pt idx="22">
                  <c:v>0.98276937479294268</c:v>
                </c:pt>
                <c:pt idx="23">
                  <c:v>0.98266501022719954</c:v>
                </c:pt>
                <c:pt idx="24">
                  <c:v>0.98251113693513914</c:v>
                </c:pt>
                <c:pt idx="25">
                  <c:v>0.98229540117811598</c:v>
                </c:pt>
                <c:pt idx="26">
                  <c:v>0.98198956201179599</c:v>
                </c:pt>
                <c:pt idx="27">
                  <c:v>0.98151596448796996</c:v>
                </c:pt>
                <c:pt idx="28">
                  <c:v>0.9806294672422432</c:v>
                </c:pt>
                <c:pt idx="29">
                  <c:v>0.9755239184986414</c:v>
                </c:pt>
                <c:pt idx="30">
                  <c:v>0.97505519434684629</c:v>
                </c:pt>
                <c:pt idx="31">
                  <c:v>0.97579085835844659</c:v>
                </c:pt>
                <c:pt idx="32">
                  <c:v>0.97695782083022775</c:v>
                </c:pt>
                <c:pt idx="33">
                  <c:v>0.9787989697289442</c:v>
                </c:pt>
                <c:pt idx="34">
                  <c:v>0.98104789301689932</c:v>
                </c:pt>
                <c:pt idx="35">
                  <c:v>0.98116621452745345</c:v>
                </c:pt>
                <c:pt idx="36">
                  <c:v>0.98013359027563041</c:v>
                </c:pt>
                <c:pt idx="37">
                  <c:v>0.97845194914474043</c:v>
                </c:pt>
                <c:pt idx="38">
                  <c:v>0.97616680539992817</c:v>
                </c:pt>
                <c:pt idx="39">
                  <c:v>0.97316152828890079</c:v>
                </c:pt>
                <c:pt idx="40">
                  <c:v>0.96881480991009772</c:v>
                </c:pt>
                <c:pt idx="41">
                  <c:v>0.96152337815028632</c:v>
                </c:pt>
                <c:pt idx="42">
                  <c:v>0.94333104765165376</c:v>
                </c:pt>
                <c:pt idx="43">
                  <c:v>0.86139509551427862</c:v>
                </c:pt>
                <c:pt idx="44">
                  <c:v>0.84151789498334606</c:v>
                </c:pt>
                <c:pt idx="45">
                  <c:v>0.8743452136659241</c:v>
                </c:pt>
                <c:pt idx="46">
                  <c:v>0.9224925306099655</c:v>
                </c:pt>
                <c:pt idx="47">
                  <c:v>0.95254493237189963</c:v>
                </c:pt>
                <c:pt idx="48">
                  <c:v>0.9663364630297957</c:v>
                </c:pt>
                <c:pt idx="49">
                  <c:v>0.97270619524990676</c:v>
                </c:pt>
                <c:pt idx="50">
                  <c:v>0.9767468207298563</c:v>
                </c:pt>
                <c:pt idx="51">
                  <c:v>0.97969615628354856</c:v>
                </c:pt>
                <c:pt idx="52">
                  <c:v>0.981841096414383</c:v>
                </c:pt>
                <c:pt idx="53">
                  <c:v>0.98344358919187669</c:v>
                </c:pt>
                <c:pt idx="54">
                  <c:v>0.98466224016566184</c:v>
                </c:pt>
                <c:pt idx="55">
                  <c:v>0.98554883508966828</c:v>
                </c:pt>
                <c:pt idx="56">
                  <c:v>0.98617880204828112</c:v>
                </c:pt>
                <c:pt idx="57">
                  <c:v>0.98661735462666578</c:v>
                </c:pt>
                <c:pt idx="58">
                  <c:v>0.98691397638349665</c:v>
                </c:pt>
                <c:pt idx="59">
                  <c:v>0.9871040743212065</c:v>
                </c:pt>
                <c:pt idx="60">
                  <c:v>0.98721246429901943</c:v>
                </c:pt>
                <c:pt idx="61">
                  <c:v>0.98725333574113239</c:v>
                </c:pt>
                <c:pt idx="62">
                  <c:v>0.98724089642747748</c:v>
                </c:pt>
                <c:pt idx="63">
                  <c:v>0.98718758685846186</c:v>
                </c:pt>
                <c:pt idx="64">
                  <c:v>0.98709874397365716</c:v>
                </c:pt>
                <c:pt idx="65">
                  <c:v>0.98697793048130211</c:v>
                </c:pt>
                <c:pt idx="66">
                  <c:v>0.98682871069953182</c:v>
                </c:pt>
                <c:pt idx="67">
                  <c:v>0.98665109751726132</c:v>
                </c:pt>
                <c:pt idx="68">
                  <c:v>0.98644688187711427</c:v>
                </c:pt>
                <c:pt idx="69">
                  <c:v>0.98621430512423169</c:v>
                </c:pt>
                <c:pt idx="70">
                  <c:v>0.98595338734004667</c:v>
                </c:pt>
                <c:pt idx="71">
                  <c:v>0.98565882847720132</c:v>
                </c:pt>
                <c:pt idx="72">
                  <c:v>0.98533065873060777</c:v>
                </c:pt>
                <c:pt idx="73">
                  <c:v>0.98496181998284194</c:v>
                </c:pt>
                <c:pt idx="74">
                  <c:v>0.98454349705978506</c:v>
                </c:pt>
                <c:pt idx="75">
                  <c:v>0.98406158254591536</c:v>
                </c:pt>
                <c:pt idx="76">
                  <c:v>0.98348784514903909</c:v>
                </c:pt>
                <c:pt idx="77">
                  <c:v>0.9827711437793234</c:v>
                </c:pt>
                <c:pt idx="78">
                  <c:v>0.98182519071739816</c:v>
                </c:pt>
                <c:pt idx="79">
                  <c:v>0.98049709119979089</c:v>
                </c:pt>
                <c:pt idx="80">
                  <c:v>0.97857348042375158</c:v>
                </c:pt>
                <c:pt idx="81">
                  <c:v>0.97591205910953316</c:v>
                </c:pt>
                <c:pt idx="82">
                  <c:v>0.9726939392290459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E-4526-B7CF-3E3ACF3829BC}"/>
            </c:ext>
          </c:extLst>
        </c:ser>
        <c:ser>
          <c:idx val="1"/>
          <c:order val="1"/>
          <c:tx>
            <c:v>Fiber link per design</c:v>
          </c:tx>
          <c:spPr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'FL HE'!$A$11:$A$93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'FL HE'!$H$11:$H$93</c:f>
              <c:numCache>
                <c:formatCode>0.000</c:formatCode>
                <c:ptCount val="83"/>
                <c:pt idx="0">
                  <c:v>0.57199999999999995</c:v>
                </c:pt>
                <c:pt idx="1">
                  <c:v>0.57299999999999995</c:v>
                </c:pt>
                <c:pt idx="2">
                  <c:v>0.57379999999999998</c:v>
                </c:pt>
                <c:pt idx="3">
                  <c:v>0.5746</c:v>
                </c:pt>
                <c:pt idx="4">
                  <c:v>0.57530000000000003</c:v>
                </c:pt>
                <c:pt idx="5">
                  <c:v>0.57589999999999997</c:v>
                </c:pt>
                <c:pt idx="6">
                  <c:v>0.57640000000000002</c:v>
                </c:pt>
                <c:pt idx="7">
                  <c:v>0.57679999999999998</c:v>
                </c:pt>
                <c:pt idx="8">
                  <c:v>0.57720000000000005</c:v>
                </c:pt>
                <c:pt idx="9">
                  <c:v>0.57740000000000002</c:v>
                </c:pt>
                <c:pt idx="10">
                  <c:v>0.5776</c:v>
                </c:pt>
                <c:pt idx="11">
                  <c:v>0.57769999999999999</c:v>
                </c:pt>
                <c:pt idx="12">
                  <c:v>0.57779999999999998</c:v>
                </c:pt>
                <c:pt idx="13">
                  <c:v>0.57769999999999999</c:v>
                </c:pt>
                <c:pt idx="14">
                  <c:v>0.5776</c:v>
                </c:pt>
                <c:pt idx="15">
                  <c:v>0.57740000000000002</c:v>
                </c:pt>
                <c:pt idx="16">
                  <c:v>0.57720000000000005</c:v>
                </c:pt>
                <c:pt idx="17">
                  <c:v>0.57689999999999997</c:v>
                </c:pt>
                <c:pt idx="18">
                  <c:v>0.5766</c:v>
                </c:pt>
                <c:pt idx="19">
                  <c:v>0.57609999999999995</c:v>
                </c:pt>
                <c:pt idx="20">
                  <c:v>0.57569999999999999</c:v>
                </c:pt>
                <c:pt idx="21">
                  <c:v>0.57509999999999994</c:v>
                </c:pt>
                <c:pt idx="22">
                  <c:v>0.5746</c:v>
                </c:pt>
                <c:pt idx="23">
                  <c:v>0.57389999999999997</c:v>
                </c:pt>
                <c:pt idx="24">
                  <c:v>0.57320000000000004</c:v>
                </c:pt>
                <c:pt idx="25">
                  <c:v>0.57250000000000001</c:v>
                </c:pt>
                <c:pt idx="26">
                  <c:v>0.57179999999999997</c:v>
                </c:pt>
                <c:pt idx="27">
                  <c:v>0.57099999999999995</c:v>
                </c:pt>
                <c:pt idx="28">
                  <c:v>0.57010000000000005</c:v>
                </c:pt>
                <c:pt idx="29">
                  <c:v>0.56920000000000004</c:v>
                </c:pt>
                <c:pt idx="30">
                  <c:v>0.56830000000000003</c:v>
                </c:pt>
                <c:pt idx="31">
                  <c:v>0.56740000000000002</c:v>
                </c:pt>
                <c:pt idx="32">
                  <c:v>0.56640000000000001</c:v>
                </c:pt>
                <c:pt idx="33">
                  <c:v>0.56540000000000001</c:v>
                </c:pt>
                <c:pt idx="34">
                  <c:v>0.56440000000000001</c:v>
                </c:pt>
                <c:pt idx="35">
                  <c:v>0.56330000000000002</c:v>
                </c:pt>
                <c:pt idx="36">
                  <c:v>0.56220000000000003</c:v>
                </c:pt>
                <c:pt idx="37">
                  <c:v>0.56110000000000004</c:v>
                </c:pt>
                <c:pt idx="38">
                  <c:v>0.56000000000000005</c:v>
                </c:pt>
                <c:pt idx="39">
                  <c:v>0.55889999999999995</c:v>
                </c:pt>
                <c:pt idx="40">
                  <c:v>0.55779999999999996</c:v>
                </c:pt>
                <c:pt idx="41">
                  <c:v>0.55659999999999998</c:v>
                </c:pt>
                <c:pt idx="42">
                  <c:v>0.55549999999999999</c:v>
                </c:pt>
                <c:pt idx="43">
                  <c:v>0.55430000000000001</c:v>
                </c:pt>
                <c:pt idx="44">
                  <c:v>0.55320000000000003</c:v>
                </c:pt>
                <c:pt idx="45">
                  <c:v>0.55200000000000005</c:v>
                </c:pt>
                <c:pt idx="46">
                  <c:v>0.55079999999999996</c:v>
                </c:pt>
                <c:pt idx="47">
                  <c:v>0.54969999999999997</c:v>
                </c:pt>
                <c:pt idx="48">
                  <c:v>0.54849999999999999</c:v>
                </c:pt>
                <c:pt idx="49">
                  <c:v>0.5474</c:v>
                </c:pt>
                <c:pt idx="50">
                  <c:v>0.54620000000000002</c:v>
                </c:pt>
                <c:pt idx="51">
                  <c:v>0.54510000000000003</c:v>
                </c:pt>
                <c:pt idx="52">
                  <c:v>0.54400000000000004</c:v>
                </c:pt>
                <c:pt idx="53">
                  <c:v>0.54290000000000005</c:v>
                </c:pt>
                <c:pt idx="54">
                  <c:v>0.54179999999999995</c:v>
                </c:pt>
                <c:pt idx="55">
                  <c:v>0.54079999999999995</c:v>
                </c:pt>
                <c:pt idx="56">
                  <c:v>0.53969999999999996</c:v>
                </c:pt>
                <c:pt idx="57">
                  <c:v>0.53869999999999996</c:v>
                </c:pt>
                <c:pt idx="58">
                  <c:v>0.53769999999999996</c:v>
                </c:pt>
                <c:pt idx="59">
                  <c:v>0.53680000000000005</c:v>
                </c:pt>
                <c:pt idx="60">
                  <c:v>0.53590000000000004</c:v>
                </c:pt>
                <c:pt idx="61">
                  <c:v>0.53500000000000003</c:v>
                </c:pt>
                <c:pt idx="62">
                  <c:v>0.53410000000000002</c:v>
                </c:pt>
                <c:pt idx="63">
                  <c:v>0.5333</c:v>
                </c:pt>
                <c:pt idx="64">
                  <c:v>0.53249999999999997</c:v>
                </c:pt>
                <c:pt idx="65">
                  <c:v>0.53180000000000005</c:v>
                </c:pt>
                <c:pt idx="66">
                  <c:v>0.53110000000000002</c:v>
                </c:pt>
                <c:pt idx="67">
                  <c:v>0.53049999999999997</c:v>
                </c:pt>
                <c:pt idx="68">
                  <c:v>0.52990000000000004</c:v>
                </c:pt>
                <c:pt idx="69">
                  <c:v>0.52939999999999998</c:v>
                </c:pt>
                <c:pt idx="70">
                  <c:v>0.52890000000000004</c:v>
                </c:pt>
                <c:pt idx="71">
                  <c:v>0.52839999999999998</c:v>
                </c:pt>
                <c:pt idx="72">
                  <c:v>0.52810000000000001</c:v>
                </c:pt>
                <c:pt idx="73">
                  <c:v>0.52780000000000005</c:v>
                </c:pt>
                <c:pt idx="74">
                  <c:v>0.52749999999999997</c:v>
                </c:pt>
                <c:pt idx="75">
                  <c:v>0.52729999999999999</c:v>
                </c:pt>
                <c:pt idx="76">
                  <c:v>0.5272</c:v>
                </c:pt>
                <c:pt idx="77">
                  <c:v>0.52710000000000001</c:v>
                </c:pt>
                <c:pt idx="78">
                  <c:v>0.5272</c:v>
                </c:pt>
                <c:pt idx="79">
                  <c:v>0.52729999999999999</c:v>
                </c:pt>
                <c:pt idx="80">
                  <c:v>0.52739999999999998</c:v>
                </c:pt>
                <c:pt idx="81">
                  <c:v>0.52769999999999995</c:v>
                </c:pt>
                <c:pt idx="82">
                  <c:v>0.52800000000000002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E-4526-B7CF-3E3ACF382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6156"/>
        <c:axId val="1471509"/>
      </c:scatterChart>
      <c:valAx>
        <c:axId val="74236156"/>
        <c:scaling>
          <c:orientation val="minMax"/>
          <c:max val="1800"/>
          <c:min val="9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1471509"/>
        <c:crosses val="autoZero"/>
        <c:crossBetween val="midCat"/>
        <c:majorUnit val="100"/>
      </c:valAx>
      <c:valAx>
        <c:axId val="1471509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Throughput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7423615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FISBA Fiber Link coatings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523988983911"/>
          <c:y val="0.12339533665182099"/>
          <c:w val="0.84625791177465304"/>
          <c:h val="0.73906209064710504"/>
        </c:manualLayout>
      </c:layout>
      <c:scatterChart>
        <c:scatterStyle val="lineMarker"/>
        <c:varyColors val="0"/>
        <c:ser>
          <c:idx val="0"/>
          <c:order val="0"/>
          <c:tx>
            <c:v>ARC 01</c:v>
          </c:tx>
          <c:spPr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'FL HE'!$A$11:$A$93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'FL HE'!$D$11:$D$93</c:f>
              <c:numCache>
                <c:formatCode>0.000</c:formatCode>
                <c:ptCount val="83"/>
                <c:pt idx="0">
                  <c:v>0.11906</c:v>
                </c:pt>
                <c:pt idx="1">
                  <c:v>0.1192</c:v>
                </c:pt>
                <c:pt idx="2">
                  <c:v>0.13677</c:v>
                </c:pt>
                <c:pt idx="3">
                  <c:v>0.16675999999999999</c:v>
                </c:pt>
                <c:pt idx="4">
                  <c:v>0.20483999999999999</c:v>
                </c:pt>
                <c:pt idx="5">
                  <c:v>0.24870999999999999</c:v>
                </c:pt>
                <c:pt idx="6">
                  <c:v>0.28693999999999997</c:v>
                </c:pt>
                <c:pt idx="7">
                  <c:v>0.31076999999999999</c:v>
                </c:pt>
                <c:pt idx="8">
                  <c:v>0.32394000000000001</c:v>
                </c:pt>
                <c:pt idx="9">
                  <c:v>0.32812000000000002</c:v>
                </c:pt>
                <c:pt idx="10">
                  <c:v>0.32356000000000001</c:v>
                </c:pt>
                <c:pt idx="11">
                  <c:v>0.31124000000000002</c:v>
                </c:pt>
                <c:pt idx="12">
                  <c:v>0.29315000000000002</c:v>
                </c:pt>
                <c:pt idx="13">
                  <c:v>0.27107999999999999</c:v>
                </c:pt>
                <c:pt idx="14">
                  <c:v>0.24656</c:v>
                </c:pt>
                <c:pt idx="15">
                  <c:v>0.22076000000000001</c:v>
                </c:pt>
                <c:pt idx="16">
                  <c:v>0.19455</c:v>
                </c:pt>
                <c:pt idx="17">
                  <c:v>0.16864000000000001</c:v>
                </c:pt>
                <c:pt idx="18">
                  <c:v>0.14374999999999999</c:v>
                </c:pt>
                <c:pt idx="19">
                  <c:v>0.12063</c:v>
                </c:pt>
                <c:pt idx="20">
                  <c:v>0.10027</c:v>
                </c:pt>
                <c:pt idx="21">
                  <c:v>8.3760000000000001E-2</c:v>
                </c:pt>
                <c:pt idx="22">
                  <c:v>7.2090000000000001E-2</c:v>
                </c:pt>
                <c:pt idx="23">
                  <c:v>6.6019999999999995E-2</c:v>
                </c:pt>
                <c:pt idx="24">
                  <c:v>6.5909999999999996E-2</c:v>
                </c:pt>
                <c:pt idx="25">
                  <c:v>7.0949999999999999E-2</c:v>
                </c:pt>
                <c:pt idx="26">
                  <c:v>8.0259999999999998E-2</c:v>
                </c:pt>
                <c:pt idx="27">
                  <c:v>9.3380000000000005E-2</c:v>
                </c:pt>
                <c:pt idx="28">
                  <c:v>0.11031000000000001</c:v>
                </c:pt>
                <c:pt idx="29">
                  <c:v>0.13202</c:v>
                </c:pt>
                <c:pt idx="30">
                  <c:v>0.15789</c:v>
                </c:pt>
                <c:pt idx="31">
                  <c:v>0.18514</c:v>
                </c:pt>
                <c:pt idx="32">
                  <c:v>0.21248</c:v>
                </c:pt>
                <c:pt idx="33">
                  <c:v>0.23960000000000001</c:v>
                </c:pt>
                <c:pt idx="34">
                  <c:v>0.26650000000000001</c:v>
                </c:pt>
                <c:pt idx="35">
                  <c:v>0.29321000000000003</c:v>
                </c:pt>
                <c:pt idx="36">
                  <c:v>0.31974000000000002</c:v>
                </c:pt>
                <c:pt idx="37">
                  <c:v>0.34609000000000001</c:v>
                </c:pt>
                <c:pt idx="38">
                  <c:v>0.37223000000000001</c:v>
                </c:pt>
                <c:pt idx="39">
                  <c:v>0.39813999999999999</c:v>
                </c:pt>
                <c:pt idx="40">
                  <c:v>0.42373</c:v>
                </c:pt>
                <c:pt idx="41">
                  <c:v>0.44890000000000002</c:v>
                </c:pt>
                <c:pt idx="42">
                  <c:v>0.47337000000000001</c:v>
                </c:pt>
                <c:pt idx="43">
                  <c:v>0.49640000000000001</c:v>
                </c:pt>
                <c:pt idx="44">
                  <c:v>0.51549999999999996</c:v>
                </c:pt>
                <c:pt idx="45">
                  <c:v>0.52103999999999995</c:v>
                </c:pt>
                <c:pt idx="46">
                  <c:v>0.51371999999999995</c:v>
                </c:pt>
                <c:pt idx="47">
                  <c:v>0.50731999999999999</c:v>
                </c:pt>
                <c:pt idx="48">
                  <c:v>0.49997999999999998</c:v>
                </c:pt>
                <c:pt idx="49">
                  <c:v>0.49082999999999999</c:v>
                </c:pt>
                <c:pt idx="50">
                  <c:v>0.47925000000000001</c:v>
                </c:pt>
                <c:pt idx="51">
                  <c:v>0.46494000000000002</c:v>
                </c:pt>
                <c:pt idx="52">
                  <c:v>0.44832</c:v>
                </c:pt>
                <c:pt idx="53">
                  <c:v>0.42986999999999997</c:v>
                </c:pt>
                <c:pt idx="54">
                  <c:v>0.41005000000000003</c:v>
                </c:pt>
                <c:pt idx="55">
                  <c:v>0.38923000000000002</c:v>
                </c:pt>
                <c:pt idx="56">
                  <c:v>0.36770999999999998</c:v>
                </c:pt>
                <c:pt idx="57">
                  <c:v>0.34572999999999998</c:v>
                </c:pt>
                <c:pt idx="58">
                  <c:v>0.32350000000000001</c:v>
                </c:pt>
                <c:pt idx="59">
                  <c:v>0.30115999999999998</c:v>
                </c:pt>
                <c:pt idx="60">
                  <c:v>0.27883000000000002</c:v>
                </c:pt>
                <c:pt idx="61">
                  <c:v>0.25661</c:v>
                </c:pt>
                <c:pt idx="62">
                  <c:v>0.23461000000000001</c:v>
                </c:pt>
                <c:pt idx="63">
                  <c:v>0.21290999999999999</c:v>
                </c:pt>
                <c:pt idx="64">
                  <c:v>0.19162000000000001</c:v>
                </c:pt>
                <c:pt idx="65">
                  <c:v>0.17083999999999999</c:v>
                </c:pt>
                <c:pt idx="66">
                  <c:v>0.15092</c:v>
                </c:pt>
                <c:pt idx="67">
                  <c:v>0.13233</c:v>
                </c:pt>
                <c:pt idx="68">
                  <c:v>0.11559999999999999</c:v>
                </c:pt>
                <c:pt idx="69">
                  <c:v>0.10129000000000001</c:v>
                </c:pt>
                <c:pt idx="70">
                  <c:v>9.0020000000000003E-2</c:v>
                </c:pt>
                <c:pt idx="71">
                  <c:v>8.2460000000000006E-2</c:v>
                </c:pt>
                <c:pt idx="72">
                  <c:v>7.9320000000000002E-2</c:v>
                </c:pt>
                <c:pt idx="73">
                  <c:v>8.1420000000000006E-2</c:v>
                </c:pt>
                <c:pt idx="74">
                  <c:v>8.9359999999999995E-2</c:v>
                </c:pt>
                <c:pt idx="75">
                  <c:v>0.10324999999999999</c:v>
                </c:pt>
                <c:pt idx="76">
                  <c:v>0.12302</c:v>
                </c:pt>
                <c:pt idx="77">
                  <c:v>0.14853</c:v>
                </c:pt>
                <c:pt idx="78">
                  <c:v>0.17954999999999999</c:v>
                </c:pt>
                <c:pt idx="79">
                  <c:v>0.21576000000000001</c:v>
                </c:pt>
                <c:pt idx="80">
                  <c:v>0.25677</c:v>
                </c:pt>
                <c:pt idx="81">
                  <c:v>0.30214000000000002</c:v>
                </c:pt>
                <c:pt idx="82">
                  <c:v>0.35142000000000001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9-476F-B0C2-82E0EF3F85DE}"/>
            </c:ext>
          </c:extLst>
        </c:ser>
        <c:ser>
          <c:idx val="1"/>
          <c:order val="1"/>
          <c:tx>
            <c:v>ARC 02</c:v>
          </c:tx>
          <c:spPr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'FL HE'!$A$11:$A$93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'FL HE'!$E$11:$E$93</c:f>
              <c:numCache>
                <c:formatCode>0.000</c:formatCode>
                <c:ptCount val="83"/>
                <c:pt idx="0">
                  <c:v>0.16846</c:v>
                </c:pt>
                <c:pt idx="1">
                  <c:v>0.13642000000000001</c:v>
                </c:pt>
                <c:pt idx="2">
                  <c:v>0.12533</c:v>
                </c:pt>
                <c:pt idx="3">
                  <c:v>0.12064999999999999</c:v>
                </c:pt>
                <c:pt idx="4">
                  <c:v>0.12770999999999999</c:v>
                </c:pt>
                <c:pt idx="5">
                  <c:v>0.14368</c:v>
                </c:pt>
                <c:pt idx="6">
                  <c:v>0.16314999999999999</c:v>
                </c:pt>
                <c:pt idx="7">
                  <c:v>0.18110999999999999</c:v>
                </c:pt>
                <c:pt idx="8">
                  <c:v>0.19424</c:v>
                </c:pt>
                <c:pt idx="9">
                  <c:v>0.20152</c:v>
                </c:pt>
                <c:pt idx="10">
                  <c:v>0.20455000000000001</c:v>
                </c:pt>
                <c:pt idx="11">
                  <c:v>0.20473</c:v>
                </c:pt>
                <c:pt idx="12">
                  <c:v>0.20296</c:v>
                </c:pt>
                <c:pt idx="13">
                  <c:v>0.19947000000000001</c:v>
                </c:pt>
                <c:pt idx="14">
                  <c:v>0.19413</c:v>
                </c:pt>
                <c:pt idx="15">
                  <c:v>0.18690999999999999</c:v>
                </c:pt>
                <c:pt idx="16">
                  <c:v>0.17791999999999999</c:v>
                </c:pt>
                <c:pt idx="17">
                  <c:v>0.16789999999999999</c:v>
                </c:pt>
                <c:pt idx="18">
                  <c:v>0.15781999999999999</c:v>
                </c:pt>
                <c:pt idx="19">
                  <c:v>0.14860999999999999</c:v>
                </c:pt>
                <c:pt idx="20">
                  <c:v>0.14144999999999999</c:v>
                </c:pt>
                <c:pt idx="21">
                  <c:v>0.13763</c:v>
                </c:pt>
                <c:pt idx="22">
                  <c:v>0.13777</c:v>
                </c:pt>
                <c:pt idx="23">
                  <c:v>0.14174999999999999</c:v>
                </c:pt>
                <c:pt idx="24">
                  <c:v>0.14884</c:v>
                </c:pt>
                <c:pt idx="25">
                  <c:v>0.15823000000000001</c:v>
                </c:pt>
                <c:pt idx="26">
                  <c:v>0.16943</c:v>
                </c:pt>
                <c:pt idx="27">
                  <c:v>0.18209</c:v>
                </c:pt>
                <c:pt idx="28">
                  <c:v>0.19594</c:v>
                </c:pt>
                <c:pt idx="29">
                  <c:v>0.21077000000000001</c:v>
                </c:pt>
                <c:pt idx="30">
                  <c:v>0.22638</c:v>
                </c:pt>
                <c:pt idx="31">
                  <c:v>0.24254999999999999</c:v>
                </c:pt>
                <c:pt idx="32">
                  <c:v>0.25913000000000003</c:v>
                </c:pt>
                <c:pt idx="33">
                  <c:v>0.27603</c:v>
                </c:pt>
                <c:pt idx="34">
                  <c:v>0.29311999999999999</c:v>
                </c:pt>
                <c:pt idx="35">
                  <c:v>0.31022</c:v>
                </c:pt>
                <c:pt idx="36">
                  <c:v>0.32651999999999998</c:v>
                </c:pt>
                <c:pt idx="37">
                  <c:v>0.34079999999999999</c:v>
                </c:pt>
                <c:pt idx="38">
                  <c:v>0.35235</c:v>
                </c:pt>
                <c:pt idx="39">
                  <c:v>0.36126999999999998</c:v>
                </c:pt>
                <c:pt idx="40">
                  <c:v>0.36803999999999998</c:v>
                </c:pt>
                <c:pt idx="41">
                  <c:v>0.37295</c:v>
                </c:pt>
                <c:pt idx="42">
                  <c:v>0.37606000000000001</c:v>
                </c:pt>
                <c:pt idx="43">
                  <c:v>0.37730000000000002</c:v>
                </c:pt>
                <c:pt idx="44">
                  <c:v>0.37652000000000002</c:v>
                </c:pt>
                <c:pt idx="45">
                  <c:v>0.37347999999999998</c:v>
                </c:pt>
                <c:pt idx="46">
                  <c:v>0.36781000000000003</c:v>
                </c:pt>
                <c:pt idx="47">
                  <c:v>0.35904999999999998</c:v>
                </c:pt>
                <c:pt idx="48">
                  <c:v>0.34727000000000002</c:v>
                </c:pt>
                <c:pt idx="49">
                  <c:v>0.33293</c:v>
                </c:pt>
                <c:pt idx="50">
                  <c:v>0.31655</c:v>
                </c:pt>
                <c:pt idx="51">
                  <c:v>0.29879</c:v>
                </c:pt>
                <c:pt idx="52">
                  <c:v>0.28061000000000003</c:v>
                </c:pt>
                <c:pt idx="53">
                  <c:v>0.26344000000000001</c:v>
                </c:pt>
                <c:pt idx="54">
                  <c:v>0.24832000000000001</c:v>
                </c:pt>
                <c:pt idx="55">
                  <c:v>0.23466000000000001</c:v>
                </c:pt>
                <c:pt idx="56">
                  <c:v>0.22109000000000001</c:v>
                </c:pt>
                <c:pt idx="57">
                  <c:v>0.20619999999999999</c:v>
                </c:pt>
                <c:pt idx="58">
                  <c:v>0.18942999999999999</c:v>
                </c:pt>
                <c:pt idx="59">
                  <c:v>0.17188000000000001</c:v>
                </c:pt>
                <c:pt idx="60">
                  <c:v>0.15468999999999999</c:v>
                </c:pt>
                <c:pt idx="61">
                  <c:v>0.13872000000000001</c:v>
                </c:pt>
                <c:pt idx="62">
                  <c:v>0.12478</c:v>
                </c:pt>
                <c:pt idx="63">
                  <c:v>0.11372</c:v>
                </c:pt>
                <c:pt idx="64">
                  <c:v>0.10616</c:v>
                </c:pt>
                <c:pt idx="65">
                  <c:v>0.10178</c:v>
                </c:pt>
                <c:pt idx="66">
                  <c:v>0.1002</c:v>
                </c:pt>
                <c:pt idx="67">
                  <c:v>0.10104</c:v>
                </c:pt>
                <c:pt idx="68">
                  <c:v>0.10391</c:v>
                </c:pt>
                <c:pt idx="69">
                  <c:v>0.10866000000000001</c:v>
                </c:pt>
                <c:pt idx="70">
                  <c:v>0.11784</c:v>
                </c:pt>
                <c:pt idx="71">
                  <c:v>0.13397000000000001</c:v>
                </c:pt>
                <c:pt idx="72">
                  <c:v>0.15670000000000001</c:v>
                </c:pt>
                <c:pt idx="73">
                  <c:v>0.18421999999999999</c:v>
                </c:pt>
                <c:pt idx="74">
                  <c:v>0.21557000000000001</c:v>
                </c:pt>
                <c:pt idx="75">
                  <c:v>0.25072</c:v>
                </c:pt>
                <c:pt idx="76">
                  <c:v>0.28974</c:v>
                </c:pt>
                <c:pt idx="77">
                  <c:v>0.33274999999999999</c:v>
                </c:pt>
                <c:pt idx="78">
                  <c:v>0.37994</c:v>
                </c:pt>
                <c:pt idx="79">
                  <c:v>0.43157000000000001</c:v>
                </c:pt>
                <c:pt idx="80">
                  <c:v>0.48792999999999997</c:v>
                </c:pt>
                <c:pt idx="81">
                  <c:v>0.54918999999999996</c:v>
                </c:pt>
                <c:pt idx="82">
                  <c:v>0.61506000000000005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59-476F-B0C2-82E0EF3F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5174"/>
        <c:axId val="40440587"/>
      </c:scatterChart>
      <c:valAx>
        <c:axId val="32835174"/>
        <c:scaling>
          <c:orientation val="minMax"/>
          <c:max val="1830"/>
          <c:min val="9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Wavelngth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40440587"/>
        <c:crosses val="autoZero"/>
        <c:crossBetween val="midCat"/>
        <c:majorUnit val="50"/>
        <c:minorUnit val="1"/>
      </c:valAx>
      <c:valAx>
        <c:axId val="404405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Reflection [%]</a:t>
                </a:r>
              </a:p>
            </c:rich>
          </c:tx>
          <c:layout>
            <c:manualLayout>
              <c:xMode val="edge"/>
              <c:yMode val="edge"/>
              <c:x val="3.4449437116490303E-2"/>
              <c:y val="0.362675748842896"/>
            </c:manualLayout>
          </c:layout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32835174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2914915205102201"/>
          <c:y val="0.154833638983495"/>
          <c:w val="0.118621955933514"/>
          <c:h val="0.11484716157205201"/>
        </c:manualLayout>
      </c:layout>
      <c:overlay val="0"/>
      <c:spPr>
        <a:solidFill>
          <a:srgbClr val="FFFFFF"/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de-DE" sz="1800" b="1" strike="noStrike" spc="-1">
                <a:solidFill>
                  <a:srgbClr val="000000"/>
                </a:solidFill>
                <a:latin typeface="Calibri"/>
              </a:rPr>
              <a:t>IJH spectrograph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BE!$B$16</c:f>
              <c:strCache>
                <c:ptCount val="1"/>
                <c:pt idx="0">
                  <c:v>IJH spectrograph</c:v>
                </c:pt>
              </c:strCache>
            </c:strRef>
          </c:tx>
          <c:spPr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BE!$A$17:$A$100</c:f>
              <c:numCache>
                <c:formatCode>General</c:formatCode>
                <c:ptCount val="84"/>
                <c:pt idx="1">
                  <c:v>980</c:v>
                </c:pt>
                <c:pt idx="2">
                  <c:v>990</c:v>
                </c:pt>
                <c:pt idx="3">
                  <c:v>1000</c:v>
                </c:pt>
                <c:pt idx="4">
                  <c:v>1010</c:v>
                </c:pt>
                <c:pt idx="5">
                  <c:v>1020</c:v>
                </c:pt>
                <c:pt idx="6">
                  <c:v>1030</c:v>
                </c:pt>
                <c:pt idx="7">
                  <c:v>1040</c:v>
                </c:pt>
                <c:pt idx="8">
                  <c:v>1050</c:v>
                </c:pt>
                <c:pt idx="9">
                  <c:v>1060</c:v>
                </c:pt>
                <c:pt idx="10">
                  <c:v>1070</c:v>
                </c:pt>
                <c:pt idx="11">
                  <c:v>1080</c:v>
                </c:pt>
                <c:pt idx="12">
                  <c:v>1090</c:v>
                </c:pt>
                <c:pt idx="13">
                  <c:v>1100</c:v>
                </c:pt>
                <c:pt idx="14">
                  <c:v>1110</c:v>
                </c:pt>
                <c:pt idx="15">
                  <c:v>1120</c:v>
                </c:pt>
                <c:pt idx="16">
                  <c:v>1130</c:v>
                </c:pt>
                <c:pt idx="17">
                  <c:v>1140</c:v>
                </c:pt>
                <c:pt idx="18">
                  <c:v>1150</c:v>
                </c:pt>
                <c:pt idx="19">
                  <c:v>1160</c:v>
                </c:pt>
                <c:pt idx="20">
                  <c:v>1170</c:v>
                </c:pt>
                <c:pt idx="21">
                  <c:v>1180</c:v>
                </c:pt>
                <c:pt idx="22">
                  <c:v>1190</c:v>
                </c:pt>
                <c:pt idx="23">
                  <c:v>1200</c:v>
                </c:pt>
                <c:pt idx="24">
                  <c:v>1210</c:v>
                </c:pt>
                <c:pt idx="25">
                  <c:v>1220</c:v>
                </c:pt>
                <c:pt idx="26">
                  <c:v>1230</c:v>
                </c:pt>
                <c:pt idx="27">
                  <c:v>1240</c:v>
                </c:pt>
                <c:pt idx="28">
                  <c:v>1250</c:v>
                </c:pt>
                <c:pt idx="29">
                  <c:v>1260</c:v>
                </c:pt>
                <c:pt idx="30">
                  <c:v>1270</c:v>
                </c:pt>
                <c:pt idx="31">
                  <c:v>1280</c:v>
                </c:pt>
                <c:pt idx="32">
                  <c:v>1290</c:v>
                </c:pt>
                <c:pt idx="33">
                  <c:v>1300</c:v>
                </c:pt>
                <c:pt idx="34">
                  <c:v>1310</c:v>
                </c:pt>
                <c:pt idx="35">
                  <c:v>1320</c:v>
                </c:pt>
                <c:pt idx="36">
                  <c:v>1330</c:v>
                </c:pt>
                <c:pt idx="37">
                  <c:v>1340</c:v>
                </c:pt>
                <c:pt idx="38">
                  <c:v>1350</c:v>
                </c:pt>
                <c:pt idx="39">
                  <c:v>1360</c:v>
                </c:pt>
                <c:pt idx="40">
                  <c:v>1370</c:v>
                </c:pt>
                <c:pt idx="41">
                  <c:v>1380</c:v>
                </c:pt>
                <c:pt idx="42">
                  <c:v>1390</c:v>
                </c:pt>
                <c:pt idx="43">
                  <c:v>1400</c:v>
                </c:pt>
                <c:pt idx="44">
                  <c:v>1410</c:v>
                </c:pt>
                <c:pt idx="45">
                  <c:v>1420</c:v>
                </c:pt>
                <c:pt idx="46">
                  <c:v>1430</c:v>
                </c:pt>
                <c:pt idx="47">
                  <c:v>1440</c:v>
                </c:pt>
                <c:pt idx="48">
                  <c:v>1450</c:v>
                </c:pt>
                <c:pt idx="49">
                  <c:v>1460</c:v>
                </c:pt>
                <c:pt idx="50">
                  <c:v>1470</c:v>
                </c:pt>
                <c:pt idx="51">
                  <c:v>1480</c:v>
                </c:pt>
                <c:pt idx="52">
                  <c:v>1490</c:v>
                </c:pt>
                <c:pt idx="53">
                  <c:v>1500</c:v>
                </c:pt>
                <c:pt idx="54">
                  <c:v>1510</c:v>
                </c:pt>
                <c:pt idx="55">
                  <c:v>1520</c:v>
                </c:pt>
                <c:pt idx="56">
                  <c:v>1530</c:v>
                </c:pt>
                <c:pt idx="57">
                  <c:v>1540</c:v>
                </c:pt>
                <c:pt idx="58">
                  <c:v>1550</c:v>
                </c:pt>
                <c:pt idx="59">
                  <c:v>1560</c:v>
                </c:pt>
                <c:pt idx="60">
                  <c:v>1570</c:v>
                </c:pt>
                <c:pt idx="61">
                  <c:v>1580</c:v>
                </c:pt>
                <c:pt idx="62">
                  <c:v>1590</c:v>
                </c:pt>
                <c:pt idx="63">
                  <c:v>1600</c:v>
                </c:pt>
                <c:pt idx="64">
                  <c:v>1610</c:v>
                </c:pt>
                <c:pt idx="65">
                  <c:v>1620</c:v>
                </c:pt>
                <c:pt idx="66">
                  <c:v>1630</c:v>
                </c:pt>
                <c:pt idx="67">
                  <c:v>1640</c:v>
                </c:pt>
                <c:pt idx="68">
                  <c:v>1650</c:v>
                </c:pt>
                <c:pt idx="69">
                  <c:v>1660</c:v>
                </c:pt>
                <c:pt idx="70">
                  <c:v>1670</c:v>
                </c:pt>
                <c:pt idx="71">
                  <c:v>1680</c:v>
                </c:pt>
                <c:pt idx="72">
                  <c:v>1690</c:v>
                </c:pt>
                <c:pt idx="73">
                  <c:v>1700</c:v>
                </c:pt>
                <c:pt idx="74">
                  <c:v>1710</c:v>
                </c:pt>
                <c:pt idx="75">
                  <c:v>1720</c:v>
                </c:pt>
                <c:pt idx="76">
                  <c:v>1730</c:v>
                </c:pt>
                <c:pt idx="77">
                  <c:v>1740</c:v>
                </c:pt>
                <c:pt idx="78">
                  <c:v>1750</c:v>
                </c:pt>
                <c:pt idx="79">
                  <c:v>1760</c:v>
                </c:pt>
                <c:pt idx="80">
                  <c:v>1770</c:v>
                </c:pt>
                <c:pt idx="81">
                  <c:v>1780</c:v>
                </c:pt>
                <c:pt idx="82">
                  <c:v>1790</c:v>
                </c:pt>
                <c:pt idx="83">
                  <c:v>1800</c:v>
                </c:pt>
              </c:numCache>
            </c:numRef>
          </c:xVal>
          <c:yVal>
            <c:numRef>
              <c:f>BE!$B$17:$B$100</c:f>
              <c:numCache>
                <c:formatCode>0.0000</c:formatCode>
                <c:ptCount val="84"/>
                <c:pt idx="1">
                  <c:v>0.17402985745610899</c:v>
                </c:pt>
                <c:pt idx="2">
                  <c:v>0.17593416952501401</c:v>
                </c:pt>
                <c:pt idx="3">
                  <c:v>0.17810107486600801</c:v>
                </c:pt>
                <c:pt idx="4">
                  <c:v>0.18135449519623301</c:v>
                </c:pt>
                <c:pt idx="5">
                  <c:v>0.18540113962784599</c:v>
                </c:pt>
                <c:pt idx="6">
                  <c:v>0.19022491208124401</c:v>
                </c:pt>
                <c:pt idx="7">
                  <c:v>0.19598991877437499</c:v>
                </c:pt>
                <c:pt idx="8">
                  <c:v>0.202251672781951</c:v>
                </c:pt>
                <c:pt idx="9">
                  <c:v>0.20870938471195</c:v>
                </c:pt>
                <c:pt idx="10">
                  <c:v>0.215274748751074</c:v>
                </c:pt>
                <c:pt idx="11">
                  <c:v>0.22116294159832101</c:v>
                </c:pt>
                <c:pt idx="12">
                  <c:v>0.22613808217672501</c:v>
                </c:pt>
                <c:pt idx="13">
                  <c:v>0.230836641995878</c:v>
                </c:pt>
                <c:pt idx="14">
                  <c:v>0.23582742197835899</c:v>
                </c:pt>
                <c:pt idx="15">
                  <c:v>0.23958360250493099</c:v>
                </c:pt>
                <c:pt idx="16">
                  <c:v>0.24263757412251</c:v>
                </c:pt>
                <c:pt idx="17">
                  <c:v>0.24490690902631901</c:v>
                </c:pt>
                <c:pt idx="18">
                  <c:v>0.24668539254293301</c:v>
                </c:pt>
                <c:pt idx="19">
                  <c:v>0.24854249927637601</c:v>
                </c:pt>
                <c:pt idx="20">
                  <c:v>0.25040330273448502</c:v>
                </c:pt>
                <c:pt idx="21">
                  <c:v>0.25217188421819697</c:v>
                </c:pt>
                <c:pt idx="22">
                  <c:v>0.253030575755823</c:v>
                </c:pt>
                <c:pt idx="23">
                  <c:v>0.25353740678473802</c:v>
                </c:pt>
                <c:pt idx="24">
                  <c:v>0.255030061159912</c:v>
                </c:pt>
                <c:pt idx="25">
                  <c:v>0.25694481819480802</c:v>
                </c:pt>
                <c:pt idx="26">
                  <c:v>0.258387415796757</c:v>
                </c:pt>
                <c:pt idx="27">
                  <c:v>0.25846562649893501</c:v>
                </c:pt>
                <c:pt idx="28">
                  <c:v>0.25906106757182301</c:v>
                </c:pt>
                <c:pt idx="29">
                  <c:v>0.26075228396042199</c:v>
                </c:pt>
                <c:pt idx="30">
                  <c:v>0.26284288580833598</c:v>
                </c:pt>
                <c:pt idx="31">
                  <c:v>0.265046459590421</c:v>
                </c:pt>
                <c:pt idx="32">
                  <c:v>0.26713241603874699</c:v>
                </c:pt>
                <c:pt idx="33">
                  <c:v>0.26938716146242703</c:v>
                </c:pt>
                <c:pt idx="34">
                  <c:v>0.270863032104949</c:v>
                </c:pt>
                <c:pt idx="35">
                  <c:v>0.271833493678446</c:v>
                </c:pt>
                <c:pt idx="36">
                  <c:v>0.27348226046738799</c:v>
                </c:pt>
                <c:pt idx="37">
                  <c:v>0.275987296440242</c:v>
                </c:pt>
                <c:pt idx="38">
                  <c:v>0.27899320470905298</c:v>
                </c:pt>
                <c:pt idx="39">
                  <c:v>0.27988423465467799</c:v>
                </c:pt>
                <c:pt idx="40">
                  <c:v>0.27893616259271797</c:v>
                </c:pt>
                <c:pt idx="41">
                  <c:v>0.27718743811593599</c:v>
                </c:pt>
                <c:pt idx="42">
                  <c:v>0.276014784519371</c:v>
                </c:pt>
                <c:pt idx="43">
                  <c:v>0.275603797982231</c:v>
                </c:pt>
                <c:pt idx="44">
                  <c:v>0.27568536412354999</c:v>
                </c:pt>
                <c:pt idx="45">
                  <c:v>0.27630668856621798</c:v>
                </c:pt>
                <c:pt idx="46">
                  <c:v>0.276671957520774</c:v>
                </c:pt>
                <c:pt idx="47">
                  <c:v>0.27773396578438903</c:v>
                </c:pt>
                <c:pt idx="48">
                  <c:v>0.27895347948048499</c:v>
                </c:pt>
                <c:pt idx="49">
                  <c:v>0.28029466335659498</c:v>
                </c:pt>
                <c:pt idx="50">
                  <c:v>0.28122551675372698</c:v>
                </c:pt>
                <c:pt idx="51">
                  <c:v>0.28076084617741298</c:v>
                </c:pt>
                <c:pt idx="52">
                  <c:v>0.27857546281968598</c:v>
                </c:pt>
                <c:pt idx="53">
                  <c:v>0.276930658431499</c:v>
                </c:pt>
                <c:pt idx="54">
                  <c:v>0.277581540907261</c:v>
                </c:pt>
                <c:pt idx="55">
                  <c:v>0.279069229454738</c:v>
                </c:pt>
                <c:pt idx="56">
                  <c:v>0.282058326491956</c:v>
                </c:pt>
                <c:pt idx="57">
                  <c:v>0.28385711062973101</c:v>
                </c:pt>
                <c:pt idx="58">
                  <c:v>0.28601054750971899</c:v>
                </c:pt>
                <c:pt idx="59">
                  <c:v>0.28750762939406199</c:v>
                </c:pt>
                <c:pt idx="60">
                  <c:v>0.289312709722651</c:v>
                </c:pt>
                <c:pt idx="61">
                  <c:v>0.29192454914684601</c:v>
                </c:pt>
                <c:pt idx="62">
                  <c:v>0.29471997546492501</c:v>
                </c:pt>
                <c:pt idx="63">
                  <c:v>0.29695104088908503</c:v>
                </c:pt>
                <c:pt idx="64">
                  <c:v>0.29893082950848099</c:v>
                </c:pt>
                <c:pt idx="65">
                  <c:v>0.30054587485239398</c:v>
                </c:pt>
                <c:pt idx="66">
                  <c:v>0.30197424965452702</c:v>
                </c:pt>
                <c:pt idx="67">
                  <c:v>0.304125288526783</c:v>
                </c:pt>
                <c:pt idx="68">
                  <c:v>0.30612950473153899</c:v>
                </c:pt>
                <c:pt idx="69">
                  <c:v>0.30883339893433898</c:v>
                </c:pt>
                <c:pt idx="70">
                  <c:v>0.31083727324442001</c:v>
                </c:pt>
                <c:pt idx="71">
                  <c:v>0.31246569293854798</c:v>
                </c:pt>
                <c:pt idx="72">
                  <c:v>0.313602751290187</c:v>
                </c:pt>
                <c:pt idx="73">
                  <c:v>0.31398093298275398</c:v>
                </c:pt>
                <c:pt idx="74">
                  <c:v>0.31374858320627302</c:v>
                </c:pt>
                <c:pt idx="75">
                  <c:v>0.313205488666431</c:v>
                </c:pt>
                <c:pt idx="76">
                  <c:v>0.31245724543514197</c:v>
                </c:pt>
                <c:pt idx="77">
                  <c:v>0.31136950119417101</c:v>
                </c:pt>
                <c:pt idx="78">
                  <c:v>0.30997864692371602</c:v>
                </c:pt>
                <c:pt idx="79">
                  <c:v>0.30836113652623798</c:v>
                </c:pt>
                <c:pt idx="80">
                  <c:v>0.30571055678639802</c:v>
                </c:pt>
                <c:pt idx="81">
                  <c:v>0.30239514993101502</c:v>
                </c:pt>
                <c:pt idx="82">
                  <c:v>0.29843257831933601</c:v>
                </c:pt>
                <c:pt idx="83">
                  <c:v>0.29364592663585098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F-44D5-A89F-BA4748D54C00}"/>
            </c:ext>
          </c:extLst>
        </c:ser>
        <c:ser>
          <c:idx val="1"/>
          <c:order val="1"/>
          <c:tx>
            <c:strRef>
              <c:f>BE!$C$16</c:f>
              <c:strCache>
                <c:ptCount val="1"/>
                <c:pt idx="0">
                  <c:v>Column1</c:v>
                </c:pt>
              </c:strCache>
            </c:strRef>
          </c:tx>
          <c:marker>
            <c:symbol val="none"/>
          </c:marker>
          <c:xVal>
            <c:numRef>
              <c:f>BE!$A$17:$A$100</c:f>
              <c:numCache>
                <c:formatCode>General</c:formatCode>
                <c:ptCount val="84"/>
                <c:pt idx="1">
                  <c:v>980</c:v>
                </c:pt>
                <c:pt idx="2">
                  <c:v>990</c:v>
                </c:pt>
                <c:pt idx="3">
                  <c:v>1000</c:v>
                </c:pt>
                <c:pt idx="4">
                  <c:v>1010</c:v>
                </c:pt>
                <c:pt idx="5">
                  <c:v>1020</c:v>
                </c:pt>
                <c:pt idx="6">
                  <c:v>1030</c:v>
                </c:pt>
                <c:pt idx="7">
                  <c:v>1040</c:v>
                </c:pt>
                <c:pt idx="8">
                  <c:v>1050</c:v>
                </c:pt>
                <c:pt idx="9">
                  <c:v>1060</c:v>
                </c:pt>
                <c:pt idx="10">
                  <c:v>1070</c:v>
                </c:pt>
                <c:pt idx="11">
                  <c:v>1080</c:v>
                </c:pt>
                <c:pt idx="12">
                  <c:v>1090</c:v>
                </c:pt>
                <c:pt idx="13">
                  <c:v>1100</c:v>
                </c:pt>
                <c:pt idx="14">
                  <c:v>1110</c:v>
                </c:pt>
                <c:pt idx="15">
                  <c:v>1120</c:v>
                </c:pt>
                <c:pt idx="16">
                  <c:v>1130</c:v>
                </c:pt>
                <c:pt idx="17">
                  <c:v>1140</c:v>
                </c:pt>
                <c:pt idx="18">
                  <c:v>1150</c:v>
                </c:pt>
                <c:pt idx="19">
                  <c:v>1160</c:v>
                </c:pt>
                <c:pt idx="20">
                  <c:v>1170</c:v>
                </c:pt>
                <c:pt idx="21">
                  <c:v>1180</c:v>
                </c:pt>
                <c:pt idx="22">
                  <c:v>1190</c:v>
                </c:pt>
                <c:pt idx="23">
                  <c:v>1200</c:v>
                </c:pt>
                <c:pt idx="24">
                  <c:v>1210</c:v>
                </c:pt>
                <c:pt idx="25">
                  <c:v>1220</c:v>
                </c:pt>
                <c:pt idx="26">
                  <c:v>1230</c:v>
                </c:pt>
                <c:pt idx="27">
                  <c:v>1240</c:v>
                </c:pt>
                <c:pt idx="28">
                  <c:v>1250</c:v>
                </c:pt>
                <c:pt idx="29">
                  <c:v>1260</c:v>
                </c:pt>
                <c:pt idx="30">
                  <c:v>1270</c:v>
                </c:pt>
                <c:pt idx="31">
                  <c:v>1280</c:v>
                </c:pt>
                <c:pt idx="32">
                  <c:v>1290</c:v>
                </c:pt>
                <c:pt idx="33">
                  <c:v>1300</c:v>
                </c:pt>
                <c:pt idx="34">
                  <c:v>1310</c:v>
                </c:pt>
                <c:pt idx="35">
                  <c:v>1320</c:v>
                </c:pt>
                <c:pt idx="36">
                  <c:v>1330</c:v>
                </c:pt>
                <c:pt idx="37">
                  <c:v>1340</c:v>
                </c:pt>
                <c:pt idx="38">
                  <c:v>1350</c:v>
                </c:pt>
                <c:pt idx="39">
                  <c:v>1360</c:v>
                </c:pt>
                <c:pt idx="40">
                  <c:v>1370</c:v>
                </c:pt>
                <c:pt idx="41">
                  <c:v>1380</c:v>
                </c:pt>
                <c:pt idx="42">
                  <c:v>1390</c:v>
                </c:pt>
                <c:pt idx="43">
                  <c:v>1400</c:v>
                </c:pt>
                <c:pt idx="44">
                  <c:v>1410</c:v>
                </c:pt>
                <c:pt idx="45">
                  <c:v>1420</c:v>
                </c:pt>
                <c:pt idx="46">
                  <c:v>1430</c:v>
                </c:pt>
                <c:pt idx="47">
                  <c:v>1440</c:v>
                </c:pt>
                <c:pt idx="48">
                  <c:v>1450</c:v>
                </c:pt>
                <c:pt idx="49">
                  <c:v>1460</c:v>
                </c:pt>
                <c:pt idx="50">
                  <c:v>1470</c:v>
                </c:pt>
                <c:pt idx="51">
                  <c:v>1480</c:v>
                </c:pt>
                <c:pt idx="52">
                  <c:v>1490</c:v>
                </c:pt>
                <c:pt idx="53">
                  <c:v>1500</c:v>
                </c:pt>
                <c:pt idx="54">
                  <c:v>1510</c:v>
                </c:pt>
                <c:pt idx="55">
                  <c:v>1520</c:v>
                </c:pt>
                <c:pt idx="56">
                  <c:v>1530</c:v>
                </c:pt>
                <c:pt idx="57">
                  <c:v>1540</c:v>
                </c:pt>
                <c:pt idx="58">
                  <c:v>1550</c:v>
                </c:pt>
                <c:pt idx="59">
                  <c:v>1560</c:v>
                </c:pt>
                <c:pt idx="60">
                  <c:v>1570</c:v>
                </c:pt>
                <c:pt idx="61">
                  <c:v>1580</c:v>
                </c:pt>
                <c:pt idx="62">
                  <c:v>1590</c:v>
                </c:pt>
                <c:pt idx="63">
                  <c:v>1600</c:v>
                </c:pt>
                <c:pt idx="64">
                  <c:v>1610</c:v>
                </c:pt>
                <c:pt idx="65">
                  <c:v>1620</c:v>
                </c:pt>
                <c:pt idx="66">
                  <c:v>1630</c:v>
                </c:pt>
                <c:pt idx="67">
                  <c:v>1640</c:v>
                </c:pt>
                <c:pt idx="68">
                  <c:v>1650</c:v>
                </c:pt>
                <c:pt idx="69">
                  <c:v>1660</c:v>
                </c:pt>
                <c:pt idx="70">
                  <c:v>1670</c:v>
                </c:pt>
                <c:pt idx="71">
                  <c:v>1680</c:v>
                </c:pt>
                <c:pt idx="72">
                  <c:v>1690</c:v>
                </c:pt>
                <c:pt idx="73">
                  <c:v>1700</c:v>
                </c:pt>
                <c:pt idx="74">
                  <c:v>1710</c:v>
                </c:pt>
                <c:pt idx="75">
                  <c:v>1720</c:v>
                </c:pt>
                <c:pt idx="76">
                  <c:v>1730</c:v>
                </c:pt>
                <c:pt idx="77">
                  <c:v>1740</c:v>
                </c:pt>
                <c:pt idx="78">
                  <c:v>1750</c:v>
                </c:pt>
                <c:pt idx="79">
                  <c:v>1760</c:v>
                </c:pt>
                <c:pt idx="80">
                  <c:v>1770</c:v>
                </c:pt>
                <c:pt idx="81">
                  <c:v>1780</c:v>
                </c:pt>
                <c:pt idx="82">
                  <c:v>1790</c:v>
                </c:pt>
                <c:pt idx="83">
                  <c:v>1800</c:v>
                </c:pt>
              </c:numCache>
            </c:numRef>
          </c:xVal>
          <c:yVal>
            <c:numRef>
              <c:f>BE!$C$17:$C$100</c:f>
              <c:numCache>
                <c:formatCode>0.000</c:formatCode>
                <c:ptCount val="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BF-44D5-A89F-BA4748D54C00}"/>
            </c:ext>
          </c:extLst>
        </c:ser>
        <c:ser>
          <c:idx val="2"/>
          <c:order val="2"/>
          <c:tx>
            <c:strRef>
              <c:f>BE!$D$16</c:f>
              <c:strCache>
                <c:ptCount val="1"/>
                <c:pt idx="0">
                  <c:v>Column2</c:v>
                </c:pt>
              </c:strCache>
            </c:strRef>
          </c:tx>
          <c:marker>
            <c:symbol val="none"/>
          </c:marker>
          <c:xVal>
            <c:numRef>
              <c:f>BE!$A$17:$A$100</c:f>
              <c:numCache>
                <c:formatCode>General</c:formatCode>
                <c:ptCount val="84"/>
                <c:pt idx="1">
                  <c:v>980</c:v>
                </c:pt>
                <c:pt idx="2">
                  <c:v>990</c:v>
                </c:pt>
                <c:pt idx="3">
                  <c:v>1000</c:v>
                </c:pt>
                <c:pt idx="4">
                  <c:v>1010</c:v>
                </c:pt>
                <c:pt idx="5">
                  <c:v>1020</c:v>
                </c:pt>
                <c:pt idx="6">
                  <c:v>1030</c:v>
                </c:pt>
                <c:pt idx="7">
                  <c:v>1040</c:v>
                </c:pt>
                <c:pt idx="8">
                  <c:v>1050</c:v>
                </c:pt>
                <c:pt idx="9">
                  <c:v>1060</c:v>
                </c:pt>
                <c:pt idx="10">
                  <c:v>1070</c:v>
                </c:pt>
                <c:pt idx="11">
                  <c:v>1080</c:v>
                </c:pt>
                <c:pt idx="12">
                  <c:v>1090</c:v>
                </c:pt>
                <c:pt idx="13">
                  <c:v>1100</c:v>
                </c:pt>
                <c:pt idx="14">
                  <c:v>1110</c:v>
                </c:pt>
                <c:pt idx="15">
                  <c:v>1120</c:v>
                </c:pt>
                <c:pt idx="16">
                  <c:v>1130</c:v>
                </c:pt>
                <c:pt idx="17">
                  <c:v>1140</c:v>
                </c:pt>
                <c:pt idx="18">
                  <c:v>1150</c:v>
                </c:pt>
                <c:pt idx="19">
                  <c:v>1160</c:v>
                </c:pt>
                <c:pt idx="20">
                  <c:v>1170</c:v>
                </c:pt>
                <c:pt idx="21">
                  <c:v>1180</c:v>
                </c:pt>
                <c:pt idx="22">
                  <c:v>1190</c:v>
                </c:pt>
                <c:pt idx="23">
                  <c:v>1200</c:v>
                </c:pt>
                <c:pt idx="24">
                  <c:v>1210</c:v>
                </c:pt>
                <c:pt idx="25">
                  <c:v>1220</c:v>
                </c:pt>
                <c:pt idx="26">
                  <c:v>1230</c:v>
                </c:pt>
                <c:pt idx="27">
                  <c:v>1240</c:v>
                </c:pt>
                <c:pt idx="28">
                  <c:v>1250</c:v>
                </c:pt>
                <c:pt idx="29">
                  <c:v>1260</c:v>
                </c:pt>
                <c:pt idx="30">
                  <c:v>1270</c:v>
                </c:pt>
                <c:pt idx="31">
                  <c:v>1280</c:v>
                </c:pt>
                <c:pt idx="32">
                  <c:v>1290</c:v>
                </c:pt>
                <c:pt idx="33">
                  <c:v>1300</c:v>
                </c:pt>
                <c:pt idx="34">
                  <c:v>1310</c:v>
                </c:pt>
                <c:pt idx="35">
                  <c:v>1320</c:v>
                </c:pt>
                <c:pt idx="36">
                  <c:v>1330</c:v>
                </c:pt>
                <c:pt idx="37">
                  <c:v>1340</c:v>
                </c:pt>
                <c:pt idx="38">
                  <c:v>1350</c:v>
                </c:pt>
                <c:pt idx="39">
                  <c:v>1360</c:v>
                </c:pt>
                <c:pt idx="40">
                  <c:v>1370</c:v>
                </c:pt>
                <c:pt idx="41">
                  <c:v>1380</c:v>
                </c:pt>
                <c:pt idx="42">
                  <c:v>1390</c:v>
                </c:pt>
                <c:pt idx="43">
                  <c:v>1400</c:v>
                </c:pt>
                <c:pt idx="44">
                  <c:v>1410</c:v>
                </c:pt>
                <c:pt idx="45">
                  <c:v>1420</c:v>
                </c:pt>
                <c:pt idx="46">
                  <c:v>1430</c:v>
                </c:pt>
                <c:pt idx="47">
                  <c:v>1440</c:v>
                </c:pt>
                <c:pt idx="48">
                  <c:v>1450</c:v>
                </c:pt>
                <c:pt idx="49">
                  <c:v>1460</c:v>
                </c:pt>
                <c:pt idx="50">
                  <c:v>1470</c:v>
                </c:pt>
                <c:pt idx="51">
                  <c:v>1480</c:v>
                </c:pt>
                <c:pt idx="52">
                  <c:v>1490</c:v>
                </c:pt>
                <c:pt idx="53">
                  <c:v>1500</c:v>
                </c:pt>
                <c:pt idx="54">
                  <c:v>1510</c:v>
                </c:pt>
                <c:pt idx="55">
                  <c:v>1520</c:v>
                </c:pt>
                <c:pt idx="56">
                  <c:v>1530</c:v>
                </c:pt>
                <c:pt idx="57">
                  <c:v>1540</c:v>
                </c:pt>
                <c:pt idx="58">
                  <c:v>1550</c:v>
                </c:pt>
                <c:pt idx="59">
                  <c:v>1560</c:v>
                </c:pt>
                <c:pt idx="60">
                  <c:v>1570</c:v>
                </c:pt>
                <c:pt idx="61">
                  <c:v>1580</c:v>
                </c:pt>
                <c:pt idx="62">
                  <c:v>1590</c:v>
                </c:pt>
                <c:pt idx="63">
                  <c:v>1600</c:v>
                </c:pt>
                <c:pt idx="64">
                  <c:v>1610</c:v>
                </c:pt>
                <c:pt idx="65">
                  <c:v>1620</c:v>
                </c:pt>
                <c:pt idx="66">
                  <c:v>1630</c:v>
                </c:pt>
                <c:pt idx="67">
                  <c:v>1640</c:v>
                </c:pt>
                <c:pt idx="68">
                  <c:v>1650</c:v>
                </c:pt>
                <c:pt idx="69">
                  <c:v>1660</c:v>
                </c:pt>
                <c:pt idx="70">
                  <c:v>1670</c:v>
                </c:pt>
                <c:pt idx="71">
                  <c:v>1680</c:v>
                </c:pt>
                <c:pt idx="72">
                  <c:v>1690</c:v>
                </c:pt>
                <c:pt idx="73">
                  <c:v>1700</c:v>
                </c:pt>
                <c:pt idx="74">
                  <c:v>1710</c:v>
                </c:pt>
                <c:pt idx="75">
                  <c:v>1720</c:v>
                </c:pt>
                <c:pt idx="76">
                  <c:v>1730</c:v>
                </c:pt>
                <c:pt idx="77">
                  <c:v>1740</c:v>
                </c:pt>
                <c:pt idx="78">
                  <c:v>1750</c:v>
                </c:pt>
                <c:pt idx="79">
                  <c:v>1760</c:v>
                </c:pt>
                <c:pt idx="80">
                  <c:v>1770</c:v>
                </c:pt>
                <c:pt idx="81">
                  <c:v>1780</c:v>
                </c:pt>
                <c:pt idx="82">
                  <c:v>1790</c:v>
                </c:pt>
                <c:pt idx="83">
                  <c:v>1800</c:v>
                </c:pt>
              </c:numCache>
            </c:numRef>
          </c:xVal>
          <c:yVal>
            <c:numRef>
              <c:f>BE!$D$17:$D$100</c:f>
              <c:numCache>
                <c:formatCode>0.00</c:formatCode>
                <c:ptCount val="84"/>
                <c:pt idx="1">
                  <c:v>17.402985745610948</c:v>
                </c:pt>
                <c:pt idx="2">
                  <c:v>17.593416952501407</c:v>
                </c:pt>
                <c:pt idx="3">
                  <c:v>17.810107486600842</c:v>
                </c:pt>
                <c:pt idx="4">
                  <c:v>18.135449519623304</c:v>
                </c:pt>
                <c:pt idx="5">
                  <c:v>18.54011396278457</c:v>
                </c:pt>
                <c:pt idx="6">
                  <c:v>19.022491208124418</c:v>
                </c:pt>
                <c:pt idx="7">
                  <c:v>19.598991877437545</c:v>
                </c:pt>
                <c:pt idx="8">
                  <c:v>20.225167278195077</c:v>
                </c:pt>
                <c:pt idx="9">
                  <c:v>20.87093847119505</c:v>
                </c:pt>
                <c:pt idx="10">
                  <c:v>21.527474875107359</c:v>
                </c:pt>
                <c:pt idx="11">
                  <c:v>22.116294159832126</c:v>
                </c:pt>
                <c:pt idx="12">
                  <c:v>22.613808217672524</c:v>
                </c:pt>
                <c:pt idx="13">
                  <c:v>23.083664199587805</c:v>
                </c:pt>
                <c:pt idx="14">
                  <c:v>23.582742197835941</c:v>
                </c:pt>
                <c:pt idx="15">
                  <c:v>23.958360250493094</c:v>
                </c:pt>
                <c:pt idx="16">
                  <c:v>24.263757412251017</c:v>
                </c:pt>
                <c:pt idx="17">
                  <c:v>24.49069090263189</c:v>
                </c:pt>
                <c:pt idx="18">
                  <c:v>24.668539254293332</c:v>
                </c:pt>
                <c:pt idx="19">
                  <c:v>24.854249927637579</c:v>
                </c:pt>
                <c:pt idx="20">
                  <c:v>25.0403302734485</c:v>
                </c:pt>
                <c:pt idx="21">
                  <c:v>25.217188421819742</c:v>
                </c:pt>
                <c:pt idx="22">
                  <c:v>25.303057575582336</c:v>
                </c:pt>
                <c:pt idx="23">
                  <c:v>25.353740678473784</c:v>
                </c:pt>
                <c:pt idx="24">
                  <c:v>25.503006115991223</c:v>
                </c:pt>
                <c:pt idx="25">
                  <c:v>25.694481819480774</c:v>
                </c:pt>
                <c:pt idx="26">
                  <c:v>25.838741579675659</c:v>
                </c:pt>
                <c:pt idx="27">
                  <c:v>25.846562649893546</c:v>
                </c:pt>
                <c:pt idx="28">
                  <c:v>25.906106757182332</c:v>
                </c:pt>
                <c:pt idx="29">
                  <c:v>26.075228396042217</c:v>
                </c:pt>
                <c:pt idx="30">
                  <c:v>26.284288580833628</c:v>
                </c:pt>
                <c:pt idx="31">
                  <c:v>26.504645959042083</c:v>
                </c:pt>
                <c:pt idx="32">
                  <c:v>26.713241603874753</c:v>
                </c:pt>
                <c:pt idx="33">
                  <c:v>26.938716146242729</c:v>
                </c:pt>
                <c:pt idx="34">
                  <c:v>27.086303210494915</c:v>
                </c:pt>
                <c:pt idx="35">
                  <c:v>27.183349367844624</c:v>
                </c:pt>
                <c:pt idx="36">
                  <c:v>27.348226046738812</c:v>
                </c:pt>
                <c:pt idx="37">
                  <c:v>27.598729644024221</c:v>
                </c:pt>
                <c:pt idx="38">
                  <c:v>27.899320470905327</c:v>
                </c:pt>
                <c:pt idx="39">
                  <c:v>27.988423465467822</c:v>
                </c:pt>
                <c:pt idx="40">
                  <c:v>27.893616259271806</c:v>
                </c:pt>
                <c:pt idx="41">
                  <c:v>27.71874381159363</c:v>
                </c:pt>
                <c:pt idx="42">
                  <c:v>27.60147845193713</c:v>
                </c:pt>
                <c:pt idx="43">
                  <c:v>27.560379798223142</c:v>
                </c:pt>
                <c:pt idx="44">
                  <c:v>27.568536412355048</c:v>
                </c:pt>
                <c:pt idx="45">
                  <c:v>27.630668856621792</c:v>
                </c:pt>
                <c:pt idx="46">
                  <c:v>27.667195752077408</c:v>
                </c:pt>
                <c:pt idx="47">
                  <c:v>27.773396578438923</c:v>
                </c:pt>
                <c:pt idx="48">
                  <c:v>27.895347948048471</c:v>
                </c:pt>
                <c:pt idx="49">
                  <c:v>28.02946633565951</c:v>
                </c:pt>
                <c:pt idx="50">
                  <c:v>28.12255167537268</c:v>
                </c:pt>
                <c:pt idx="51">
                  <c:v>28.076084617741312</c:v>
                </c:pt>
                <c:pt idx="52">
                  <c:v>27.857546281968606</c:v>
                </c:pt>
                <c:pt idx="53">
                  <c:v>27.693065843149913</c:v>
                </c:pt>
                <c:pt idx="54">
                  <c:v>27.758154090726055</c:v>
                </c:pt>
                <c:pt idx="55">
                  <c:v>27.906922945473799</c:v>
                </c:pt>
                <c:pt idx="56">
                  <c:v>28.205832649195617</c:v>
                </c:pt>
                <c:pt idx="57">
                  <c:v>28.385711062973062</c:v>
                </c:pt>
                <c:pt idx="58">
                  <c:v>28.601054750971858</c:v>
                </c:pt>
                <c:pt idx="59">
                  <c:v>28.750762939406197</c:v>
                </c:pt>
                <c:pt idx="60">
                  <c:v>28.93127097226515</c:v>
                </c:pt>
                <c:pt idx="61">
                  <c:v>29.1924549146846</c:v>
                </c:pt>
                <c:pt idx="62">
                  <c:v>29.471997546492492</c:v>
                </c:pt>
                <c:pt idx="63">
                  <c:v>29.695104088908526</c:v>
                </c:pt>
                <c:pt idx="64">
                  <c:v>29.893082950848143</c:v>
                </c:pt>
                <c:pt idx="65">
                  <c:v>30.054587485239413</c:v>
                </c:pt>
                <c:pt idx="66">
                  <c:v>30.197424965452736</c:v>
                </c:pt>
                <c:pt idx="67">
                  <c:v>30.412528852678346</c:v>
                </c:pt>
                <c:pt idx="68">
                  <c:v>30.612950473153862</c:v>
                </c:pt>
                <c:pt idx="69">
                  <c:v>30.883339893433931</c:v>
                </c:pt>
                <c:pt idx="70">
                  <c:v>31.083727324441984</c:v>
                </c:pt>
                <c:pt idx="71">
                  <c:v>31.246569293854822</c:v>
                </c:pt>
                <c:pt idx="72">
                  <c:v>31.360275129018735</c:v>
                </c:pt>
                <c:pt idx="73">
                  <c:v>31.398093298275381</c:v>
                </c:pt>
                <c:pt idx="74">
                  <c:v>31.374858320627343</c:v>
                </c:pt>
                <c:pt idx="75">
                  <c:v>31.320548866643104</c:v>
                </c:pt>
                <c:pt idx="76">
                  <c:v>31.245724543514246</c:v>
                </c:pt>
                <c:pt idx="77">
                  <c:v>31.136950119417104</c:v>
                </c:pt>
                <c:pt idx="78">
                  <c:v>30.997864692371653</c:v>
                </c:pt>
                <c:pt idx="79">
                  <c:v>30.836113652623784</c:v>
                </c:pt>
                <c:pt idx="80">
                  <c:v>30.571055678639826</c:v>
                </c:pt>
                <c:pt idx="81">
                  <c:v>30.239514993101505</c:v>
                </c:pt>
                <c:pt idx="82">
                  <c:v>29.843257831933574</c:v>
                </c:pt>
                <c:pt idx="83">
                  <c:v>29.364592663585103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BF-44D5-A89F-BA4748D54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6916"/>
        <c:axId val="52809046"/>
      </c:scatterChart>
      <c:valAx>
        <c:axId val="36116916"/>
        <c:scaling>
          <c:orientation val="minMax"/>
          <c:max val="1800"/>
          <c:min val="950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5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500" b="1" strike="noStrike" spc="-1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52809046"/>
        <c:crosses val="autoZero"/>
        <c:crossBetween val="midCat"/>
        <c:majorUnit val="50"/>
        <c:minorUnit val="50"/>
      </c:valAx>
      <c:valAx>
        <c:axId val="5280904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5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500" b="1" strike="noStrike" spc="-1">
                    <a:solidFill>
                      <a:srgbClr val="000000"/>
                    </a:solidFill>
                    <a:latin typeface="Calibri"/>
                  </a:rPr>
                  <a:t>Throughput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3611691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8.3188785443732496E-2"/>
          <c:y val="0.65248992107205706"/>
          <c:w val="0.16668682127848086"/>
          <c:h val="0.141481407375484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500" b="0" strike="noStrike" spc="-1">
              <a:solidFill>
                <a:srgbClr val="000000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custDash>
                  <a:ds d="1000" sp="199000"/>
                </a:custDash>
                <a:round/>
              </a:ln>
            </c:spPr>
            <c:trendlineType val="poly"/>
            <c:order val="3"/>
            <c:dispRSqr val="0"/>
            <c:dispEq val="1"/>
            <c:trendlineLbl>
              <c:numFmt formatCode="General" sourceLinked="0"/>
            </c:trendlineLbl>
          </c:trendline>
          <c:xVal>
            <c:numRef>
              <c:f>H4RG!$A$6:$A$10</c:f>
              <c:numCache>
                <c:formatCode>General</c:formatCode>
                <c:ptCount val="5"/>
                <c:pt idx="0">
                  <c:v>800</c:v>
                </c:pt>
                <c:pt idx="1">
                  <c:v>1000</c:v>
                </c:pt>
                <c:pt idx="2">
                  <c:v>1230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H4RG!$B$6:$B$10</c:f>
              <c:numCache>
                <c:formatCode>General</c:formatCode>
                <c:ptCount val="5"/>
                <c:pt idx="0">
                  <c:v>93</c:v>
                </c:pt>
                <c:pt idx="1">
                  <c:v>96</c:v>
                </c:pt>
                <c:pt idx="2">
                  <c:v>98</c:v>
                </c:pt>
                <c:pt idx="3">
                  <c:v>99</c:v>
                </c:pt>
                <c:pt idx="4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4-4FED-B065-12916303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0754"/>
        <c:axId val="25186650"/>
      </c:scatterChart>
      <c:valAx>
        <c:axId val="57870754"/>
        <c:scaling>
          <c:orientation val="minMax"/>
          <c:max val="2000"/>
          <c:min val="8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25186650"/>
        <c:crosses val="autoZero"/>
        <c:crossBetween val="midCat"/>
      </c:valAx>
      <c:valAx>
        <c:axId val="25186650"/>
        <c:scaling>
          <c:orientation val="minMax"/>
          <c:max val="102"/>
          <c:min val="8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5787075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'DM241'!$A$6:$A$176</c:f>
              <c:numCache>
                <c:formatCode>General</c:formatCode>
                <c:ptCount val="17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  <c:pt idx="111">
                  <c:v>1810</c:v>
                </c:pt>
                <c:pt idx="112">
                  <c:v>1820</c:v>
                </c:pt>
                <c:pt idx="113">
                  <c:v>1830</c:v>
                </c:pt>
                <c:pt idx="114">
                  <c:v>1840</c:v>
                </c:pt>
                <c:pt idx="115">
                  <c:v>1850</c:v>
                </c:pt>
                <c:pt idx="116">
                  <c:v>1860</c:v>
                </c:pt>
                <c:pt idx="117">
                  <c:v>1870</c:v>
                </c:pt>
                <c:pt idx="118">
                  <c:v>1880</c:v>
                </c:pt>
                <c:pt idx="119">
                  <c:v>1890</c:v>
                </c:pt>
                <c:pt idx="120">
                  <c:v>1900</c:v>
                </c:pt>
                <c:pt idx="121">
                  <c:v>1910</c:v>
                </c:pt>
                <c:pt idx="122">
                  <c:v>1920</c:v>
                </c:pt>
                <c:pt idx="123">
                  <c:v>1930</c:v>
                </c:pt>
                <c:pt idx="124">
                  <c:v>1940</c:v>
                </c:pt>
                <c:pt idx="125">
                  <c:v>1950</c:v>
                </c:pt>
                <c:pt idx="126">
                  <c:v>1960</c:v>
                </c:pt>
                <c:pt idx="127">
                  <c:v>1970</c:v>
                </c:pt>
                <c:pt idx="128">
                  <c:v>1980</c:v>
                </c:pt>
                <c:pt idx="129">
                  <c:v>1990</c:v>
                </c:pt>
                <c:pt idx="130">
                  <c:v>2000</c:v>
                </c:pt>
                <c:pt idx="131">
                  <c:v>2010</c:v>
                </c:pt>
                <c:pt idx="132">
                  <c:v>2020</c:v>
                </c:pt>
                <c:pt idx="133">
                  <c:v>2030</c:v>
                </c:pt>
                <c:pt idx="134">
                  <c:v>2040</c:v>
                </c:pt>
                <c:pt idx="135">
                  <c:v>2050</c:v>
                </c:pt>
                <c:pt idx="136">
                  <c:v>2060</c:v>
                </c:pt>
                <c:pt idx="137">
                  <c:v>2070</c:v>
                </c:pt>
                <c:pt idx="138">
                  <c:v>2080</c:v>
                </c:pt>
                <c:pt idx="139">
                  <c:v>2090</c:v>
                </c:pt>
                <c:pt idx="140">
                  <c:v>2100</c:v>
                </c:pt>
                <c:pt idx="141">
                  <c:v>2110</c:v>
                </c:pt>
                <c:pt idx="142">
                  <c:v>2120</c:v>
                </c:pt>
                <c:pt idx="143">
                  <c:v>2130</c:v>
                </c:pt>
                <c:pt idx="144">
                  <c:v>2140</c:v>
                </c:pt>
                <c:pt idx="145">
                  <c:v>2150</c:v>
                </c:pt>
                <c:pt idx="146">
                  <c:v>2160</c:v>
                </c:pt>
                <c:pt idx="147">
                  <c:v>2170</c:v>
                </c:pt>
                <c:pt idx="148">
                  <c:v>2180</c:v>
                </c:pt>
                <c:pt idx="149">
                  <c:v>2190</c:v>
                </c:pt>
                <c:pt idx="150">
                  <c:v>2200</c:v>
                </c:pt>
                <c:pt idx="151">
                  <c:v>2210</c:v>
                </c:pt>
                <c:pt idx="152">
                  <c:v>2220</c:v>
                </c:pt>
                <c:pt idx="153">
                  <c:v>2230</c:v>
                </c:pt>
                <c:pt idx="154">
                  <c:v>2240</c:v>
                </c:pt>
                <c:pt idx="155">
                  <c:v>2250</c:v>
                </c:pt>
                <c:pt idx="156">
                  <c:v>2260</c:v>
                </c:pt>
                <c:pt idx="157">
                  <c:v>2270</c:v>
                </c:pt>
                <c:pt idx="158">
                  <c:v>2280</c:v>
                </c:pt>
                <c:pt idx="159">
                  <c:v>2290</c:v>
                </c:pt>
                <c:pt idx="160">
                  <c:v>2300</c:v>
                </c:pt>
                <c:pt idx="161">
                  <c:v>2310</c:v>
                </c:pt>
                <c:pt idx="162">
                  <c:v>2320</c:v>
                </c:pt>
                <c:pt idx="163">
                  <c:v>2330</c:v>
                </c:pt>
                <c:pt idx="164">
                  <c:v>2340</c:v>
                </c:pt>
                <c:pt idx="165">
                  <c:v>2350</c:v>
                </c:pt>
                <c:pt idx="166">
                  <c:v>2360</c:v>
                </c:pt>
                <c:pt idx="167">
                  <c:v>2370</c:v>
                </c:pt>
                <c:pt idx="168">
                  <c:v>2380</c:v>
                </c:pt>
                <c:pt idx="169">
                  <c:v>2390</c:v>
                </c:pt>
                <c:pt idx="170">
                  <c:v>2400</c:v>
                </c:pt>
              </c:numCache>
            </c:numRef>
          </c:xVal>
          <c:yVal>
            <c:numRef>
              <c:f>'DM241'!$B$6:$B$176</c:f>
              <c:numCache>
                <c:formatCode>General</c:formatCode>
                <c:ptCount val="171"/>
                <c:pt idx="0">
                  <c:v>97.287875</c:v>
                </c:pt>
                <c:pt idx="1">
                  <c:v>97.282768000000004</c:v>
                </c:pt>
                <c:pt idx="2">
                  <c:v>97.287481</c:v>
                </c:pt>
                <c:pt idx="3">
                  <c:v>97.253090999999998</c:v>
                </c:pt>
                <c:pt idx="4">
                  <c:v>97.273852000000005</c:v>
                </c:pt>
                <c:pt idx="5">
                  <c:v>97.309977000000003</c:v>
                </c:pt>
                <c:pt idx="6">
                  <c:v>97.273065000000003</c:v>
                </c:pt>
                <c:pt idx="7">
                  <c:v>97.325911000000005</c:v>
                </c:pt>
                <c:pt idx="8">
                  <c:v>97.302931000000001</c:v>
                </c:pt>
                <c:pt idx="9">
                  <c:v>97.246523999999994</c:v>
                </c:pt>
                <c:pt idx="10">
                  <c:v>97.270381999999998</c:v>
                </c:pt>
                <c:pt idx="11">
                  <c:v>97.816337000000004</c:v>
                </c:pt>
                <c:pt idx="12">
                  <c:v>97.488308000000004</c:v>
                </c:pt>
                <c:pt idx="13">
                  <c:v>97.459487999999993</c:v>
                </c:pt>
                <c:pt idx="14">
                  <c:v>97.513115999999997</c:v>
                </c:pt>
                <c:pt idx="15">
                  <c:v>97.582294000000005</c:v>
                </c:pt>
                <c:pt idx="16">
                  <c:v>97.707447999999999</c:v>
                </c:pt>
                <c:pt idx="17">
                  <c:v>97.628170999999995</c:v>
                </c:pt>
                <c:pt idx="18">
                  <c:v>97.620703000000006</c:v>
                </c:pt>
                <c:pt idx="19">
                  <c:v>97.896901</c:v>
                </c:pt>
                <c:pt idx="20">
                  <c:v>97.853752999999998</c:v>
                </c:pt>
                <c:pt idx="21">
                  <c:v>98.075627999999995</c:v>
                </c:pt>
                <c:pt idx="22">
                  <c:v>98.026081000000005</c:v>
                </c:pt>
                <c:pt idx="23">
                  <c:v>98.110883999999999</c:v>
                </c:pt>
                <c:pt idx="24">
                  <c:v>98.081164999999999</c:v>
                </c:pt>
                <c:pt idx="25">
                  <c:v>98.121091000000007</c:v>
                </c:pt>
                <c:pt idx="26">
                  <c:v>98.150443999999993</c:v>
                </c:pt>
                <c:pt idx="27">
                  <c:v>98.169736</c:v>
                </c:pt>
                <c:pt idx="28">
                  <c:v>98.178319000000002</c:v>
                </c:pt>
                <c:pt idx="29">
                  <c:v>98.258559000000005</c:v>
                </c:pt>
                <c:pt idx="30">
                  <c:v>98.248024999999998</c:v>
                </c:pt>
                <c:pt idx="31">
                  <c:v>98.273770999999996</c:v>
                </c:pt>
                <c:pt idx="32">
                  <c:v>98.376018000000002</c:v>
                </c:pt>
                <c:pt idx="33">
                  <c:v>98.307760999999999</c:v>
                </c:pt>
                <c:pt idx="34">
                  <c:v>98.348888000000002</c:v>
                </c:pt>
                <c:pt idx="35">
                  <c:v>98.237939999999995</c:v>
                </c:pt>
                <c:pt idx="36">
                  <c:v>98.325408999999993</c:v>
                </c:pt>
                <c:pt idx="37">
                  <c:v>98.466766000000007</c:v>
                </c:pt>
                <c:pt idx="38">
                  <c:v>98.427698000000007</c:v>
                </c:pt>
                <c:pt idx="39">
                  <c:v>98.436115999999998</c:v>
                </c:pt>
                <c:pt idx="40">
                  <c:v>98.384760999999997</c:v>
                </c:pt>
                <c:pt idx="41">
                  <c:v>98.567791999999997</c:v>
                </c:pt>
                <c:pt idx="42">
                  <c:v>98.520206000000002</c:v>
                </c:pt>
                <c:pt idx="43">
                  <c:v>98.546010999999993</c:v>
                </c:pt>
                <c:pt idx="44">
                  <c:v>98.580242999999996</c:v>
                </c:pt>
                <c:pt idx="45">
                  <c:v>98.592220999999995</c:v>
                </c:pt>
                <c:pt idx="46">
                  <c:v>98.626819999999995</c:v>
                </c:pt>
                <c:pt idx="47">
                  <c:v>98.628546999999998</c:v>
                </c:pt>
                <c:pt idx="48">
                  <c:v>98.551002999999994</c:v>
                </c:pt>
                <c:pt idx="49">
                  <c:v>98.605705</c:v>
                </c:pt>
                <c:pt idx="50">
                  <c:v>98.676760999999999</c:v>
                </c:pt>
                <c:pt idx="51">
                  <c:v>98.698151999999993</c:v>
                </c:pt>
                <c:pt idx="52">
                  <c:v>98.654613999999995</c:v>
                </c:pt>
                <c:pt idx="53">
                  <c:v>98.721031999999994</c:v>
                </c:pt>
                <c:pt idx="54">
                  <c:v>98.698555999999996</c:v>
                </c:pt>
                <c:pt idx="55">
                  <c:v>98.720697000000001</c:v>
                </c:pt>
                <c:pt idx="56">
                  <c:v>98.69932</c:v>
                </c:pt>
                <c:pt idx="57">
                  <c:v>98.750957999999997</c:v>
                </c:pt>
                <c:pt idx="58">
                  <c:v>98.820854999999995</c:v>
                </c:pt>
                <c:pt idx="59">
                  <c:v>98.844373000000004</c:v>
                </c:pt>
                <c:pt idx="60">
                  <c:v>98.739624000000006</c:v>
                </c:pt>
                <c:pt idx="61">
                  <c:v>98.799312</c:v>
                </c:pt>
                <c:pt idx="62">
                  <c:v>98.801288</c:v>
                </c:pt>
                <c:pt idx="63">
                  <c:v>98.738733999999994</c:v>
                </c:pt>
                <c:pt idx="64">
                  <c:v>98.837388000000004</c:v>
                </c:pt>
                <c:pt idx="65">
                  <c:v>98.802529000000007</c:v>
                </c:pt>
                <c:pt idx="66">
                  <c:v>98.843461000000005</c:v>
                </c:pt>
                <c:pt idx="67">
                  <c:v>98.920193999999995</c:v>
                </c:pt>
                <c:pt idx="68">
                  <c:v>98.782132000000004</c:v>
                </c:pt>
                <c:pt idx="69">
                  <c:v>98.870358999999993</c:v>
                </c:pt>
                <c:pt idx="70">
                  <c:v>98.849591000000004</c:v>
                </c:pt>
                <c:pt idx="71">
                  <c:v>98.948171000000002</c:v>
                </c:pt>
                <c:pt idx="72">
                  <c:v>98.876751999999996</c:v>
                </c:pt>
                <c:pt idx="73">
                  <c:v>98.941903999999994</c:v>
                </c:pt>
                <c:pt idx="74">
                  <c:v>98.906628999999995</c:v>
                </c:pt>
                <c:pt idx="75">
                  <c:v>98.909733000000003</c:v>
                </c:pt>
                <c:pt idx="76">
                  <c:v>98.894193000000001</c:v>
                </c:pt>
                <c:pt idx="77">
                  <c:v>98.859959000000003</c:v>
                </c:pt>
                <c:pt idx="78">
                  <c:v>98.979635999999999</c:v>
                </c:pt>
                <c:pt idx="79">
                  <c:v>98.901629999999997</c:v>
                </c:pt>
                <c:pt idx="80">
                  <c:v>98.932276999999999</c:v>
                </c:pt>
                <c:pt idx="81">
                  <c:v>98.946151</c:v>
                </c:pt>
                <c:pt idx="82">
                  <c:v>98.929546000000002</c:v>
                </c:pt>
                <c:pt idx="83">
                  <c:v>99.012891999999994</c:v>
                </c:pt>
                <c:pt idx="84">
                  <c:v>99.050144000000003</c:v>
                </c:pt>
                <c:pt idx="85">
                  <c:v>98.958540999999997</c:v>
                </c:pt>
                <c:pt idx="86">
                  <c:v>99.003797000000006</c:v>
                </c:pt>
                <c:pt idx="87">
                  <c:v>99.033514999999994</c:v>
                </c:pt>
                <c:pt idx="88">
                  <c:v>99.072466000000006</c:v>
                </c:pt>
                <c:pt idx="89">
                  <c:v>99.097059000000002</c:v>
                </c:pt>
                <c:pt idx="90">
                  <c:v>99.069627999999994</c:v>
                </c:pt>
                <c:pt idx="91">
                  <c:v>99.136312000000004</c:v>
                </c:pt>
                <c:pt idx="92">
                  <c:v>99.025717999999998</c:v>
                </c:pt>
                <c:pt idx="93">
                  <c:v>99.093599999999995</c:v>
                </c:pt>
                <c:pt idx="94">
                  <c:v>99.064166999999998</c:v>
                </c:pt>
                <c:pt idx="95">
                  <c:v>99.017127000000002</c:v>
                </c:pt>
                <c:pt idx="96">
                  <c:v>99.033171999999993</c:v>
                </c:pt>
                <c:pt idx="97">
                  <c:v>99.042306999999994</c:v>
                </c:pt>
                <c:pt idx="98">
                  <c:v>99.093455000000006</c:v>
                </c:pt>
                <c:pt idx="99">
                  <c:v>99.072879</c:v>
                </c:pt>
                <c:pt idx="100">
                  <c:v>99.153717</c:v>
                </c:pt>
                <c:pt idx="101">
                  <c:v>99.188107000000002</c:v>
                </c:pt>
                <c:pt idx="102">
                  <c:v>99.136089999999996</c:v>
                </c:pt>
                <c:pt idx="103">
                  <c:v>99.149842000000007</c:v>
                </c:pt>
                <c:pt idx="104">
                  <c:v>99.134928000000002</c:v>
                </c:pt>
                <c:pt idx="105">
                  <c:v>99.155467999999999</c:v>
                </c:pt>
                <c:pt idx="106">
                  <c:v>98.998816000000005</c:v>
                </c:pt>
                <c:pt idx="107">
                  <c:v>99.110325000000003</c:v>
                </c:pt>
                <c:pt idx="108">
                  <c:v>99.188985000000002</c:v>
                </c:pt>
                <c:pt idx="109">
                  <c:v>99.205631999999994</c:v>
                </c:pt>
                <c:pt idx="110">
                  <c:v>99.198899999999995</c:v>
                </c:pt>
                <c:pt idx="111">
                  <c:v>99.201677000000004</c:v>
                </c:pt>
                <c:pt idx="112">
                  <c:v>99.274687999999998</c:v>
                </c:pt>
                <c:pt idx="113">
                  <c:v>99.200828999999999</c:v>
                </c:pt>
                <c:pt idx="114">
                  <c:v>99.157043999999999</c:v>
                </c:pt>
                <c:pt idx="115">
                  <c:v>99.172860999999997</c:v>
                </c:pt>
                <c:pt idx="116">
                  <c:v>99.107473999999996</c:v>
                </c:pt>
                <c:pt idx="117">
                  <c:v>99.096097</c:v>
                </c:pt>
                <c:pt idx="118">
                  <c:v>99.133080000000007</c:v>
                </c:pt>
                <c:pt idx="119">
                  <c:v>99.066104999999993</c:v>
                </c:pt>
                <c:pt idx="120">
                  <c:v>99.137798000000004</c:v>
                </c:pt>
                <c:pt idx="121">
                  <c:v>99.163696000000002</c:v>
                </c:pt>
                <c:pt idx="122">
                  <c:v>99.186969000000005</c:v>
                </c:pt>
                <c:pt idx="123">
                  <c:v>99.142887999999999</c:v>
                </c:pt>
                <c:pt idx="124">
                  <c:v>99.162808999999996</c:v>
                </c:pt>
                <c:pt idx="125">
                  <c:v>99.211841000000007</c:v>
                </c:pt>
                <c:pt idx="126">
                  <c:v>99.175916999999998</c:v>
                </c:pt>
                <c:pt idx="127">
                  <c:v>99.159238000000002</c:v>
                </c:pt>
                <c:pt idx="128">
                  <c:v>99.244782999999998</c:v>
                </c:pt>
                <c:pt idx="129">
                  <c:v>99.096090000000004</c:v>
                </c:pt>
                <c:pt idx="130">
                  <c:v>99.088553000000005</c:v>
                </c:pt>
                <c:pt idx="131">
                  <c:v>99.066458999999995</c:v>
                </c:pt>
                <c:pt idx="132">
                  <c:v>99.025020999999995</c:v>
                </c:pt>
                <c:pt idx="133">
                  <c:v>99.081788000000003</c:v>
                </c:pt>
                <c:pt idx="134">
                  <c:v>99.070848999999995</c:v>
                </c:pt>
                <c:pt idx="135">
                  <c:v>99.149398000000005</c:v>
                </c:pt>
                <c:pt idx="136">
                  <c:v>99.157105000000001</c:v>
                </c:pt>
                <c:pt idx="137">
                  <c:v>99.209113000000002</c:v>
                </c:pt>
                <c:pt idx="138">
                  <c:v>99.297242999999995</c:v>
                </c:pt>
                <c:pt idx="139">
                  <c:v>99.291638000000006</c:v>
                </c:pt>
                <c:pt idx="140">
                  <c:v>99.295908999999995</c:v>
                </c:pt>
                <c:pt idx="141">
                  <c:v>99.356519000000006</c:v>
                </c:pt>
                <c:pt idx="142">
                  <c:v>99.337588999999994</c:v>
                </c:pt>
                <c:pt idx="143">
                  <c:v>99.267960000000002</c:v>
                </c:pt>
                <c:pt idx="144">
                  <c:v>99.203226999999998</c:v>
                </c:pt>
                <c:pt idx="145">
                  <c:v>99.114165999999997</c:v>
                </c:pt>
                <c:pt idx="146">
                  <c:v>99.074520000000007</c:v>
                </c:pt>
                <c:pt idx="147">
                  <c:v>99.031921999999994</c:v>
                </c:pt>
                <c:pt idx="148">
                  <c:v>99.098875000000007</c:v>
                </c:pt>
                <c:pt idx="149">
                  <c:v>99.007064999999997</c:v>
                </c:pt>
                <c:pt idx="150">
                  <c:v>99.017062999999993</c:v>
                </c:pt>
                <c:pt idx="151">
                  <c:v>99.044597999999993</c:v>
                </c:pt>
                <c:pt idx="152">
                  <c:v>99.049985000000007</c:v>
                </c:pt>
                <c:pt idx="153">
                  <c:v>99.127526000000003</c:v>
                </c:pt>
                <c:pt idx="154">
                  <c:v>99.216113000000007</c:v>
                </c:pt>
                <c:pt idx="155">
                  <c:v>99.179924</c:v>
                </c:pt>
                <c:pt idx="156">
                  <c:v>99.327394999999996</c:v>
                </c:pt>
                <c:pt idx="157">
                  <c:v>99.331783999999999</c:v>
                </c:pt>
                <c:pt idx="158">
                  <c:v>99.235416999999998</c:v>
                </c:pt>
                <c:pt idx="159">
                  <c:v>99.295820000000006</c:v>
                </c:pt>
                <c:pt idx="160">
                  <c:v>99.247878</c:v>
                </c:pt>
                <c:pt idx="161">
                  <c:v>99.285745000000006</c:v>
                </c:pt>
                <c:pt idx="162">
                  <c:v>99.202079999999995</c:v>
                </c:pt>
                <c:pt idx="163">
                  <c:v>99.272886999999997</c:v>
                </c:pt>
                <c:pt idx="164">
                  <c:v>99.187972000000002</c:v>
                </c:pt>
                <c:pt idx="165">
                  <c:v>99.122069999999994</c:v>
                </c:pt>
                <c:pt idx="166">
                  <c:v>99.030158</c:v>
                </c:pt>
                <c:pt idx="167">
                  <c:v>99.173130999999998</c:v>
                </c:pt>
                <c:pt idx="168">
                  <c:v>99.098438999999999</c:v>
                </c:pt>
                <c:pt idx="169">
                  <c:v>99.050608999999994</c:v>
                </c:pt>
                <c:pt idx="170">
                  <c:v>99.040824000000001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F-48A3-B0D9-D439F1E4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703"/>
        <c:axId val="11210780"/>
      </c:scatterChart>
      <c:valAx>
        <c:axId val="7621703"/>
        <c:scaling>
          <c:orientation val="minMax"/>
          <c:max val="2400"/>
          <c:min val="7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11210780"/>
        <c:crosses val="autoZero"/>
        <c:crossBetween val="midCat"/>
      </c:valAx>
      <c:valAx>
        <c:axId val="112107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762170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NIRPS throughput in WFS-channel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9432120674399"/>
          <c:y val="0.103852444121388"/>
          <c:w val="0.816659272404614"/>
          <c:h val="0.70779574777394205"/>
        </c:manualLayout>
      </c:layout>
      <c:scatterChart>
        <c:scatterStyle val="lineMarker"/>
        <c:varyColors val="0"/>
        <c:ser>
          <c:idx val="0"/>
          <c:order val="0"/>
          <c:tx>
            <c:v>  NIRPS WFS</c:v>
          </c:tx>
          <c:spPr>
            <a:ln w="3168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'FE WFS'!$A$12:$A$40</c:f>
              <c:numCache>
                <c:formatCode>0</c:formatCode>
                <c:ptCount val="29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</c:numCache>
            </c:numRef>
          </c:xVal>
          <c:yVal>
            <c:numRef>
              <c:f>'FE WFS'!$D$12:$D$40</c:f>
              <c:numCache>
                <c:formatCode>0.000</c:formatCode>
                <c:ptCount val="29"/>
                <c:pt idx="0">
                  <c:v>0.81653920999927199</c:v>
                </c:pt>
                <c:pt idx="1">
                  <c:v>0.81509253424941086</c:v>
                </c:pt>
                <c:pt idx="2">
                  <c:v>0.81683541906243806</c:v>
                </c:pt>
                <c:pt idx="3">
                  <c:v>0.81387058985561367</c:v>
                </c:pt>
                <c:pt idx="4">
                  <c:v>0.80942392299792087</c:v>
                </c:pt>
                <c:pt idx="5">
                  <c:v>0.80509854252349666</c:v>
                </c:pt>
                <c:pt idx="6">
                  <c:v>0.79942043397472862</c:v>
                </c:pt>
                <c:pt idx="7">
                  <c:v>0.80185116089362607</c:v>
                </c:pt>
                <c:pt idx="8">
                  <c:v>0.79639453302425534</c:v>
                </c:pt>
                <c:pt idx="9">
                  <c:v>0.80193817704949766</c:v>
                </c:pt>
                <c:pt idx="10">
                  <c:v>0.80348272989616754</c:v>
                </c:pt>
                <c:pt idx="11">
                  <c:v>0.80810501625987652</c:v>
                </c:pt>
                <c:pt idx="12">
                  <c:v>0.80655547737299949</c:v>
                </c:pt>
                <c:pt idx="13">
                  <c:v>0.80988883617309804</c:v>
                </c:pt>
                <c:pt idx="14">
                  <c:v>0.80813954569825219</c:v>
                </c:pt>
                <c:pt idx="15">
                  <c:v>0.8089301348308976</c:v>
                </c:pt>
                <c:pt idx="16">
                  <c:v>0.80918944770784296</c:v>
                </c:pt>
                <c:pt idx="17">
                  <c:v>0.8081603138907627</c:v>
                </c:pt>
                <c:pt idx="18">
                  <c:v>0.80429190254910499</c:v>
                </c:pt>
                <c:pt idx="19">
                  <c:v>0.81195186093658223</c:v>
                </c:pt>
                <c:pt idx="20">
                  <c:v>0.80786325811529414</c:v>
                </c:pt>
                <c:pt idx="21">
                  <c:v>0.80933215551957749</c:v>
                </c:pt>
                <c:pt idx="22">
                  <c:v>0.80956494068264961</c:v>
                </c:pt>
                <c:pt idx="23">
                  <c:v>0.80967180268564476</c:v>
                </c:pt>
                <c:pt idx="24">
                  <c:v>0.80783990929139593</c:v>
                </c:pt>
                <c:pt idx="25">
                  <c:v>0.79024756809806018</c:v>
                </c:pt>
                <c:pt idx="26">
                  <c:v>0.75297685680766169</c:v>
                </c:pt>
                <c:pt idx="27">
                  <c:v>0.41814036193387416</c:v>
                </c:pt>
                <c:pt idx="28">
                  <c:v>1.5940036810491331E-2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71-4CC1-8717-37D4B6366090}"/>
            </c:ext>
          </c:extLst>
        </c:ser>
        <c:ser>
          <c:idx val="1"/>
          <c:order val="1"/>
          <c:tx>
            <c:v>  NIRPS+TEL WFS</c:v>
          </c:tx>
          <c:spPr>
            <a:ln w="31680">
              <a:solidFill>
                <a:srgbClr val="558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Total!$A$6:$A$176</c:f>
              <c:numCache>
                <c:formatCode>0</c:formatCode>
                <c:ptCount val="17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  <c:pt idx="111">
                  <c:v>1810</c:v>
                </c:pt>
                <c:pt idx="112">
                  <c:v>1820</c:v>
                </c:pt>
                <c:pt idx="113">
                  <c:v>1830</c:v>
                </c:pt>
                <c:pt idx="114">
                  <c:v>1840</c:v>
                </c:pt>
                <c:pt idx="115">
                  <c:v>1850</c:v>
                </c:pt>
                <c:pt idx="116">
                  <c:v>1860</c:v>
                </c:pt>
                <c:pt idx="117">
                  <c:v>1870</c:v>
                </c:pt>
                <c:pt idx="118">
                  <c:v>1880</c:v>
                </c:pt>
                <c:pt idx="119">
                  <c:v>1890</c:v>
                </c:pt>
                <c:pt idx="120">
                  <c:v>1900</c:v>
                </c:pt>
                <c:pt idx="121">
                  <c:v>1910</c:v>
                </c:pt>
                <c:pt idx="122">
                  <c:v>1920</c:v>
                </c:pt>
                <c:pt idx="123">
                  <c:v>1930</c:v>
                </c:pt>
                <c:pt idx="124">
                  <c:v>1940</c:v>
                </c:pt>
                <c:pt idx="125">
                  <c:v>1950</c:v>
                </c:pt>
                <c:pt idx="126">
                  <c:v>1960</c:v>
                </c:pt>
                <c:pt idx="127">
                  <c:v>1970</c:v>
                </c:pt>
                <c:pt idx="128">
                  <c:v>1980</c:v>
                </c:pt>
                <c:pt idx="129">
                  <c:v>1990</c:v>
                </c:pt>
                <c:pt idx="130">
                  <c:v>2000</c:v>
                </c:pt>
                <c:pt idx="131">
                  <c:v>2010</c:v>
                </c:pt>
                <c:pt idx="132">
                  <c:v>2020</c:v>
                </c:pt>
                <c:pt idx="133">
                  <c:v>2030</c:v>
                </c:pt>
                <c:pt idx="134">
                  <c:v>2040</c:v>
                </c:pt>
                <c:pt idx="135">
                  <c:v>2050</c:v>
                </c:pt>
                <c:pt idx="136">
                  <c:v>2060</c:v>
                </c:pt>
                <c:pt idx="137">
                  <c:v>2070</c:v>
                </c:pt>
                <c:pt idx="138">
                  <c:v>2080</c:v>
                </c:pt>
                <c:pt idx="139">
                  <c:v>2090</c:v>
                </c:pt>
                <c:pt idx="140">
                  <c:v>2100</c:v>
                </c:pt>
                <c:pt idx="141">
                  <c:v>2110</c:v>
                </c:pt>
                <c:pt idx="142">
                  <c:v>2120</c:v>
                </c:pt>
                <c:pt idx="143">
                  <c:v>2130</c:v>
                </c:pt>
                <c:pt idx="144">
                  <c:v>2140</c:v>
                </c:pt>
                <c:pt idx="145">
                  <c:v>2150</c:v>
                </c:pt>
                <c:pt idx="146">
                  <c:v>2160</c:v>
                </c:pt>
                <c:pt idx="147">
                  <c:v>2170</c:v>
                </c:pt>
                <c:pt idx="148">
                  <c:v>2180</c:v>
                </c:pt>
                <c:pt idx="149">
                  <c:v>2190</c:v>
                </c:pt>
                <c:pt idx="150">
                  <c:v>2200</c:v>
                </c:pt>
                <c:pt idx="151">
                  <c:v>2210</c:v>
                </c:pt>
                <c:pt idx="152">
                  <c:v>2220</c:v>
                </c:pt>
                <c:pt idx="153">
                  <c:v>2230</c:v>
                </c:pt>
                <c:pt idx="154">
                  <c:v>2240</c:v>
                </c:pt>
                <c:pt idx="155">
                  <c:v>2250</c:v>
                </c:pt>
                <c:pt idx="156">
                  <c:v>2260</c:v>
                </c:pt>
                <c:pt idx="157">
                  <c:v>2270</c:v>
                </c:pt>
                <c:pt idx="158">
                  <c:v>2280</c:v>
                </c:pt>
                <c:pt idx="159">
                  <c:v>2290</c:v>
                </c:pt>
                <c:pt idx="160">
                  <c:v>2300</c:v>
                </c:pt>
                <c:pt idx="161">
                  <c:v>2310</c:v>
                </c:pt>
                <c:pt idx="162">
                  <c:v>2320</c:v>
                </c:pt>
                <c:pt idx="163">
                  <c:v>2330</c:v>
                </c:pt>
                <c:pt idx="164">
                  <c:v>2340</c:v>
                </c:pt>
                <c:pt idx="165">
                  <c:v>2350</c:v>
                </c:pt>
                <c:pt idx="166">
                  <c:v>2360</c:v>
                </c:pt>
                <c:pt idx="167">
                  <c:v>2370</c:v>
                </c:pt>
                <c:pt idx="168">
                  <c:v>2380</c:v>
                </c:pt>
                <c:pt idx="169">
                  <c:v>2390</c:v>
                </c:pt>
                <c:pt idx="170">
                  <c:v>2400</c:v>
                </c:pt>
              </c:numCache>
            </c:numRef>
          </c:xVal>
          <c:yVal>
            <c:numRef>
              <c:f>Total!$K$6:$K$176</c:f>
              <c:numCache>
                <c:formatCode>0.000</c:formatCode>
                <c:ptCount val="171"/>
                <c:pt idx="0">
                  <c:v>0.63559122257233591</c:v>
                </c:pt>
                <c:pt idx="1">
                  <c:v>0.62706286933632105</c:v>
                </c:pt>
                <c:pt idx="2">
                  <c:v>0.62083217689515779</c:v>
                </c:pt>
                <c:pt idx="3">
                  <c:v>0.61053135427074468</c:v>
                </c:pt>
                <c:pt idx="4">
                  <c:v>0.59887708168669607</c:v>
                </c:pt>
                <c:pt idx="5">
                  <c:v>0.58740649227396813</c:v>
                </c:pt>
                <c:pt idx="6">
                  <c:v>0.57500641682357856</c:v>
                </c:pt>
                <c:pt idx="7">
                  <c:v>0.56826325598009531</c:v>
                </c:pt>
                <c:pt idx="8">
                  <c:v>0.55660744681207186</c:v>
                </c:pt>
                <c:pt idx="9">
                  <c:v>0.55298164971631281</c:v>
                </c:pt>
                <c:pt idx="10">
                  <c:v>0.54797506723950251</c:v>
                </c:pt>
                <c:pt idx="11">
                  <c:v>0.54616376139858192</c:v>
                </c:pt>
                <c:pt idx="12">
                  <c:v>0.54216152866099176</c:v>
                </c:pt>
                <c:pt idx="13">
                  <c:v>0.54354920774743753</c:v>
                </c:pt>
                <c:pt idx="14">
                  <c:v>0.5438136799676232</c:v>
                </c:pt>
                <c:pt idx="15">
                  <c:v>0.54778641092014557</c:v>
                </c:pt>
                <c:pt idx="16">
                  <c:v>0.55317152829044913</c:v>
                </c:pt>
                <c:pt idx="17">
                  <c:v>0.5590841604766601</c:v>
                </c:pt>
                <c:pt idx="18">
                  <c:v>0.56394075610090244</c:v>
                </c:pt>
                <c:pt idx="19">
                  <c:v>0.57091318001024804</c:v>
                </c:pt>
                <c:pt idx="20">
                  <c:v>0.57642835068846832</c:v>
                </c:pt>
                <c:pt idx="21">
                  <c:v>0.58549283852846756</c:v>
                </c:pt>
                <c:pt idx="22">
                  <c:v>0.59373358972376999</c:v>
                </c:pt>
                <c:pt idx="23">
                  <c:v>0.60166983140968189</c:v>
                </c:pt>
                <c:pt idx="24">
                  <c:v>0.60759180388964051</c:v>
                </c:pt>
                <c:pt idx="25">
                  <c:v>0.60114291072928172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71-4CC1-8717-37D4B636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0212"/>
        <c:axId val="34720003"/>
      </c:scatterChart>
      <c:valAx>
        <c:axId val="37770212"/>
        <c:scaling>
          <c:orientation val="minMax"/>
          <c:max val="950"/>
          <c:min val="7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rot="-2700000"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34720003"/>
        <c:crosses val="autoZero"/>
        <c:crossBetween val="midCat"/>
        <c:majorUnit val="50"/>
        <c:minorUnit val="50"/>
      </c:valAx>
      <c:valAx>
        <c:axId val="34720003"/>
        <c:scaling>
          <c:orientation val="minMax"/>
          <c:max val="0.9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Throughput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rot="-2700000"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37770212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37655279503105599"/>
          <c:y val="0.33463565328002898"/>
          <c:w val="0.27513726360157498"/>
          <c:h val="0.190186278964107"/>
        </c:manualLayout>
      </c:layout>
      <c:overlay val="0"/>
      <c:spPr>
        <a:solidFill>
          <a:srgbClr val="FFFFFF"/>
        </a:solidFill>
        <a:ln w="6480">
          <a:solidFill>
            <a:srgbClr val="000000"/>
          </a:solidFill>
          <a:round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BBAR coatings Front-End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639840418214307E-2"/>
          <c:y val="0.106906655504395"/>
          <c:w val="0.90284083092584999"/>
          <c:h val="0.76835496023440797"/>
        </c:manualLayout>
      </c:layout>
      <c:scatterChart>
        <c:scatterStyle val="lineMarker"/>
        <c:varyColors val="0"/>
        <c:ser>
          <c:idx val="0"/>
          <c:order val="0"/>
          <c:tx>
            <c:v>ADC 5381</c:v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'OPTIMAX coating'!$A$11:$A$121</c:f>
              <c:numCache>
                <c:formatCode>General</c:formatCode>
                <c:ptCount val="11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</c:numCache>
            </c:numRef>
          </c:xVal>
          <c:yVal>
            <c:numRef>
              <c:f>'OPTIMAX coating'!$B$11:$B$121</c:f>
              <c:numCache>
                <c:formatCode>0.000</c:formatCode>
                <c:ptCount val="111"/>
                <c:pt idx="0">
                  <c:v>0.99456509999999998</c:v>
                </c:pt>
                <c:pt idx="1">
                  <c:v>0.99754140000000002</c:v>
                </c:pt>
                <c:pt idx="2">
                  <c:v>0.99740200000000001</c:v>
                </c:pt>
                <c:pt idx="3">
                  <c:v>0.99583739999999998</c:v>
                </c:pt>
                <c:pt idx="4">
                  <c:v>0.99417759999999999</c:v>
                </c:pt>
                <c:pt idx="5">
                  <c:v>0.99282110000000001</c:v>
                </c:pt>
                <c:pt idx="6">
                  <c:v>0.99203180000000002</c:v>
                </c:pt>
                <c:pt idx="7">
                  <c:v>0.99200330000000003</c:v>
                </c:pt>
                <c:pt idx="8">
                  <c:v>0.99251739999999999</c:v>
                </c:pt>
                <c:pt idx="9">
                  <c:v>0.99324080000000003</c:v>
                </c:pt>
                <c:pt idx="10">
                  <c:v>0.99396759999999995</c:v>
                </c:pt>
                <c:pt idx="11">
                  <c:v>0.99462499999999998</c:v>
                </c:pt>
                <c:pt idx="12">
                  <c:v>0.99516400000000005</c:v>
                </c:pt>
                <c:pt idx="13">
                  <c:v>0.99551000000000001</c:v>
                </c:pt>
                <c:pt idx="14">
                  <c:v>0.99553999999999998</c:v>
                </c:pt>
                <c:pt idx="15">
                  <c:v>0.9952164</c:v>
                </c:pt>
                <c:pt idx="16">
                  <c:v>0.99465550000000003</c:v>
                </c:pt>
                <c:pt idx="17">
                  <c:v>0.99400469999999996</c:v>
                </c:pt>
                <c:pt idx="18">
                  <c:v>0.99334169999999999</c:v>
                </c:pt>
                <c:pt idx="19">
                  <c:v>0.9926895</c:v>
                </c:pt>
                <c:pt idx="20">
                  <c:v>0.99206209999999995</c:v>
                </c:pt>
                <c:pt idx="21">
                  <c:v>0.99147379999999996</c:v>
                </c:pt>
                <c:pt idx="22">
                  <c:v>0.99094479999999996</c:v>
                </c:pt>
                <c:pt idx="23">
                  <c:v>0.99050470000000002</c:v>
                </c:pt>
                <c:pt idx="24">
                  <c:v>0.99017820000000001</c:v>
                </c:pt>
                <c:pt idx="25">
                  <c:v>0.98997610000000003</c:v>
                </c:pt>
                <c:pt idx="26">
                  <c:v>0.98989079999999996</c:v>
                </c:pt>
                <c:pt idx="27">
                  <c:v>0.98989959999999999</c:v>
                </c:pt>
                <c:pt idx="28">
                  <c:v>0.98997539999999995</c:v>
                </c:pt>
                <c:pt idx="29">
                  <c:v>0.99009780000000003</c:v>
                </c:pt>
                <c:pt idx="30">
                  <c:v>0.99025390000000002</c:v>
                </c:pt>
                <c:pt idx="31">
                  <c:v>0.9904345</c:v>
                </c:pt>
                <c:pt idx="32">
                  <c:v>0.99063290000000004</c:v>
                </c:pt>
                <c:pt idx="33">
                  <c:v>0.99084329999999998</c:v>
                </c:pt>
                <c:pt idx="34">
                  <c:v>0.99105790000000005</c:v>
                </c:pt>
                <c:pt idx="35">
                  <c:v>0.99126270000000005</c:v>
                </c:pt>
                <c:pt idx="36">
                  <c:v>0.99144460000000001</c:v>
                </c:pt>
                <c:pt idx="37">
                  <c:v>0.99159410000000003</c:v>
                </c:pt>
                <c:pt idx="38">
                  <c:v>0.99170510000000001</c:v>
                </c:pt>
                <c:pt idx="39">
                  <c:v>0.99177499999999996</c:v>
                </c:pt>
                <c:pt idx="40">
                  <c:v>0.9918034</c:v>
                </c:pt>
                <c:pt idx="41">
                  <c:v>0.99179260000000002</c:v>
                </c:pt>
                <c:pt idx="42">
                  <c:v>0.99174660000000003</c:v>
                </c:pt>
                <c:pt idx="43">
                  <c:v>0.99167050000000001</c:v>
                </c:pt>
                <c:pt idx="44">
                  <c:v>0.99156849999999996</c:v>
                </c:pt>
                <c:pt idx="45">
                  <c:v>0.99144480000000001</c:v>
                </c:pt>
                <c:pt idx="46">
                  <c:v>0.99130269999999998</c:v>
                </c:pt>
                <c:pt idx="47">
                  <c:v>0.99114519999999995</c:v>
                </c:pt>
                <c:pt idx="48">
                  <c:v>0.99097449999999998</c:v>
                </c:pt>
                <c:pt idx="49">
                  <c:v>0.99079269999999997</c:v>
                </c:pt>
                <c:pt idx="50">
                  <c:v>0.99060119999999996</c:v>
                </c:pt>
                <c:pt idx="51">
                  <c:v>0.99040150000000005</c:v>
                </c:pt>
                <c:pt idx="52">
                  <c:v>0.99019469999999998</c:v>
                </c:pt>
                <c:pt idx="53">
                  <c:v>0.98998240000000004</c:v>
                </c:pt>
                <c:pt idx="54">
                  <c:v>0.98976580000000003</c:v>
                </c:pt>
                <c:pt idx="55">
                  <c:v>0.98954589999999998</c:v>
                </c:pt>
                <c:pt idx="56">
                  <c:v>0.98932350000000002</c:v>
                </c:pt>
                <c:pt idx="57">
                  <c:v>0.98909930000000001</c:v>
                </c:pt>
                <c:pt idx="58">
                  <c:v>0.98887380000000003</c:v>
                </c:pt>
                <c:pt idx="59">
                  <c:v>0.98864759999999996</c:v>
                </c:pt>
                <c:pt idx="60">
                  <c:v>0.98842110000000005</c:v>
                </c:pt>
                <c:pt idx="61">
                  <c:v>0.98819480000000004</c:v>
                </c:pt>
                <c:pt idx="62">
                  <c:v>0.98796910000000004</c:v>
                </c:pt>
                <c:pt idx="63">
                  <c:v>0.98774439999999997</c:v>
                </c:pt>
                <c:pt idx="64">
                  <c:v>0.98752099999999998</c:v>
                </c:pt>
                <c:pt idx="65">
                  <c:v>0.9872995</c:v>
                </c:pt>
                <c:pt idx="66">
                  <c:v>0.98708019999999996</c:v>
                </c:pt>
                <c:pt idx="67">
                  <c:v>0.98686359999999995</c:v>
                </c:pt>
                <c:pt idx="68">
                  <c:v>0.98665029999999998</c:v>
                </c:pt>
                <c:pt idx="69">
                  <c:v>0.98644080000000001</c:v>
                </c:pt>
                <c:pt idx="70">
                  <c:v>0.9862358</c:v>
                </c:pt>
                <c:pt idx="71">
                  <c:v>0.98603600000000002</c:v>
                </c:pt>
                <c:pt idx="72">
                  <c:v>0.98584210000000005</c:v>
                </c:pt>
                <c:pt idx="73">
                  <c:v>0.98565449999999999</c:v>
                </c:pt>
                <c:pt idx="74">
                  <c:v>0.98547399999999996</c:v>
                </c:pt>
                <c:pt idx="75">
                  <c:v>0.98530099999999998</c:v>
                </c:pt>
                <c:pt idx="76">
                  <c:v>0.98513620000000002</c:v>
                </c:pt>
                <c:pt idx="77">
                  <c:v>0.98498050000000004</c:v>
                </c:pt>
                <c:pt idx="78">
                  <c:v>0.9848344</c:v>
                </c:pt>
                <c:pt idx="79">
                  <c:v>0.98469879999999999</c:v>
                </c:pt>
                <c:pt idx="80">
                  <c:v>0.98457439999999996</c:v>
                </c:pt>
                <c:pt idx="81">
                  <c:v>0.98446210000000001</c:v>
                </c:pt>
                <c:pt idx="82">
                  <c:v>0.98436270000000003</c:v>
                </c:pt>
                <c:pt idx="83">
                  <c:v>0.98427719999999996</c:v>
                </c:pt>
                <c:pt idx="84">
                  <c:v>0.98420620000000003</c:v>
                </c:pt>
                <c:pt idx="85">
                  <c:v>0.98415079999999999</c:v>
                </c:pt>
                <c:pt idx="86">
                  <c:v>0.98411159999999998</c:v>
                </c:pt>
                <c:pt idx="87">
                  <c:v>0.98408949999999995</c:v>
                </c:pt>
                <c:pt idx="88">
                  <c:v>0.98408510000000005</c:v>
                </c:pt>
                <c:pt idx="89">
                  <c:v>0.98409860000000005</c:v>
                </c:pt>
                <c:pt idx="90">
                  <c:v>0.98412999999999995</c:v>
                </c:pt>
                <c:pt idx="91">
                  <c:v>0.98417960000000004</c:v>
                </c:pt>
                <c:pt idx="92">
                  <c:v>0.98424739999999999</c:v>
                </c:pt>
                <c:pt idx="93">
                  <c:v>0.98433340000000003</c:v>
                </c:pt>
                <c:pt idx="94">
                  <c:v>0.98443760000000002</c:v>
                </c:pt>
                <c:pt idx="95">
                  <c:v>0.98455990000000004</c:v>
                </c:pt>
                <c:pt idx="96">
                  <c:v>0.98470020000000003</c:v>
                </c:pt>
                <c:pt idx="97">
                  <c:v>0.98485829999999996</c:v>
                </c:pt>
                <c:pt idx="98">
                  <c:v>0.98503410000000002</c:v>
                </c:pt>
                <c:pt idx="99">
                  <c:v>0.98522710000000002</c:v>
                </c:pt>
                <c:pt idx="100">
                  <c:v>0.98543709999999995</c:v>
                </c:pt>
                <c:pt idx="101">
                  <c:v>0.98566370000000003</c:v>
                </c:pt>
                <c:pt idx="102">
                  <c:v>0.98590549999999999</c:v>
                </c:pt>
                <c:pt idx="103">
                  <c:v>0.9861605</c:v>
                </c:pt>
                <c:pt idx="104">
                  <c:v>0.98642649999999998</c:v>
                </c:pt>
                <c:pt idx="105">
                  <c:v>0.9867011</c:v>
                </c:pt>
                <c:pt idx="106">
                  <c:v>0.98698209999999997</c:v>
                </c:pt>
                <c:pt idx="107">
                  <c:v>0.98726729999999996</c:v>
                </c:pt>
                <c:pt idx="108">
                  <c:v>0.98755420000000005</c:v>
                </c:pt>
                <c:pt idx="109">
                  <c:v>0.98784090000000002</c:v>
                </c:pt>
                <c:pt idx="110">
                  <c:v>0.98812529999999998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3-4862-BEB6-13B2BF88052D}"/>
            </c:ext>
          </c:extLst>
        </c:ser>
        <c:ser>
          <c:idx val="1"/>
          <c:order val="1"/>
          <c:tx>
            <c:v>ADC 5372</c:v>
          </c:tx>
          <c:spPr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'OPTIMAX coating'!$A$11:$A$121</c:f>
              <c:numCache>
                <c:formatCode>General</c:formatCode>
                <c:ptCount val="11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</c:numCache>
            </c:numRef>
          </c:xVal>
          <c:yVal>
            <c:numRef>
              <c:f>'OPTIMAX coating'!$C$11:$C$121</c:f>
              <c:numCache>
                <c:formatCode>0.000</c:formatCode>
                <c:ptCount val="111"/>
                <c:pt idx="0">
                  <c:v>0.9962164</c:v>
                </c:pt>
                <c:pt idx="1">
                  <c:v>0.99625319999999995</c:v>
                </c:pt>
                <c:pt idx="2">
                  <c:v>0.99519360000000001</c:v>
                </c:pt>
                <c:pt idx="3">
                  <c:v>0.99390509999999999</c:v>
                </c:pt>
                <c:pt idx="4">
                  <c:v>0.99288410000000005</c:v>
                </c:pt>
                <c:pt idx="5">
                  <c:v>0.99237819999999999</c:v>
                </c:pt>
                <c:pt idx="6">
                  <c:v>0.99223879999999998</c:v>
                </c:pt>
                <c:pt idx="7">
                  <c:v>0.99227880000000002</c:v>
                </c:pt>
                <c:pt idx="8">
                  <c:v>0.99237869999999995</c:v>
                </c:pt>
                <c:pt idx="9">
                  <c:v>0.99247439999999998</c:v>
                </c:pt>
                <c:pt idx="10">
                  <c:v>0.99252790000000002</c:v>
                </c:pt>
                <c:pt idx="11">
                  <c:v>0.99250570000000005</c:v>
                </c:pt>
                <c:pt idx="12">
                  <c:v>0.99236860000000005</c:v>
                </c:pt>
                <c:pt idx="13">
                  <c:v>0.99207279999999998</c:v>
                </c:pt>
                <c:pt idx="14">
                  <c:v>0.99164110000000005</c:v>
                </c:pt>
                <c:pt idx="15">
                  <c:v>0.99114519999999995</c:v>
                </c:pt>
                <c:pt idx="16">
                  <c:v>0.99065979999999998</c:v>
                </c:pt>
                <c:pt idx="17">
                  <c:v>0.99024069999999997</c:v>
                </c:pt>
                <c:pt idx="18">
                  <c:v>0.98991850000000003</c:v>
                </c:pt>
                <c:pt idx="19">
                  <c:v>0.98970329999999995</c:v>
                </c:pt>
                <c:pt idx="20">
                  <c:v>0.98957870000000003</c:v>
                </c:pt>
                <c:pt idx="21">
                  <c:v>0.98951880000000003</c:v>
                </c:pt>
                <c:pt idx="22">
                  <c:v>0.98950800000000005</c:v>
                </c:pt>
                <c:pt idx="23">
                  <c:v>0.98953679999999999</c:v>
                </c:pt>
                <c:pt idx="24">
                  <c:v>0.98959850000000005</c:v>
                </c:pt>
                <c:pt idx="25">
                  <c:v>0.98968909999999999</c:v>
                </c:pt>
                <c:pt idx="26">
                  <c:v>0.9898055</c:v>
                </c:pt>
                <c:pt idx="27">
                  <c:v>0.98994689999999996</c:v>
                </c:pt>
                <c:pt idx="28">
                  <c:v>0.99012909999999998</c:v>
                </c:pt>
                <c:pt idx="29">
                  <c:v>0.99035329999999999</c:v>
                </c:pt>
                <c:pt idx="30">
                  <c:v>0.99048950000000002</c:v>
                </c:pt>
                <c:pt idx="31">
                  <c:v>0.99058729999999995</c:v>
                </c:pt>
                <c:pt idx="32">
                  <c:v>0.99066290000000001</c:v>
                </c:pt>
                <c:pt idx="33">
                  <c:v>0.99071889999999996</c:v>
                </c:pt>
                <c:pt idx="34">
                  <c:v>0.99075429999999998</c:v>
                </c:pt>
                <c:pt idx="35">
                  <c:v>0.99076189999999997</c:v>
                </c:pt>
                <c:pt idx="36">
                  <c:v>0.99073319999999998</c:v>
                </c:pt>
                <c:pt idx="37">
                  <c:v>0.99066560000000004</c:v>
                </c:pt>
                <c:pt idx="38">
                  <c:v>0.99056120000000003</c:v>
                </c:pt>
                <c:pt idx="39">
                  <c:v>0.99042430000000004</c:v>
                </c:pt>
                <c:pt idx="40">
                  <c:v>0.99025989999999997</c:v>
                </c:pt>
                <c:pt idx="41">
                  <c:v>0.99007420000000002</c:v>
                </c:pt>
                <c:pt idx="42">
                  <c:v>0.98987599999999998</c:v>
                </c:pt>
                <c:pt idx="43">
                  <c:v>0.98967190000000005</c:v>
                </c:pt>
                <c:pt idx="44">
                  <c:v>0.98946639999999997</c:v>
                </c:pt>
                <c:pt idx="45">
                  <c:v>0.989263</c:v>
                </c:pt>
                <c:pt idx="46">
                  <c:v>0.98906450000000001</c:v>
                </c:pt>
                <c:pt idx="47">
                  <c:v>0.98887290000000005</c:v>
                </c:pt>
                <c:pt idx="48">
                  <c:v>0.98869010000000002</c:v>
                </c:pt>
                <c:pt idx="49">
                  <c:v>0.98851770000000005</c:v>
                </c:pt>
                <c:pt idx="50">
                  <c:v>0.98835709999999999</c:v>
                </c:pt>
                <c:pt idx="51">
                  <c:v>0.98820949999999996</c:v>
                </c:pt>
                <c:pt idx="52">
                  <c:v>0.98807529999999999</c:v>
                </c:pt>
                <c:pt idx="53">
                  <c:v>0.98795429999999995</c:v>
                </c:pt>
                <c:pt idx="54">
                  <c:v>0.98784609999999995</c:v>
                </c:pt>
                <c:pt idx="55">
                  <c:v>0.98775009999999996</c:v>
                </c:pt>
                <c:pt idx="56">
                  <c:v>0.98766580000000004</c:v>
                </c:pt>
                <c:pt idx="57">
                  <c:v>0.98759260000000004</c:v>
                </c:pt>
                <c:pt idx="58">
                  <c:v>0.98753000000000002</c:v>
                </c:pt>
                <c:pt idx="59">
                  <c:v>0.9874773</c:v>
                </c:pt>
                <c:pt idx="60">
                  <c:v>0.98743389999999998</c:v>
                </c:pt>
                <c:pt idx="61">
                  <c:v>0.98739920000000003</c:v>
                </c:pt>
                <c:pt idx="62">
                  <c:v>0.98737280000000005</c:v>
                </c:pt>
                <c:pt idx="63">
                  <c:v>0.98735399999999995</c:v>
                </c:pt>
                <c:pt idx="64">
                  <c:v>0.98734239999999995</c:v>
                </c:pt>
                <c:pt idx="65">
                  <c:v>0.98733749999999998</c:v>
                </c:pt>
                <c:pt idx="66">
                  <c:v>0.98733890000000002</c:v>
                </c:pt>
                <c:pt idx="67">
                  <c:v>0.9873461</c:v>
                </c:pt>
                <c:pt idx="68">
                  <c:v>0.98735879999999998</c:v>
                </c:pt>
                <c:pt idx="69">
                  <c:v>0.98737680000000005</c:v>
                </c:pt>
                <c:pt idx="70">
                  <c:v>0.98739980000000005</c:v>
                </c:pt>
                <c:pt idx="71">
                  <c:v>0.98742759999999996</c:v>
                </c:pt>
                <c:pt idx="72">
                  <c:v>0.98746</c:v>
                </c:pt>
                <c:pt idx="73">
                  <c:v>0.98749690000000001</c:v>
                </c:pt>
                <c:pt idx="74">
                  <c:v>0.98753829999999998</c:v>
                </c:pt>
                <c:pt idx="75">
                  <c:v>0.98758409999999996</c:v>
                </c:pt>
                <c:pt idx="76">
                  <c:v>0.98763409999999996</c:v>
                </c:pt>
                <c:pt idx="77">
                  <c:v>0.98768840000000002</c:v>
                </c:pt>
                <c:pt idx="78">
                  <c:v>0.98774700000000004</c:v>
                </c:pt>
                <c:pt idx="79">
                  <c:v>0.98780979999999996</c:v>
                </c:pt>
                <c:pt idx="80">
                  <c:v>0.98787689999999995</c:v>
                </c:pt>
                <c:pt idx="81">
                  <c:v>0.9879483</c:v>
                </c:pt>
                <c:pt idx="82">
                  <c:v>0.98802400000000001</c:v>
                </c:pt>
                <c:pt idx="83">
                  <c:v>0.98810410000000004</c:v>
                </c:pt>
                <c:pt idx="84">
                  <c:v>0.98818870000000003</c:v>
                </c:pt>
                <c:pt idx="85">
                  <c:v>0.98827790000000004</c:v>
                </c:pt>
                <c:pt idx="86">
                  <c:v>0.98837169999999996</c:v>
                </c:pt>
                <c:pt idx="87">
                  <c:v>0.98847030000000002</c:v>
                </c:pt>
                <c:pt idx="88">
                  <c:v>0.98857349999999999</c:v>
                </c:pt>
                <c:pt idx="89">
                  <c:v>0.98868120000000004</c:v>
                </c:pt>
                <c:pt idx="90">
                  <c:v>0.98879300000000003</c:v>
                </c:pt>
                <c:pt idx="91">
                  <c:v>0.98890849999999997</c:v>
                </c:pt>
                <c:pt idx="92">
                  <c:v>0.9890274</c:v>
                </c:pt>
                <c:pt idx="93">
                  <c:v>0.98914939999999996</c:v>
                </c:pt>
                <c:pt idx="94">
                  <c:v>0.98927419999999999</c:v>
                </c:pt>
                <c:pt idx="95">
                  <c:v>0.98940139999999999</c:v>
                </c:pt>
                <c:pt idx="96">
                  <c:v>0.98953069999999999</c:v>
                </c:pt>
                <c:pt idx="97">
                  <c:v>0.98966180000000004</c:v>
                </c:pt>
                <c:pt idx="98">
                  <c:v>0.98979430000000002</c:v>
                </c:pt>
                <c:pt idx="99">
                  <c:v>0.98992769999999997</c:v>
                </c:pt>
                <c:pt idx="100">
                  <c:v>0.99006179999999999</c:v>
                </c:pt>
                <c:pt idx="101">
                  <c:v>0.99019590000000002</c:v>
                </c:pt>
                <c:pt idx="102">
                  <c:v>0.99032969999999998</c:v>
                </c:pt>
                <c:pt idx="103">
                  <c:v>0.99046259999999997</c:v>
                </c:pt>
                <c:pt idx="104">
                  <c:v>0.99059399999999997</c:v>
                </c:pt>
                <c:pt idx="105">
                  <c:v>0.99072320000000003</c:v>
                </c:pt>
                <c:pt idx="106">
                  <c:v>0.99084950000000005</c:v>
                </c:pt>
                <c:pt idx="107">
                  <c:v>0.99097190000000002</c:v>
                </c:pt>
                <c:pt idx="108">
                  <c:v>0.99108969999999996</c:v>
                </c:pt>
                <c:pt idx="109">
                  <c:v>0.99120229999999998</c:v>
                </c:pt>
                <c:pt idx="110">
                  <c:v>0.99130969999999996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3-4862-BEB6-13B2BF88052D}"/>
            </c:ext>
          </c:extLst>
        </c:ser>
        <c:ser>
          <c:idx val="2"/>
          <c:order val="2"/>
          <c:tx>
            <c:v>ADC 5354</c:v>
          </c:tx>
          <c:spPr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'OPTIMAX coating'!$A$11:$A$121</c:f>
              <c:numCache>
                <c:formatCode>General</c:formatCode>
                <c:ptCount val="11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</c:numCache>
            </c:numRef>
          </c:xVal>
          <c:yVal>
            <c:numRef>
              <c:f>'OPTIMAX coating'!$D$11:$D$121</c:f>
              <c:numCache>
                <c:formatCode>0.000</c:formatCode>
                <c:ptCount val="111"/>
                <c:pt idx="0">
                  <c:v>0.99714409999999998</c:v>
                </c:pt>
                <c:pt idx="1">
                  <c:v>0.99560939999999998</c:v>
                </c:pt>
                <c:pt idx="2">
                  <c:v>0.99365230000000004</c:v>
                </c:pt>
                <c:pt idx="3">
                  <c:v>0.99167179999999999</c:v>
                </c:pt>
                <c:pt idx="4">
                  <c:v>0.99047419999999997</c:v>
                </c:pt>
                <c:pt idx="5">
                  <c:v>0.9903556</c:v>
                </c:pt>
                <c:pt idx="6">
                  <c:v>0.99082389999999998</c:v>
                </c:pt>
                <c:pt idx="7">
                  <c:v>0.99154620000000004</c:v>
                </c:pt>
                <c:pt idx="8">
                  <c:v>0.99228110000000003</c:v>
                </c:pt>
                <c:pt idx="9">
                  <c:v>0.99293430000000005</c:v>
                </c:pt>
                <c:pt idx="10">
                  <c:v>0.99342750000000002</c:v>
                </c:pt>
                <c:pt idx="11">
                  <c:v>0.99365409999999998</c:v>
                </c:pt>
                <c:pt idx="12">
                  <c:v>0.99356449999999996</c:v>
                </c:pt>
                <c:pt idx="13">
                  <c:v>0.99320339999999996</c:v>
                </c:pt>
                <c:pt idx="14">
                  <c:v>0.9926682</c:v>
                </c:pt>
                <c:pt idx="15">
                  <c:v>0.99205379999999999</c:v>
                </c:pt>
                <c:pt idx="16">
                  <c:v>0.99141900000000005</c:v>
                </c:pt>
                <c:pt idx="17">
                  <c:v>0.99081010000000003</c:v>
                </c:pt>
                <c:pt idx="18">
                  <c:v>0.99027189999999998</c:v>
                </c:pt>
                <c:pt idx="19">
                  <c:v>0.98983759999999998</c:v>
                </c:pt>
                <c:pt idx="20">
                  <c:v>0.98953440000000004</c:v>
                </c:pt>
                <c:pt idx="21">
                  <c:v>0.98938440000000005</c:v>
                </c:pt>
                <c:pt idx="22">
                  <c:v>0.98939750000000004</c:v>
                </c:pt>
                <c:pt idx="23">
                  <c:v>0.98953919999999995</c:v>
                </c:pt>
                <c:pt idx="24">
                  <c:v>0.98975360000000001</c:v>
                </c:pt>
                <c:pt idx="25">
                  <c:v>0.98999590000000004</c:v>
                </c:pt>
                <c:pt idx="26">
                  <c:v>0.99023709999999998</c:v>
                </c:pt>
                <c:pt idx="27">
                  <c:v>0.99046109999999998</c:v>
                </c:pt>
                <c:pt idx="28">
                  <c:v>0.99066419999999999</c:v>
                </c:pt>
                <c:pt idx="29">
                  <c:v>0.990846</c:v>
                </c:pt>
                <c:pt idx="30">
                  <c:v>0.99100460000000001</c:v>
                </c:pt>
                <c:pt idx="31">
                  <c:v>0.99113660000000003</c:v>
                </c:pt>
                <c:pt idx="32">
                  <c:v>0.99123600000000001</c:v>
                </c:pt>
                <c:pt idx="33">
                  <c:v>0.99129330000000004</c:v>
                </c:pt>
                <c:pt idx="34">
                  <c:v>0.99129160000000005</c:v>
                </c:pt>
                <c:pt idx="35">
                  <c:v>0.9912147</c:v>
                </c:pt>
                <c:pt idx="36">
                  <c:v>0.99105799999999999</c:v>
                </c:pt>
                <c:pt idx="37">
                  <c:v>0.99083129999999997</c:v>
                </c:pt>
                <c:pt idx="38">
                  <c:v>0.99055720000000003</c:v>
                </c:pt>
                <c:pt idx="39">
                  <c:v>0.99026150000000002</c:v>
                </c:pt>
                <c:pt idx="40">
                  <c:v>0.98996229999999996</c:v>
                </c:pt>
                <c:pt idx="41">
                  <c:v>0.98966580000000004</c:v>
                </c:pt>
                <c:pt idx="42">
                  <c:v>0.98937399999999998</c:v>
                </c:pt>
                <c:pt idx="43">
                  <c:v>0.98908910000000005</c:v>
                </c:pt>
                <c:pt idx="44">
                  <c:v>0.9888131</c:v>
                </c:pt>
                <c:pt idx="45">
                  <c:v>0.98854850000000005</c:v>
                </c:pt>
                <c:pt idx="46">
                  <c:v>0.98829889999999998</c:v>
                </c:pt>
                <c:pt idx="47">
                  <c:v>0.98806919999999998</c:v>
                </c:pt>
                <c:pt idx="48">
                  <c:v>0.98786350000000001</c:v>
                </c:pt>
                <c:pt idx="49">
                  <c:v>0.98768239999999996</c:v>
                </c:pt>
                <c:pt idx="50">
                  <c:v>0.9875256</c:v>
                </c:pt>
                <c:pt idx="51">
                  <c:v>0.98739129999999997</c:v>
                </c:pt>
                <c:pt idx="52">
                  <c:v>0.98727600000000004</c:v>
                </c:pt>
                <c:pt idx="53">
                  <c:v>0.98717390000000005</c:v>
                </c:pt>
                <c:pt idx="54">
                  <c:v>0.98709210000000003</c:v>
                </c:pt>
                <c:pt idx="55">
                  <c:v>0.98704749999999997</c:v>
                </c:pt>
                <c:pt idx="56">
                  <c:v>0.98704380000000003</c:v>
                </c:pt>
                <c:pt idx="57">
                  <c:v>0.98707469999999997</c:v>
                </c:pt>
                <c:pt idx="58">
                  <c:v>0.98713220000000002</c:v>
                </c:pt>
                <c:pt idx="59">
                  <c:v>0.98720949999999996</c:v>
                </c:pt>
                <c:pt idx="60">
                  <c:v>0.98730010000000001</c:v>
                </c:pt>
                <c:pt idx="61">
                  <c:v>0.98739809999999995</c:v>
                </c:pt>
                <c:pt idx="62">
                  <c:v>0.98749969999999998</c:v>
                </c:pt>
                <c:pt idx="63">
                  <c:v>0.98760269999999994</c:v>
                </c:pt>
                <c:pt idx="64">
                  <c:v>0.98770530000000001</c:v>
                </c:pt>
                <c:pt idx="65">
                  <c:v>0.98780639999999997</c:v>
                </c:pt>
                <c:pt idx="66">
                  <c:v>0.98790489999999997</c:v>
                </c:pt>
                <c:pt idx="67">
                  <c:v>0.98800030000000005</c:v>
                </c:pt>
                <c:pt idx="68">
                  <c:v>0.98809179999999996</c:v>
                </c:pt>
                <c:pt idx="69">
                  <c:v>0.98817900000000003</c:v>
                </c:pt>
                <c:pt idx="70">
                  <c:v>0.98826150000000001</c:v>
                </c:pt>
                <c:pt idx="71">
                  <c:v>0.98833899999999997</c:v>
                </c:pt>
                <c:pt idx="72">
                  <c:v>0.98841120000000005</c:v>
                </c:pt>
                <c:pt idx="73">
                  <c:v>0.98847819999999997</c:v>
                </c:pt>
                <c:pt idx="74">
                  <c:v>0.9885408</c:v>
                </c:pt>
                <c:pt idx="75">
                  <c:v>0.98859960000000002</c:v>
                </c:pt>
                <c:pt idx="76">
                  <c:v>0.98865510000000001</c:v>
                </c:pt>
                <c:pt idx="77">
                  <c:v>0.98870800000000003</c:v>
                </c:pt>
                <c:pt idx="78">
                  <c:v>0.98875849999999998</c:v>
                </c:pt>
                <c:pt idx="79">
                  <c:v>0.98880699999999999</c:v>
                </c:pt>
                <c:pt idx="80">
                  <c:v>0.98885400000000001</c:v>
                </c:pt>
                <c:pt idx="81">
                  <c:v>0.98889990000000005</c:v>
                </c:pt>
                <c:pt idx="82">
                  <c:v>0.98894490000000002</c:v>
                </c:pt>
                <c:pt idx="83">
                  <c:v>0.98898949999999997</c:v>
                </c:pt>
                <c:pt idx="84">
                  <c:v>0.98903410000000003</c:v>
                </c:pt>
                <c:pt idx="85">
                  <c:v>0.98907929999999999</c:v>
                </c:pt>
                <c:pt idx="86">
                  <c:v>0.98912549999999999</c:v>
                </c:pt>
                <c:pt idx="87">
                  <c:v>0.98917350000000004</c:v>
                </c:pt>
                <c:pt idx="88">
                  <c:v>0.9892244</c:v>
                </c:pt>
                <c:pt idx="89">
                  <c:v>0.98927949999999998</c:v>
                </c:pt>
                <c:pt idx="90">
                  <c:v>0.98934</c:v>
                </c:pt>
                <c:pt idx="91">
                  <c:v>0.98940669999999997</c:v>
                </c:pt>
                <c:pt idx="92">
                  <c:v>0.98948040000000004</c:v>
                </c:pt>
                <c:pt idx="93">
                  <c:v>0.98956169999999999</c:v>
                </c:pt>
                <c:pt idx="94">
                  <c:v>0.98965040000000004</c:v>
                </c:pt>
                <c:pt idx="95">
                  <c:v>0.9897456</c:v>
                </c:pt>
                <c:pt idx="96">
                  <c:v>0.989846</c:v>
                </c:pt>
                <c:pt idx="97">
                  <c:v>0.98994979999999999</c:v>
                </c:pt>
                <c:pt idx="98">
                  <c:v>0.99005520000000002</c:v>
                </c:pt>
                <c:pt idx="99">
                  <c:v>0.99016090000000001</c:v>
                </c:pt>
                <c:pt idx="100">
                  <c:v>0.99026610000000004</c:v>
                </c:pt>
                <c:pt idx="101">
                  <c:v>0.99037059999999999</c:v>
                </c:pt>
                <c:pt idx="102">
                  <c:v>0.99047450000000004</c:v>
                </c:pt>
                <c:pt idx="103">
                  <c:v>0.99057779999999995</c:v>
                </c:pt>
                <c:pt idx="104">
                  <c:v>0.99068060000000002</c:v>
                </c:pt>
                <c:pt idx="105">
                  <c:v>0.99078290000000002</c:v>
                </c:pt>
                <c:pt idx="106">
                  <c:v>0.9908846</c:v>
                </c:pt>
                <c:pt idx="107">
                  <c:v>0.99098569999999997</c:v>
                </c:pt>
                <c:pt idx="108">
                  <c:v>0.99108629999999998</c:v>
                </c:pt>
                <c:pt idx="109">
                  <c:v>0.99118620000000002</c:v>
                </c:pt>
                <c:pt idx="110">
                  <c:v>0.99128539999999998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A3-4862-BEB6-13B2BF88052D}"/>
            </c:ext>
          </c:extLst>
        </c:ser>
        <c:ser>
          <c:idx val="3"/>
          <c:order val="3"/>
          <c:tx>
            <c:v>BBAR WFS</c:v>
          </c:tx>
          <c:spPr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'OPTIMAX coating'!$A$11:$A$121</c:f>
              <c:numCache>
                <c:formatCode>General</c:formatCode>
                <c:ptCount val="11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</c:numCache>
            </c:numRef>
          </c:xVal>
          <c:yVal>
            <c:numRef>
              <c:f>'OPTIMAX coating'!$E$11:$E$121</c:f>
              <c:numCache>
                <c:formatCode>0.000</c:formatCode>
                <c:ptCount val="111"/>
                <c:pt idx="0">
                  <c:v>0.99878549999999999</c:v>
                </c:pt>
                <c:pt idx="1">
                  <c:v>0.99951440000000003</c:v>
                </c:pt>
                <c:pt idx="2">
                  <c:v>0.99961580000000005</c:v>
                </c:pt>
                <c:pt idx="3">
                  <c:v>0.99956299999999998</c:v>
                </c:pt>
                <c:pt idx="4">
                  <c:v>0.99946789999999996</c:v>
                </c:pt>
                <c:pt idx="5">
                  <c:v>0.99930750000000002</c:v>
                </c:pt>
                <c:pt idx="6">
                  <c:v>0.99905480000000002</c:v>
                </c:pt>
                <c:pt idx="7">
                  <c:v>0.99872139999999998</c:v>
                </c:pt>
                <c:pt idx="8">
                  <c:v>0.99838039999999995</c:v>
                </c:pt>
                <c:pt idx="9">
                  <c:v>0.99809610000000004</c:v>
                </c:pt>
                <c:pt idx="10">
                  <c:v>0.99790449999999997</c:v>
                </c:pt>
                <c:pt idx="11">
                  <c:v>0.99780559999999996</c:v>
                </c:pt>
                <c:pt idx="12">
                  <c:v>0.99777439999999995</c:v>
                </c:pt>
                <c:pt idx="13">
                  <c:v>0.99779470000000003</c:v>
                </c:pt>
                <c:pt idx="14">
                  <c:v>0.99785599999999997</c:v>
                </c:pt>
                <c:pt idx="15">
                  <c:v>0.99795160000000005</c:v>
                </c:pt>
                <c:pt idx="16">
                  <c:v>0.99807659999999998</c:v>
                </c:pt>
                <c:pt idx="17">
                  <c:v>0.99822489999999997</c:v>
                </c:pt>
                <c:pt idx="18">
                  <c:v>0.99838879999999997</c:v>
                </c:pt>
                <c:pt idx="19">
                  <c:v>0.99855989999999994</c:v>
                </c:pt>
                <c:pt idx="20">
                  <c:v>0.99872780000000005</c:v>
                </c:pt>
                <c:pt idx="21">
                  <c:v>0.99887899999999996</c:v>
                </c:pt>
                <c:pt idx="22">
                  <c:v>0.99899420000000005</c:v>
                </c:pt>
                <c:pt idx="23">
                  <c:v>0.99905089999999996</c:v>
                </c:pt>
                <c:pt idx="24">
                  <c:v>0.99902990000000003</c:v>
                </c:pt>
                <c:pt idx="25">
                  <c:v>0.99892190000000003</c:v>
                </c:pt>
                <c:pt idx="26">
                  <c:v>0.99873020000000001</c:v>
                </c:pt>
                <c:pt idx="27">
                  <c:v>0.99846199999999996</c:v>
                </c:pt>
                <c:pt idx="28">
                  <c:v>0.99811989999999995</c:v>
                </c:pt>
                <c:pt idx="29">
                  <c:v>0.99770230000000004</c:v>
                </c:pt>
                <c:pt idx="30">
                  <c:v>0.99720399999999998</c:v>
                </c:pt>
                <c:pt idx="31">
                  <c:v>0.99661569999999999</c:v>
                </c:pt>
                <c:pt idx="32">
                  <c:v>0.99592829999999999</c:v>
                </c:pt>
                <c:pt idx="33">
                  <c:v>0.99513390000000002</c:v>
                </c:pt>
                <c:pt idx="34">
                  <c:v>0.99422449999999996</c:v>
                </c:pt>
                <c:pt idx="35">
                  <c:v>0.99319239999999998</c:v>
                </c:pt>
                <c:pt idx="36">
                  <c:v>0.99203220000000003</c:v>
                </c:pt>
                <c:pt idx="37">
                  <c:v>0.99075869999999999</c:v>
                </c:pt>
                <c:pt idx="38">
                  <c:v>0.989398</c:v>
                </c:pt>
                <c:pt idx="39">
                  <c:v>0.98797829999999998</c:v>
                </c:pt>
                <c:pt idx="40">
                  <c:v>0.98655360000000003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A3-4862-BEB6-13B2BF88052D}"/>
            </c:ext>
          </c:extLst>
        </c:ser>
        <c:ser>
          <c:idx val="4"/>
          <c:order val="4"/>
          <c:tx>
            <c:v>BBAR YJH</c:v>
          </c:tx>
          <c:spPr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'OPTIMAX coating'!$A$11:$A$121</c:f>
              <c:numCache>
                <c:formatCode>General</c:formatCode>
                <c:ptCount val="11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</c:numCache>
            </c:numRef>
          </c:xVal>
          <c:yVal>
            <c:numRef>
              <c:f>'OPTIMAX coating'!$F$11:$F$121</c:f>
              <c:numCache>
                <c:formatCode>General</c:formatCode>
                <c:ptCount val="111"/>
                <c:pt idx="20" formatCode="0.0000">
                  <c:v>0.97245510000000002</c:v>
                </c:pt>
                <c:pt idx="21" formatCode="0.0000">
                  <c:v>0.98536650000000003</c:v>
                </c:pt>
                <c:pt idx="22" formatCode="0.0000">
                  <c:v>0.99281430000000004</c:v>
                </c:pt>
                <c:pt idx="23" formatCode="0.0000">
                  <c:v>0.99731329999999996</c:v>
                </c:pt>
                <c:pt idx="24" formatCode="0.0000">
                  <c:v>0.99883259999999996</c:v>
                </c:pt>
                <c:pt idx="25" formatCode="0.0000">
                  <c:v>0.99893949999999998</c:v>
                </c:pt>
                <c:pt idx="26" formatCode="0.0000">
                  <c:v>0.99829040000000002</c:v>
                </c:pt>
                <c:pt idx="27" formatCode="0.0000">
                  <c:v>0.99724999999999997</c:v>
                </c:pt>
                <c:pt idx="28" formatCode="0.0000">
                  <c:v>0.99628170000000005</c:v>
                </c:pt>
                <c:pt idx="29" formatCode="0.0000">
                  <c:v>0.99555660000000001</c:v>
                </c:pt>
                <c:pt idx="30" formatCode="0.0000">
                  <c:v>0.99510410000000005</c:v>
                </c:pt>
                <c:pt idx="31" formatCode="0.0000">
                  <c:v>0.99499899999999997</c:v>
                </c:pt>
                <c:pt idx="32" formatCode="0.0000">
                  <c:v>0.99526029999999999</c:v>
                </c:pt>
                <c:pt idx="33" formatCode="0.0000">
                  <c:v>0.9957646</c:v>
                </c:pt>
                <c:pt idx="34" formatCode="0.0000">
                  <c:v>0.99635589999999996</c:v>
                </c:pt>
                <c:pt idx="35" formatCode="0.0000">
                  <c:v>0.99693810000000005</c:v>
                </c:pt>
                <c:pt idx="36" formatCode="0.0000">
                  <c:v>0.99745289999999998</c:v>
                </c:pt>
                <c:pt idx="37" formatCode="0.0000">
                  <c:v>0.99787550000000003</c:v>
                </c:pt>
                <c:pt idx="38" formatCode="0.0000">
                  <c:v>0.99817599999999995</c:v>
                </c:pt>
                <c:pt idx="39" formatCode="0.0000">
                  <c:v>0.99831179999999997</c:v>
                </c:pt>
                <c:pt idx="40" formatCode="0.0000">
                  <c:v>0.99826300000000001</c:v>
                </c:pt>
                <c:pt idx="41" formatCode="0.0000">
                  <c:v>0.99805849999999996</c:v>
                </c:pt>
                <c:pt idx="42" formatCode="0.0000">
                  <c:v>0.99775100000000005</c:v>
                </c:pt>
                <c:pt idx="43" formatCode="0.0000">
                  <c:v>0.99739069999999996</c:v>
                </c:pt>
                <c:pt idx="44" formatCode="0.0000">
                  <c:v>0.99700840000000002</c:v>
                </c:pt>
                <c:pt idx="45" formatCode="0.0000">
                  <c:v>0.99662729999999999</c:v>
                </c:pt>
                <c:pt idx="46" formatCode="0.0000">
                  <c:v>0.99627259999999995</c:v>
                </c:pt>
                <c:pt idx="47" formatCode="0.0000">
                  <c:v>0.99597550000000001</c:v>
                </c:pt>
                <c:pt idx="48" formatCode="0.0000">
                  <c:v>0.99576370000000003</c:v>
                </c:pt>
                <c:pt idx="49" formatCode="0.0000">
                  <c:v>0.99565409999999999</c:v>
                </c:pt>
                <c:pt idx="50" formatCode="0.0000">
                  <c:v>0.99564569999999997</c:v>
                </c:pt>
                <c:pt idx="51" formatCode="0.0000">
                  <c:v>0.995722</c:v>
                </c:pt>
                <c:pt idx="52" formatCode="0.0000">
                  <c:v>0.99587079999999994</c:v>
                </c:pt>
                <c:pt idx="53" formatCode="0.0000">
                  <c:v>0.99608459999999999</c:v>
                </c:pt>
                <c:pt idx="54" formatCode="0.0000">
                  <c:v>0.99635830000000003</c:v>
                </c:pt>
                <c:pt idx="55" formatCode="0.0000">
                  <c:v>0.9966796</c:v>
                </c:pt>
                <c:pt idx="56" formatCode="0.0000">
                  <c:v>0.99703010000000003</c:v>
                </c:pt>
                <c:pt idx="57" formatCode="0.0000">
                  <c:v>0.99739149999999999</c:v>
                </c:pt>
                <c:pt idx="58" formatCode="0.0000">
                  <c:v>0.99774689999999999</c:v>
                </c:pt>
                <c:pt idx="59" formatCode="0.0000">
                  <c:v>0.9980829</c:v>
                </c:pt>
                <c:pt idx="60" formatCode="0.0000">
                  <c:v>0.99839299999999997</c:v>
                </c:pt>
                <c:pt idx="61" formatCode="0.0000">
                  <c:v>0.99867209999999995</c:v>
                </c:pt>
                <c:pt idx="62" formatCode="0.0000">
                  <c:v>0.99891370000000002</c:v>
                </c:pt>
                <c:pt idx="63" formatCode="0.0000">
                  <c:v>0.99910949999999998</c:v>
                </c:pt>
                <c:pt idx="64" formatCode="0.0000">
                  <c:v>0.99925030000000004</c:v>
                </c:pt>
                <c:pt idx="65" formatCode="0.0000">
                  <c:v>0.9993341</c:v>
                </c:pt>
                <c:pt idx="66" formatCode="0.0000">
                  <c:v>0.999363</c:v>
                </c:pt>
                <c:pt idx="67" formatCode="0.0000">
                  <c:v>0.99934109999999998</c:v>
                </c:pt>
                <c:pt idx="68" formatCode="0.0000">
                  <c:v>0.99927449999999995</c:v>
                </c:pt>
                <c:pt idx="69" formatCode="0.0000">
                  <c:v>0.99916959999999999</c:v>
                </c:pt>
                <c:pt idx="70" formatCode="0.0000">
                  <c:v>0.99903140000000001</c:v>
                </c:pt>
                <c:pt idx="71" formatCode="0.0000">
                  <c:v>0.99886549999999996</c:v>
                </c:pt>
                <c:pt idx="72" formatCode="0.0000">
                  <c:v>0.9986775</c:v>
                </c:pt>
                <c:pt idx="73" formatCode="0.0000">
                  <c:v>0.99847280000000005</c:v>
                </c:pt>
                <c:pt idx="74" formatCode="0.0000">
                  <c:v>0.9982569</c:v>
                </c:pt>
                <c:pt idx="75" formatCode="0.0000">
                  <c:v>0.99803560000000002</c:v>
                </c:pt>
                <c:pt idx="76" formatCode="0.0000">
                  <c:v>0.99781419999999998</c:v>
                </c:pt>
                <c:pt idx="77" formatCode="0.0000">
                  <c:v>0.99759750000000003</c:v>
                </c:pt>
                <c:pt idx="78" formatCode="0.0000">
                  <c:v>0.99739169999999999</c:v>
                </c:pt>
                <c:pt idx="79" formatCode="0.0000">
                  <c:v>0.99720549999999997</c:v>
                </c:pt>
                <c:pt idx="80" formatCode="0.0000">
                  <c:v>0.9970523</c:v>
                </c:pt>
                <c:pt idx="81" formatCode="0.0000">
                  <c:v>0.99694559999999999</c:v>
                </c:pt>
                <c:pt idx="82" formatCode="0.0000">
                  <c:v>0.99689260000000002</c:v>
                </c:pt>
                <c:pt idx="83" formatCode="0.0000">
                  <c:v>0.99689039999999995</c:v>
                </c:pt>
                <c:pt idx="84" formatCode="0.0000">
                  <c:v>0.99692990000000004</c:v>
                </c:pt>
                <c:pt idx="85" formatCode="0.0000">
                  <c:v>0.997</c:v>
                </c:pt>
                <c:pt idx="86" formatCode="0.0000">
                  <c:v>0.99709320000000001</c:v>
                </c:pt>
                <c:pt idx="87" formatCode="0.0000">
                  <c:v>0.99720509999999996</c:v>
                </c:pt>
                <c:pt idx="88" formatCode="0.0000">
                  <c:v>0.99733320000000003</c:v>
                </c:pt>
                <c:pt idx="89" formatCode="0.0000">
                  <c:v>0.99747589999999997</c:v>
                </c:pt>
                <c:pt idx="90" formatCode="0.0000">
                  <c:v>0.99763279999999999</c:v>
                </c:pt>
                <c:pt idx="91" formatCode="0.0000">
                  <c:v>0.99780230000000003</c:v>
                </c:pt>
                <c:pt idx="92" formatCode="0.0000">
                  <c:v>0.99798050000000005</c:v>
                </c:pt>
                <c:pt idx="93" formatCode="0.0000">
                  <c:v>0.99816229999999995</c:v>
                </c:pt>
                <c:pt idx="94" formatCode="0.0000">
                  <c:v>0.99834140000000005</c:v>
                </c:pt>
                <c:pt idx="95" formatCode="0.0000">
                  <c:v>0.9985096</c:v>
                </c:pt>
                <c:pt idx="96" formatCode="0.0000">
                  <c:v>0.99865559999999998</c:v>
                </c:pt>
                <c:pt idx="97" formatCode="0.0000">
                  <c:v>0.9987663</c:v>
                </c:pt>
                <c:pt idx="98" formatCode="0.0000">
                  <c:v>0.99882859999999996</c:v>
                </c:pt>
                <c:pt idx="99" formatCode="0.0000">
                  <c:v>0.99882950000000004</c:v>
                </c:pt>
                <c:pt idx="100" formatCode="0.0000">
                  <c:v>0.99875899999999995</c:v>
                </c:pt>
                <c:pt idx="101" formatCode="0.0000">
                  <c:v>0.99861489999999997</c:v>
                </c:pt>
                <c:pt idx="102" formatCode="0.0000">
                  <c:v>0.99840410000000002</c:v>
                </c:pt>
                <c:pt idx="103" formatCode="0.0000">
                  <c:v>0.99813479999999999</c:v>
                </c:pt>
                <c:pt idx="104" formatCode="0.0000">
                  <c:v>0.99781450000000005</c:v>
                </c:pt>
                <c:pt idx="105" formatCode="0.0000">
                  <c:v>0.99744379999999999</c:v>
                </c:pt>
                <c:pt idx="106" formatCode="0.0000">
                  <c:v>0.99697029999999998</c:v>
                </c:pt>
                <c:pt idx="107" formatCode="0.0000">
                  <c:v>0.99634449999999997</c:v>
                </c:pt>
                <c:pt idx="108" formatCode="0.0000">
                  <c:v>0.99555629999999995</c:v>
                </c:pt>
                <c:pt idx="109" formatCode="0.0000">
                  <c:v>0.99461849999999996</c:v>
                </c:pt>
                <c:pt idx="110" formatCode="0.0000">
                  <c:v>0.99355230000000005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A3-4862-BEB6-13B2BF88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9724"/>
        <c:axId val="44200776"/>
      </c:scatterChart>
      <c:valAx>
        <c:axId val="99659724"/>
        <c:scaling>
          <c:orientation val="minMax"/>
          <c:max val="1820"/>
          <c:min val="6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Wavelngth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44200776"/>
        <c:crosses val="autoZero"/>
        <c:crossBetween val="midCat"/>
        <c:majorUnit val="50"/>
      </c:valAx>
      <c:valAx>
        <c:axId val="44200776"/>
        <c:scaling>
          <c:orientation val="minMax"/>
          <c:max val="1.0009999999999999"/>
          <c:min val="0.9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Transmsission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99659724"/>
        <c:crosses val="autoZero"/>
        <c:crossBetween val="midCat"/>
        <c:majorUnit val="5.0000000000000001E-3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7414362360709899"/>
          <c:y val="0.71209711176224399"/>
          <c:w val="0.29829750644883901"/>
          <c:h val="0.149447421299397"/>
        </c:manualLayout>
      </c:layout>
      <c:overlay val="0"/>
      <c:spPr>
        <a:solidFill>
          <a:srgbClr val="FFFFFF"/>
        </a:solidFill>
        <a:ln w="6480">
          <a:solidFill>
            <a:srgbClr val="000000"/>
          </a:solidFill>
          <a:round/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Mirrors!$B$4</c:f>
              <c:strCache>
                <c:ptCount val="1"/>
                <c:pt idx="0">
                  <c:v>Protected Ag</c:v>
                </c:pt>
              </c:strCache>
            </c:strRef>
          </c:tx>
          <c:spPr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Mirrors!$A$5:$A$207</c:f>
              <c:numCache>
                <c:formatCode>0</c:formatCode>
                <c:ptCount val="203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  <c:pt idx="41">
                  <c:v>790</c:v>
                </c:pt>
                <c:pt idx="42">
                  <c:v>800</c:v>
                </c:pt>
                <c:pt idx="43">
                  <c:v>810</c:v>
                </c:pt>
                <c:pt idx="44">
                  <c:v>820</c:v>
                </c:pt>
                <c:pt idx="45">
                  <c:v>830</c:v>
                </c:pt>
                <c:pt idx="46">
                  <c:v>840</c:v>
                </c:pt>
                <c:pt idx="47">
                  <c:v>850</c:v>
                </c:pt>
                <c:pt idx="48">
                  <c:v>860</c:v>
                </c:pt>
                <c:pt idx="49">
                  <c:v>870</c:v>
                </c:pt>
                <c:pt idx="50">
                  <c:v>880</c:v>
                </c:pt>
                <c:pt idx="51">
                  <c:v>890</c:v>
                </c:pt>
                <c:pt idx="52">
                  <c:v>900</c:v>
                </c:pt>
                <c:pt idx="53">
                  <c:v>910</c:v>
                </c:pt>
                <c:pt idx="54">
                  <c:v>920</c:v>
                </c:pt>
                <c:pt idx="55">
                  <c:v>930</c:v>
                </c:pt>
                <c:pt idx="56">
                  <c:v>940</c:v>
                </c:pt>
                <c:pt idx="57">
                  <c:v>950</c:v>
                </c:pt>
                <c:pt idx="58">
                  <c:v>960</c:v>
                </c:pt>
                <c:pt idx="59">
                  <c:v>970</c:v>
                </c:pt>
                <c:pt idx="60">
                  <c:v>980</c:v>
                </c:pt>
                <c:pt idx="61">
                  <c:v>990</c:v>
                </c:pt>
                <c:pt idx="62">
                  <c:v>1000</c:v>
                </c:pt>
                <c:pt idx="63">
                  <c:v>1010</c:v>
                </c:pt>
                <c:pt idx="64">
                  <c:v>1020</c:v>
                </c:pt>
                <c:pt idx="65">
                  <c:v>1030</c:v>
                </c:pt>
                <c:pt idx="66">
                  <c:v>1040</c:v>
                </c:pt>
                <c:pt idx="67">
                  <c:v>1050</c:v>
                </c:pt>
                <c:pt idx="68">
                  <c:v>1060</c:v>
                </c:pt>
                <c:pt idx="69">
                  <c:v>1070</c:v>
                </c:pt>
                <c:pt idx="70">
                  <c:v>1080</c:v>
                </c:pt>
                <c:pt idx="71">
                  <c:v>1090</c:v>
                </c:pt>
                <c:pt idx="72">
                  <c:v>1100</c:v>
                </c:pt>
                <c:pt idx="73">
                  <c:v>1110</c:v>
                </c:pt>
                <c:pt idx="74">
                  <c:v>1120</c:v>
                </c:pt>
                <c:pt idx="75">
                  <c:v>1130</c:v>
                </c:pt>
                <c:pt idx="76">
                  <c:v>1140</c:v>
                </c:pt>
                <c:pt idx="77">
                  <c:v>1150</c:v>
                </c:pt>
                <c:pt idx="78">
                  <c:v>1160</c:v>
                </c:pt>
                <c:pt idx="79">
                  <c:v>1170</c:v>
                </c:pt>
                <c:pt idx="80">
                  <c:v>1180</c:v>
                </c:pt>
                <c:pt idx="81">
                  <c:v>1190</c:v>
                </c:pt>
                <c:pt idx="82">
                  <c:v>1200</c:v>
                </c:pt>
                <c:pt idx="83">
                  <c:v>1210</c:v>
                </c:pt>
                <c:pt idx="84">
                  <c:v>1220</c:v>
                </c:pt>
                <c:pt idx="85">
                  <c:v>1230</c:v>
                </c:pt>
                <c:pt idx="86">
                  <c:v>1240</c:v>
                </c:pt>
                <c:pt idx="87">
                  <c:v>1250</c:v>
                </c:pt>
                <c:pt idx="88">
                  <c:v>1260</c:v>
                </c:pt>
                <c:pt idx="89">
                  <c:v>1270</c:v>
                </c:pt>
                <c:pt idx="90">
                  <c:v>1280</c:v>
                </c:pt>
                <c:pt idx="91">
                  <c:v>1290</c:v>
                </c:pt>
                <c:pt idx="92">
                  <c:v>1300</c:v>
                </c:pt>
                <c:pt idx="93">
                  <c:v>1310</c:v>
                </c:pt>
                <c:pt idx="94">
                  <c:v>1320</c:v>
                </c:pt>
                <c:pt idx="95">
                  <c:v>1330</c:v>
                </c:pt>
                <c:pt idx="96">
                  <c:v>1340</c:v>
                </c:pt>
                <c:pt idx="97">
                  <c:v>1350</c:v>
                </c:pt>
                <c:pt idx="98">
                  <c:v>1360</c:v>
                </c:pt>
                <c:pt idx="99">
                  <c:v>1370</c:v>
                </c:pt>
                <c:pt idx="100">
                  <c:v>1380</c:v>
                </c:pt>
                <c:pt idx="101">
                  <c:v>1390</c:v>
                </c:pt>
                <c:pt idx="102">
                  <c:v>1400</c:v>
                </c:pt>
                <c:pt idx="103">
                  <c:v>1410</c:v>
                </c:pt>
                <c:pt idx="104">
                  <c:v>1420</c:v>
                </c:pt>
                <c:pt idx="105">
                  <c:v>1430</c:v>
                </c:pt>
                <c:pt idx="106">
                  <c:v>1440</c:v>
                </c:pt>
                <c:pt idx="107">
                  <c:v>1450</c:v>
                </c:pt>
                <c:pt idx="108">
                  <c:v>1460</c:v>
                </c:pt>
                <c:pt idx="109">
                  <c:v>1470</c:v>
                </c:pt>
                <c:pt idx="110">
                  <c:v>1480</c:v>
                </c:pt>
                <c:pt idx="111">
                  <c:v>1490</c:v>
                </c:pt>
                <c:pt idx="112">
                  <c:v>1500</c:v>
                </c:pt>
                <c:pt idx="113">
                  <c:v>1510</c:v>
                </c:pt>
                <c:pt idx="114">
                  <c:v>1520</c:v>
                </c:pt>
                <c:pt idx="115">
                  <c:v>1530</c:v>
                </c:pt>
                <c:pt idx="116">
                  <c:v>1540</c:v>
                </c:pt>
                <c:pt idx="117">
                  <c:v>1550</c:v>
                </c:pt>
                <c:pt idx="118">
                  <c:v>1560</c:v>
                </c:pt>
                <c:pt idx="119">
                  <c:v>1570</c:v>
                </c:pt>
                <c:pt idx="120">
                  <c:v>1580</c:v>
                </c:pt>
                <c:pt idx="121">
                  <c:v>1590</c:v>
                </c:pt>
                <c:pt idx="122">
                  <c:v>1600</c:v>
                </c:pt>
                <c:pt idx="123">
                  <c:v>1610</c:v>
                </c:pt>
                <c:pt idx="124">
                  <c:v>1620</c:v>
                </c:pt>
                <c:pt idx="125">
                  <c:v>1630</c:v>
                </c:pt>
                <c:pt idx="126">
                  <c:v>1640</c:v>
                </c:pt>
                <c:pt idx="127">
                  <c:v>1650</c:v>
                </c:pt>
                <c:pt idx="128">
                  <c:v>1660</c:v>
                </c:pt>
                <c:pt idx="129">
                  <c:v>1670</c:v>
                </c:pt>
                <c:pt idx="130">
                  <c:v>1680</c:v>
                </c:pt>
                <c:pt idx="131">
                  <c:v>1690</c:v>
                </c:pt>
                <c:pt idx="132">
                  <c:v>1700</c:v>
                </c:pt>
                <c:pt idx="133">
                  <c:v>1710</c:v>
                </c:pt>
                <c:pt idx="134">
                  <c:v>1720</c:v>
                </c:pt>
                <c:pt idx="135">
                  <c:v>1730</c:v>
                </c:pt>
                <c:pt idx="136">
                  <c:v>1740</c:v>
                </c:pt>
                <c:pt idx="137">
                  <c:v>1750</c:v>
                </c:pt>
                <c:pt idx="138">
                  <c:v>1760</c:v>
                </c:pt>
                <c:pt idx="139">
                  <c:v>1770</c:v>
                </c:pt>
                <c:pt idx="140">
                  <c:v>1780</c:v>
                </c:pt>
                <c:pt idx="141">
                  <c:v>1790</c:v>
                </c:pt>
                <c:pt idx="142">
                  <c:v>1800</c:v>
                </c:pt>
                <c:pt idx="143">
                  <c:v>1810</c:v>
                </c:pt>
                <c:pt idx="144">
                  <c:v>1820</c:v>
                </c:pt>
                <c:pt idx="145">
                  <c:v>1830</c:v>
                </c:pt>
                <c:pt idx="146">
                  <c:v>1840</c:v>
                </c:pt>
                <c:pt idx="147">
                  <c:v>1850</c:v>
                </c:pt>
                <c:pt idx="148">
                  <c:v>1860</c:v>
                </c:pt>
                <c:pt idx="149">
                  <c:v>1870</c:v>
                </c:pt>
                <c:pt idx="150">
                  <c:v>1880</c:v>
                </c:pt>
                <c:pt idx="151">
                  <c:v>1890</c:v>
                </c:pt>
                <c:pt idx="152">
                  <c:v>1900</c:v>
                </c:pt>
                <c:pt idx="153">
                  <c:v>1910</c:v>
                </c:pt>
                <c:pt idx="154">
                  <c:v>1920</c:v>
                </c:pt>
                <c:pt idx="155">
                  <c:v>1930</c:v>
                </c:pt>
                <c:pt idx="156">
                  <c:v>1940</c:v>
                </c:pt>
                <c:pt idx="157">
                  <c:v>1950</c:v>
                </c:pt>
                <c:pt idx="158">
                  <c:v>1960</c:v>
                </c:pt>
                <c:pt idx="159">
                  <c:v>1970</c:v>
                </c:pt>
                <c:pt idx="160">
                  <c:v>1980</c:v>
                </c:pt>
                <c:pt idx="161">
                  <c:v>1990</c:v>
                </c:pt>
                <c:pt idx="162">
                  <c:v>2000</c:v>
                </c:pt>
                <c:pt idx="163">
                  <c:v>2010</c:v>
                </c:pt>
                <c:pt idx="164">
                  <c:v>2020</c:v>
                </c:pt>
                <c:pt idx="165">
                  <c:v>2030</c:v>
                </c:pt>
                <c:pt idx="166">
                  <c:v>2040</c:v>
                </c:pt>
                <c:pt idx="167">
                  <c:v>2050</c:v>
                </c:pt>
                <c:pt idx="168">
                  <c:v>2060</c:v>
                </c:pt>
                <c:pt idx="169">
                  <c:v>2070</c:v>
                </c:pt>
                <c:pt idx="170">
                  <c:v>2080</c:v>
                </c:pt>
                <c:pt idx="171">
                  <c:v>2090</c:v>
                </c:pt>
                <c:pt idx="172">
                  <c:v>2100</c:v>
                </c:pt>
                <c:pt idx="173">
                  <c:v>2110</c:v>
                </c:pt>
                <c:pt idx="174">
                  <c:v>2120</c:v>
                </c:pt>
                <c:pt idx="175">
                  <c:v>2130</c:v>
                </c:pt>
                <c:pt idx="176">
                  <c:v>2140</c:v>
                </c:pt>
                <c:pt idx="177">
                  <c:v>2150</c:v>
                </c:pt>
                <c:pt idx="178">
                  <c:v>2160</c:v>
                </c:pt>
                <c:pt idx="179">
                  <c:v>2170</c:v>
                </c:pt>
                <c:pt idx="180">
                  <c:v>2180</c:v>
                </c:pt>
                <c:pt idx="181">
                  <c:v>2190</c:v>
                </c:pt>
                <c:pt idx="182">
                  <c:v>2200</c:v>
                </c:pt>
                <c:pt idx="183">
                  <c:v>2210</c:v>
                </c:pt>
                <c:pt idx="184">
                  <c:v>2220</c:v>
                </c:pt>
                <c:pt idx="185">
                  <c:v>2230</c:v>
                </c:pt>
                <c:pt idx="186">
                  <c:v>2240</c:v>
                </c:pt>
                <c:pt idx="187">
                  <c:v>2250</c:v>
                </c:pt>
                <c:pt idx="188">
                  <c:v>2260</c:v>
                </c:pt>
                <c:pt idx="189">
                  <c:v>2270</c:v>
                </c:pt>
                <c:pt idx="190">
                  <c:v>2280</c:v>
                </c:pt>
                <c:pt idx="191">
                  <c:v>2290</c:v>
                </c:pt>
                <c:pt idx="192">
                  <c:v>2300</c:v>
                </c:pt>
                <c:pt idx="193">
                  <c:v>2310</c:v>
                </c:pt>
                <c:pt idx="194">
                  <c:v>2320</c:v>
                </c:pt>
                <c:pt idx="195">
                  <c:v>2330</c:v>
                </c:pt>
                <c:pt idx="196">
                  <c:v>2340</c:v>
                </c:pt>
                <c:pt idx="197">
                  <c:v>2350</c:v>
                </c:pt>
                <c:pt idx="198">
                  <c:v>2360</c:v>
                </c:pt>
                <c:pt idx="199">
                  <c:v>2370</c:v>
                </c:pt>
                <c:pt idx="200">
                  <c:v>2380</c:v>
                </c:pt>
                <c:pt idx="201">
                  <c:v>2390</c:v>
                </c:pt>
                <c:pt idx="202">
                  <c:v>2400</c:v>
                </c:pt>
              </c:numCache>
            </c:numRef>
          </c:xVal>
          <c:yVal>
            <c:numRef>
              <c:f>Mirrors!$B$5:$B$207</c:f>
              <c:numCache>
                <c:formatCode>0.000</c:formatCode>
                <c:ptCount val="203"/>
                <c:pt idx="0">
                  <c:v>0.82197920000000002</c:v>
                </c:pt>
                <c:pt idx="1">
                  <c:v>0.85450369999999998</c:v>
                </c:pt>
                <c:pt idx="2">
                  <c:v>0.88718070000000004</c:v>
                </c:pt>
                <c:pt idx="3">
                  <c:v>0.91250430000000005</c:v>
                </c:pt>
                <c:pt idx="4">
                  <c:v>0.93098519999999996</c:v>
                </c:pt>
                <c:pt idx="5">
                  <c:v>0.9434188</c:v>
                </c:pt>
                <c:pt idx="6">
                  <c:v>0.95123919999999995</c:v>
                </c:pt>
                <c:pt idx="7">
                  <c:v>0.95738610000000002</c:v>
                </c:pt>
                <c:pt idx="8">
                  <c:v>0.96078180000000002</c:v>
                </c:pt>
                <c:pt idx="9">
                  <c:v>0.96273129999999996</c:v>
                </c:pt>
                <c:pt idx="10">
                  <c:v>0.96437130000000004</c:v>
                </c:pt>
                <c:pt idx="11">
                  <c:v>0.96527640000000003</c:v>
                </c:pt>
                <c:pt idx="12">
                  <c:v>0.96552090000000002</c:v>
                </c:pt>
                <c:pt idx="13">
                  <c:v>0.96504190000000001</c:v>
                </c:pt>
                <c:pt idx="14">
                  <c:v>0.96422790000000003</c:v>
                </c:pt>
                <c:pt idx="15">
                  <c:v>0.96371850000000003</c:v>
                </c:pt>
                <c:pt idx="16">
                  <c:v>0.96334209999999998</c:v>
                </c:pt>
                <c:pt idx="17">
                  <c:v>0.9634123</c:v>
                </c:pt>
                <c:pt idx="18">
                  <c:v>0.96218049999999999</c:v>
                </c:pt>
                <c:pt idx="19">
                  <c:v>0.96072139999999995</c:v>
                </c:pt>
                <c:pt idx="20">
                  <c:v>0.95904</c:v>
                </c:pt>
                <c:pt idx="21">
                  <c:v>0.95852720000000002</c:v>
                </c:pt>
                <c:pt idx="22">
                  <c:v>0.95753840000000001</c:v>
                </c:pt>
                <c:pt idx="23">
                  <c:v>0.95730349999999997</c:v>
                </c:pt>
                <c:pt idx="24">
                  <c:v>0.95721440000000002</c:v>
                </c:pt>
                <c:pt idx="25">
                  <c:v>0.95712699999999995</c:v>
                </c:pt>
                <c:pt idx="26">
                  <c:v>0.95711570000000001</c:v>
                </c:pt>
                <c:pt idx="27">
                  <c:v>0.9572349</c:v>
                </c:pt>
                <c:pt idx="28">
                  <c:v>0.9568295</c:v>
                </c:pt>
                <c:pt idx="29">
                  <c:v>0.95661810000000003</c:v>
                </c:pt>
                <c:pt idx="30">
                  <c:v>0.95588340000000005</c:v>
                </c:pt>
                <c:pt idx="31">
                  <c:v>0.9557215</c:v>
                </c:pt>
                <c:pt idx="32">
                  <c:v>0.95393559999999999</c:v>
                </c:pt>
                <c:pt idx="33">
                  <c:v>0.95205490000000004</c:v>
                </c:pt>
                <c:pt idx="34">
                  <c:v>0.9509069</c:v>
                </c:pt>
                <c:pt idx="35">
                  <c:v>0.95141379999999998</c:v>
                </c:pt>
                <c:pt idx="36">
                  <c:v>0.95171280000000003</c:v>
                </c:pt>
                <c:pt idx="37">
                  <c:v>0.95260940000000005</c:v>
                </c:pt>
                <c:pt idx="38">
                  <c:v>0.95300119999999999</c:v>
                </c:pt>
                <c:pt idx="39">
                  <c:v>0.95345539999999995</c:v>
                </c:pt>
                <c:pt idx="40">
                  <c:v>0.95395960000000002</c:v>
                </c:pt>
                <c:pt idx="41">
                  <c:v>0.95474709999999996</c:v>
                </c:pt>
                <c:pt idx="42">
                  <c:v>0.9553123</c:v>
                </c:pt>
                <c:pt idx="43">
                  <c:v>0.95781070000000001</c:v>
                </c:pt>
                <c:pt idx="44">
                  <c:v>0.9594608</c:v>
                </c:pt>
                <c:pt idx="45">
                  <c:v>0.95965540000000005</c:v>
                </c:pt>
                <c:pt idx="46">
                  <c:v>0.95971039999999996</c:v>
                </c:pt>
                <c:pt idx="47">
                  <c:v>0.96118610000000004</c:v>
                </c:pt>
                <c:pt idx="48">
                  <c:v>0.96310969999999996</c:v>
                </c:pt>
                <c:pt idx="49">
                  <c:v>0.96342130000000004</c:v>
                </c:pt>
                <c:pt idx="50">
                  <c:v>0.96466470000000004</c:v>
                </c:pt>
                <c:pt idx="51">
                  <c:v>0.9651111</c:v>
                </c:pt>
                <c:pt idx="52">
                  <c:v>0.96605379999999996</c:v>
                </c:pt>
                <c:pt idx="53">
                  <c:v>0.96636730000000004</c:v>
                </c:pt>
                <c:pt idx="54">
                  <c:v>0.96655789999999997</c:v>
                </c:pt>
                <c:pt idx="55">
                  <c:v>0.96713700000000002</c:v>
                </c:pt>
                <c:pt idx="56">
                  <c:v>0.96787730000000005</c:v>
                </c:pt>
                <c:pt idx="57">
                  <c:v>0.96847229999999995</c:v>
                </c:pt>
                <c:pt idx="58">
                  <c:v>0.96881119999999998</c:v>
                </c:pt>
                <c:pt idx="59">
                  <c:v>0.96902659999999996</c:v>
                </c:pt>
                <c:pt idx="60">
                  <c:v>0.96932969999999996</c:v>
                </c:pt>
                <c:pt idx="61">
                  <c:v>0.96970160000000005</c:v>
                </c:pt>
                <c:pt idx="62">
                  <c:v>0.97014219999999995</c:v>
                </c:pt>
                <c:pt idx="63">
                  <c:v>0.97059340000000005</c:v>
                </c:pt>
                <c:pt idx="64">
                  <c:v>0.97098010000000001</c:v>
                </c:pt>
                <c:pt idx="65">
                  <c:v>0.97152070000000001</c:v>
                </c:pt>
                <c:pt idx="66">
                  <c:v>0.97209769999999995</c:v>
                </c:pt>
                <c:pt idx="67">
                  <c:v>0.97245380000000003</c:v>
                </c:pt>
                <c:pt idx="68">
                  <c:v>0.97267429999999999</c:v>
                </c:pt>
                <c:pt idx="69">
                  <c:v>0.97290120000000002</c:v>
                </c:pt>
                <c:pt idx="70">
                  <c:v>0.97338619999999998</c:v>
                </c:pt>
                <c:pt idx="71">
                  <c:v>0.97370350000000006</c:v>
                </c:pt>
                <c:pt idx="72">
                  <c:v>0.9740065</c:v>
                </c:pt>
                <c:pt idx="73">
                  <c:v>0.97434180000000004</c:v>
                </c:pt>
                <c:pt idx="74">
                  <c:v>0.97456010000000004</c:v>
                </c:pt>
                <c:pt idx="75">
                  <c:v>0.97496470000000002</c:v>
                </c:pt>
                <c:pt idx="76">
                  <c:v>0.97538170000000002</c:v>
                </c:pt>
                <c:pt idx="77">
                  <c:v>0.97565329999999995</c:v>
                </c:pt>
                <c:pt idx="78">
                  <c:v>0.97578600000000004</c:v>
                </c:pt>
                <c:pt idx="79">
                  <c:v>0.97609880000000004</c:v>
                </c:pt>
                <c:pt idx="80">
                  <c:v>0.97632319999999995</c:v>
                </c:pt>
                <c:pt idx="81">
                  <c:v>0.97642569999999995</c:v>
                </c:pt>
                <c:pt idx="82">
                  <c:v>0.97680210000000001</c:v>
                </c:pt>
                <c:pt idx="83">
                  <c:v>0.97707089999999996</c:v>
                </c:pt>
                <c:pt idx="84">
                  <c:v>0.97707580000000005</c:v>
                </c:pt>
                <c:pt idx="85">
                  <c:v>0.97755069999999999</c:v>
                </c:pt>
                <c:pt idx="86">
                  <c:v>0.97797029999999996</c:v>
                </c:pt>
                <c:pt idx="87">
                  <c:v>0.97806769999999998</c:v>
                </c:pt>
                <c:pt idx="88">
                  <c:v>0.97834089999999996</c:v>
                </c:pt>
                <c:pt idx="89">
                  <c:v>0.97862709999999997</c:v>
                </c:pt>
                <c:pt idx="90">
                  <c:v>0.97885149999999999</c:v>
                </c:pt>
                <c:pt idx="91">
                  <c:v>0.97910339999999996</c:v>
                </c:pt>
                <c:pt idx="92">
                  <c:v>0.97917259999999995</c:v>
                </c:pt>
                <c:pt idx="93">
                  <c:v>0.97927200000000003</c:v>
                </c:pt>
                <c:pt idx="94">
                  <c:v>0.979599</c:v>
                </c:pt>
                <c:pt idx="95">
                  <c:v>0.97979019999999994</c:v>
                </c:pt>
                <c:pt idx="96">
                  <c:v>0.97966489999999995</c:v>
                </c:pt>
                <c:pt idx="97">
                  <c:v>0.97982080000000005</c:v>
                </c:pt>
                <c:pt idx="98">
                  <c:v>0.97985149999999999</c:v>
                </c:pt>
                <c:pt idx="99">
                  <c:v>0.98013340000000004</c:v>
                </c:pt>
                <c:pt idx="100">
                  <c:v>0.9804948</c:v>
                </c:pt>
                <c:pt idx="101">
                  <c:v>0.98061160000000003</c:v>
                </c:pt>
                <c:pt idx="102">
                  <c:v>0.98069099999999998</c:v>
                </c:pt>
                <c:pt idx="103">
                  <c:v>0.98086870000000004</c:v>
                </c:pt>
                <c:pt idx="104">
                  <c:v>0.98098289999999999</c:v>
                </c:pt>
                <c:pt idx="105">
                  <c:v>0.98116570000000003</c:v>
                </c:pt>
                <c:pt idx="106">
                  <c:v>0.98112290000000002</c:v>
                </c:pt>
                <c:pt idx="107">
                  <c:v>0.98133519999999996</c:v>
                </c:pt>
                <c:pt idx="108">
                  <c:v>0.98166980000000004</c:v>
                </c:pt>
                <c:pt idx="109">
                  <c:v>0.98178370000000004</c:v>
                </c:pt>
                <c:pt idx="110">
                  <c:v>0.98201939999999999</c:v>
                </c:pt>
                <c:pt idx="111">
                  <c:v>0.98198620000000003</c:v>
                </c:pt>
                <c:pt idx="112">
                  <c:v>0.98173379999999999</c:v>
                </c:pt>
                <c:pt idx="113">
                  <c:v>0.98183549999999997</c:v>
                </c:pt>
                <c:pt idx="114">
                  <c:v>0.98193439999999999</c:v>
                </c:pt>
                <c:pt idx="115">
                  <c:v>0.9819331</c:v>
                </c:pt>
                <c:pt idx="116">
                  <c:v>0.98213760000000006</c:v>
                </c:pt>
                <c:pt idx="117">
                  <c:v>0.98214520000000005</c:v>
                </c:pt>
                <c:pt idx="118">
                  <c:v>0.98191839999999997</c:v>
                </c:pt>
                <c:pt idx="119">
                  <c:v>0.98189789999999999</c:v>
                </c:pt>
                <c:pt idx="120">
                  <c:v>0.98212080000000002</c:v>
                </c:pt>
                <c:pt idx="121">
                  <c:v>0.98211660000000001</c:v>
                </c:pt>
                <c:pt idx="122">
                  <c:v>0.98237220000000003</c:v>
                </c:pt>
                <c:pt idx="123">
                  <c:v>0.98272389999999998</c:v>
                </c:pt>
                <c:pt idx="124">
                  <c:v>0.98291759999999995</c:v>
                </c:pt>
                <c:pt idx="125">
                  <c:v>0.98299559999999997</c:v>
                </c:pt>
                <c:pt idx="126">
                  <c:v>0.98315810000000003</c:v>
                </c:pt>
                <c:pt idx="127">
                  <c:v>0.98319140000000005</c:v>
                </c:pt>
                <c:pt idx="128">
                  <c:v>0.98347660000000003</c:v>
                </c:pt>
                <c:pt idx="129">
                  <c:v>0.98349279999999994</c:v>
                </c:pt>
                <c:pt idx="130">
                  <c:v>0.9835663</c:v>
                </c:pt>
                <c:pt idx="131">
                  <c:v>0.98385610000000001</c:v>
                </c:pt>
                <c:pt idx="132">
                  <c:v>0.98374510000000004</c:v>
                </c:pt>
                <c:pt idx="133">
                  <c:v>0.98392120000000005</c:v>
                </c:pt>
                <c:pt idx="134">
                  <c:v>0.98395790000000005</c:v>
                </c:pt>
                <c:pt idx="135">
                  <c:v>0.98353139999999994</c:v>
                </c:pt>
                <c:pt idx="136">
                  <c:v>0.98360530000000002</c:v>
                </c:pt>
                <c:pt idx="137">
                  <c:v>0.98333320000000002</c:v>
                </c:pt>
                <c:pt idx="138">
                  <c:v>0.98322710000000002</c:v>
                </c:pt>
                <c:pt idx="139">
                  <c:v>0.98312820000000001</c:v>
                </c:pt>
                <c:pt idx="140">
                  <c:v>0.98348460000000004</c:v>
                </c:pt>
                <c:pt idx="141">
                  <c:v>0.98341179999999995</c:v>
                </c:pt>
                <c:pt idx="142">
                  <c:v>0.98315759999999996</c:v>
                </c:pt>
                <c:pt idx="143">
                  <c:v>0.98330459999999997</c:v>
                </c:pt>
                <c:pt idx="144">
                  <c:v>0.98326990000000003</c:v>
                </c:pt>
                <c:pt idx="145">
                  <c:v>0.98342209999999997</c:v>
                </c:pt>
                <c:pt idx="146">
                  <c:v>0.98331440000000003</c:v>
                </c:pt>
                <c:pt idx="147">
                  <c:v>0.98338879999999995</c:v>
                </c:pt>
                <c:pt idx="148">
                  <c:v>0.98391839999999997</c:v>
                </c:pt>
                <c:pt idx="149">
                  <c:v>0.98381669999999999</c:v>
                </c:pt>
                <c:pt idx="150">
                  <c:v>0.98418669999999997</c:v>
                </c:pt>
                <c:pt idx="151">
                  <c:v>0.98421619999999999</c:v>
                </c:pt>
                <c:pt idx="152">
                  <c:v>0.98427240000000005</c:v>
                </c:pt>
                <c:pt idx="153">
                  <c:v>0.98453939999999995</c:v>
                </c:pt>
                <c:pt idx="154">
                  <c:v>0.98486410000000002</c:v>
                </c:pt>
                <c:pt idx="155">
                  <c:v>0.9850565</c:v>
                </c:pt>
                <c:pt idx="156">
                  <c:v>0.98516190000000003</c:v>
                </c:pt>
                <c:pt idx="157">
                  <c:v>0.98532799999999998</c:v>
                </c:pt>
                <c:pt idx="158">
                  <c:v>0.98497120000000005</c:v>
                </c:pt>
                <c:pt idx="159">
                  <c:v>0.98515969999999997</c:v>
                </c:pt>
                <c:pt idx="160">
                  <c:v>0.98515200000000003</c:v>
                </c:pt>
                <c:pt idx="161">
                  <c:v>0.98557709999999998</c:v>
                </c:pt>
                <c:pt idx="162">
                  <c:v>0.98531919999999995</c:v>
                </c:pt>
                <c:pt idx="163">
                  <c:v>0.98551469999999997</c:v>
                </c:pt>
                <c:pt idx="164">
                  <c:v>0.98541650000000003</c:v>
                </c:pt>
                <c:pt idx="165">
                  <c:v>0.98585069999999997</c:v>
                </c:pt>
                <c:pt idx="166">
                  <c:v>0.98498549999999996</c:v>
                </c:pt>
                <c:pt idx="167">
                  <c:v>0.9847861</c:v>
                </c:pt>
                <c:pt idx="168">
                  <c:v>0.98480480000000004</c:v>
                </c:pt>
                <c:pt idx="169">
                  <c:v>0.98476549999999996</c:v>
                </c:pt>
                <c:pt idx="170">
                  <c:v>0.98445199999999999</c:v>
                </c:pt>
                <c:pt idx="171">
                  <c:v>0.98430770000000001</c:v>
                </c:pt>
                <c:pt idx="172">
                  <c:v>0.98428009999999999</c:v>
                </c:pt>
                <c:pt idx="173">
                  <c:v>0.98401720000000004</c:v>
                </c:pt>
                <c:pt idx="174">
                  <c:v>0.98399049999999999</c:v>
                </c:pt>
                <c:pt idx="175">
                  <c:v>0.98373270000000002</c:v>
                </c:pt>
                <c:pt idx="176">
                  <c:v>0.98358440000000003</c:v>
                </c:pt>
                <c:pt idx="177">
                  <c:v>0.9833982</c:v>
                </c:pt>
                <c:pt idx="178">
                  <c:v>0.98429469999999997</c:v>
                </c:pt>
                <c:pt idx="179">
                  <c:v>0.98421420000000004</c:v>
                </c:pt>
                <c:pt idx="180">
                  <c:v>0.98404469999999999</c:v>
                </c:pt>
                <c:pt idx="181">
                  <c:v>0.98442149999999995</c:v>
                </c:pt>
                <c:pt idx="182">
                  <c:v>0.98371810000000004</c:v>
                </c:pt>
                <c:pt idx="183">
                  <c:v>0.98438210000000004</c:v>
                </c:pt>
                <c:pt idx="184">
                  <c:v>0.98402679999999998</c:v>
                </c:pt>
                <c:pt idx="185">
                  <c:v>0.98348040000000003</c:v>
                </c:pt>
                <c:pt idx="186">
                  <c:v>0.98338219999999998</c:v>
                </c:pt>
                <c:pt idx="187">
                  <c:v>0.98455230000000005</c:v>
                </c:pt>
                <c:pt idx="188">
                  <c:v>0.984846</c:v>
                </c:pt>
                <c:pt idx="189">
                  <c:v>0.98497009999999996</c:v>
                </c:pt>
                <c:pt idx="190">
                  <c:v>0.98433579999999998</c:v>
                </c:pt>
                <c:pt idx="191">
                  <c:v>0.98407820000000001</c:v>
                </c:pt>
                <c:pt idx="192">
                  <c:v>0.98491919999999999</c:v>
                </c:pt>
                <c:pt idx="193">
                  <c:v>0.98570999999999998</c:v>
                </c:pt>
                <c:pt idx="194">
                  <c:v>0.98430419999999996</c:v>
                </c:pt>
                <c:pt idx="195">
                  <c:v>0.98454560000000002</c:v>
                </c:pt>
                <c:pt idx="196">
                  <c:v>0.98453469999999998</c:v>
                </c:pt>
                <c:pt idx="197">
                  <c:v>0.98462249999999996</c:v>
                </c:pt>
                <c:pt idx="198">
                  <c:v>0.98531610000000003</c:v>
                </c:pt>
                <c:pt idx="199">
                  <c:v>0.98427739999999997</c:v>
                </c:pt>
                <c:pt idx="200">
                  <c:v>0.98480279999999998</c:v>
                </c:pt>
                <c:pt idx="201">
                  <c:v>0.98379000000000005</c:v>
                </c:pt>
                <c:pt idx="202">
                  <c:v>0.98395659999999996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F9-4746-B9AE-240CA027BBBF}"/>
            </c:ext>
          </c:extLst>
        </c:ser>
        <c:ser>
          <c:idx val="1"/>
          <c:order val="1"/>
          <c:tx>
            <c:strRef>
              <c:f>Mirrors!$C$4</c:f>
              <c:strCache>
                <c:ptCount val="1"/>
                <c:pt idx="0">
                  <c:v>Bare Gold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Mirrors!$A$5:$A$207</c:f>
              <c:numCache>
                <c:formatCode>0</c:formatCode>
                <c:ptCount val="203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  <c:pt idx="41">
                  <c:v>790</c:v>
                </c:pt>
                <c:pt idx="42">
                  <c:v>800</c:v>
                </c:pt>
                <c:pt idx="43">
                  <c:v>810</c:v>
                </c:pt>
                <c:pt idx="44">
                  <c:v>820</c:v>
                </c:pt>
                <c:pt idx="45">
                  <c:v>830</c:v>
                </c:pt>
                <c:pt idx="46">
                  <c:v>840</c:v>
                </c:pt>
                <c:pt idx="47">
                  <c:v>850</c:v>
                </c:pt>
                <c:pt idx="48">
                  <c:v>860</c:v>
                </c:pt>
                <c:pt idx="49">
                  <c:v>870</c:v>
                </c:pt>
                <c:pt idx="50">
                  <c:v>880</c:v>
                </c:pt>
                <c:pt idx="51">
                  <c:v>890</c:v>
                </c:pt>
                <c:pt idx="52">
                  <c:v>900</c:v>
                </c:pt>
                <c:pt idx="53">
                  <c:v>910</c:v>
                </c:pt>
                <c:pt idx="54">
                  <c:v>920</c:v>
                </c:pt>
                <c:pt idx="55">
                  <c:v>930</c:v>
                </c:pt>
                <c:pt idx="56">
                  <c:v>940</c:v>
                </c:pt>
                <c:pt idx="57">
                  <c:v>950</c:v>
                </c:pt>
                <c:pt idx="58">
                  <c:v>960</c:v>
                </c:pt>
                <c:pt idx="59">
                  <c:v>970</c:v>
                </c:pt>
                <c:pt idx="60">
                  <c:v>980</c:v>
                </c:pt>
                <c:pt idx="61">
                  <c:v>990</c:v>
                </c:pt>
                <c:pt idx="62">
                  <c:v>1000</c:v>
                </c:pt>
                <c:pt idx="63">
                  <c:v>1010</c:v>
                </c:pt>
                <c:pt idx="64">
                  <c:v>1020</c:v>
                </c:pt>
                <c:pt idx="65">
                  <c:v>1030</c:v>
                </c:pt>
                <c:pt idx="66">
                  <c:v>1040</c:v>
                </c:pt>
                <c:pt idx="67">
                  <c:v>1050</c:v>
                </c:pt>
                <c:pt idx="68">
                  <c:v>1060</c:v>
                </c:pt>
                <c:pt idx="69">
                  <c:v>1070</c:v>
                </c:pt>
                <c:pt idx="70">
                  <c:v>1080</c:v>
                </c:pt>
                <c:pt idx="71">
                  <c:v>1090</c:v>
                </c:pt>
                <c:pt idx="72">
                  <c:v>1100</c:v>
                </c:pt>
                <c:pt idx="73">
                  <c:v>1110</c:v>
                </c:pt>
                <c:pt idx="74">
                  <c:v>1120</c:v>
                </c:pt>
                <c:pt idx="75">
                  <c:v>1130</c:v>
                </c:pt>
                <c:pt idx="76">
                  <c:v>1140</c:v>
                </c:pt>
                <c:pt idx="77">
                  <c:v>1150</c:v>
                </c:pt>
                <c:pt idx="78">
                  <c:v>1160</c:v>
                </c:pt>
                <c:pt idx="79">
                  <c:v>1170</c:v>
                </c:pt>
                <c:pt idx="80">
                  <c:v>1180</c:v>
                </c:pt>
                <c:pt idx="81">
                  <c:v>1190</c:v>
                </c:pt>
                <c:pt idx="82">
                  <c:v>1200</c:v>
                </c:pt>
                <c:pt idx="83">
                  <c:v>1210</c:v>
                </c:pt>
                <c:pt idx="84">
                  <c:v>1220</c:v>
                </c:pt>
                <c:pt idx="85">
                  <c:v>1230</c:v>
                </c:pt>
                <c:pt idx="86">
                  <c:v>1240</c:v>
                </c:pt>
                <c:pt idx="87">
                  <c:v>1250</c:v>
                </c:pt>
                <c:pt idx="88">
                  <c:v>1260</c:v>
                </c:pt>
                <c:pt idx="89">
                  <c:v>1270</c:v>
                </c:pt>
                <c:pt idx="90">
                  <c:v>1280</c:v>
                </c:pt>
                <c:pt idx="91">
                  <c:v>1290</c:v>
                </c:pt>
                <c:pt idx="92">
                  <c:v>1300</c:v>
                </c:pt>
                <c:pt idx="93">
                  <c:v>1310</c:v>
                </c:pt>
                <c:pt idx="94">
                  <c:v>1320</c:v>
                </c:pt>
                <c:pt idx="95">
                  <c:v>1330</c:v>
                </c:pt>
                <c:pt idx="96">
                  <c:v>1340</c:v>
                </c:pt>
                <c:pt idx="97">
                  <c:v>1350</c:v>
                </c:pt>
                <c:pt idx="98">
                  <c:v>1360</c:v>
                </c:pt>
                <c:pt idx="99">
                  <c:v>1370</c:v>
                </c:pt>
                <c:pt idx="100">
                  <c:v>1380</c:v>
                </c:pt>
                <c:pt idx="101">
                  <c:v>1390</c:v>
                </c:pt>
                <c:pt idx="102">
                  <c:v>1400</c:v>
                </c:pt>
                <c:pt idx="103">
                  <c:v>1410</c:v>
                </c:pt>
                <c:pt idx="104">
                  <c:v>1420</c:v>
                </c:pt>
                <c:pt idx="105">
                  <c:v>1430</c:v>
                </c:pt>
                <c:pt idx="106">
                  <c:v>1440</c:v>
                </c:pt>
                <c:pt idx="107">
                  <c:v>1450</c:v>
                </c:pt>
                <c:pt idx="108">
                  <c:v>1460</c:v>
                </c:pt>
                <c:pt idx="109">
                  <c:v>1470</c:v>
                </c:pt>
                <c:pt idx="110">
                  <c:v>1480</c:v>
                </c:pt>
                <c:pt idx="111">
                  <c:v>1490</c:v>
                </c:pt>
                <c:pt idx="112">
                  <c:v>1500</c:v>
                </c:pt>
                <c:pt idx="113">
                  <c:v>1510</c:v>
                </c:pt>
                <c:pt idx="114">
                  <c:v>1520</c:v>
                </c:pt>
                <c:pt idx="115">
                  <c:v>1530</c:v>
                </c:pt>
                <c:pt idx="116">
                  <c:v>1540</c:v>
                </c:pt>
                <c:pt idx="117">
                  <c:v>1550</c:v>
                </c:pt>
                <c:pt idx="118">
                  <c:v>1560</c:v>
                </c:pt>
                <c:pt idx="119">
                  <c:v>1570</c:v>
                </c:pt>
                <c:pt idx="120">
                  <c:v>1580</c:v>
                </c:pt>
                <c:pt idx="121">
                  <c:v>1590</c:v>
                </c:pt>
                <c:pt idx="122">
                  <c:v>1600</c:v>
                </c:pt>
                <c:pt idx="123">
                  <c:v>1610</c:v>
                </c:pt>
                <c:pt idx="124">
                  <c:v>1620</c:v>
                </c:pt>
                <c:pt idx="125">
                  <c:v>1630</c:v>
                </c:pt>
                <c:pt idx="126">
                  <c:v>1640</c:v>
                </c:pt>
                <c:pt idx="127">
                  <c:v>1650</c:v>
                </c:pt>
                <c:pt idx="128">
                  <c:v>1660</c:v>
                </c:pt>
                <c:pt idx="129">
                  <c:v>1670</c:v>
                </c:pt>
                <c:pt idx="130">
                  <c:v>1680</c:v>
                </c:pt>
                <c:pt idx="131">
                  <c:v>1690</c:v>
                </c:pt>
                <c:pt idx="132">
                  <c:v>1700</c:v>
                </c:pt>
                <c:pt idx="133">
                  <c:v>1710</c:v>
                </c:pt>
                <c:pt idx="134">
                  <c:v>1720</c:v>
                </c:pt>
                <c:pt idx="135">
                  <c:v>1730</c:v>
                </c:pt>
                <c:pt idx="136">
                  <c:v>1740</c:v>
                </c:pt>
                <c:pt idx="137">
                  <c:v>1750</c:v>
                </c:pt>
                <c:pt idx="138">
                  <c:v>1760</c:v>
                </c:pt>
                <c:pt idx="139">
                  <c:v>1770</c:v>
                </c:pt>
                <c:pt idx="140">
                  <c:v>1780</c:v>
                </c:pt>
                <c:pt idx="141">
                  <c:v>1790</c:v>
                </c:pt>
                <c:pt idx="142">
                  <c:v>1800</c:v>
                </c:pt>
                <c:pt idx="143">
                  <c:v>1810</c:v>
                </c:pt>
                <c:pt idx="144">
                  <c:v>1820</c:v>
                </c:pt>
                <c:pt idx="145">
                  <c:v>1830</c:v>
                </c:pt>
                <c:pt idx="146">
                  <c:v>1840</c:v>
                </c:pt>
                <c:pt idx="147">
                  <c:v>1850</c:v>
                </c:pt>
                <c:pt idx="148">
                  <c:v>1860</c:v>
                </c:pt>
                <c:pt idx="149">
                  <c:v>1870</c:v>
                </c:pt>
                <c:pt idx="150">
                  <c:v>1880</c:v>
                </c:pt>
                <c:pt idx="151">
                  <c:v>1890</c:v>
                </c:pt>
                <c:pt idx="152">
                  <c:v>1900</c:v>
                </c:pt>
                <c:pt idx="153">
                  <c:v>1910</c:v>
                </c:pt>
                <c:pt idx="154">
                  <c:v>1920</c:v>
                </c:pt>
                <c:pt idx="155">
                  <c:v>1930</c:v>
                </c:pt>
                <c:pt idx="156">
                  <c:v>1940</c:v>
                </c:pt>
                <c:pt idx="157">
                  <c:v>1950</c:v>
                </c:pt>
                <c:pt idx="158">
                  <c:v>1960</c:v>
                </c:pt>
                <c:pt idx="159">
                  <c:v>1970</c:v>
                </c:pt>
                <c:pt idx="160">
                  <c:v>1980</c:v>
                </c:pt>
                <c:pt idx="161">
                  <c:v>1990</c:v>
                </c:pt>
                <c:pt idx="162">
                  <c:v>2000</c:v>
                </c:pt>
                <c:pt idx="163">
                  <c:v>2010</c:v>
                </c:pt>
                <c:pt idx="164">
                  <c:v>2020</c:v>
                </c:pt>
                <c:pt idx="165">
                  <c:v>2030</c:v>
                </c:pt>
                <c:pt idx="166">
                  <c:v>2040</c:v>
                </c:pt>
                <c:pt idx="167">
                  <c:v>2050</c:v>
                </c:pt>
                <c:pt idx="168">
                  <c:v>2060</c:v>
                </c:pt>
                <c:pt idx="169">
                  <c:v>2070</c:v>
                </c:pt>
                <c:pt idx="170">
                  <c:v>2080</c:v>
                </c:pt>
                <c:pt idx="171">
                  <c:v>2090</c:v>
                </c:pt>
                <c:pt idx="172">
                  <c:v>2100</c:v>
                </c:pt>
                <c:pt idx="173">
                  <c:v>2110</c:v>
                </c:pt>
                <c:pt idx="174">
                  <c:v>2120</c:v>
                </c:pt>
                <c:pt idx="175">
                  <c:v>2130</c:v>
                </c:pt>
                <c:pt idx="176">
                  <c:v>2140</c:v>
                </c:pt>
                <c:pt idx="177">
                  <c:v>2150</c:v>
                </c:pt>
                <c:pt idx="178">
                  <c:v>2160</c:v>
                </c:pt>
                <c:pt idx="179">
                  <c:v>2170</c:v>
                </c:pt>
                <c:pt idx="180">
                  <c:v>2180</c:v>
                </c:pt>
                <c:pt idx="181">
                  <c:v>2190</c:v>
                </c:pt>
                <c:pt idx="182">
                  <c:v>2200</c:v>
                </c:pt>
                <c:pt idx="183">
                  <c:v>2210</c:v>
                </c:pt>
                <c:pt idx="184">
                  <c:v>2220</c:v>
                </c:pt>
                <c:pt idx="185">
                  <c:v>2230</c:v>
                </c:pt>
                <c:pt idx="186">
                  <c:v>2240</c:v>
                </c:pt>
                <c:pt idx="187">
                  <c:v>2250</c:v>
                </c:pt>
                <c:pt idx="188">
                  <c:v>2260</c:v>
                </c:pt>
                <c:pt idx="189">
                  <c:v>2270</c:v>
                </c:pt>
                <c:pt idx="190">
                  <c:v>2280</c:v>
                </c:pt>
                <c:pt idx="191">
                  <c:v>2290</c:v>
                </c:pt>
                <c:pt idx="192">
                  <c:v>2300</c:v>
                </c:pt>
                <c:pt idx="193">
                  <c:v>2310</c:v>
                </c:pt>
                <c:pt idx="194">
                  <c:v>2320</c:v>
                </c:pt>
                <c:pt idx="195">
                  <c:v>2330</c:v>
                </c:pt>
                <c:pt idx="196">
                  <c:v>2340</c:v>
                </c:pt>
                <c:pt idx="197">
                  <c:v>2350</c:v>
                </c:pt>
                <c:pt idx="198">
                  <c:v>2360</c:v>
                </c:pt>
                <c:pt idx="199">
                  <c:v>2370</c:v>
                </c:pt>
                <c:pt idx="200">
                  <c:v>2380</c:v>
                </c:pt>
                <c:pt idx="201">
                  <c:v>2390</c:v>
                </c:pt>
                <c:pt idx="202">
                  <c:v>2400</c:v>
                </c:pt>
              </c:numCache>
            </c:numRef>
          </c:xVal>
          <c:yVal>
            <c:numRef>
              <c:f>Mirrors!$C$5:$C$207</c:f>
              <c:numCache>
                <c:formatCode>0.000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0.56999999999999995</c:v>
                </c:pt>
                <c:pt idx="12">
                  <c:v>0.62249880000000002</c:v>
                </c:pt>
                <c:pt idx="13">
                  <c:v>0.62249880000000002</c:v>
                </c:pt>
                <c:pt idx="14">
                  <c:v>0.66528940000000003</c:v>
                </c:pt>
                <c:pt idx="15">
                  <c:v>0.73493779999999997</c:v>
                </c:pt>
                <c:pt idx="16">
                  <c:v>0.78726640000000003</c:v>
                </c:pt>
                <c:pt idx="17">
                  <c:v>0.82622620000000002</c:v>
                </c:pt>
                <c:pt idx="18">
                  <c:v>0.85595730000000003</c:v>
                </c:pt>
                <c:pt idx="19">
                  <c:v>0.8789283</c:v>
                </c:pt>
                <c:pt idx="20">
                  <c:v>0.89702130000000002</c:v>
                </c:pt>
                <c:pt idx="21">
                  <c:v>0.91143249999999998</c:v>
                </c:pt>
                <c:pt idx="22">
                  <c:v>0.92281060000000004</c:v>
                </c:pt>
                <c:pt idx="23">
                  <c:v>0.93240299999999998</c:v>
                </c:pt>
                <c:pt idx="24">
                  <c:v>0.94040100000000004</c:v>
                </c:pt>
                <c:pt idx="25">
                  <c:v>0.94679500000000005</c:v>
                </c:pt>
                <c:pt idx="26">
                  <c:v>0.95247210000000004</c:v>
                </c:pt>
                <c:pt idx="27">
                  <c:v>0.95718749999999997</c:v>
                </c:pt>
                <c:pt idx="28">
                  <c:v>0.96143840000000003</c:v>
                </c:pt>
                <c:pt idx="29">
                  <c:v>0.9647078</c:v>
                </c:pt>
                <c:pt idx="30">
                  <c:v>0.96726809999999996</c:v>
                </c:pt>
                <c:pt idx="31">
                  <c:v>0.96943829999999998</c:v>
                </c:pt>
                <c:pt idx="32">
                  <c:v>0.97090109999999996</c:v>
                </c:pt>
                <c:pt idx="33">
                  <c:v>0.97220189999999995</c:v>
                </c:pt>
                <c:pt idx="34">
                  <c:v>0.97323210000000004</c:v>
                </c:pt>
                <c:pt idx="35">
                  <c:v>0.97422869999999995</c:v>
                </c:pt>
                <c:pt idx="36">
                  <c:v>0.97490840000000001</c:v>
                </c:pt>
                <c:pt idx="37">
                  <c:v>0.97578750000000003</c:v>
                </c:pt>
                <c:pt idx="38">
                  <c:v>0.97616780000000003</c:v>
                </c:pt>
                <c:pt idx="39">
                  <c:v>0.9770643</c:v>
                </c:pt>
                <c:pt idx="40">
                  <c:v>0.97757629999999995</c:v>
                </c:pt>
                <c:pt idx="41">
                  <c:v>0.97811079999999995</c:v>
                </c:pt>
                <c:pt idx="42">
                  <c:v>0.97866980000000003</c:v>
                </c:pt>
                <c:pt idx="43">
                  <c:v>0.97927489999999995</c:v>
                </c:pt>
                <c:pt idx="44">
                  <c:v>0.97915680000000005</c:v>
                </c:pt>
                <c:pt idx="45">
                  <c:v>0.97907829999999996</c:v>
                </c:pt>
                <c:pt idx="46">
                  <c:v>0.9796802</c:v>
                </c:pt>
                <c:pt idx="47">
                  <c:v>0.97994870000000001</c:v>
                </c:pt>
                <c:pt idx="48">
                  <c:v>0.97983120000000001</c:v>
                </c:pt>
                <c:pt idx="49">
                  <c:v>0.98030379999999995</c:v>
                </c:pt>
                <c:pt idx="50">
                  <c:v>0.98057609999999995</c:v>
                </c:pt>
                <c:pt idx="51">
                  <c:v>0.98070029999999997</c:v>
                </c:pt>
                <c:pt idx="52">
                  <c:v>0.98171679999999995</c:v>
                </c:pt>
                <c:pt idx="53">
                  <c:v>0.98057589999999994</c:v>
                </c:pt>
                <c:pt idx="54">
                  <c:v>0.98080239999999996</c:v>
                </c:pt>
                <c:pt idx="55">
                  <c:v>0.98132359999999996</c:v>
                </c:pt>
                <c:pt idx="56">
                  <c:v>0.98094429999999999</c:v>
                </c:pt>
                <c:pt idx="57">
                  <c:v>0.98103569999999995</c:v>
                </c:pt>
                <c:pt idx="58">
                  <c:v>0.98097610000000002</c:v>
                </c:pt>
                <c:pt idx="59">
                  <c:v>0.98111479999999995</c:v>
                </c:pt>
                <c:pt idx="60">
                  <c:v>0.98109239999999998</c:v>
                </c:pt>
                <c:pt idx="61">
                  <c:v>0.98113740000000005</c:v>
                </c:pt>
                <c:pt idx="62">
                  <c:v>0.98118139999999998</c:v>
                </c:pt>
                <c:pt idx="63">
                  <c:v>0.98134399999999999</c:v>
                </c:pt>
                <c:pt idx="64">
                  <c:v>0.9814657</c:v>
                </c:pt>
                <c:pt idx="65">
                  <c:v>0.98144310000000001</c:v>
                </c:pt>
                <c:pt idx="66">
                  <c:v>0.98113039999999996</c:v>
                </c:pt>
                <c:pt idx="67">
                  <c:v>0.98152269999999997</c:v>
                </c:pt>
                <c:pt idx="68">
                  <c:v>0.98165049999999998</c:v>
                </c:pt>
                <c:pt idx="69">
                  <c:v>0.98149989999999998</c:v>
                </c:pt>
                <c:pt idx="70">
                  <c:v>0.98138590000000003</c:v>
                </c:pt>
                <c:pt idx="71">
                  <c:v>0.98148749999999996</c:v>
                </c:pt>
                <c:pt idx="72">
                  <c:v>0.98120110000000005</c:v>
                </c:pt>
                <c:pt idx="73">
                  <c:v>0.98124270000000002</c:v>
                </c:pt>
                <c:pt idx="74">
                  <c:v>0.98113490000000003</c:v>
                </c:pt>
                <c:pt idx="75">
                  <c:v>0.98124230000000001</c:v>
                </c:pt>
                <c:pt idx="76">
                  <c:v>0.98149779999999998</c:v>
                </c:pt>
                <c:pt idx="77">
                  <c:v>0.98162039999999995</c:v>
                </c:pt>
                <c:pt idx="78">
                  <c:v>0.98137920000000001</c:v>
                </c:pt>
                <c:pt idx="79">
                  <c:v>0.98109559999999996</c:v>
                </c:pt>
                <c:pt idx="80">
                  <c:v>0.98115090000000005</c:v>
                </c:pt>
                <c:pt idx="81">
                  <c:v>0.98133230000000005</c:v>
                </c:pt>
                <c:pt idx="82">
                  <c:v>0.98173560000000004</c:v>
                </c:pt>
                <c:pt idx="83">
                  <c:v>0.98099270000000005</c:v>
                </c:pt>
                <c:pt idx="84">
                  <c:v>0.98090940000000004</c:v>
                </c:pt>
                <c:pt idx="85">
                  <c:v>0.98075570000000001</c:v>
                </c:pt>
                <c:pt idx="86">
                  <c:v>0.98123990000000005</c:v>
                </c:pt>
                <c:pt idx="87">
                  <c:v>0.98135110000000003</c:v>
                </c:pt>
                <c:pt idx="88">
                  <c:v>0.98163990000000001</c:v>
                </c:pt>
                <c:pt idx="89">
                  <c:v>0.9814522</c:v>
                </c:pt>
                <c:pt idx="90">
                  <c:v>0.98171059999999999</c:v>
                </c:pt>
                <c:pt idx="91">
                  <c:v>0.98155490000000001</c:v>
                </c:pt>
                <c:pt idx="92">
                  <c:v>0.98134560000000004</c:v>
                </c:pt>
                <c:pt idx="93">
                  <c:v>0.98166500000000001</c:v>
                </c:pt>
                <c:pt idx="94">
                  <c:v>0.98138029999999998</c:v>
                </c:pt>
                <c:pt idx="95">
                  <c:v>0.98141650000000002</c:v>
                </c:pt>
                <c:pt idx="96">
                  <c:v>0.98111090000000001</c:v>
                </c:pt>
                <c:pt idx="97">
                  <c:v>0.98088759999999997</c:v>
                </c:pt>
                <c:pt idx="98">
                  <c:v>0.98125099999999998</c:v>
                </c:pt>
                <c:pt idx="99">
                  <c:v>0.98204400000000003</c:v>
                </c:pt>
                <c:pt idx="100">
                  <c:v>0.98178489999999996</c:v>
                </c:pt>
                <c:pt idx="101">
                  <c:v>0.98189459999999995</c:v>
                </c:pt>
                <c:pt idx="102">
                  <c:v>0.9819272</c:v>
                </c:pt>
                <c:pt idx="103">
                  <c:v>0.98220200000000002</c:v>
                </c:pt>
                <c:pt idx="104">
                  <c:v>0.98204539999999996</c:v>
                </c:pt>
                <c:pt idx="105">
                  <c:v>0.98175480000000004</c:v>
                </c:pt>
                <c:pt idx="106">
                  <c:v>0.98190040000000001</c:v>
                </c:pt>
                <c:pt idx="107">
                  <c:v>0.98206859999999996</c:v>
                </c:pt>
                <c:pt idx="108">
                  <c:v>0.98182320000000001</c:v>
                </c:pt>
                <c:pt idx="109">
                  <c:v>0.98230249999999997</c:v>
                </c:pt>
                <c:pt idx="110">
                  <c:v>0.9821491</c:v>
                </c:pt>
                <c:pt idx="111">
                  <c:v>0.98190809999999995</c:v>
                </c:pt>
                <c:pt idx="112">
                  <c:v>0.98185489999999997</c:v>
                </c:pt>
                <c:pt idx="113">
                  <c:v>0.98167539999999998</c:v>
                </c:pt>
                <c:pt idx="114">
                  <c:v>0.98124889999999998</c:v>
                </c:pt>
                <c:pt idx="115">
                  <c:v>0.98113850000000002</c:v>
                </c:pt>
                <c:pt idx="116">
                  <c:v>0.98117560000000004</c:v>
                </c:pt>
                <c:pt idx="117">
                  <c:v>0.98142160000000001</c:v>
                </c:pt>
                <c:pt idx="118">
                  <c:v>0.98120410000000002</c:v>
                </c:pt>
                <c:pt idx="119">
                  <c:v>0.98108309999999999</c:v>
                </c:pt>
                <c:pt idx="120">
                  <c:v>0.981124</c:v>
                </c:pt>
                <c:pt idx="121">
                  <c:v>0.981097</c:v>
                </c:pt>
                <c:pt idx="122">
                  <c:v>0.98108099999999998</c:v>
                </c:pt>
                <c:pt idx="123">
                  <c:v>0.98149010000000003</c:v>
                </c:pt>
                <c:pt idx="124">
                  <c:v>0.98168670000000002</c:v>
                </c:pt>
                <c:pt idx="125">
                  <c:v>0.98196309999999998</c:v>
                </c:pt>
                <c:pt idx="126">
                  <c:v>0.98214159999999995</c:v>
                </c:pt>
                <c:pt idx="127">
                  <c:v>0.98238110000000001</c:v>
                </c:pt>
                <c:pt idx="128">
                  <c:v>0.98263670000000003</c:v>
                </c:pt>
                <c:pt idx="129">
                  <c:v>0.98279059999999996</c:v>
                </c:pt>
                <c:pt idx="130">
                  <c:v>0.98216910000000002</c:v>
                </c:pt>
                <c:pt idx="131">
                  <c:v>0.98206819999999995</c:v>
                </c:pt>
                <c:pt idx="132">
                  <c:v>0.98211579999999998</c:v>
                </c:pt>
                <c:pt idx="133">
                  <c:v>0.98211820000000005</c:v>
                </c:pt>
                <c:pt idx="134">
                  <c:v>0.98160630000000004</c:v>
                </c:pt>
                <c:pt idx="135">
                  <c:v>0.98166200000000003</c:v>
                </c:pt>
                <c:pt idx="136">
                  <c:v>0.98146800000000001</c:v>
                </c:pt>
                <c:pt idx="137">
                  <c:v>0.98159169999999996</c:v>
                </c:pt>
                <c:pt idx="138">
                  <c:v>0.98133389999999998</c:v>
                </c:pt>
                <c:pt idx="139">
                  <c:v>0.98096119999999998</c:v>
                </c:pt>
                <c:pt idx="140">
                  <c:v>0.98125499999999999</c:v>
                </c:pt>
                <c:pt idx="141">
                  <c:v>0.98129</c:v>
                </c:pt>
                <c:pt idx="142">
                  <c:v>0.98084760000000004</c:v>
                </c:pt>
                <c:pt idx="143">
                  <c:v>0.98038650000000005</c:v>
                </c:pt>
                <c:pt idx="144">
                  <c:v>0.98050289999999996</c:v>
                </c:pt>
                <c:pt idx="145">
                  <c:v>0.98051359999999999</c:v>
                </c:pt>
                <c:pt idx="146">
                  <c:v>0.98050559999999998</c:v>
                </c:pt>
                <c:pt idx="147">
                  <c:v>0.98113309999999998</c:v>
                </c:pt>
                <c:pt idx="148">
                  <c:v>0.98108910000000005</c:v>
                </c:pt>
                <c:pt idx="149">
                  <c:v>0.98187530000000001</c:v>
                </c:pt>
                <c:pt idx="150">
                  <c:v>0.98210509999999995</c:v>
                </c:pt>
                <c:pt idx="151">
                  <c:v>0.98235510000000004</c:v>
                </c:pt>
                <c:pt idx="152">
                  <c:v>0.98258670000000004</c:v>
                </c:pt>
                <c:pt idx="153">
                  <c:v>0.98256690000000002</c:v>
                </c:pt>
                <c:pt idx="154">
                  <c:v>0.98303019999999997</c:v>
                </c:pt>
                <c:pt idx="155">
                  <c:v>0.98352320000000004</c:v>
                </c:pt>
                <c:pt idx="156">
                  <c:v>0.98370650000000004</c:v>
                </c:pt>
                <c:pt idx="157">
                  <c:v>0.98398339999999995</c:v>
                </c:pt>
                <c:pt idx="158">
                  <c:v>0.98320510000000005</c:v>
                </c:pt>
                <c:pt idx="159">
                  <c:v>0.98276790000000003</c:v>
                </c:pt>
                <c:pt idx="160">
                  <c:v>0.98274139999999999</c:v>
                </c:pt>
                <c:pt idx="161">
                  <c:v>0.98264779999999996</c:v>
                </c:pt>
                <c:pt idx="162">
                  <c:v>0.98271330000000001</c:v>
                </c:pt>
                <c:pt idx="163">
                  <c:v>0.98304159999999996</c:v>
                </c:pt>
                <c:pt idx="164">
                  <c:v>0.98286870000000004</c:v>
                </c:pt>
                <c:pt idx="165">
                  <c:v>0.98253210000000002</c:v>
                </c:pt>
                <c:pt idx="166">
                  <c:v>0.9824098</c:v>
                </c:pt>
                <c:pt idx="167">
                  <c:v>0.98180769999999995</c:v>
                </c:pt>
                <c:pt idx="168">
                  <c:v>0.98133009999999998</c:v>
                </c:pt>
                <c:pt idx="169">
                  <c:v>0.9816201</c:v>
                </c:pt>
                <c:pt idx="170">
                  <c:v>0.98090460000000002</c:v>
                </c:pt>
                <c:pt idx="171">
                  <c:v>0.98139209999999999</c:v>
                </c:pt>
                <c:pt idx="172">
                  <c:v>0.98069700000000004</c:v>
                </c:pt>
                <c:pt idx="173">
                  <c:v>0.98072099999999995</c:v>
                </c:pt>
                <c:pt idx="174">
                  <c:v>0.98035499999999998</c:v>
                </c:pt>
                <c:pt idx="175">
                  <c:v>0.97998300000000005</c:v>
                </c:pt>
                <c:pt idx="176">
                  <c:v>0.98030680000000003</c:v>
                </c:pt>
                <c:pt idx="177">
                  <c:v>0.98049319999999995</c:v>
                </c:pt>
                <c:pt idx="178">
                  <c:v>0.98048690000000005</c:v>
                </c:pt>
                <c:pt idx="179">
                  <c:v>0.98106269999999995</c:v>
                </c:pt>
                <c:pt idx="180">
                  <c:v>0.98181799999999997</c:v>
                </c:pt>
                <c:pt idx="181">
                  <c:v>0.98184890000000002</c:v>
                </c:pt>
                <c:pt idx="182">
                  <c:v>0.98168719999999998</c:v>
                </c:pt>
                <c:pt idx="183">
                  <c:v>0.98156600000000005</c:v>
                </c:pt>
                <c:pt idx="184">
                  <c:v>0.98149120000000001</c:v>
                </c:pt>
                <c:pt idx="185">
                  <c:v>0.98247580000000001</c:v>
                </c:pt>
                <c:pt idx="186">
                  <c:v>0.98250959999999998</c:v>
                </c:pt>
                <c:pt idx="187">
                  <c:v>0.98245930000000004</c:v>
                </c:pt>
                <c:pt idx="188">
                  <c:v>0.98198479999999999</c:v>
                </c:pt>
                <c:pt idx="189">
                  <c:v>0.98139880000000002</c:v>
                </c:pt>
                <c:pt idx="190">
                  <c:v>0.98292380000000001</c:v>
                </c:pt>
                <c:pt idx="191">
                  <c:v>0.98124979999999995</c:v>
                </c:pt>
                <c:pt idx="192">
                  <c:v>0.9830932</c:v>
                </c:pt>
                <c:pt idx="193">
                  <c:v>0.98311970000000004</c:v>
                </c:pt>
                <c:pt idx="194">
                  <c:v>0.98375420000000002</c:v>
                </c:pt>
                <c:pt idx="195">
                  <c:v>0.98263339999999999</c:v>
                </c:pt>
                <c:pt idx="196">
                  <c:v>0.98427980000000004</c:v>
                </c:pt>
                <c:pt idx="197">
                  <c:v>0.9835623</c:v>
                </c:pt>
                <c:pt idx="198">
                  <c:v>0.98219880000000004</c:v>
                </c:pt>
                <c:pt idx="199">
                  <c:v>0.98369019999999996</c:v>
                </c:pt>
                <c:pt idx="200">
                  <c:v>0.98482999999999998</c:v>
                </c:pt>
                <c:pt idx="201">
                  <c:v>0.98480440000000002</c:v>
                </c:pt>
                <c:pt idx="202">
                  <c:v>0.98267459999999995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F9-4746-B9AE-240CA027B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1507"/>
        <c:axId val="23980568"/>
      </c:scatterChart>
      <c:valAx>
        <c:axId val="65091507"/>
        <c:scaling>
          <c:orientation val="minMax"/>
          <c:max val="2400"/>
          <c:min val="50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23980568"/>
        <c:crosses val="autoZero"/>
        <c:crossBetween val="midCat"/>
      </c:valAx>
      <c:valAx>
        <c:axId val="23980568"/>
        <c:scaling>
          <c:orientation val="minMax"/>
          <c:max val="1"/>
          <c:min val="0.8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6509150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400" b="1" strike="noStrike" spc="-1">
                <a:solidFill>
                  <a:srgbClr val="000000"/>
                </a:solidFill>
                <a:latin typeface="Calibri"/>
              </a:rPr>
              <a:t>Coupling efficiency in 0.4" fiber under 0.7" seeing (500nm)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59842519685"/>
          <c:y val="8.1574803149606301E-2"/>
          <c:w val="0.86195866141732302"/>
          <c:h val="0.80181102362204704"/>
        </c:manualLayout>
      </c:layout>
      <c:scatterChart>
        <c:scatterStyle val="lineMarker"/>
        <c:varyColors val="0"/>
        <c:ser>
          <c:idx val="0"/>
          <c:order val="0"/>
          <c:tx>
            <c:v>   Imag = 9</c:v>
          </c:tx>
          <c:spPr>
            <a:ln w="2556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0.7"'!$A$11:$A$93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0.7"'!$B$11:$B$93</c:f>
              <c:numCache>
                <c:formatCode>General</c:formatCode>
                <c:ptCount val="83"/>
                <c:pt idx="0">
                  <c:v>0.67496900000000004</c:v>
                </c:pt>
                <c:pt idx="1">
                  <c:v>0.67867100000000002</c:v>
                </c:pt>
                <c:pt idx="2">
                  <c:v>0.68050600000000006</c:v>
                </c:pt>
                <c:pt idx="3">
                  <c:v>0.68234099999999998</c:v>
                </c:pt>
                <c:pt idx="4">
                  <c:v>0.68583499999999997</c:v>
                </c:pt>
                <c:pt idx="5">
                  <c:v>0.68932899999999997</c:v>
                </c:pt>
                <c:pt idx="6">
                  <c:v>0.692635</c:v>
                </c:pt>
                <c:pt idx="7">
                  <c:v>0.69594100000000003</c:v>
                </c:pt>
                <c:pt idx="8">
                  <c:v>0.69910099999999997</c:v>
                </c:pt>
                <c:pt idx="9">
                  <c:v>0.70226100000000002</c:v>
                </c:pt>
                <c:pt idx="10">
                  <c:v>0.70444799999999996</c:v>
                </c:pt>
                <c:pt idx="11">
                  <c:v>0.70663600000000004</c:v>
                </c:pt>
                <c:pt idx="12">
                  <c:v>0.70849799999999996</c:v>
                </c:pt>
                <c:pt idx="13">
                  <c:v>0.71036100000000002</c:v>
                </c:pt>
                <c:pt idx="14">
                  <c:v>0.71188300000000004</c:v>
                </c:pt>
                <c:pt idx="15">
                  <c:v>0.71340599999999998</c:v>
                </c:pt>
                <c:pt idx="16">
                  <c:v>0.71579599999999999</c:v>
                </c:pt>
                <c:pt idx="17">
                  <c:v>0.71818700000000002</c:v>
                </c:pt>
                <c:pt idx="18">
                  <c:v>0.72053199999999995</c:v>
                </c:pt>
                <c:pt idx="19">
                  <c:v>0.72287699999999999</c:v>
                </c:pt>
                <c:pt idx="20">
                  <c:v>0.72533400000000003</c:v>
                </c:pt>
                <c:pt idx="21">
                  <c:v>0.72779099999999997</c:v>
                </c:pt>
                <c:pt idx="22">
                  <c:v>0.73042899999999999</c:v>
                </c:pt>
                <c:pt idx="23">
                  <c:v>0.73306700000000002</c:v>
                </c:pt>
                <c:pt idx="24">
                  <c:v>0.73568299999999998</c:v>
                </c:pt>
                <c:pt idx="25">
                  <c:v>0.73829999999999996</c:v>
                </c:pt>
                <c:pt idx="26">
                  <c:v>0.74071299999999995</c:v>
                </c:pt>
                <c:pt idx="27">
                  <c:v>0.74312500000000004</c:v>
                </c:pt>
                <c:pt idx="28">
                  <c:v>0.74396300000000004</c:v>
                </c:pt>
                <c:pt idx="29">
                  <c:v>0.74480100000000005</c:v>
                </c:pt>
                <c:pt idx="30">
                  <c:v>0.74648499999999995</c:v>
                </c:pt>
                <c:pt idx="31">
                  <c:v>0.74817</c:v>
                </c:pt>
                <c:pt idx="32">
                  <c:v>0.74902199999999997</c:v>
                </c:pt>
                <c:pt idx="33">
                  <c:v>0.74987499999999996</c:v>
                </c:pt>
                <c:pt idx="34">
                  <c:v>0.75175999999999998</c:v>
                </c:pt>
                <c:pt idx="35">
                  <c:v>0.75364399999999998</c:v>
                </c:pt>
                <c:pt idx="36">
                  <c:v>0.75546500000000005</c:v>
                </c:pt>
                <c:pt idx="37">
                  <c:v>0.75728499999999999</c:v>
                </c:pt>
                <c:pt idx="38">
                  <c:v>0.75911300000000004</c:v>
                </c:pt>
                <c:pt idx="39">
                  <c:v>0.76094099999999998</c:v>
                </c:pt>
                <c:pt idx="40">
                  <c:v>0.76273299999999999</c:v>
                </c:pt>
                <c:pt idx="41">
                  <c:v>0.76452399999999998</c:v>
                </c:pt>
                <c:pt idx="42">
                  <c:v>0.76624800000000004</c:v>
                </c:pt>
                <c:pt idx="43">
                  <c:v>0.76797300000000002</c:v>
                </c:pt>
                <c:pt idx="44">
                  <c:v>0.76965099999999997</c:v>
                </c:pt>
                <c:pt idx="45">
                  <c:v>0.77132999999999996</c:v>
                </c:pt>
                <c:pt idx="46">
                  <c:v>0.77166800000000002</c:v>
                </c:pt>
                <c:pt idx="47">
                  <c:v>0.77200500000000005</c:v>
                </c:pt>
                <c:pt idx="48">
                  <c:v>0.77356199999999997</c:v>
                </c:pt>
                <c:pt idx="49">
                  <c:v>0.77511799999999997</c:v>
                </c:pt>
                <c:pt idx="50">
                  <c:v>0.77648899999999998</c:v>
                </c:pt>
                <c:pt idx="51">
                  <c:v>0.77785899999999997</c:v>
                </c:pt>
                <c:pt idx="52">
                  <c:v>0.77888500000000005</c:v>
                </c:pt>
                <c:pt idx="53">
                  <c:v>0.77991200000000005</c:v>
                </c:pt>
                <c:pt idx="54">
                  <c:v>0.78031399999999995</c:v>
                </c:pt>
                <c:pt idx="55">
                  <c:v>0.78071500000000005</c:v>
                </c:pt>
                <c:pt idx="56">
                  <c:v>0.78046599999999999</c:v>
                </c:pt>
                <c:pt idx="57">
                  <c:v>0.78021700000000005</c:v>
                </c:pt>
                <c:pt idx="58">
                  <c:v>0.77800499999999995</c:v>
                </c:pt>
                <c:pt idx="59">
                  <c:v>0.77579299999999995</c:v>
                </c:pt>
                <c:pt idx="60">
                  <c:v>0.77645299999999995</c:v>
                </c:pt>
                <c:pt idx="61">
                  <c:v>0.77711300000000005</c:v>
                </c:pt>
                <c:pt idx="62">
                  <c:v>0.77771999999999997</c:v>
                </c:pt>
                <c:pt idx="63">
                  <c:v>0.77832699999999999</c:v>
                </c:pt>
                <c:pt idx="64">
                  <c:v>0.778887</c:v>
                </c:pt>
                <c:pt idx="65">
                  <c:v>0.77944599999999997</c:v>
                </c:pt>
                <c:pt idx="66">
                  <c:v>0.77993100000000004</c:v>
                </c:pt>
                <c:pt idx="67">
                  <c:v>0.78041700000000003</c:v>
                </c:pt>
                <c:pt idx="68">
                  <c:v>0.78085899999999997</c:v>
                </c:pt>
                <c:pt idx="69">
                  <c:v>0.78130200000000005</c:v>
                </c:pt>
                <c:pt idx="70">
                  <c:v>0.78174299999999997</c:v>
                </c:pt>
                <c:pt idx="71">
                  <c:v>0.78218399999999999</c:v>
                </c:pt>
                <c:pt idx="72">
                  <c:v>0.782613</c:v>
                </c:pt>
                <c:pt idx="73">
                  <c:v>0.78304300000000004</c:v>
                </c:pt>
                <c:pt idx="74">
                  <c:v>0.78196200000000005</c:v>
                </c:pt>
                <c:pt idx="75">
                  <c:v>0.78088100000000005</c:v>
                </c:pt>
                <c:pt idx="76">
                  <c:v>0.78119499999999997</c:v>
                </c:pt>
                <c:pt idx="77">
                  <c:v>0.78150900000000001</c:v>
                </c:pt>
                <c:pt idx="78">
                  <c:v>0.78166999999999998</c:v>
                </c:pt>
                <c:pt idx="79">
                  <c:v>0.78183100000000005</c:v>
                </c:pt>
                <c:pt idx="80">
                  <c:v>0.78186599999999995</c:v>
                </c:pt>
                <c:pt idx="81">
                  <c:v>0.78190000000000004</c:v>
                </c:pt>
                <c:pt idx="82">
                  <c:v>0.78183199999999997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8-4E69-AD70-FD6467BC9C39}"/>
            </c:ext>
          </c:extLst>
        </c:ser>
        <c:ser>
          <c:idx val="1"/>
          <c:order val="1"/>
          <c:tx>
            <c:v>   Imag=10</c:v>
          </c:tx>
          <c:spPr>
            <a:ln w="255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0.7"'!$A$11:$A$93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0.7"'!$C$11:$C$93</c:f>
              <c:numCache>
                <c:formatCode>0.000</c:formatCode>
                <c:ptCount val="83"/>
                <c:pt idx="0">
                  <c:v>0.59587000000000001</c:v>
                </c:pt>
                <c:pt idx="1">
                  <c:v>0.59903300000000004</c:v>
                </c:pt>
                <c:pt idx="2">
                  <c:v>0.60219599999999995</c:v>
                </c:pt>
                <c:pt idx="3">
                  <c:v>0.60536000000000001</c:v>
                </c:pt>
                <c:pt idx="4">
                  <c:v>0.609402</c:v>
                </c:pt>
                <c:pt idx="5">
                  <c:v>0.61344399999999999</c:v>
                </c:pt>
                <c:pt idx="6">
                  <c:v>0.61748700000000001</c:v>
                </c:pt>
                <c:pt idx="7">
                  <c:v>0.621529</c:v>
                </c:pt>
                <c:pt idx="8">
                  <c:v>0.62557099999999999</c:v>
                </c:pt>
                <c:pt idx="9">
                  <c:v>0.62875000000000003</c:v>
                </c:pt>
                <c:pt idx="10">
                  <c:v>0.63192999999999999</c:v>
                </c:pt>
                <c:pt idx="11">
                  <c:v>0.63510900000000003</c:v>
                </c:pt>
                <c:pt idx="12">
                  <c:v>0.63828799999999997</c:v>
                </c:pt>
                <c:pt idx="13">
                  <c:v>0.64146800000000004</c:v>
                </c:pt>
                <c:pt idx="14">
                  <c:v>0.64347600000000005</c:v>
                </c:pt>
                <c:pt idx="15">
                  <c:v>0.64548499999999998</c:v>
                </c:pt>
                <c:pt idx="16">
                  <c:v>0.64749299999999999</c:v>
                </c:pt>
                <c:pt idx="17">
                  <c:v>0.64950200000000002</c:v>
                </c:pt>
                <c:pt idx="18">
                  <c:v>0.65151099999999995</c:v>
                </c:pt>
                <c:pt idx="19">
                  <c:v>0.65464699999999998</c:v>
                </c:pt>
                <c:pt idx="20">
                  <c:v>0.65778199999999998</c:v>
                </c:pt>
                <c:pt idx="21">
                  <c:v>0.66091800000000001</c:v>
                </c:pt>
                <c:pt idx="22">
                  <c:v>0.66405400000000003</c:v>
                </c:pt>
                <c:pt idx="23">
                  <c:v>0.66718999999999995</c:v>
                </c:pt>
                <c:pt idx="24">
                  <c:v>0.67029099999999997</c:v>
                </c:pt>
                <c:pt idx="25">
                  <c:v>0.67339199999999999</c:v>
                </c:pt>
                <c:pt idx="26">
                  <c:v>0.67649300000000001</c:v>
                </c:pt>
                <c:pt idx="27">
                  <c:v>0.67959400000000003</c:v>
                </c:pt>
                <c:pt idx="28">
                  <c:v>0.68269500000000005</c:v>
                </c:pt>
                <c:pt idx="29">
                  <c:v>0.68398400000000004</c:v>
                </c:pt>
                <c:pt idx="30">
                  <c:v>0.68527199999999999</c:v>
                </c:pt>
                <c:pt idx="31">
                  <c:v>0.68656099999999998</c:v>
                </c:pt>
                <c:pt idx="32">
                  <c:v>0.68784999999999996</c:v>
                </c:pt>
                <c:pt idx="33">
                  <c:v>0.68913899999999995</c:v>
                </c:pt>
                <c:pt idx="34">
                  <c:v>0.69078499999999998</c:v>
                </c:pt>
                <c:pt idx="35">
                  <c:v>0.69243100000000002</c:v>
                </c:pt>
                <c:pt idx="36">
                  <c:v>0.69407700000000006</c:v>
                </c:pt>
                <c:pt idx="37">
                  <c:v>0.69572299999999998</c:v>
                </c:pt>
                <c:pt idx="38">
                  <c:v>0.69736900000000002</c:v>
                </c:pt>
                <c:pt idx="39">
                  <c:v>0.699681</c:v>
                </c:pt>
                <c:pt idx="40">
                  <c:v>0.70199199999999995</c:v>
                </c:pt>
                <c:pt idx="41">
                  <c:v>0.70430400000000004</c:v>
                </c:pt>
                <c:pt idx="42">
                  <c:v>0.70661499999999999</c:v>
                </c:pt>
                <c:pt idx="43">
                  <c:v>0.70892699999999997</c:v>
                </c:pt>
                <c:pt idx="44">
                  <c:v>0.71021699999999999</c:v>
                </c:pt>
                <c:pt idx="45">
                  <c:v>0.71150800000000003</c:v>
                </c:pt>
                <c:pt idx="46">
                  <c:v>0.71279800000000004</c:v>
                </c:pt>
                <c:pt idx="47">
                  <c:v>0.71408899999999997</c:v>
                </c:pt>
                <c:pt idx="48">
                  <c:v>0.71537899999999999</c:v>
                </c:pt>
                <c:pt idx="49">
                  <c:v>0.71722699999999995</c:v>
                </c:pt>
                <c:pt idx="50">
                  <c:v>0.71907500000000002</c:v>
                </c:pt>
                <c:pt idx="51">
                  <c:v>0.72092199999999995</c:v>
                </c:pt>
                <c:pt idx="52">
                  <c:v>0.72277000000000002</c:v>
                </c:pt>
                <c:pt idx="53">
                  <c:v>0.72461799999999998</c:v>
                </c:pt>
                <c:pt idx="54">
                  <c:v>0.72530499999999998</c:v>
                </c:pt>
                <c:pt idx="55">
                  <c:v>0.72599199999999997</c:v>
                </c:pt>
                <c:pt idx="56">
                  <c:v>0.72667999999999999</c:v>
                </c:pt>
                <c:pt idx="57">
                  <c:v>0.72736699999999999</c:v>
                </c:pt>
                <c:pt idx="58">
                  <c:v>0.72805500000000001</c:v>
                </c:pt>
                <c:pt idx="59">
                  <c:v>0.72789099999999995</c:v>
                </c:pt>
                <c:pt idx="60">
                  <c:v>0.72772700000000001</c:v>
                </c:pt>
                <c:pt idx="61">
                  <c:v>0.72756399999999999</c:v>
                </c:pt>
                <c:pt idx="62">
                  <c:v>0.72740000000000005</c:v>
                </c:pt>
                <c:pt idx="63">
                  <c:v>0.72723700000000002</c:v>
                </c:pt>
                <c:pt idx="64">
                  <c:v>0.72832300000000005</c:v>
                </c:pt>
                <c:pt idx="65">
                  <c:v>0.72941</c:v>
                </c:pt>
                <c:pt idx="66">
                  <c:v>0.73049699999999995</c:v>
                </c:pt>
                <c:pt idx="67">
                  <c:v>0.73158400000000001</c:v>
                </c:pt>
                <c:pt idx="68">
                  <c:v>0.73267099999999996</c:v>
                </c:pt>
                <c:pt idx="69">
                  <c:v>0.733599</c:v>
                </c:pt>
                <c:pt idx="70">
                  <c:v>0.73452700000000004</c:v>
                </c:pt>
                <c:pt idx="71">
                  <c:v>0.735456</c:v>
                </c:pt>
                <c:pt idx="72">
                  <c:v>0.73638400000000004</c:v>
                </c:pt>
                <c:pt idx="73">
                  <c:v>0.73731199999999997</c:v>
                </c:pt>
                <c:pt idx="74">
                  <c:v>0.73712900000000003</c:v>
                </c:pt>
                <c:pt idx="75">
                  <c:v>0.73694499999999996</c:v>
                </c:pt>
                <c:pt idx="76">
                  <c:v>0.736761</c:v>
                </c:pt>
                <c:pt idx="77">
                  <c:v>0.73657799999999995</c:v>
                </c:pt>
                <c:pt idx="78">
                  <c:v>0.73639399999999999</c:v>
                </c:pt>
                <c:pt idx="79">
                  <c:v>0.73692800000000003</c:v>
                </c:pt>
                <c:pt idx="80">
                  <c:v>0.73746299999999998</c:v>
                </c:pt>
                <c:pt idx="81">
                  <c:v>0.73799700000000001</c:v>
                </c:pt>
                <c:pt idx="82">
                  <c:v>0.73853199999999997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8-4E69-AD70-FD6467BC9C39}"/>
            </c:ext>
          </c:extLst>
        </c:ser>
        <c:ser>
          <c:idx val="2"/>
          <c:order val="2"/>
          <c:tx>
            <c:v>   Imag=11</c:v>
          </c:tx>
          <c:spPr>
            <a:ln w="2556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0.7"'!$A$11:$A$93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0.7"'!$D$11:$D$93</c:f>
              <c:numCache>
                <c:formatCode>0.000</c:formatCode>
                <c:ptCount val="83"/>
                <c:pt idx="0">
                  <c:v>0.45137300000000002</c:v>
                </c:pt>
                <c:pt idx="1">
                  <c:v>0.45599099999999998</c:v>
                </c:pt>
                <c:pt idx="2">
                  <c:v>0.45223799999999997</c:v>
                </c:pt>
                <c:pt idx="3">
                  <c:v>0.448486</c:v>
                </c:pt>
                <c:pt idx="4">
                  <c:v>0.45284600000000003</c:v>
                </c:pt>
                <c:pt idx="5">
                  <c:v>0.457206</c:v>
                </c:pt>
                <c:pt idx="6">
                  <c:v>0.46141399999999999</c:v>
                </c:pt>
                <c:pt idx="7">
                  <c:v>0.46562300000000001</c:v>
                </c:pt>
                <c:pt idx="8">
                  <c:v>0.469389</c:v>
                </c:pt>
                <c:pt idx="9">
                  <c:v>0.47315600000000002</c:v>
                </c:pt>
                <c:pt idx="10">
                  <c:v>0.47534799999999999</c:v>
                </c:pt>
                <c:pt idx="11">
                  <c:v>0.47754099999999999</c:v>
                </c:pt>
                <c:pt idx="12">
                  <c:v>0.47714499999999999</c:v>
                </c:pt>
                <c:pt idx="13">
                  <c:v>0.47675000000000001</c:v>
                </c:pt>
                <c:pt idx="14">
                  <c:v>0.47700799999999999</c:v>
                </c:pt>
                <c:pt idx="15">
                  <c:v>0.47726600000000002</c:v>
                </c:pt>
                <c:pt idx="16">
                  <c:v>0.48148200000000002</c:v>
                </c:pt>
                <c:pt idx="17">
                  <c:v>0.48569800000000002</c:v>
                </c:pt>
                <c:pt idx="18">
                  <c:v>0.48978500000000003</c:v>
                </c:pt>
                <c:pt idx="19">
                  <c:v>0.49387199999999998</c:v>
                </c:pt>
                <c:pt idx="20">
                  <c:v>0.497888</c:v>
                </c:pt>
                <c:pt idx="21">
                  <c:v>0.50190299999999999</c:v>
                </c:pt>
                <c:pt idx="22">
                  <c:v>0.50584700000000005</c:v>
                </c:pt>
                <c:pt idx="23">
                  <c:v>0.50979099999999999</c:v>
                </c:pt>
                <c:pt idx="24">
                  <c:v>0.51353800000000005</c:v>
                </c:pt>
                <c:pt idx="25">
                  <c:v>0.51728399999999997</c:v>
                </c:pt>
                <c:pt idx="26">
                  <c:v>0.52054999999999996</c:v>
                </c:pt>
                <c:pt idx="27">
                  <c:v>0.52381599999999995</c:v>
                </c:pt>
                <c:pt idx="28">
                  <c:v>0.51735200000000003</c:v>
                </c:pt>
                <c:pt idx="29">
                  <c:v>0.51088900000000004</c:v>
                </c:pt>
                <c:pt idx="30">
                  <c:v>0.51271800000000001</c:v>
                </c:pt>
                <c:pt idx="31">
                  <c:v>0.51454699999999998</c:v>
                </c:pt>
                <c:pt idx="32">
                  <c:v>0.51308500000000001</c:v>
                </c:pt>
                <c:pt idx="33">
                  <c:v>0.51162300000000005</c:v>
                </c:pt>
                <c:pt idx="34">
                  <c:v>0.51513500000000001</c:v>
                </c:pt>
                <c:pt idx="35">
                  <c:v>0.51864699999999997</c:v>
                </c:pt>
                <c:pt idx="36">
                  <c:v>0.52208299999999996</c:v>
                </c:pt>
                <c:pt idx="37">
                  <c:v>0.52551899999999996</c:v>
                </c:pt>
                <c:pt idx="38">
                  <c:v>0.52890400000000004</c:v>
                </c:pt>
                <c:pt idx="39">
                  <c:v>0.53228900000000001</c:v>
                </c:pt>
                <c:pt idx="40">
                  <c:v>0.53561999999999999</c:v>
                </c:pt>
                <c:pt idx="41">
                  <c:v>0.53895199999999999</c:v>
                </c:pt>
                <c:pt idx="42">
                  <c:v>0.54222700000000001</c:v>
                </c:pt>
                <c:pt idx="43">
                  <c:v>0.54550200000000004</c:v>
                </c:pt>
                <c:pt idx="44">
                  <c:v>0.54872500000000002</c:v>
                </c:pt>
                <c:pt idx="45">
                  <c:v>0.55194699999999997</c:v>
                </c:pt>
                <c:pt idx="46">
                  <c:v>0.54726900000000001</c:v>
                </c:pt>
                <c:pt idx="47">
                  <c:v>0.54259100000000005</c:v>
                </c:pt>
                <c:pt idx="48">
                  <c:v>0.54569299999999998</c:v>
                </c:pt>
                <c:pt idx="49">
                  <c:v>0.54879500000000003</c:v>
                </c:pt>
                <c:pt idx="50">
                  <c:v>0.55170200000000003</c:v>
                </c:pt>
                <c:pt idx="51">
                  <c:v>0.55460900000000002</c:v>
                </c:pt>
                <c:pt idx="52">
                  <c:v>0.55715599999999998</c:v>
                </c:pt>
                <c:pt idx="53">
                  <c:v>0.55970399999999998</c:v>
                </c:pt>
                <c:pt idx="54">
                  <c:v>0.561581</c:v>
                </c:pt>
                <c:pt idx="55">
                  <c:v>0.56345900000000004</c:v>
                </c:pt>
                <c:pt idx="56">
                  <c:v>0.56441300000000005</c:v>
                </c:pt>
                <c:pt idx="57">
                  <c:v>0.56536600000000004</c:v>
                </c:pt>
                <c:pt idx="58">
                  <c:v>0.55945699999999998</c:v>
                </c:pt>
                <c:pt idx="59">
                  <c:v>0.55354899999999996</c:v>
                </c:pt>
                <c:pt idx="60">
                  <c:v>0.55621299999999996</c:v>
                </c:pt>
                <c:pt idx="61">
                  <c:v>0.55887699999999996</c:v>
                </c:pt>
                <c:pt idx="62">
                  <c:v>0.56145400000000001</c:v>
                </c:pt>
                <c:pt idx="63">
                  <c:v>0.56403099999999995</c:v>
                </c:pt>
                <c:pt idx="64">
                  <c:v>0.566527</c:v>
                </c:pt>
                <c:pt idx="65">
                  <c:v>0.56902200000000003</c:v>
                </c:pt>
                <c:pt idx="66">
                  <c:v>0.57142999999999999</c:v>
                </c:pt>
                <c:pt idx="67">
                  <c:v>0.57383700000000004</c:v>
                </c:pt>
                <c:pt idx="68">
                  <c:v>0.57616900000000004</c:v>
                </c:pt>
                <c:pt idx="69">
                  <c:v>0.57850000000000001</c:v>
                </c:pt>
                <c:pt idx="70">
                  <c:v>0.58077400000000001</c:v>
                </c:pt>
                <c:pt idx="71">
                  <c:v>0.58304800000000001</c:v>
                </c:pt>
                <c:pt idx="72">
                  <c:v>0.58526299999999998</c:v>
                </c:pt>
                <c:pt idx="73">
                  <c:v>0.58747700000000003</c:v>
                </c:pt>
                <c:pt idx="74">
                  <c:v>0.57493799999999995</c:v>
                </c:pt>
                <c:pt idx="75">
                  <c:v>0.56239899999999998</c:v>
                </c:pt>
                <c:pt idx="76">
                  <c:v>0.56463600000000003</c:v>
                </c:pt>
                <c:pt idx="77">
                  <c:v>0.56687299999999996</c:v>
                </c:pt>
                <c:pt idx="78">
                  <c:v>0.56896500000000005</c:v>
                </c:pt>
                <c:pt idx="79">
                  <c:v>0.57105600000000001</c:v>
                </c:pt>
                <c:pt idx="80">
                  <c:v>0.57300200000000001</c:v>
                </c:pt>
                <c:pt idx="81">
                  <c:v>0.57494800000000001</c:v>
                </c:pt>
                <c:pt idx="82">
                  <c:v>0.57676899999999998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8-4E69-AD70-FD6467BC9C39}"/>
            </c:ext>
          </c:extLst>
        </c:ser>
        <c:ser>
          <c:idx val="3"/>
          <c:order val="3"/>
          <c:tx>
            <c:v>   Imag=12</c:v>
          </c:tx>
          <c:spPr>
            <a:ln w="2556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0.7"'!$A$11:$A$93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0.7"'!$E$11:$E$93</c:f>
              <c:numCache>
                <c:formatCode>0.000</c:formatCode>
                <c:ptCount val="83"/>
                <c:pt idx="0">
                  <c:v>0.34152700000000003</c:v>
                </c:pt>
                <c:pt idx="1">
                  <c:v>0.34614499999999998</c:v>
                </c:pt>
                <c:pt idx="2">
                  <c:v>0.34135399999999999</c:v>
                </c:pt>
                <c:pt idx="3">
                  <c:v>0.33656199999999997</c:v>
                </c:pt>
                <c:pt idx="4">
                  <c:v>0.34093699999999999</c:v>
                </c:pt>
                <c:pt idx="5">
                  <c:v>0.34531200000000001</c:v>
                </c:pt>
                <c:pt idx="6">
                  <c:v>0.34957300000000002</c:v>
                </c:pt>
                <c:pt idx="7">
                  <c:v>0.35383399999999998</c:v>
                </c:pt>
                <c:pt idx="8">
                  <c:v>0.357597</c:v>
                </c:pt>
                <c:pt idx="9">
                  <c:v>0.36136099999999999</c:v>
                </c:pt>
                <c:pt idx="10">
                  <c:v>0.36326000000000003</c:v>
                </c:pt>
                <c:pt idx="11">
                  <c:v>0.36515900000000001</c:v>
                </c:pt>
                <c:pt idx="12">
                  <c:v>0.36557899999999999</c:v>
                </c:pt>
                <c:pt idx="13">
                  <c:v>0.36599999999999999</c:v>
                </c:pt>
                <c:pt idx="14">
                  <c:v>0.36363499999999999</c:v>
                </c:pt>
                <c:pt idx="15">
                  <c:v>0.36127100000000001</c:v>
                </c:pt>
                <c:pt idx="16">
                  <c:v>0.36532100000000001</c:v>
                </c:pt>
                <c:pt idx="17">
                  <c:v>0.369371</c:v>
                </c:pt>
                <c:pt idx="18">
                  <c:v>0.37337300000000001</c:v>
                </c:pt>
                <c:pt idx="19">
                  <c:v>0.37737599999999999</c:v>
                </c:pt>
                <c:pt idx="20">
                  <c:v>0.38136999999999999</c:v>
                </c:pt>
                <c:pt idx="21">
                  <c:v>0.38536399999999998</c:v>
                </c:pt>
                <c:pt idx="22">
                  <c:v>0.38934000000000002</c:v>
                </c:pt>
                <c:pt idx="23">
                  <c:v>0.39331500000000003</c:v>
                </c:pt>
                <c:pt idx="24">
                  <c:v>0.39715400000000001</c:v>
                </c:pt>
                <c:pt idx="25">
                  <c:v>0.40099299999999999</c:v>
                </c:pt>
                <c:pt idx="26">
                  <c:v>0.404416</c:v>
                </c:pt>
                <c:pt idx="27">
                  <c:v>0.40783999999999998</c:v>
                </c:pt>
                <c:pt idx="28">
                  <c:v>0.40274500000000002</c:v>
                </c:pt>
                <c:pt idx="29">
                  <c:v>0.39765</c:v>
                </c:pt>
                <c:pt idx="30">
                  <c:v>0.39962199999999998</c:v>
                </c:pt>
                <c:pt idx="31">
                  <c:v>0.40159400000000001</c:v>
                </c:pt>
                <c:pt idx="32">
                  <c:v>0.39641500000000002</c:v>
                </c:pt>
                <c:pt idx="33">
                  <c:v>0.391235</c:v>
                </c:pt>
                <c:pt idx="34">
                  <c:v>0.39514199999999999</c:v>
                </c:pt>
                <c:pt idx="35">
                  <c:v>0.39904800000000001</c:v>
                </c:pt>
                <c:pt idx="36">
                  <c:v>0.40291900000000003</c:v>
                </c:pt>
                <c:pt idx="37">
                  <c:v>0.40678999999999998</c:v>
                </c:pt>
                <c:pt idx="38">
                  <c:v>0.410634</c:v>
                </c:pt>
                <c:pt idx="39">
                  <c:v>0.41447800000000001</c:v>
                </c:pt>
                <c:pt idx="40">
                  <c:v>0.41829100000000002</c:v>
                </c:pt>
                <c:pt idx="41">
                  <c:v>0.42210399999999998</c:v>
                </c:pt>
                <c:pt idx="42">
                  <c:v>0.42587700000000001</c:v>
                </c:pt>
                <c:pt idx="43">
                  <c:v>0.429649</c:v>
                </c:pt>
                <c:pt idx="44">
                  <c:v>0.43339</c:v>
                </c:pt>
                <c:pt idx="45">
                  <c:v>0.43713000000000002</c:v>
                </c:pt>
                <c:pt idx="46">
                  <c:v>0.43228100000000003</c:v>
                </c:pt>
                <c:pt idx="47">
                  <c:v>0.42743100000000001</c:v>
                </c:pt>
                <c:pt idx="48">
                  <c:v>0.43093399999999998</c:v>
                </c:pt>
                <c:pt idx="49">
                  <c:v>0.43443799999999999</c:v>
                </c:pt>
                <c:pt idx="50">
                  <c:v>0.437782</c:v>
                </c:pt>
                <c:pt idx="51">
                  <c:v>0.44112600000000002</c:v>
                </c:pt>
                <c:pt idx="52">
                  <c:v>0.44423000000000001</c:v>
                </c:pt>
                <c:pt idx="53">
                  <c:v>0.44733400000000001</c:v>
                </c:pt>
                <c:pt idx="54">
                  <c:v>0.45001400000000003</c:v>
                </c:pt>
                <c:pt idx="55">
                  <c:v>0.45269300000000001</c:v>
                </c:pt>
                <c:pt idx="56">
                  <c:v>0.454654</c:v>
                </c:pt>
                <c:pt idx="57">
                  <c:v>0.45661499999999999</c:v>
                </c:pt>
                <c:pt idx="58">
                  <c:v>0.45200099999999999</c:v>
                </c:pt>
                <c:pt idx="59">
                  <c:v>0.44738699999999998</c:v>
                </c:pt>
                <c:pt idx="60">
                  <c:v>0.45075799999999999</c:v>
                </c:pt>
                <c:pt idx="61">
                  <c:v>0.454129</c:v>
                </c:pt>
                <c:pt idx="62">
                  <c:v>0.45738499999999999</c:v>
                </c:pt>
                <c:pt idx="63">
                  <c:v>0.46064100000000002</c:v>
                </c:pt>
                <c:pt idx="64">
                  <c:v>0.46378999999999998</c:v>
                </c:pt>
                <c:pt idx="65">
                  <c:v>0.46694000000000002</c:v>
                </c:pt>
                <c:pt idx="66">
                  <c:v>0.46998099999999998</c:v>
                </c:pt>
                <c:pt idx="67">
                  <c:v>0.47302300000000003</c:v>
                </c:pt>
                <c:pt idx="68">
                  <c:v>0.475968</c:v>
                </c:pt>
                <c:pt idx="69">
                  <c:v>0.47891299999999998</c:v>
                </c:pt>
                <c:pt idx="70">
                  <c:v>0.48177300000000001</c:v>
                </c:pt>
                <c:pt idx="71">
                  <c:v>0.48463400000000001</c:v>
                </c:pt>
                <c:pt idx="72">
                  <c:v>0.48741000000000001</c:v>
                </c:pt>
                <c:pt idx="73">
                  <c:v>0.49018699999999998</c:v>
                </c:pt>
                <c:pt idx="74">
                  <c:v>0.48343700000000001</c:v>
                </c:pt>
                <c:pt idx="75">
                  <c:v>0.47668700000000003</c:v>
                </c:pt>
                <c:pt idx="76">
                  <c:v>0.47919</c:v>
                </c:pt>
                <c:pt idx="77">
                  <c:v>0.48169299999999998</c:v>
                </c:pt>
                <c:pt idx="78">
                  <c:v>0.48405799999999999</c:v>
                </c:pt>
                <c:pt idx="79">
                  <c:v>0.48642200000000002</c:v>
                </c:pt>
                <c:pt idx="80">
                  <c:v>0.488649</c:v>
                </c:pt>
                <c:pt idx="81">
                  <c:v>0.49087599999999998</c:v>
                </c:pt>
                <c:pt idx="82">
                  <c:v>0.49297099999999999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78-4E69-AD70-FD6467BC9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7133"/>
        <c:axId val="82279959"/>
      </c:scatterChart>
      <c:valAx>
        <c:axId val="83287133"/>
        <c:scaling>
          <c:orientation val="minMax"/>
          <c:max val="1800"/>
          <c:min val="950"/>
        </c:scaling>
        <c:delete val="0"/>
        <c:axPos val="b"/>
        <c:majorGridlines>
          <c:spPr>
            <a:ln w="3240">
              <a:solidFill>
                <a:srgbClr val="888888">
                  <a:alpha val="50000"/>
                </a:srgbClr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82279959"/>
        <c:crosses val="autoZero"/>
        <c:crossBetween val="midCat"/>
        <c:majorUnit val="100"/>
      </c:valAx>
      <c:valAx>
        <c:axId val="82279959"/>
        <c:scaling>
          <c:orientation val="minMax"/>
          <c:max val="0.9"/>
          <c:min val="0"/>
        </c:scaling>
        <c:delete val="0"/>
        <c:axPos val="l"/>
        <c:majorGridlines>
          <c:spPr>
            <a:ln w="3240">
              <a:solidFill>
                <a:srgbClr val="888888">
                  <a:alpha val="50000"/>
                </a:srgbClr>
              </a:solidFill>
              <a:prstDash val="dash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latin typeface="Calibri"/>
                  </a:rPr>
                  <a:t>Average coupling efficiency  in 0.4'' fiber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sz="1200" b="0" strike="noStrike" spc="-1">
                <a:latin typeface="Calibri"/>
              </a:defRPr>
            </a:pPr>
            <a:endParaRPr lang="en-CH"/>
          </a:p>
        </c:txPr>
        <c:crossAx val="83287133"/>
        <c:crosses val="autoZero"/>
        <c:crossBetween val="midCat"/>
        <c:majorUnit val="0.1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9005905511811003"/>
          <c:y val="0.64291338582677204"/>
          <c:w val="0.13937693784142899"/>
          <c:h val="0.227813213638869"/>
        </c:manualLayout>
      </c:layout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sz="1200" b="0" strike="noStrike" spc="-1">
              <a:solidFill>
                <a:srgbClr val="000000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400" b="1" strike="noStrike" spc="-1">
                <a:solidFill>
                  <a:srgbClr val="000000"/>
                </a:solidFill>
                <a:latin typeface="Calibri"/>
              </a:rPr>
              <a:t>Coupling efficiency in 0.4" fiber under 1.2" seeing (500nm)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59666635276"/>
          <c:y val="8.1443215755912499E-2"/>
          <c:w val="0.86505320651662099"/>
          <c:h val="0.80175962547421098"/>
        </c:manualLayout>
      </c:layout>
      <c:scatterChart>
        <c:scatterStyle val="lineMarker"/>
        <c:varyColors val="0"/>
        <c:ser>
          <c:idx val="0"/>
          <c:order val="0"/>
          <c:tx>
            <c:v>   Imag = 9</c:v>
          </c:tx>
          <c:spPr>
            <a:ln w="2556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1.2"'!$A$11:$A$93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1.2"'!$B$11:$B$93</c:f>
              <c:numCache>
                <c:formatCode>0.000</c:formatCode>
                <c:ptCount val="83"/>
                <c:pt idx="0">
                  <c:v>0.44823200000000002</c:v>
                </c:pt>
                <c:pt idx="1">
                  <c:v>0.45304800000000001</c:v>
                </c:pt>
                <c:pt idx="2">
                  <c:v>0.45786399999999999</c:v>
                </c:pt>
                <c:pt idx="3">
                  <c:v>0.46267999999999998</c:v>
                </c:pt>
                <c:pt idx="4">
                  <c:v>0.46809499999999998</c:v>
                </c:pt>
                <c:pt idx="5">
                  <c:v>0.47350999999999999</c:v>
                </c:pt>
                <c:pt idx="6">
                  <c:v>0.47892499999999999</c:v>
                </c:pt>
                <c:pt idx="7">
                  <c:v>0.48433999999999999</c:v>
                </c:pt>
                <c:pt idx="8">
                  <c:v>0.489755</c:v>
                </c:pt>
                <c:pt idx="9">
                  <c:v>0.49434899999999998</c:v>
                </c:pt>
                <c:pt idx="10">
                  <c:v>0.498942</c:v>
                </c:pt>
                <c:pt idx="11">
                  <c:v>0.50353499999999995</c:v>
                </c:pt>
                <c:pt idx="12">
                  <c:v>0.50812800000000002</c:v>
                </c:pt>
                <c:pt idx="13">
                  <c:v>0.51272099999999998</c:v>
                </c:pt>
                <c:pt idx="14">
                  <c:v>0.51625200000000004</c:v>
                </c:pt>
                <c:pt idx="15">
                  <c:v>0.519783</c:v>
                </c:pt>
                <c:pt idx="16">
                  <c:v>0.52331399999999995</c:v>
                </c:pt>
                <c:pt idx="17">
                  <c:v>0.52684500000000001</c:v>
                </c:pt>
                <c:pt idx="18">
                  <c:v>0.53037599999999996</c:v>
                </c:pt>
                <c:pt idx="19">
                  <c:v>0.53474699999999997</c:v>
                </c:pt>
                <c:pt idx="20">
                  <c:v>0.53911900000000001</c:v>
                </c:pt>
                <c:pt idx="21">
                  <c:v>0.54349000000000003</c:v>
                </c:pt>
                <c:pt idx="22">
                  <c:v>0.54786199999999996</c:v>
                </c:pt>
                <c:pt idx="23">
                  <c:v>0.55223299999999997</c:v>
                </c:pt>
                <c:pt idx="24">
                  <c:v>0.55647000000000002</c:v>
                </c:pt>
                <c:pt idx="25">
                  <c:v>0.56070699999999996</c:v>
                </c:pt>
                <c:pt idx="26">
                  <c:v>0.564944</c:v>
                </c:pt>
                <c:pt idx="27">
                  <c:v>0.56918100000000005</c:v>
                </c:pt>
                <c:pt idx="28">
                  <c:v>0.57341799999999998</c:v>
                </c:pt>
                <c:pt idx="29">
                  <c:v>0.57604200000000005</c:v>
                </c:pt>
                <c:pt idx="30">
                  <c:v>0.57866700000000004</c:v>
                </c:pt>
                <c:pt idx="31">
                  <c:v>0.581291</c:v>
                </c:pt>
                <c:pt idx="32">
                  <c:v>0.58391599999999999</c:v>
                </c:pt>
                <c:pt idx="33">
                  <c:v>0.58653999999999995</c:v>
                </c:pt>
                <c:pt idx="34">
                  <c:v>0.58935999999999999</c:v>
                </c:pt>
                <c:pt idx="35">
                  <c:v>0.59217900000000001</c:v>
                </c:pt>
                <c:pt idx="36">
                  <c:v>0.59499899999999994</c:v>
                </c:pt>
                <c:pt idx="37">
                  <c:v>0.59781899999999999</c:v>
                </c:pt>
                <c:pt idx="38">
                  <c:v>0.60063800000000001</c:v>
                </c:pt>
                <c:pt idx="39">
                  <c:v>0.60391099999999998</c:v>
                </c:pt>
                <c:pt idx="40">
                  <c:v>0.60718499999999997</c:v>
                </c:pt>
                <c:pt idx="41">
                  <c:v>0.61045799999999995</c:v>
                </c:pt>
                <c:pt idx="42">
                  <c:v>0.61373100000000003</c:v>
                </c:pt>
                <c:pt idx="43">
                  <c:v>0.617004</c:v>
                </c:pt>
                <c:pt idx="44">
                  <c:v>0.61938000000000004</c:v>
                </c:pt>
                <c:pt idx="45">
                  <c:v>0.62175599999999998</c:v>
                </c:pt>
                <c:pt idx="46">
                  <c:v>0.62413200000000002</c:v>
                </c:pt>
                <c:pt idx="47">
                  <c:v>0.62650799999999995</c:v>
                </c:pt>
                <c:pt idx="48">
                  <c:v>0.628884</c:v>
                </c:pt>
                <c:pt idx="49">
                  <c:v>0.63159500000000002</c:v>
                </c:pt>
                <c:pt idx="50">
                  <c:v>0.63430500000000001</c:v>
                </c:pt>
                <c:pt idx="51">
                  <c:v>0.63701600000000003</c:v>
                </c:pt>
                <c:pt idx="52">
                  <c:v>0.63972700000000005</c:v>
                </c:pt>
                <c:pt idx="53">
                  <c:v>0.64243700000000004</c:v>
                </c:pt>
                <c:pt idx="54">
                  <c:v>0.64402899999999996</c:v>
                </c:pt>
                <c:pt idx="55">
                  <c:v>0.64562200000000003</c:v>
                </c:pt>
                <c:pt idx="56">
                  <c:v>0.64721399999999996</c:v>
                </c:pt>
                <c:pt idx="57">
                  <c:v>0.64880599999999999</c:v>
                </c:pt>
                <c:pt idx="58">
                  <c:v>0.65039800000000003</c:v>
                </c:pt>
                <c:pt idx="59">
                  <c:v>0.65118200000000004</c:v>
                </c:pt>
                <c:pt idx="60">
                  <c:v>0.65196600000000005</c:v>
                </c:pt>
                <c:pt idx="61">
                  <c:v>0.65275000000000005</c:v>
                </c:pt>
                <c:pt idx="62">
                  <c:v>0.65353399999999995</c:v>
                </c:pt>
                <c:pt idx="63">
                  <c:v>0.65431799999999996</c:v>
                </c:pt>
                <c:pt idx="64">
                  <c:v>0.65609399999999996</c:v>
                </c:pt>
                <c:pt idx="65">
                  <c:v>0.65787099999999998</c:v>
                </c:pt>
                <c:pt idx="66">
                  <c:v>0.65964699999999998</c:v>
                </c:pt>
                <c:pt idx="67">
                  <c:v>0.66142299999999998</c:v>
                </c:pt>
                <c:pt idx="68">
                  <c:v>0.66320000000000001</c:v>
                </c:pt>
                <c:pt idx="69">
                  <c:v>0.66478999999999999</c:v>
                </c:pt>
                <c:pt idx="70">
                  <c:v>0.666381</c:v>
                </c:pt>
                <c:pt idx="71">
                  <c:v>0.66797099999999998</c:v>
                </c:pt>
                <c:pt idx="72">
                  <c:v>0.66956199999999999</c:v>
                </c:pt>
                <c:pt idx="73">
                  <c:v>0.67115199999999997</c:v>
                </c:pt>
                <c:pt idx="74">
                  <c:v>0.67176800000000003</c:v>
                </c:pt>
                <c:pt idx="75">
                  <c:v>0.67238500000000001</c:v>
                </c:pt>
                <c:pt idx="76">
                  <c:v>0.67300099999999996</c:v>
                </c:pt>
                <c:pt idx="77">
                  <c:v>0.67361800000000005</c:v>
                </c:pt>
                <c:pt idx="78">
                  <c:v>0.674234</c:v>
                </c:pt>
                <c:pt idx="79">
                  <c:v>0.67537199999999997</c:v>
                </c:pt>
                <c:pt idx="80">
                  <c:v>0.67650999999999994</c:v>
                </c:pt>
                <c:pt idx="81">
                  <c:v>0.67764800000000003</c:v>
                </c:pt>
                <c:pt idx="82">
                  <c:v>0.678786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8D-4D0B-B3CA-2B38A0961561}"/>
            </c:ext>
          </c:extLst>
        </c:ser>
        <c:ser>
          <c:idx val="1"/>
          <c:order val="1"/>
          <c:tx>
            <c:v>   Imag=10</c:v>
          </c:tx>
          <c:spPr>
            <a:ln w="255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1.2"'!$A$11:$A$93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1.2"'!$C$11:$C$93</c:f>
              <c:numCache>
                <c:formatCode>0.000</c:formatCode>
                <c:ptCount val="83"/>
                <c:pt idx="0">
                  <c:v>0.37746600000000002</c:v>
                </c:pt>
                <c:pt idx="1">
                  <c:v>0.381886</c:v>
                </c:pt>
                <c:pt idx="2">
                  <c:v>0.38630500000000001</c:v>
                </c:pt>
                <c:pt idx="3">
                  <c:v>0.39072499999999999</c:v>
                </c:pt>
                <c:pt idx="4">
                  <c:v>0.396202</c:v>
                </c:pt>
                <c:pt idx="5">
                  <c:v>0.40167999999999998</c:v>
                </c:pt>
                <c:pt idx="6">
                  <c:v>0.40715800000000002</c:v>
                </c:pt>
                <c:pt idx="7">
                  <c:v>0.412636</c:v>
                </c:pt>
                <c:pt idx="8">
                  <c:v>0.41811399999999999</c:v>
                </c:pt>
                <c:pt idx="9">
                  <c:v>0.42272500000000002</c:v>
                </c:pt>
                <c:pt idx="10">
                  <c:v>0.42733500000000002</c:v>
                </c:pt>
                <c:pt idx="11">
                  <c:v>0.431946</c:v>
                </c:pt>
                <c:pt idx="12">
                  <c:v>0.436556</c:v>
                </c:pt>
                <c:pt idx="13">
                  <c:v>0.44116699999999998</c:v>
                </c:pt>
                <c:pt idx="14">
                  <c:v>0.44448799999999999</c:v>
                </c:pt>
                <c:pt idx="15">
                  <c:v>0.44780900000000001</c:v>
                </c:pt>
                <c:pt idx="16">
                  <c:v>0.45112999999999998</c:v>
                </c:pt>
                <c:pt idx="17">
                  <c:v>0.45445099999999999</c:v>
                </c:pt>
                <c:pt idx="18">
                  <c:v>0.45777200000000001</c:v>
                </c:pt>
                <c:pt idx="19">
                  <c:v>0.46249800000000002</c:v>
                </c:pt>
                <c:pt idx="20">
                  <c:v>0.46722399999999997</c:v>
                </c:pt>
                <c:pt idx="21">
                  <c:v>0.47194900000000001</c:v>
                </c:pt>
                <c:pt idx="22">
                  <c:v>0.47667500000000002</c:v>
                </c:pt>
                <c:pt idx="23">
                  <c:v>0.48140100000000002</c:v>
                </c:pt>
                <c:pt idx="24">
                  <c:v>0.48594399999999999</c:v>
                </c:pt>
                <c:pt idx="25">
                  <c:v>0.49048599999999998</c:v>
                </c:pt>
                <c:pt idx="26">
                  <c:v>0.49502800000000002</c:v>
                </c:pt>
                <c:pt idx="27">
                  <c:v>0.49957099999999999</c:v>
                </c:pt>
                <c:pt idx="28">
                  <c:v>0.50411300000000003</c:v>
                </c:pt>
                <c:pt idx="29">
                  <c:v>0.50652600000000003</c:v>
                </c:pt>
                <c:pt idx="30">
                  <c:v>0.508938</c:v>
                </c:pt>
                <c:pt idx="31">
                  <c:v>0.51134999999999997</c:v>
                </c:pt>
                <c:pt idx="32">
                  <c:v>0.51376200000000005</c:v>
                </c:pt>
                <c:pt idx="33">
                  <c:v>0.51617400000000002</c:v>
                </c:pt>
                <c:pt idx="34">
                  <c:v>0.51913600000000004</c:v>
                </c:pt>
                <c:pt idx="35">
                  <c:v>0.52209799999999995</c:v>
                </c:pt>
                <c:pt idx="36">
                  <c:v>0.52505999999999997</c:v>
                </c:pt>
                <c:pt idx="37">
                  <c:v>0.52802300000000002</c:v>
                </c:pt>
                <c:pt idx="38">
                  <c:v>0.53098500000000004</c:v>
                </c:pt>
                <c:pt idx="39">
                  <c:v>0.53468899999999997</c:v>
                </c:pt>
                <c:pt idx="40">
                  <c:v>0.53839300000000001</c:v>
                </c:pt>
                <c:pt idx="41">
                  <c:v>0.54209700000000005</c:v>
                </c:pt>
                <c:pt idx="42">
                  <c:v>0.54580099999999998</c:v>
                </c:pt>
                <c:pt idx="43">
                  <c:v>0.54950500000000002</c:v>
                </c:pt>
                <c:pt idx="44">
                  <c:v>0.55191900000000005</c:v>
                </c:pt>
                <c:pt idx="45">
                  <c:v>0.55433299999999996</c:v>
                </c:pt>
                <c:pt idx="46">
                  <c:v>0.55674699999999999</c:v>
                </c:pt>
                <c:pt idx="47">
                  <c:v>0.55916100000000002</c:v>
                </c:pt>
                <c:pt idx="48">
                  <c:v>0.56157500000000005</c:v>
                </c:pt>
                <c:pt idx="49">
                  <c:v>0.56468600000000002</c:v>
                </c:pt>
                <c:pt idx="50">
                  <c:v>0.567797</c:v>
                </c:pt>
                <c:pt idx="51">
                  <c:v>0.57090799999999997</c:v>
                </c:pt>
                <c:pt idx="52">
                  <c:v>0.57401999999999997</c:v>
                </c:pt>
                <c:pt idx="53">
                  <c:v>0.57713099999999995</c:v>
                </c:pt>
                <c:pt idx="54">
                  <c:v>0.57914500000000002</c:v>
                </c:pt>
                <c:pt idx="55">
                  <c:v>0.58115899999999998</c:v>
                </c:pt>
                <c:pt idx="56">
                  <c:v>0.58317399999999997</c:v>
                </c:pt>
                <c:pt idx="57">
                  <c:v>0.58518800000000004</c:v>
                </c:pt>
                <c:pt idx="58">
                  <c:v>0.58720300000000003</c:v>
                </c:pt>
                <c:pt idx="59">
                  <c:v>0.58821500000000004</c:v>
                </c:pt>
                <c:pt idx="60">
                  <c:v>0.58922799999999997</c:v>
                </c:pt>
                <c:pt idx="61">
                  <c:v>0.59024100000000002</c:v>
                </c:pt>
                <c:pt idx="62">
                  <c:v>0.59125300000000003</c:v>
                </c:pt>
                <c:pt idx="63">
                  <c:v>0.59226599999999996</c:v>
                </c:pt>
                <c:pt idx="64">
                  <c:v>0.59456699999999996</c:v>
                </c:pt>
                <c:pt idx="65">
                  <c:v>0.59686799999999995</c:v>
                </c:pt>
                <c:pt idx="66">
                  <c:v>0.59916899999999995</c:v>
                </c:pt>
                <c:pt idx="67">
                  <c:v>0.60146999999999995</c:v>
                </c:pt>
                <c:pt idx="68">
                  <c:v>0.60377099999999995</c:v>
                </c:pt>
                <c:pt idx="69">
                  <c:v>0.60585999999999995</c:v>
                </c:pt>
                <c:pt idx="70">
                  <c:v>0.60794999999999999</c:v>
                </c:pt>
                <c:pt idx="71">
                  <c:v>0.610039</c:v>
                </c:pt>
                <c:pt idx="72">
                  <c:v>0.61212900000000003</c:v>
                </c:pt>
                <c:pt idx="73">
                  <c:v>0.61421800000000004</c:v>
                </c:pt>
                <c:pt idx="74">
                  <c:v>0.61467799999999995</c:v>
                </c:pt>
                <c:pt idx="75">
                  <c:v>0.61513799999999996</c:v>
                </c:pt>
                <c:pt idx="76">
                  <c:v>0.61559799999999998</c:v>
                </c:pt>
                <c:pt idx="77">
                  <c:v>0.61605799999999999</c:v>
                </c:pt>
                <c:pt idx="78">
                  <c:v>0.61651800000000001</c:v>
                </c:pt>
                <c:pt idx="79">
                  <c:v>0.618147</c:v>
                </c:pt>
                <c:pt idx="80">
                  <c:v>0.61977499999999996</c:v>
                </c:pt>
                <c:pt idx="81">
                  <c:v>0.62140399999999996</c:v>
                </c:pt>
                <c:pt idx="82">
                  <c:v>0.62303200000000003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8D-4D0B-B3CA-2B38A0961561}"/>
            </c:ext>
          </c:extLst>
        </c:ser>
        <c:ser>
          <c:idx val="2"/>
          <c:order val="2"/>
          <c:tx>
            <c:v>   Imag=11</c:v>
          </c:tx>
          <c:spPr>
            <a:ln w="2556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1.2"'!$A$11:$A$93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1.2"'!$D$11:$D$93</c:f>
              <c:numCache>
                <c:formatCode>0.000</c:formatCode>
                <c:ptCount val="83"/>
                <c:pt idx="0">
                  <c:v>0.27043299999999998</c:v>
                </c:pt>
                <c:pt idx="1">
                  <c:v>0.27543600000000001</c:v>
                </c:pt>
                <c:pt idx="2">
                  <c:v>0.27577000000000002</c:v>
                </c:pt>
                <c:pt idx="3">
                  <c:v>0.27610499999999999</c:v>
                </c:pt>
                <c:pt idx="4">
                  <c:v>0.28093299999999999</c:v>
                </c:pt>
                <c:pt idx="5">
                  <c:v>0.28576000000000001</c:v>
                </c:pt>
                <c:pt idx="6">
                  <c:v>0.29048499999999999</c:v>
                </c:pt>
                <c:pt idx="7">
                  <c:v>0.295209</c:v>
                </c:pt>
                <c:pt idx="8">
                  <c:v>0.29960900000000001</c:v>
                </c:pt>
                <c:pt idx="9">
                  <c:v>0.30400899999999997</c:v>
                </c:pt>
                <c:pt idx="10">
                  <c:v>0.30718499999999999</c:v>
                </c:pt>
                <c:pt idx="11">
                  <c:v>0.310361</c:v>
                </c:pt>
                <c:pt idx="12">
                  <c:v>0.31239699999999998</c:v>
                </c:pt>
                <c:pt idx="13">
                  <c:v>0.31443399999999999</c:v>
                </c:pt>
                <c:pt idx="14">
                  <c:v>0.315828</c:v>
                </c:pt>
                <c:pt idx="15">
                  <c:v>0.317222</c:v>
                </c:pt>
                <c:pt idx="16">
                  <c:v>0.32180300000000001</c:v>
                </c:pt>
                <c:pt idx="17">
                  <c:v>0.32638400000000001</c:v>
                </c:pt>
                <c:pt idx="18">
                  <c:v>0.33094899999999999</c:v>
                </c:pt>
                <c:pt idx="19">
                  <c:v>0.33551399999999998</c:v>
                </c:pt>
                <c:pt idx="20">
                  <c:v>0.34010099999999999</c:v>
                </c:pt>
                <c:pt idx="21">
                  <c:v>0.34468799999999999</c:v>
                </c:pt>
                <c:pt idx="22">
                  <c:v>0.349302</c:v>
                </c:pt>
                <c:pt idx="23">
                  <c:v>0.35391600000000001</c:v>
                </c:pt>
                <c:pt idx="24">
                  <c:v>0.35845399999999999</c:v>
                </c:pt>
                <c:pt idx="25">
                  <c:v>0.36299199999999998</c:v>
                </c:pt>
                <c:pt idx="26">
                  <c:v>0.36722100000000002</c:v>
                </c:pt>
                <c:pt idx="27">
                  <c:v>0.37145</c:v>
                </c:pt>
                <c:pt idx="28">
                  <c:v>0.37067600000000001</c:v>
                </c:pt>
                <c:pt idx="29">
                  <c:v>0.36990200000000001</c:v>
                </c:pt>
                <c:pt idx="30">
                  <c:v>0.37281999999999998</c:v>
                </c:pt>
                <c:pt idx="31">
                  <c:v>0.37573699999999999</c:v>
                </c:pt>
                <c:pt idx="32">
                  <c:v>0.37567699999999998</c:v>
                </c:pt>
                <c:pt idx="33">
                  <c:v>0.37561600000000001</c:v>
                </c:pt>
                <c:pt idx="34">
                  <c:v>0.37975799999999998</c:v>
                </c:pt>
                <c:pt idx="35">
                  <c:v>0.38390099999999999</c:v>
                </c:pt>
                <c:pt idx="36">
                  <c:v>0.38797900000000002</c:v>
                </c:pt>
                <c:pt idx="37">
                  <c:v>0.39205600000000002</c:v>
                </c:pt>
                <c:pt idx="38">
                  <c:v>0.396096</c:v>
                </c:pt>
                <c:pt idx="39">
                  <c:v>0.40013500000000002</c:v>
                </c:pt>
                <c:pt idx="40">
                  <c:v>0.404115</c:v>
                </c:pt>
                <c:pt idx="41">
                  <c:v>0.40809499999999999</c:v>
                </c:pt>
                <c:pt idx="42">
                  <c:v>0.41200199999999998</c:v>
                </c:pt>
                <c:pt idx="43">
                  <c:v>0.41591</c:v>
                </c:pt>
                <c:pt idx="44">
                  <c:v>0.41975299999999999</c:v>
                </c:pt>
                <c:pt idx="45">
                  <c:v>0.423597</c:v>
                </c:pt>
                <c:pt idx="46">
                  <c:v>0.42189599999999999</c:v>
                </c:pt>
                <c:pt idx="47">
                  <c:v>0.42019400000000001</c:v>
                </c:pt>
                <c:pt idx="48">
                  <c:v>0.42388199999999998</c:v>
                </c:pt>
                <c:pt idx="49">
                  <c:v>0.42756899999999998</c:v>
                </c:pt>
                <c:pt idx="50">
                  <c:v>0.43108800000000003</c:v>
                </c:pt>
                <c:pt idx="51">
                  <c:v>0.43460700000000002</c:v>
                </c:pt>
                <c:pt idx="52">
                  <c:v>0.43785800000000002</c:v>
                </c:pt>
                <c:pt idx="53">
                  <c:v>0.44111</c:v>
                </c:pt>
                <c:pt idx="54">
                  <c:v>0.443888</c:v>
                </c:pt>
                <c:pt idx="55">
                  <c:v>0.44666699999999998</c:v>
                </c:pt>
                <c:pt idx="56">
                  <c:v>0.44871899999999998</c:v>
                </c:pt>
                <c:pt idx="57">
                  <c:v>0.45077099999999998</c:v>
                </c:pt>
                <c:pt idx="58">
                  <c:v>0.448577</c:v>
                </c:pt>
                <c:pt idx="59">
                  <c:v>0.44638299999999997</c:v>
                </c:pt>
                <c:pt idx="60">
                  <c:v>0.44976500000000003</c:v>
                </c:pt>
                <c:pt idx="61">
                  <c:v>0.45314700000000002</c:v>
                </c:pt>
                <c:pt idx="62">
                  <c:v>0.45643800000000001</c:v>
                </c:pt>
                <c:pt idx="63">
                  <c:v>0.45973000000000003</c:v>
                </c:pt>
                <c:pt idx="64">
                  <c:v>0.46293499999999999</c:v>
                </c:pt>
                <c:pt idx="65">
                  <c:v>0.46614</c:v>
                </c:pt>
                <c:pt idx="66">
                  <c:v>0.46924399999999999</c:v>
                </c:pt>
                <c:pt idx="67">
                  <c:v>0.47234900000000002</c:v>
                </c:pt>
                <c:pt idx="68">
                  <c:v>0.47537099999999999</c:v>
                </c:pt>
                <c:pt idx="69">
                  <c:v>0.47839199999999998</c:v>
                </c:pt>
                <c:pt idx="70">
                  <c:v>0.48135</c:v>
                </c:pt>
                <c:pt idx="71">
                  <c:v>0.48430800000000002</c:v>
                </c:pt>
                <c:pt idx="72">
                  <c:v>0.48719800000000002</c:v>
                </c:pt>
                <c:pt idx="73">
                  <c:v>0.49008699999999999</c:v>
                </c:pt>
                <c:pt idx="74">
                  <c:v>0.486091</c:v>
                </c:pt>
                <c:pt idx="75">
                  <c:v>0.48209600000000002</c:v>
                </c:pt>
                <c:pt idx="76">
                  <c:v>0.48481999999999997</c:v>
                </c:pt>
                <c:pt idx="77">
                  <c:v>0.48754399999999998</c:v>
                </c:pt>
                <c:pt idx="78">
                  <c:v>0.49012899999999998</c:v>
                </c:pt>
                <c:pt idx="79">
                  <c:v>0.49271300000000001</c:v>
                </c:pt>
                <c:pt idx="80">
                  <c:v>0.49517299999999997</c:v>
                </c:pt>
                <c:pt idx="81">
                  <c:v>0.49763200000000002</c:v>
                </c:pt>
                <c:pt idx="82">
                  <c:v>0.49997200000000003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8D-4D0B-B3CA-2B38A0961561}"/>
            </c:ext>
          </c:extLst>
        </c:ser>
        <c:ser>
          <c:idx val="3"/>
          <c:order val="3"/>
          <c:tx>
            <c:v>   Imag=12</c:v>
          </c:tx>
          <c:spPr>
            <a:ln w="2556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1.2"'!$A$11:$A$93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1.2"'!$E$11:$E$93</c:f>
              <c:numCache>
                <c:formatCode>0.000</c:formatCode>
                <c:ptCount val="83"/>
                <c:pt idx="0">
                  <c:v>0.145092</c:v>
                </c:pt>
                <c:pt idx="1">
                  <c:v>0.14572099999999999</c:v>
                </c:pt>
                <c:pt idx="2">
                  <c:v>0.14635000000000001</c:v>
                </c:pt>
                <c:pt idx="3">
                  <c:v>0.146978</c:v>
                </c:pt>
                <c:pt idx="4">
                  <c:v>0.149755</c:v>
                </c:pt>
                <c:pt idx="5">
                  <c:v>0.152532</c:v>
                </c:pt>
                <c:pt idx="6">
                  <c:v>0.15531</c:v>
                </c:pt>
                <c:pt idx="7">
                  <c:v>0.15808700000000001</c:v>
                </c:pt>
                <c:pt idx="8">
                  <c:v>0.16086400000000001</c:v>
                </c:pt>
                <c:pt idx="9">
                  <c:v>0.16297400000000001</c:v>
                </c:pt>
                <c:pt idx="10">
                  <c:v>0.16508500000000001</c:v>
                </c:pt>
                <c:pt idx="11">
                  <c:v>0.16719500000000001</c:v>
                </c:pt>
                <c:pt idx="12">
                  <c:v>0.16930600000000001</c:v>
                </c:pt>
                <c:pt idx="13">
                  <c:v>0.17141600000000001</c:v>
                </c:pt>
                <c:pt idx="14">
                  <c:v>0.17174200000000001</c:v>
                </c:pt>
                <c:pt idx="15">
                  <c:v>0.172069</c:v>
                </c:pt>
                <c:pt idx="16">
                  <c:v>0.17239499999999999</c:v>
                </c:pt>
                <c:pt idx="17">
                  <c:v>0.17272100000000001</c:v>
                </c:pt>
                <c:pt idx="18">
                  <c:v>0.17304700000000001</c:v>
                </c:pt>
                <c:pt idx="19">
                  <c:v>0.17612800000000001</c:v>
                </c:pt>
                <c:pt idx="20">
                  <c:v>0.17920900000000001</c:v>
                </c:pt>
                <c:pt idx="21">
                  <c:v>0.18229000000000001</c:v>
                </c:pt>
                <c:pt idx="22">
                  <c:v>0.18537100000000001</c:v>
                </c:pt>
                <c:pt idx="23">
                  <c:v>0.18845200000000001</c:v>
                </c:pt>
                <c:pt idx="24">
                  <c:v>0.19139500000000001</c:v>
                </c:pt>
                <c:pt idx="25">
                  <c:v>0.19433900000000001</c:v>
                </c:pt>
                <c:pt idx="26">
                  <c:v>0.19728200000000001</c:v>
                </c:pt>
                <c:pt idx="27">
                  <c:v>0.20022499999999999</c:v>
                </c:pt>
                <c:pt idx="28">
                  <c:v>0.20316799999999999</c:v>
                </c:pt>
                <c:pt idx="29">
                  <c:v>0.20304</c:v>
                </c:pt>
                <c:pt idx="30">
                  <c:v>0.20291100000000001</c:v>
                </c:pt>
                <c:pt idx="31">
                  <c:v>0.20278299999999999</c:v>
                </c:pt>
                <c:pt idx="32">
                  <c:v>0.202654</c:v>
                </c:pt>
                <c:pt idx="33">
                  <c:v>0.20252600000000001</c:v>
                </c:pt>
                <c:pt idx="34">
                  <c:v>0.20325599999999999</c:v>
                </c:pt>
                <c:pt idx="35">
                  <c:v>0.203986</c:v>
                </c:pt>
                <c:pt idx="36">
                  <c:v>0.20471600000000001</c:v>
                </c:pt>
                <c:pt idx="37">
                  <c:v>0.20544499999999999</c:v>
                </c:pt>
                <c:pt idx="38">
                  <c:v>0.206175</c:v>
                </c:pt>
                <c:pt idx="39">
                  <c:v>0.209259</c:v>
                </c:pt>
                <c:pt idx="40">
                  <c:v>0.212343</c:v>
                </c:pt>
                <c:pt idx="41">
                  <c:v>0.21542700000000001</c:v>
                </c:pt>
                <c:pt idx="42">
                  <c:v>0.21851100000000001</c:v>
                </c:pt>
                <c:pt idx="43">
                  <c:v>0.22159499999999999</c:v>
                </c:pt>
                <c:pt idx="44">
                  <c:v>0.221604</c:v>
                </c:pt>
                <c:pt idx="45">
                  <c:v>0.221612</c:v>
                </c:pt>
                <c:pt idx="46">
                  <c:v>0.22162000000000001</c:v>
                </c:pt>
                <c:pt idx="47">
                  <c:v>0.22162799999999999</c:v>
                </c:pt>
                <c:pt idx="48">
                  <c:v>0.221636</c:v>
                </c:pt>
                <c:pt idx="49">
                  <c:v>0.22448499999999999</c:v>
                </c:pt>
                <c:pt idx="50">
                  <c:v>0.22733300000000001</c:v>
                </c:pt>
                <c:pt idx="51">
                  <c:v>0.230181</c:v>
                </c:pt>
                <c:pt idx="52">
                  <c:v>0.23302899999999999</c:v>
                </c:pt>
                <c:pt idx="53">
                  <c:v>0.235877</c:v>
                </c:pt>
                <c:pt idx="54">
                  <c:v>0.23805299999999999</c:v>
                </c:pt>
                <c:pt idx="55">
                  <c:v>0.240228</c:v>
                </c:pt>
                <c:pt idx="56">
                  <c:v>0.24240300000000001</c:v>
                </c:pt>
                <c:pt idx="57">
                  <c:v>0.24457899999999999</c:v>
                </c:pt>
                <c:pt idx="58">
                  <c:v>0.246754</c:v>
                </c:pt>
                <c:pt idx="59">
                  <c:v>0.24695700000000001</c:v>
                </c:pt>
                <c:pt idx="60">
                  <c:v>0.24716099999999999</c:v>
                </c:pt>
                <c:pt idx="61">
                  <c:v>0.247364</c:v>
                </c:pt>
                <c:pt idx="62">
                  <c:v>0.24756800000000001</c:v>
                </c:pt>
                <c:pt idx="63">
                  <c:v>0.24777099999999999</c:v>
                </c:pt>
                <c:pt idx="64">
                  <c:v>0.25092799999999998</c:v>
                </c:pt>
                <c:pt idx="65">
                  <c:v>0.25408500000000001</c:v>
                </c:pt>
                <c:pt idx="66">
                  <c:v>0.25724200000000003</c:v>
                </c:pt>
                <c:pt idx="67">
                  <c:v>0.26039899999999999</c:v>
                </c:pt>
                <c:pt idx="68">
                  <c:v>0.26355699999999999</c:v>
                </c:pt>
                <c:pt idx="69">
                  <c:v>0.26665299999999997</c:v>
                </c:pt>
                <c:pt idx="70">
                  <c:v>0.26974799999999999</c:v>
                </c:pt>
                <c:pt idx="71">
                  <c:v>0.27284399999999998</c:v>
                </c:pt>
                <c:pt idx="72">
                  <c:v>0.27594000000000002</c:v>
                </c:pt>
                <c:pt idx="73">
                  <c:v>0.27903600000000001</c:v>
                </c:pt>
                <c:pt idx="74">
                  <c:v>0.27829399999999999</c:v>
                </c:pt>
                <c:pt idx="75">
                  <c:v>0.27755200000000002</c:v>
                </c:pt>
                <c:pt idx="76">
                  <c:v>0.27680900000000003</c:v>
                </c:pt>
                <c:pt idx="77">
                  <c:v>0.27606700000000001</c:v>
                </c:pt>
                <c:pt idx="78">
                  <c:v>0.27532499999999999</c:v>
                </c:pt>
                <c:pt idx="79">
                  <c:v>0.27807399999999999</c:v>
                </c:pt>
                <c:pt idx="80">
                  <c:v>0.28082299999999999</c:v>
                </c:pt>
                <c:pt idx="81">
                  <c:v>0.28357300000000002</c:v>
                </c:pt>
                <c:pt idx="82">
                  <c:v>0.28632200000000002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8D-4D0B-B3CA-2B38A0961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4549"/>
        <c:axId val="24050068"/>
      </c:scatterChart>
      <c:valAx>
        <c:axId val="71704549"/>
        <c:scaling>
          <c:orientation val="minMax"/>
          <c:max val="1800"/>
          <c:min val="950"/>
        </c:scaling>
        <c:delete val="0"/>
        <c:axPos val="b"/>
        <c:majorGridlines>
          <c:spPr>
            <a:ln w="3240">
              <a:solidFill>
                <a:srgbClr val="888888">
                  <a:alpha val="50000"/>
                </a:srgbClr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24050068"/>
        <c:crosses val="autoZero"/>
        <c:crossBetween val="midCat"/>
        <c:majorUnit val="100"/>
      </c:valAx>
      <c:valAx>
        <c:axId val="24050068"/>
        <c:scaling>
          <c:orientation val="minMax"/>
          <c:max val="0.9"/>
          <c:min val="0"/>
        </c:scaling>
        <c:delete val="0"/>
        <c:axPos val="l"/>
        <c:majorGridlines>
          <c:spPr>
            <a:ln w="3240">
              <a:solidFill>
                <a:srgbClr val="888888">
                  <a:alpha val="50000"/>
                </a:srgbClr>
              </a:solidFill>
              <a:prstDash val="dash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latin typeface="Calibri"/>
                  </a:rPr>
                  <a:t>Average coupling efficiency  in 0.4'' fiber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71704549"/>
        <c:crosses val="autoZero"/>
        <c:crossBetween val="midCat"/>
        <c:majorUnit val="0.1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19455692626424"/>
          <c:y val="0.10614254580676399"/>
          <c:w val="0.139379385035551"/>
          <c:h val="0.22780109783661601"/>
        </c:manualLayout>
      </c:layout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sz="1200" b="0" strike="noStrike" spc="-1">
              <a:solidFill>
                <a:srgbClr val="000000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400" b="1" strike="noStrike" spc="-1">
                <a:solidFill>
                  <a:srgbClr val="000000"/>
                </a:solidFill>
                <a:latin typeface="Calibri"/>
              </a:rPr>
              <a:t>Coupling efficiency in 0.4" fiber under 0.9" seeing (500nm)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16035561409"/>
          <c:y val="8.1546800420677898E-2"/>
          <c:w val="0.85577872900888996"/>
          <c:h val="0.801795971199741"/>
        </c:manualLayout>
      </c:layout>
      <c:scatterChart>
        <c:scatterStyle val="lineMarker"/>
        <c:varyColors val="0"/>
        <c:ser>
          <c:idx val="0"/>
          <c:order val="0"/>
          <c:tx>
            <c:v>   Imag  = 9</c:v>
          </c:tx>
          <c:spPr>
            <a:ln w="2556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0.9"'!$A$11:$A$93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0.9"'!$B$11:$B$93</c:f>
              <c:numCache>
                <c:formatCode>0.000</c:formatCode>
                <c:ptCount val="83"/>
                <c:pt idx="0">
                  <c:v>0.57846500000000001</c:v>
                </c:pt>
                <c:pt idx="1">
                  <c:v>0.58250999999999997</c:v>
                </c:pt>
                <c:pt idx="2">
                  <c:v>0.58655599999999997</c:v>
                </c:pt>
                <c:pt idx="3">
                  <c:v>0.59060199999999996</c:v>
                </c:pt>
                <c:pt idx="4">
                  <c:v>0.595055</c:v>
                </c:pt>
                <c:pt idx="5">
                  <c:v>0.59950899999999996</c:v>
                </c:pt>
                <c:pt idx="6">
                  <c:v>0.603962</c:v>
                </c:pt>
                <c:pt idx="7">
                  <c:v>0.60841599999999996</c:v>
                </c:pt>
                <c:pt idx="8">
                  <c:v>0.612869</c:v>
                </c:pt>
                <c:pt idx="9">
                  <c:v>0.61644299999999996</c:v>
                </c:pt>
                <c:pt idx="10">
                  <c:v>0.62001700000000004</c:v>
                </c:pt>
                <c:pt idx="11">
                  <c:v>0.62359100000000001</c:v>
                </c:pt>
                <c:pt idx="12">
                  <c:v>0.62716499999999997</c:v>
                </c:pt>
                <c:pt idx="13">
                  <c:v>0.63073800000000002</c:v>
                </c:pt>
                <c:pt idx="14">
                  <c:v>0.63333600000000001</c:v>
                </c:pt>
                <c:pt idx="15">
                  <c:v>0.635934</c:v>
                </c:pt>
                <c:pt idx="16">
                  <c:v>0.63853199999999999</c:v>
                </c:pt>
                <c:pt idx="17">
                  <c:v>0.64112999999999998</c:v>
                </c:pt>
                <c:pt idx="18">
                  <c:v>0.64372799999999997</c:v>
                </c:pt>
                <c:pt idx="19">
                  <c:v>0.64705199999999996</c:v>
                </c:pt>
                <c:pt idx="20">
                  <c:v>0.65037599999999995</c:v>
                </c:pt>
                <c:pt idx="21">
                  <c:v>0.65369900000000003</c:v>
                </c:pt>
                <c:pt idx="22">
                  <c:v>0.65702300000000002</c:v>
                </c:pt>
                <c:pt idx="23">
                  <c:v>0.66034700000000002</c:v>
                </c:pt>
                <c:pt idx="24">
                  <c:v>0.66365499999999999</c:v>
                </c:pt>
                <c:pt idx="25">
                  <c:v>0.66696200000000005</c:v>
                </c:pt>
                <c:pt idx="26">
                  <c:v>0.670269</c:v>
                </c:pt>
                <c:pt idx="27">
                  <c:v>0.67357599999999995</c:v>
                </c:pt>
                <c:pt idx="28">
                  <c:v>0.67688300000000001</c:v>
                </c:pt>
                <c:pt idx="29">
                  <c:v>0.678871</c:v>
                </c:pt>
                <c:pt idx="30">
                  <c:v>0.68086000000000002</c:v>
                </c:pt>
                <c:pt idx="31">
                  <c:v>0.68284800000000001</c:v>
                </c:pt>
                <c:pt idx="32">
                  <c:v>0.68483700000000003</c:v>
                </c:pt>
                <c:pt idx="33">
                  <c:v>0.68682500000000002</c:v>
                </c:pt>
                <c:pt idx="34">
                  <c:v>0.68887699999999996</c:v>
                </c:pt>
                <c:pt idx="35">
                  <c:v>0.69092799999999999</c:v>
                </c:pt>
                <c:pt idx="36">
                  <c:v>0.69298000000000004</c:v>
                </c:pt>
                <c:pt idx="37">
                  <c:v>0.69503099999999995</c:v>
                </c:pt>
                <c:pt idx="38">
                  <c:v>0.69708300000000001</c:v>
                </c:pt>
                <c:pt idx="39">
                  <c:v>0.69950999999999997</c:v>
                </c:pt>
                <c:pt idx="40">
                  <c:v>0.70193700000000003</c:v>
                </c:pt>
                <c:pt idx="41">
                  <c:v>0.70436399999999999</c:v>
                </c:pt>
                <c:pt idx="42">
                  <c:v>0.70679099999999995</c:v>
                </c:pt>
                <c:pt idx="43">
                  <c:v>0.70921800000000002</c:v>
                </c:pt>
                <c:pt idx="44">
                  <c:v>0.71092100000000003</c:v>
                </c:pt>
                <c:pt idx="45">
                  <c:v>0.71262300000000001</c:v>
                </c:pt>
                <c:pt idx="46">
                  <c:v>0.71432600000000002</c:v>
                </c:pt>
                <c:pt idx="47">
                  <c:v>0.716028</c:v>
                </c:pt>
                <c:pt idx="48">
                  <c:v>0.71772999999999998</c:v>
                </c:pt>
                <c:pt idx="49">
                  <c:v>0.71966799999999997</c:v>
                </c:pt>
                <c:pt idx="50">
                  <c:v>0.72160599999999997</c:v>
                </c:pt>
                <c:pt idx="51">
                  <c:v>0.72354399999999996</c:v>
                </c:pt>
                <c:pt idx="52">
                  <c:v>0.72548100000000004</c:v>
                </c:pt>
                <c:pt idx="53">
                  <c:v>0.72741900000000004</c:v>
                </c:pt>
                <c:pt idx="54">
                  <c:v>0.72824100000000003</c:v>
                </c:pt>
                <c:pt idx="55">
                  <c:v>0.72906400000000005</c:v>
                </c:pt>
                <c:pt idx="56">
                  <c:v>0.72988600000000003</c:v>
                </c:pt>
                <c:pt idx="57">
                  <c:v>0.73070800000000002</c:v>
                </c:pt>
                <c:pt idx="58">
                  <c:v>0.73153100000000004</c:v>
                </c:pt>
                <c:pt idx="59">
                  <c:v>0.73158900000000004</c:v>
                </c:pt>
                <c:pt idx="60">
                  <c:v>0.73164700000000005</c:v>
                </c:pt>
                <c:pt idx="61">
                  <c:v>0.73170599999999997</c:v>
                </c:pt>
                <c:pt idx="62">
                  <c:v>0.73176399999999997</c:v>
                </c:pt>
                <c:pt idx="63">
                  <c:v>0.731823</c:v>
                </c:pt>
                <c:pt idx="64">
                  <c:v>0.73283799999999999</c:v>
                </c:pt>
                <c:pt idx="65">
                  <c:v>0.73385299999999998</c:v>
                </c:pt>
                <c:pt idx="66">
                  <c:v>0.73486799999999997</c:v>
                </c:pt>
                <c:pt idx="67">
                  <c:v>0.73588299999999995</c:v>
                </c:pt>
                <c:pt idx="68">
                  <c:v>0.73689800000000005</c:v>
                </c:pt>
                <c:pt idx="69">
                  <c:v>0.73776699999999995</c:v>
                </c:pt>
                <c:pt idx="70">
                  <c:v>0.73863599999999996</c:v>
                </c:pt>
                <c:pt idx="71">
                  <c:v>0.73950499999999997</c:v>
                </c:pt>
                <c:pt idx="72">
                  <c:v>0.74037500000000001</c:v>
                </c:pt>
                <c:pt idx="73">
                  <c:v>0.74124400000000001</c:v>
                </c:pt>
                <c:pt idx="74">
                  <c:v>0.74138499999999996</c:v>
                </c:pt>
                <c:pt idx="75">
                  <c:v>0.74152700000000005</c:v>
                </c:pt>
                <c:pt idx="76">
                  <c:v>0.74166799999999999</c:v>
                </c:pt>
                <c:pt idx="77">
                  <c:v>0.74180999999999997</c:v>
                </c:pt>
                <c:pt idx="78">
                  <c:v>0.74195100000000003</c:v>
                </c:pt>
                <c:pt idx="79">
                  <c:v>0.742425</c:v>
                </c:pt>
                <c:pt idx="80">
                  <c:v>0.74289899999999998</c:v>
                </c:pt>
                <c:pt idx="81">
                  <c:v>0.74337299999999995</c:v>
                </c:pt>
                <c:pt idx="82">
                  <c:v>0.74384700000000004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4-43AC-88FA-9F7B7FA2DB92}"/>
            </c:ext>
          </c:extLst>
        </c:ser>
        <c:ser>
          <c:idx val="1"/>
          <c:order val="1"/>
          <c:tx>
            <c:v>   Imag=10</c:v>
          </c:tx>
          <c:spPr>
            <a:ln w="255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0.9"'!$A$11:$A$93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0.9"'!$C$11:$C$93</c:f>
              <c:numCache>
                <c:formatCode>0.000</c:formatCode>
                <c:ptCount val="83"/>
                <c:pt idx="0">
                  <c:v>0.52041300000000001</c:v>
                </c:pt>
                <c:pt idx="1">
                  <c:v>0.52403100000000002</c:v>
                </c:pt>
                <c:pt idx="2">
                  <c:v>0.52764999999999995</c:v>
                </c:pt>
                <c:pt idx="3">
                  <c:v>0.53126899999999999</c:v>
                </c:pt>
                <c:pt idx="4">
                  <c:v>0.53606200000000004</c:v>
                </c:pt>
                <c:pt idx="5">
                  <c:v>0.540856</c:v>
                </c:pt>
                <c:pt idx="6">
                  <c:v>0.54564999999999997</c:v>
                </c:pt>
                <c:pt idx="7">
                  <c:v>0.55044300000000002</c:v>
                </c:pt>
                <c:pt idx="8">
                  <c:v>0.55523699999999998</c:v>
                </c:pt>
                <c:pt idx="9">
                  <c:v>0.55902700000000005</c:v>
                </c:pt>
                <c:pt idx="10">
                  <c:v>0.56281700000000001</c:v>
                </c:pt>
                <c:pt idx="11">
                  <c:v>0.56660699999999997</c:v>
                </c:pt>
                <c:pt idx="12">
                  <c:v>0.57039700000000004</c:v>
                </c:pt>
                <c:pt idx="13">
                  <c:v>0.574187</c:v>
                </c:pt>
                <c:pt idx="14">
                  <c:v>0.57635599999999998</c:v>
                </c:pt>
                <c:pt idx="15">
                  <c:v>0.57852599999999998</c:v>
                </c:pt>
                <c:pt idx="16">
                  <c:v>0.58069499999999996</c:v>
                </c:pt>
                <c:pt idx="17">
                  <c:v>0.58286499999999997</c:v>
                </c:pt>
                <c:pt idx="18">
                  <c:v>0.58503499999999997</c:v>
                </c:pt>
                <c:pt idx="19">
                  <c:v>0.58873399999999998</c:v>
                </c:pt>
                <c:pt idx="20">
                  <c:v>0.59243400000000002</c:v>
                </c:pt>
                <c:pt idx="21">
                  <c:v>0.59613300000000002</c:v>
                </c:pt>
                <c:pt idx="22">
                  <c:v>0.59983299999999995</c:v>
                </c:pt>
                <c:pt idx="23">
                  <c:v>0.60353199999999996</c:v>
                </c:pt>
                <c:pt idx="24">
                  <c:v>0.60705399999999998</c:v>
                </c:pt>
                <c:pt idx="25">
                  <c:v>0.61057499999999998</c:v>
                </c:pt>
                <c:pt idx="26">
                  <c:v>0.614097</c:v>
                </c:pt>
                <c:pt idx="27">
                  <c:v>0.617618</c:v>
                </c:pt>
                <c:pt idx="28">
                  <c:v>0.62114000000000003</c:v>
                </c:pt>
                <c:pt idx="29">
                  <c:v>0.62274600000000002</c:v>
                </c:pt>
                <c:pt idx="30">
                  <c:v>0.62435200000000002</c:v>
                </c:pt>
                <c:pt idx="31">
                  <c:v>0.62595900000000004</c:v>
                </c:pt>
                <c:pt idx="32">
                  <c:v>0.62756500000000004</c:v>
                </c:pt>
                <c:pt idx="33">
                  <c:v>0.62917199999999995</c:v>
                </c:pt>
                <c:pt idx="34">
                  <c:v>0.63125799999999999</c:v>
                </c:pt>
                <c:pt idx="35">
                  <c:v>0.63334400000000002</c:v>
                </c:pt>
                <c:pt idx="36">
                  <c:v>0.63543000000000005</c:v>
                </c:pt>
                <c:pt idx="37">
                  <c:v>0.63751599999999997</c:v>
                </c:pt>
                <c:pt idx="38">
                  <c:v>0.639602</c:v>
                </c:pt>
                <c:pt idx="39">
                  <c:v>0.64243600000000001</c:v>
                </c:pt>
                <c:pt idx="40">
                  <c:v>0.64527000000000001</c:v>
                </c:pt>
                <c:pt idx="41">
                  <c:v>0.64810500000000004</c:v>
                </c:pt>
                <c:pt idx="42">
                  <c:v>0.65093900000000005</c:v>
                </c:pt>
                <c:pt idx="43">
                  <c:v>0.65377399999999997</c:v>
                </c:pt>
                <c:pt idx="44">
                  <c:v>0.65526099999999998</c:v>
                </c:pt>
                <c:pt idx="45">
                  <c:v>0.656748</c:v>
                </c:pt>
                <c:pt idx="46">
                  <c:v>0.65823500000000001</c:v>
                </c:pt>
                <c:pt idx="47">
                  <c:v>0.65972200000000003</c:v>
                </c:pt>
                <c:pt idx="48">
                  <c:v>0.66120999999999996</c:v>
                </c:pt>
                <c:pt idx="49">
                  <c:v>0.66365700000000005</c:v>
                </c:pt>
                <c:pt idx="50">
                  <c:v>0.66610499999999995</c:v>
                </c:pt>
                <c:pt idx="51">
                  <c:v>0.66855299999999995</c:v>
                </c:pt>
                <c:pt idx="52">
                  <c:v>0.67100099999999996</c:v>
                </c:pt>
                <c:pt idx="53">
                  <c:v>0.67344899999999996</c:v>
                </c:pt>
                <c:pt idx="54">
                  <c:v>0.67482799999999998</c:v>
                </c:pt>
                <c:pt idx="55">
                  <c:v>0.67620800000000003</c:v>
                </c:pt>
                <c:pt idx="56">
                  <c:v>0.67758799999999997</c:v>
                </c:pt>
                <c:pt idx="57">
                  <c:v>0.67896800000000002</c:v>
                </c:pt>
                <c:pt idx="58">
                  <c:v>0.68034700000000004</c:v>
                </c:pt>
                <c:pt idx="59">
                  <c:v>0.68062400000000001</c:v>
                </c:pt>
                <c:pt idx="60">
                  <c:v>0.68089999999999995</c:v>
                </c:pt>
                <c:pt idx="61">
                  <c:v>0.681176</c:v>
                </c:pt>
                <c:pt idx="62">
                  <c:v>0.68145199999999995</c:v>
                </c:pt>
                <c:pt idx="63">
                  <c:v>0.681728</c:v>
                </c:pt>
                <c:pt idx="64">
                  <c:v>0.68328999999999995</c:v>
                </c:pt>
                <c:pt idx="65">
                  <c:v>0.68485200000000002</c:v>
                </c:pt>
                <c:pt idx="66">
                  <c:v>0.68641399999999997</c:v>
                </c:pt>
                <c:pt idx="67">
                  <c:v>0.68797600000000003</c:v>
                </c:pt>
                <c:pt idx="68">
                  <c:v>0.68953699999999996</c:v>
                </c:pt>
                <c:pt idx="69">
                  <c:v>0.69090399999999996</c:v>
                </c:pt>
                <c:pt idx="70">
                  <c:v>0.69227099999999997</c:v>
                </c:pt>
                <c:pt idx="71">
                  <c:v>0.69363799999999998</c:v>
                </c:pt>
                <c:pt idx="72">
                  <c:v>0.69500499999999998</c:v>
                </c:pt>
                <c:pt idx="73">
                  <c:v>0.69637199999999999</c:v>
                </c:pt>
                <c:pt idx="74">
                  <c:v>0.69644499999999998</c:v>
                </c:pt>
                <c:pt idx="75">
                  <c:v>0.69651700000000005</c:v>
                </c:pt>
                <c:pt idx="76">
                  <c:v>0.69659000000000004</c:v>
                </c:pt>
                <c:pt idx="77">
                  <c:v>0.696662</c:v>
                </c:pt>
                <c:pt idx="78">
                  <c:v>0.69673499999999999</c:v>
                </c:pt>
                <c:pt idx="79">
                  <c:v>0.69767500000000005</c:v>
                </c:pt>
                <c:pt idx="80">
                  <c:v>0.69861399999999996</c:v>
                </c:pt>
                <c:pt idx="81">
                  <c:v>0.69955400000000001</c:v>
                </c:pt>
                <c:pt idx="82">
                  <c:v>0.70049399999999995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44-43AC-88FA-9F7B7FA2DB92}"/>
            </c:ext>
          </c:extLst>
        </c:ser>
        <c:ser>
          <c:idx val="2"/>
          <c:order val="2"/>
          <c:tx>
            <c:v>   Imag=11</c:v>
          </c:tx>
          <c:spPr>
            <a:ln w="2556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0.9"'!$A$11:$A$93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0.9"'!$D$11:$D$93</c:f>
              <c:numCache>
                <c:formatCode>0.000</c:formatCode>
                <c:ptCount val="83"/>
                <c:pt idx="0">
                  <c:v>0.38181529562565197</c:v>
                </c:pt>
                <c:pt idx="1">
                  <c:v>0.38711971260605099</c:v>
                </c:pt>
                <c:pt idx="2">
                  <c:v>0.387007367933007</c:v>
                </c:pt>
                <c:pt idx="3">
                  <c:v>0.386895023259962</c:v>
                </c:pt>
                <c:pt idx="4">
                  <c:v>0.39191905172826802</c:v>
                </c:pt>
                <c:pt idx="5">
                  <c:v>0.39694308019657498</c:v>
                </c:pt>
                <c:pt idx="6">
                  <c:v>0.40178975070617801</c:v>
                </c:pt>
                <c:pt idx="7">
                  <c:v>0.40663642121578197</c:v>
                </c:pt>
                <c:pt idx="8">
                  <c:v>0.41108707924737198</c:v>
                </c:pt>
                <c:pt idx="9">
                  <c:v>0.41553773727896298</c:v>
                </c:pt>
                <c:pt idx="10">
                  <c:v>0.41864785751627598</c:v>
                </c:pt>
                <c:pt idx="11">
                  <c:v>0.42175797775358798</c:v>
                </c:pt>
                <c:pt idx="12">
                  <c:v>0.42372124027068098</c:v>
                </c:pt>
                <c:pt idx="13">
                  <c:v>0.42568450278777298</c:v>
                </c:pt>
                <c:pt idx="14">
                  <c:v>0.42705806422091702</c:v>
                </c:pt>
                <c:pt idx="15">
                  <c:v>0.42843162565406101</c:v>
                </c:pt>
                <c:pt idx="16">
                  <c:v>0.43289842953226898</c:v>
                </c:pt>
                <c:pt idx="17">
                  <c:v>0.43736523341047701</c:v>
                </c:pt>
                <c:pt idx="18">
                  <c:v>0.44177969132544997</c:v>
                </c:pt>
                <c:pt idx="19">
                  <c:v>0.446194149240423</c:v>
                </c:pt>
                <c:pt idx="20">
                  <c:v>0.450619693761456</c:v>
                </c:pt>
                <c:pt idx="21">
                  <c:v>0.45504523828248999</c:v>
                </c:pt>
                <c:pt idx="22">
                  <c:v>0.45949534635721501</c:v>
                </c:pt>
                <c:pt idx="23">
                  <c:v>0.46394545443194002</c:v>
                </c:pt>
                <c:pt idx="24">
                  <c:v>0.46828787964132101</c:v>
                </c:pt>
                <c:pt idx="25">
                  <c:v>0.47263030485070201</c:v>
                </c:pt>
                <c:pt idx="26">
                  <c:v>0.476590053766141</c:v>
                </c:pt>
                <c:pt idx="27">
                  <c:v>0.48054980268157999</c:v>
                </c:pt>
                <c:pt idx="28">
                  <c:v>0.479280254481179</c:v>
                </c:pt>
                <c:pt idx="29">
                  <c:v>0.47801070628077802</c:v>
                </c:pt>
                <c:pt idx="30">
                  <c:v>0.480452316587755</c:v>
                </c:pt>
                <c:pt idx="31">
                  <c:v>0.48289392689473398</c:v>
                </c:pt>
                <c:pt idx="32">
                  <c:v>0.482853424327778</c:v>
                </c:pt>
                <c:pt idx="33">
                  <c:v>0.48281292176082102</c:v>
                </c:pt>
                <c:pt idx="34">
                  <c:v>0.486626163996075</c:v>
                </c:pt>
                <c:pt idx="35">
                  <c:v>0.49043940623132998</c:v>
                </c:pt>
                <c:pt idx="36">
                  <c:v>0.49416482144337498</c:v>
                </c:pt>
                <c:pt idx="37">
                  <c:v>0.49789023665541998</c:v>
                </c:pt>
                <c:pt idx="38">
                  <c:v>0.50156846707691405</c:v>
                </c:pt>
                <c:pt idx="39">
                  <c:v>0.50524669749840601</c:v>
                </c:pt>
                <c:pt idx="40">
                  <c:v>0.508852000099284</c:v>
                </c:pt>
                <c:pt idx="41">
                  <c:v>0.51245730270016099</c:v>
                </c:pt>
                <c:pt idx="42">
                  <c:v>0.51597462819122697</c:v>
                </c:pt>
                <c:pt idx="43">
                  <c:v>0.51949195368229295</c:v>
                </c:pt>
                <c:pt idx="44">
                  <c:v>0.522931815395977</c:v>
                </c:pt>
                <c:pt idx="45">
                  <c:v>0.52637167710966004</c:v>
                </c:pt>
                <c:pt idx="46">
                  <c:v>0.524425145842076</c:v>
                </c:pt>
                <c:pt idx="47">
                  <c:v>0.52247861457448996</c:v>
                </c:pt>
                <c:pt idx="48">
                  <c:v>0.52575417827111603</c:v>
                </c:pt>
                <c:pt idx="49">
                  <c:v>0.52902974196774399</c:v>
                </c:pt>
                <c:pt idx="50">
                  <c:v>0.53209899511366399</c:v>
                </c:pt>
                <c:pt idx="51">
                  <c:v>0.53516824825958298</c:v>
                </c:pt>
                <c:pt idx="52">
                  <c:v>0.53790521079503995</c:v>
                </c:pt>
                <c:pt idx="53">
                  <c:v>0.54064217333049602</c:v>
                </c:pt>
                <c:pt idx="54">
                  <c:v>0.542790136402035</c:v>
                </c:pt>
                <c:pt idx="55">
                  <c:v>0.54493809947357397</c:v>
                </c:pt>
                <c:pt idx="56">
                  <c:v>0.54623175165626703</c:v>
                </c:pt>
                <c:pt idx="57">
                  <c:v>0.54752540383895898</c:v>
                </c:pt>
                <c:pt idx="58">
                  <c:v>0.54480109968041401</c:v>
                </c:pt>
                <c:pt idx="59">
                  <c:v>0.54207679552186605</c:v>
                </c:pt>
                <c:pt idx="60">
                  <c:v>0.54489843915606495</c:v>
                </c:pt>
                <c:pt idx="61">
                  <c:v>0.54772008279026896</c:v>
                </c:pt>
                <c:pt idx="62">
                  <c:v>0.55044543697368398</c:v>
                </c:pt>
                <c:pt idx="63">
                  <c:v>0.553170791157099</c:v>
                </c:pt>
                <c:pt idx="64">
                  <c:v>0.55580574345214995</c:v>
                </c:pt>
                <c:pt idx="65">
                  <c:v>0.55844069574720001</c:v>
                </c:pt>
                <c:pt idx="66">
                  <c:v>0.56096821863332103</c:v>
                </c:pt>
                <c:pt idx="67">
                  <c:v>0.56349574151944204</c:v>
                </c:pt>
                <c:pt idx="68">
                  <c:v>0.56593798326081901</c:v>
                </c:pt>
                <c:pt idx="69">
                  <c:v>0.56838022500219598</c:v>
                </c:pt>
                <c:pt idx="70">
                  <c:v>0.57076303967188802</c:v>
                </c:pt>
                <c:pt idx="71">
                  <c:v>0.57314585434157905</c:v>
                </c:pt>
                <c:pt idx="72">
                  <c:v>0.57546235539217405</c:v>
                </c:pt>
                <c:pt idx="73">
                  <c:v>0.57777885644277005</c:v>
                </c:pt>
                <c:pt idx="74">
                  <c:v>0.57350222612365898</c:v>
                </c:pt>
                <c:pt idx="75">
                  <c:v>0.56922559580454302</c:v>
                </c:pt>
                <c:pt idx="76">
                  <c:v>0.57140580706581501</c:v>
                </c:pt>
                <c:pt idx="77">
                  <c:v>0.57358601832709299</c:v>
                </c:pt>
                <c:pt idx="78">
                  <c:v>0.575612361277128</c:v>
                </c:pt>
                <c:pt idx="79">
                  <c:v>0.57763870422716401</c:v>
                </c:pt>
                <c:pt idx="80">
                  <c:v>0.57953041577093301</c:v>
                </c:pt>
                <c:pt idx="81">
                  <c:v>0.581422127314703</c:v>
                </c:pt>
                <c:pt idx="82">
                  <c:v>0.58318732874415202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44-43AC-88FA-9F7B7FA2DB92}"/>
            </c:ext>
          </c:extLst>
        </c:ser>
        <c:ser>
          <c:idx val="3"/>
          <c:order val="3"/>
          <c:tx>
            <c:v>   Imag=12</c:v>
          </c:tx>
          <c:spPr>
            <a:ln w="2556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0.9"'!$A$11:$A$93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0.9"'!$E$11:$E$93</c:f>
              <c:numCache>
                <c:formatCode>0.000</c:formatCode>
                <c:ptCount val="83"/>
                <c:pt idx="0">
                  <c:v>0.231819</c:v>
                </c:pt>
                <c:pt idx="1">
                  <c:v>0.23258499999999999</c:v>
                </c:pt>
                <c:pt idx="2">
                  <c:v>0.23335</c:v>
                </c:pt>
                <c:pt idx="3">
                  <c:v>0.23411499999999999</c:v>
                </c:pt>
                <c:pt idx="4">
                  <c:v>0.23774999999999999</c:v>
                </c:pt>
                <c:pt idx="5">
                  <c:v>0.24138399999999999</c:v>
                </c:pt>
                <c:pt idx="6">
                  <c:v>0.24501800000000001</c:v>
                </c:pt>
                <c:pt idx="7">
                  <c:v>0.24865300000000001</c:v>
                </c:pt>
                <c:pt idx="8">
                  <c:v>0.25228699999999998</c:v>
                </c:pt>
                <c:pt idx="9">
                  <c:v>0.25493300000000002</c:v>
                </c:pt>
                <c:pt idx="10">
                  <c:v>0.257579</c:v>
                </c:pt>
                <c:pt idx="11">
                  <c:v>0.26022600000000001</c:v>
                </c:pt>
                <c:pt idx="12">
                  <c:v>0.26287199999999999</c:v>
                </c:pt>
                <c:pt idx="13">
                  <c:v>0.26551799999999998</c:v>
                </c:pt>
                <c:pt idx="14">
                  <c:v>0.26544299999999998</c:v>
                </c:pt>
                <c:pt idx="15">
                  <c:v>0.26536900000000002</c:v>
                </c:pt>
                <c:pt idx="16">
                  <c:v>0.26529399999999997</c:v>
                </c:pt>
                <c:pt idx="17">
                  <c:v>0.26521899999999998</c:v>
                </c:pt>
                <c:pt idx="18">
                  <c:v>0.26514399999999999</c:v>
                </c:pt>
                <c:pt idx="19">
                  <c:v>0.26896599999999998</c:v>
                </c:pt>
                <c:pt idx="20">
                  <c:v>0.27278799999999997</c:v>
                </c:pt>
                <c:pt idx="21">
                  <c:v>0.27661000000000002</c:v>
                </c:pt>
                <c:pt idx="22">
                  <c:v>0.28043299999999999</c:v>
                </c:pt>
                <c:pt idx="23">
                  <c:v>0.28425499999999998</c:v>
                </c:pt>
                <c:pt idx="24">
                  <c:v>0.287798</c:v>
                </c:pt>
                <c:pt idx="25">
                  <c:v>0.29134199999999999</c:v>
                </c:pt>
                <c:pt idx="26">
                  <c:v>0.29488599999999998</c:v>
                </c:pt>
                <c:pt idx="27">
                  <c:v>0.298429</c:v>
                </c:pt>
                <c:pt idx="28">
                  <c:v>0.30197299999999999</c:v>
                </c:pt>
                <c:pt idx="29">
                  <c:v>0.30166100000000001</c:v>
                </c:pt>
                <c:pt idx="30">
                  <c:v>0.30135000000000001</c:v>
                </c:pt>
                <c:pt idx="31">
                  <c:v>0.30103799999999997</c:v>
                </c:pt>
                <c:pt idx="32">
                  <c:v>0.30072599999999999</c:v>
                </c:pt>
                <c:pt idx="33">
                  <c:v>0.30041400000000001</c:v>
                </c:pt>
                <c:pt idx="34">
                  <c:v>0.30070400000000003</c:v>
                </c:pt>
                <c:pt idx="35">
                  <c:v>0.30099399999999998</c:v>
                </c:pt>
                <c:pt idx="36">
                  <c:v>0.301284</c:v>
                </c:pt>
                <c:pt idx="37">
                  <c:v>0.30157400000000001</c:v>
                </c:pt>
                <c:pt idx="38">
                  <c:v>0.30186400000000002</c:v>
                </c:pt>
                <c:pt idx="39">
                  <c:v>0.305454</c:v>
                </c:pt>
                <c:pt idx="40">
                  <c:v>0.30904399999999999</c:v>
                </c:pt>
                <c:pt idx="41">
                  <c:v>0.31263400000000002</c:v>
                </c:pt>
                <c:pt idx="42">
                  <c:v>0.31622400000000001</c:v>
                </c:pt>
                <c:pt idx="43">
                  <c:v>0.31981399999999999</c:v>
                </c:pt>
                <c:pt idx="44">
                  <c:v>0.32024999999999998</c:v>
                </c:pt>
                <c:pt idx="45">
                  <c:v>0.32068600000000003</c:v>
                </c:pt>
                <c:pt idx="46">
                  <c:v>0.32112200000000002</c:v>
                </c:pt>
                <c:pt idx="47">
                  <c:v>0.32155800000000001</c:v>
                </c:pt>
                <c:pt idx="48">
                  <c:v>0.321994</c:v>
                </c:pt>
                <c:pt idx="49">
                  <c:v>0.32524999999999998</c:v>
                </c:pt>
                <c:pt idx="50">
                  <c:v>0.32850699999999999</c:v>
                </c:pt>
                <c:pt idx="51">
                  <c:v>0.33176299999999997</c:v>
                </c:pt>
                <c:pt idx="52">
                  <c:v>0.33501999999999998</c:v>
                </c:pt>
                <c:pt idx="53">
                  <c:v>0.33827600000000002</c:v>
                </c:pt>
                <c:pt idx="54">
                  <c:v>0.34065800000000002</c:v>
                </c:pt>
                <c:pt idx="55">
                  <c:v>0.34304099999999998</c:v>
                </c:pt>
                <c:pt idx="56">
                  <c:v>0.34542299999999998</c:v>
                </c:pt>
                <c:pt idx="57">
                  <c:v>0.34780499999999998</c:v>
                </c:pt>
                <c:pt idx="58">
                  <c:v>0.350188</c:v>
                </c:pt>
                <c:pt idx="59">
                  <c:v>0.35054200000000002</c:v>
                </c:pt>
                <c:pt idx="60">
                  <c:v>0.35089599999999999</c:v>
                </c:pt>
                <c:pt idx="61">
                  <c:v>0.35125000000000001</c:v>
                </c:pt>
                <c:pt idx="62">
                  <c:v>0.35160400000000003</c:v>
                </c:pt>
                <c:pt idx="63">
                  <c:v>0.35195799999999999</c:v>
                </c:pt>
                <c:pt idx="64">
                  <c:v>0.35533700000000001</c:v>
                </c:pt>
                <c:pt idx="65">
                  <c:v>0.35871500000000001</c:v>
                </c:pt>
                <c:pt idx="66">
                  <c:v>0.36209400000000003</c:v>
                </c:pt>
                <c:pt idx="67">
                  <c:v>0.36547299999999999</c:v>
                </c:pt>
                <c:pt idx="68">
                  <c:v>0.36885099999999998</c:v>
                </c:pt>
                <c:pt idx="69">
                  <c:v>0.37205899999999997</c:v>
                </c:pt>
                <c:pt idx="70">
                  <c:v>0.37526700000000002</c:v>
                </c:pt>
                <c:pt idx="71">
                  <c:v>0.37847500000000001</c:v>
                </c:pt>
                <c:pt idx="72">
                  <c:v>0.38168299999999999</c:v>
                </c:pt>
                <c:pt idx="73">
                  <c:v>0.38489099999999998</c:v>
                </c:pt>
                <c:pt idx="74">
                  <c:v>0.38368400000000003</c:v>
                </c:pt>
                <c:pt idx="75">
                  <c:v>0.38247799999999998</c:v>
                </c:pt>
                <c:pt idx="76">
                  <c:v>0.38127100000000003</c:v>
                </c:pt>
                <c:pt idx="77">
                  <c:v>0.38006499999999999</c:v>
                </c:pt>
                <c:pt idx="78">
                  <c:v>0.37885799999999997</c:v>
                </c:pt>
                <c:pt idx="79">
                  <c:v>0.381554</c:v>
                </c:pt>
                <c:pt idx="80">
                  <c:v>0.38424900000000001</c:v>
                </c:pt>
                <c:pt idx="81">
                  <c:v>0.38694499999999998</c:v>
                </c:pt>
                <c:pt idx="82">
                  <c:v>0.38963999999999999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44-43AC-88FA-9F7B7FA2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377"/>
        <c:axId val="91314444"/>
      </c:scatterChart>
      <c:valAx>
        <c:axId val="20634377"/>
        <c:scaling>
          <c:orientation val="minMax"/>
          <c:max val="1800"/>
          <c:min val="950"/>
        </c:scaling>
        <c:delete val="0"/>
        <c:axPos val="b"/>
        <c:majorGridlines>
          <c:spPr>
            <a:ln w="3240">
              <a:solidFill>
                <a:srgbClr val="888888">
                  <a:alpha val="50000"/>
                </a:srgbClr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91314444"/>
        <c:crosses val="autoZero"/>
        <c:crossBetween val="midCat"/>
        <c:majorUnit val="100"/>
      </c:valAx>
      <c:valAx>
        <c:axId val="91314444"/>
        <c:scaling>
          <c:orientation val="minMax"/>
          <c:max val="0.9"/>
          <c:min val="0"/>
        </c:scaling>
        <c:delete val="0"/>
        <c:axPos val="l"/>
        <c:majorGridlines>
          <c:spPr>
            <a:ln w="3240">
              <a:solidFill>
                <a:srgbClr val="888888">
                  <a:alpha val="50000"/>
                </a:srgbClr>
              </a:solidFill>
              <a:prstDash val="dash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latin typeface="Calibri"/>
                  </a:rPr>
                  <a:t>Average coupling efficiency  in 0.4'' fiber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20634377"/>
        <c:crosses val="autoZero"/>
        <c:crossBetween val="midCat"/>
        <c:majorUnit val="0.1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83157721435627296"/>
          <c:y val="0.62972251435967996"/>
          <c:w val="0.121465322082733"/>
          <c:h val="0.227831715210356"/>
        </c:manualLayout>
      </c:layout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sz="1200" b="0" strike="noStrike" spc="-1">
              <a:solidFill>
                <a:srgbClr val="000000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Coupling efficiency under 0.7" seeing (500nm)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853198182454"/>
          <c:y val="8.15557752978293E-2"/>
          <c:w val="0.85085634393568699"/>
          <c:h val="0.801808164995056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'Coupling 0.7"'!$B$10</c:f>
              <c:strCache>
                <c:ptCount val="1"/>
                <c:pt idx="0">
                  <c:v>  I=9 - HAF</c:v>
                </c:pt>
              </c:strCache>
            </c:strRef>
          </c:tx>
          <c:spPr>
            <a:ln w="255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0.7"'!$A$11:$A$93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0.7"'!$B$11:$B$93</c:f>
              <c:numCache>
                <c:formatCode>General</c:formatCode>
                <c:ptCount val="83"/>
                <c:pt idx="0">
                  <c:v>0.67496900000000004</c:v>
                </c:pt>
                <c:pt idx="1">
                  <c:v>0.67867100000000002</c:v>
                </c:pt>
                <c:pt idx="2">
                  <c:v>0.68050600000000006</c:v>
                </c:pt>
                <c:pt idx="3">
                  <c:v>0.68234099999999998</c:v>
                </c:pt>
                <c:pt idx="4">
                  <c:v>0.68583499999999997</c:v>
                </c:pt>
                <c:pt idx="5">
                  <c:v>0.68932899999999997</c:v>
                </c:pt>
                <c:pt idx="6">
                  <c:v>0.692635</c:v>
                </c:pt>
                <c:pt idx="7">
                  <c:v>0.69594100000000003</c:v>
                </c:pt>
                <c:pt idx="8">
                  <c:v>0.69910099999999997</c:v>
                </c:pt>
                <c:pt idx="9">
                  <c:v>0.70226100000000002</c:v>
                </c:pt>
                <c:pt idx="10">
                  <c:v>0.70444799999999996</c:v>
                </c:pt>
                <c:pt idx="11">
                  <c:v>0.70663600000000004</c:v>
                </c:pt>
                <c:pt idx="12">
                  <c:v>0.70849799999999996</c:v>
                </c:pt>
                <c:pt idx="13">
                  <c:v>0.71036100000000002</c:v>
                </c:pt>
                <c:pt idx="14">
                  <c:v>0.71188300000000004</c:v>
                </c:pt>
                <c:pt idx="15">
                  <c:v>0.71340599999999998</c:v>
                </c:pt>
                <c:pt idx="16">
                  <c:v>0.71579599999999999</c:v>
                </c:pt>
                <c:pt idx="17">
                  <c:v>0.71818700000000002</c:v>
                </c:pt>
                <c:pt idx="18">
                  <c:v>0.72053199999999995</c:v>
                </c:pt>
                <c:pt idx="19">
                  <c:v>0.72287699999999999</c:v>
                </c:pt>
                <c:pt idx="20">
                  <c:v>0.72533400000000003</c:v>
                </c:pt>
                <c:pt idx="21">
                  <c:v>0.72779099999999997</c:v>
                </c:pt>
                <c:pt idx="22">
                  <c:v>0.73042899999999999</c:v>
                </c:pt>
                <c:pt idx="23">
                  <c:v>0.73306700000000002</c:v>
                </c:pt>
                <c:pt idx="24">
                  <c:v>0.73568299999999998</c:v>
                </c:pt>
                <c:pt idx="25">
                  <c:v>0.73829999999999996</c:v>
                </c:pt>
                <c:pt idx="26">
                  <c:v>0.74071299999999995</c:v>
                </c:pt>
                <c:pt idx="27">
                  <c:v>0.74312500000000004</c:v>
                </c:pt>
                <c:pt idx="28">
                  <c:v>0.74396300000000004</c:v>
                </c:pt>
                <c:pt idx="29">
                  <c:v>0.74480100000000005</c:v>
                </c:pt>
                <c:pt idx="30">
                  <c:v>0.74648499999999995</c:v>
                </c:pt>
                <c:pt idx="31">
                  <c:v>0.74817</c:v>
                </c:pt>
                <c:pt idx="32">
                  <c:v>0.74902199999999997</c:v>
                </c:pt>
                <c:pt idx="33">
                  <c:v>0.74987499999999996</c:v>
                </c:pt>
                <c:pt idx="34">
                  <c:v>0.75175999999999998</c:v>
                </c:pt>
                <c:pt idx="35">
                  <c:v>0.75364399999999998</c:v>
                </c:pt>
                <c:pt idx="36">
                  <c:v>0.75546500000000005</c:v>
                </c:pt>
                <c:pt idx="37">
                  <c:v>0.75728499999999999</c:v>
                </c:pt>
                <c:pt idx="38">
                  <c:v>0.75911300000000004</c:v>
                </c:pt>
                <c:pt idx="39">
                  <c:v>0.76094099999999998</c:v>
                </c:pt>
                <c:pt idx="40">
                  <c:v>0.76273299999999999</c:v>
                </c:pt>
                <c:pt idx="41">
                  <c:v>0.76452399999999998</c:v>
                </c:pt>
                <c:pt idx="42">
                  <c:v>0.76624800000000004</c:v>
                </c:pt>
                <c:pt idx="43">
                  <c:v>0.76797300000000002</c:v>
                </c:pt>
                <c:pt idx="44">
                  <c:v>0.76965099999999997</c:v>
                </c:pt>
                <c:pt idx="45">
                  <c:v>0.77132999999999996</c:v>
                </c:pt>
                <c:pt idx="46">
                  <c:v>0.77166800000000002</c:v>
                </c:pt>
                <c:pt idx="47">
                  <c:v>0.77200500000000005</c:v>
                </c:pt>
                <c:pt idx="48">
                  <c:v>0.77356199999999997</c:v>
                </c:pt>
                <c:pt idx="49">
                  <c:v>0.77511799999999997</c:v>
                </c:pt>
                <c:pt idx="50">
                  <c:v>0.77648899999999998</c:v>
                </c:pt>
                <c:pt idx="51">
                  <c:v>0.77785899999999997</c:v>
                </c:pt>
                <c:pt idx="52">
                  <c:v>0.77888500000000005</c:v>
                </c:pt>
                <c:pt idx="53">
                  <c:v>0.77991200000000005</c:v>
                </c:pt>
                <c:pt idx="54">
                  <c:v>0.78031399999999995</c:v>
                </c:pt>
                <c:pt idx="55">
                  <c:v>0.78071500000000005</c:v>
                </c:pt>
                <c:pt idx="56">
                  <c:v>0.78046599999999999</c:v>
                </c:pt>
                <c:pt idx="57">
                  <c:v>0.78021700000000005</c:v>
                </c:pt>
                <c:pt idx="58">
                  <c:v>0.77800499999999995</c:v>
                </c:pt>
                <c:pt idx="59">
                  <c:v>0.77579299999999995</c:v>
                </c:pt>
                <c:pt idx="60">
                  <c:v>0.77645299999999995</c:v>
                </c:pt>
                <c:pt idx="61">
                  <c:v>0.77711300000000005</c:v>
                </c:pt>
                <c:pt idx="62">
                  <c:v>0.77771999999999997</c:v>
                </c:pt>
                <c:pt idx="63">
                  <c:v>0.77832699999999999</c:v>
                </c:pt>
                <c:pt idx="64">
                  <c:v>0.778887</c:v>
                </c:pt>
                <c:pt idx="65">
                  <c:v>0.77944599999999997</c:v>
                </c:pt>
                <c:pt idx="66">
                  <c:v>0.77993100000000004</c:v>
                </c:pt>
                <c:pt idx="67">
                  <c:v>0.78041700000000003</c:v>
                </c:pt>
                <c:pt idx="68">
                  <c:v>0.78085899999999997</c:v>
                </c:pt>
                <c:pt idx="69">
                  <c:v>0.78130200000000005</c:v>
                </c:pt>
                <c:pt idx="70">
                  <c:v>0.78174299999999997</c:v>
                </c:pt>
                <c:pt idx="71">
                  <c:v>0.78218399999999999</c:v>
                </c:pt>
                <c:pt idx="72">
                  <c:v>0.782613</c:v>
                </c:pt>
                <c:pt idx="73">
                  <c:v>0.78304300000000004</c:v>
                </c:pt>
                <c:pt idx="74">
                  <c:v>0.78196200000000005</c:v>
                </c:pt>
                <c:pt idx="75">
                  <c:v>0.78088100000000005</c:v>
                </c:pt>
                <c:pt idx="76">
                  <c:v>0.78119499999999997</c:v>
                </c:pt>
                <c:pt idx="77">
                  <c:v>0.78150900000000001</c:v>
                </c:pt>
                <c:pt idx="78">
                  <c:v>0.78166999999999998</c:v>
                </c:pt>
                <c:pt idx="79">
                  <c:v>0.78183100000000005</c:v>
                </c:pt>
                <c:pt idx="80">
                  <c:v>0.78186599999999995</c:v>
                </c:pt>
                <c:pt idx="81">
                  <c:v>0.78190000000000004</c:v>
                </c:pt>
                <c:pt idx="82">
                  <c:v>0.78183199999999997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5-4776-ABCC-01B86847A208}"/>
            </c:ext>
          </c:extLst>
        </c:ser>
        <c:ser>
          <c:idx val="1"/>
          <c:order val="1"/>
          <c:tx>
            <c:strRef>
              <c:f>'Coupling 0.7"'!$C$10</c:f>
              <c:strCache>
                <c:ptCount val="1"/>
                <c:pt idx="0">
                  <c:v>  I=10 - HAF</c:v>
                </c:pt>
              </c:strCache>
            </c:strRef>
          </c:tx>
          <c:spPr>
            <a:ln w="255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0.7"'!$A$11:$A$93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0.7"'!$C$11:$C$93</c:f>
              <c:numCache>
                <c:formatCode>0.000</c:formatCode>
                <c:ptCount val="83"/>
                <c:pt idx="0">
                  <c:v>0.59587000000000001</c:v>
                </c:pt>
                <c:pt idx="1">
                  <c:v>0.59903300000000004</c:v>
                </c:pt>
                <c:pt idx="2">
                  <c:v>0.60219599999999995</c:v>
                </c:pt>
                <c:pt idx="3">
                  <c:v>0.60536000000000001</c:v>
                </c:pt>
                <c:pt idx="4">
                  <c:v>0.609402</c:v>
                </c:pt>
                <c:pt idx="5">
                  <c:v>0.61344399999999999</c:v>
                </c:pt>
                <c:pt idx="6">
                  <c:v>0.61748700000000001</c:v>
                </c:pt>
                <c:pt idx="7">
                  <c:v>0.621529</c:v>
                </c:pt>
                <c:pt idx="8">
                  <c:v>0.62557099999999999</c:v>
                </c:pt>
                <c:pt idx="9">
                  <c:v>0.62875000000000003</c:v>
                </c:pt>
                <c:pt idx="10">
                  <c:v>0.63192999999999999</c:v>
                </c:pt>
                <c:pt idx="11">
                  <c:v>0.63510900000000003</c:v>
                </c:pt>
                <c:pt idx="12">
                  <c:v>0.63828799999999997</c:v>
                </c:pt>
                <c:pt idx="13">
                  <c:v>0.64146800000000004</c:v>
                </c:pt>
                <c:pt idx="14">
                  <c:v>0.64347600000000005</c:v>
                </c:pt>
                <c:pt idx="15">
                  <c:v>0.64548499999999998</c:v>
                </c:pt>
                <c:pt idx="16">
                  <c:v>0.64749299999999999</c:v>
                </c:pt>
                <c:pt idx="17">
                  <c:v>0.64950200000000002</c:v>
                </c:pt>
                <c:pt idx="18">
                  <c:v>0.65151099999999995</c:v>
                </c:pt>
                <c:pt idx="19">
                  <c:v>0.65464699999999998</c:v>
                </c:pt>
                <c:pt idx="20">
                  <c:v>0.65778199999999998</c:v>
                </c:pt>
                <c:pt idx="21">
                  <c:v>0.66091800000000001</c:v>
                </c:pt>
                <c:pt idx="22">
                  <c:v>0.66405400000000003</c:v>
                </c:pt>
                <c:pt idx="23">
                  <c:v>0.66718999999999995</c:v>
                </c:pt>
                <c:pt idx="24">
                  <c:v>0.67029099999999997</c:v>
                </c:pt>
                <c:pt idx="25">
                  <c:v>0.67339199999999999</c:v>
                </c:pt>
                <c:pt idx="26">
                  <c:v>0.67649300000000001</c:v>
                </c:pt>
                <c:pt idx="27">
                  <c:v>0.67959400000000003</c:v>
                </c:pt>
                <c:pt idx="28">
                  <c:v>0.68269500000000005</c:v>
                </c:pt>
                <c:pt idx="29">
                  <c:v>0.68398400000000004</c:v>
                </c:pt>
                <c:pt idx="30">
                  <c:v>0.68527199999999999</c:v>
                </c:pt>
                <c:pt idx="31">
                  <c:v>0.68656099999999998</c:v>
                </c:pt>
                <c:pt idx="32">
                  <c:v>0.68784999999999996</c:v>
                </c:pt>
                <c:pt idx="33">
                  <c:v>0.68913899999999995</c:v>
                </c:pt>
                <c:pt idx="34">
                  <c:v>0.69078499999999998</c:v>
                </c:pt>
                <c:pt idx="35">
                  <c:v>0.69243100000000002</c:v>
                </c:pt>
                <c:pt idx="36">
                  <c:v>0.69407700000000006</c:v>
                </c:pt>
                <c:pt idx="37">
                  <c:v>0.69572299999999998</c:v>
                </c:pt>
                <c:pt idx="38">
                  <c:v>0.69736900000000002</c:v>
                </c:pt>
                <c:pt idx="39">
                  <c:v>0.699681</c:v>
                </c:pt>
                <c:pt idx="40">
                  <c:v>0.70199199999999995</c:v>
                </c:pt>
                <c:pt idx="41">
                  <c:v>0.70430400000000004</c:v>
                </c:pt>
                <c:pt idx="42">
                  <c:v>0.70661499999999999</c:v>
                </c:pt>
                <c:pt idx="43">
                  <c:v>0.70892699999999997</c:v>
                </c:pt>
                <c:pt idx="44">
                  <c:v>0.71021699999999999</c:v>
                </c:pt>
                <c:pt idx="45">
                  <c:v>0.71150800000000003</c:v>
                </c:pt>
                <c:pt idx="46">
                  <c:v>0.71279800000000004</c:v>
                </c:pt>
                <c:pt idx="47">
                  <c:v>0.71408899999999997</c:v>
                </c:pt>
                <c:pt idx="48">
                  <c:v>0.71537899999999999</c:v>
                </c:pt>
                <c:pt idx="49">
                  <c:v>0.71722699999999995</c:v>
                </c:pt>
                <c:pt idx="50">
                  <c:v>0.71907500000000002</c:v>
                </c:pt>
                <c:pt idx="51">
                  <c:v>0.72092199999999995</c:v>
                </c:pt>
                <c:pt idx="52">
                  <c:v>0.72277000000000002</c:v>
                </c:pt>
                <c:pt idx="53">
                  <c:v>0.72461799999999998</c:v>
                </c:pt>
                <c:pt idx="54">
                  <c:v>0.72530499999999998</c:v>
                </c:pt>
                <c:pt idx="55">
                  <c:v>0.72599199999999997</c:v>
                </c:pt>
                <c:pt idx="56">
                  <c:v>0.72667999999999999</c:v>
                </c:pt>
                <c:pt idx="57">
                  <c:v>0.72736699999999999</c:v>
                </c:pt>
                <c:pt idx="58">
                  <c:v>0.72805500000000001</c:v>
                </c:pt>
                <c:pt idx="59">
                  <c:v>0.72789099999999995</c:v>
                </c:pt>
                <c:pt idx="60">
                  <c:v>0.72772700000000001</c:v>
                </c:pt>
                <c:pt idx="61">
                  <c:v>0.72756399999999999</c:v>
                </c:pt>
                <c:pt idx="62">
                  <c:v>0.72740000000000005</c:v>
                </c:pt>
                <c:pt idx="63">
                  <c:v>0.72723700000000002</c:v>
                </c:pt>
                <c:pt idx="64">
                  <c:v>0.72832300000000005</c:v>
                </c:pt>
                <c:pt idx="65">
                  <c:v>0.72941</c:v>
                </c:pt>
                <c:pt idx="66">
                  <c:v>0.73049699999999995</c:v>
                </c:pt>
                <c:pt idx="67">
                  <c:v>0.73158400000000001</c:v>
                </c:pt>
                <c:pt idx="68">
                  <c:v>0.73267099999999996</c:v>
                </c:pt>
                <c:pt idx="69">
                  <c:v>0.733599</c:v>
                </c:pt>
                <c:pt idx="70">
                  <c:v>0.73452700000000004</c:v>
                </c:pt>
                <c:pt idx="71">
                  <c:v>0.735456</c:v>
                </c:pt>
                <c:pt idx="72">
                  <c:v>0.73638400000000004</c:v>
                </c:pt>
                <c:pt idx="73">
                  <c:v>0.73731199999999997</c:v>
                </c:pt>
                <c:pt idx="74">
                  <c:v>0.73712900000000003</c:v>
                </c:pt>
                <c:pt idx="75">
                  <c:v>0.73694499999999996</c:v>
                </c:pt>
                <c:pt idx="76">
                  <c:v>0.736761</c:v>
                </c:pt>
                <c:pt idx="77">
                  <c:v>0.73657799999999995</c:v>
                </c:pt>
                <c:pt idx="78">
                  <c:v>0.73639399999999999</c:v>
                </c:pt>
                <c:pt idx="79">
                  <c:v>0.73692800000000003</c:v>
                </c:pt>
                <c:pt idx="80">
                  <c:v>0.73746299999999998</c:v>
                </c:pt>
                <c:pt idx="81">
                  <c:v>0.73799700000000001</c:v>
                </c:pt>
                <c:pt idx="82">
                  <c:v>0.73853199999999997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5-4776-ABCC-01B86847A208}"/>
            </c:ext>
          </c:extLst>
        </c:ser>
        <c:ser>
          <c:idx val="2"/>
          <c:order val="2"/>
          <c:tx>
            <c:strRef>
              <c:f>'Coupling 0.7"'!$D$10</c:f>
              <c:strCache>
                <c:ptCount val="1"/>
                <c:pt idx="0">
                  <c:v>  I=11 - HAF</c:v>
                </c:pt>
              </c:strCache>
            </c:strRef>
          </c:tx>
          <c:spPr>
            <a:ln w="255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0.7"'!$A$11:$A$93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0.7"'!$D$11:$D$93</c:f>
              <c:numCache>
                <c:formatCode>0.000</c:formatCode>
                <c:ptCount val="83"/>
                <c:pt idx="0">
                  <c:v>0.45137300000000002</c:v>
                </c:pt>
                <c:pt idx="1">
                  <c:v>0.45599099999999998</c:v>
                </c:pt>
                <c:pt idx="2">
                  <c:v>0.45223799999999997</c:v>
                </c:pt>
                <c:pt idx="3">
                  <c:v>0.448486</c:v>
                </c:pt>
                <c:pt idx="4">
                  <c:v>0.45284600000000003</c:v>
                </c:pt>
                <c:pt idx="5">
                  <c:v>0.457206</c:v>
                </c:pt>
                <c:pt idx="6">
                  <c:v>0.46141399999999999</c:v>
                </c:pt>
                <c:pt idx="7">
                  <c:v>0.46562300000000001</c:v>
                </c:pt>
                <c:pt idx="8">
                  <c:v>0.469389</c:v>
                </c:pt>
                <c:pt idx="9">
                  <c:v>0.47315600000000002</c:v>
                </c:pt>
                <c:pt idx="10">
                  <c:v>0.47534799999999999</c:v>
                </c:pt>
                <c:pt idx="11">
                  <c:v>0.47754099999999999</c:v>
                </c:pt>
                <c:pt idx="12">
                  <c:v>0.47714499999999999</c:v>
                </c:pt>
                <c:pt idx="13">
                  <c:v>0.47675000000000001</c:v>
                </c:pt>
                <c:pt idx="14">
                  <c:v>0.47700799999999999</c:v>
                </c:pt>
                <c:pt idx="15">
                  <c:v>0.47726600000000002</c:v>
                </c:pt>
                <c:pt idx="16">
                  <c:v>0.48148200000000002</c:v>
                </c:pt>
                <c:pt idx="17">
                  <c:v>0.48569800000000002</c:v>
                </c:pt>
                <c:pt idx="18">
                  <c:v>0.48978500000000003</c:v>
                </c:pt>
                <c:pt idx="19">
                  <c:v>0.49387199999999998</c:v>
                </c:pt>
                <c:pt idx="20">
                  <c:v>0.497888</c:v>
                </c:pt>
                <c:pt idx="21">
                  <c:v>0.50190299999999999</c:v>
                </c:pt>
                <c:pt idx="22">
                  <c:v>0.50584700000000005</c:v>
                </c:pt>
                <c:pt idx="23">
                  <c:v>0.50979099999999999</c:v>
                </c:pt>
                <c:pt idx="24">
                  <c:v>0.51353800000000005</c:v>
                </c:pt>
                <c:pt idx="25">
                  <c:v>0.51728399999999997</c:v>
                </c:pt>
                <c:pt idx="26">
                  <c:v>0.52054999999999996</c:v>
                </c:pt>
                <c:pt idx="27">
                  <c:v>0.52381599999999995</c:v>
                </c:pt>
                <c:pt idx="28">
                  <c:v>0.51735200000000003</c:v>
                </c:pt>
                <c:pt idx="29">
                  <c:v>0.51088900000000004</c:v>
                </c:pt>
                <c:pt idx="30">
                  <c:v>0.51271800000000001</c:v>
                </c:pt>
                <c:pt idx="31">
                  <c:v>0.51454699999999998</c:v>
                </c:pt>
                <c:pt idx="32">
                  <c:v>0.51308500000000001</c:v>
                </c:pt>
                <c:pt idx="33">
                  <c:v>0.51162300000000005</c:v>
                </c:pt>
                <c:pt idx="34">
                  <c:v>0.51513500000000001</c:v>
                </c:pt>
                <c:pt idx="35">
                  <c:v>0.51864699999999997</c:v>
                </c:pt>
                <c:pt idx="36">
                  <c:v>0.52208299999999996</c:v>
                </c:pt>
                <c:pt idx="37">
                  <c:v>0.52551899999999996</c:v>
                </c:pt>
                <c:pt idx="38">
                  <c:v>0.52890400000000004</c:v>
                </c:pt>
                <c:pt idx="39">
                  <c:v>0.53228900000000001</c:v>
                </c:pt>
                <c:pt idx="40">
                  <c:v>0.53561999999999999</c:v>
                </c:pt>
                <c:pt idx="41">
                  <c:v>0.53895199999999999</c:v>
                </c:pt>
                <c:pt idx="42">
                  <c:v>0.54222700000000001</c:v>
                </c:pt>
                <c:pt idx="43">
                  <c:v>0.54550200000000004</c:v>
                </c:pt>
                <c:pt idx="44">
                  <c:v>0.54872500000000002</c:v>
                </c:pt>
                <c:pt idx="45">
                  <c:v>0.55194699999999997</c:v>
                </c:pt>
                <c:pt idx="46">
                  <c:v>0.54726900000000001</c:v>
                </c:pt>
                <c:pt idx="47">
                  <c:v>0.54259100000000005</c:v>
                </c:pt>
                <c:pt idx="48">
                  <c:v>0.54569299999999998</c:v>
                </c:pt>
                <c:pt idx="49">
                  <c:v>0.54879500000000003</c:v>
                </c:pt>
                <c:pt idx="50">
                  <c:v>0.55170200000000003</c:v>
                </c:pt>
                <c:pt idx="51">
                  <c:v>0.55460900000000002</c:v>
                </c:pt>
                <c:pt idx="52">
                  <c:v>0.55715599999999998</c:v>
                </c:pt>
                <c:pt idx="53">
                  <c:v>0.55970399999999998</c:v>
                </c:pt>
                <c:pt idx="54">
                  <c:v>0.561581</c:v>
                </c:pt>
                <c:pt idx="55">
                  <c:v>0.56345900000000004</c:v>
                </c:pt>
                <c:pt idx="56">
                  <c:v>0.56441300000000005</c:v>
                </c:pt>
                <c:pt idx="57">
                  <c:v>0.56536600000000004</c:v>
                </c:pt>
                <c:pt idx="58">
                  <c:v>0.55945699999999998</c:v>
                </c:pt>
                <c:pt idx="59">
                  <c:v>0.55354899999999996</c:v>
                </c:pt>
                <c:pt idx="60">
                  <c:v>0.55621299999999996</c:v>
                </c:pt>
                <c:pt idx="61">
                  <c:v>0.55887699999999996</c:v>
                </c:pt>
                <c:pt idx="62">
                  <c:v>0.56145400000000001</c:v>
                </c:pt>
                <c:pt idx="63">
                  <c:v>0.56403099999999995</c:v>
                </c:pt>
                <c:pt idx="64">
                  <c:v>0.566527</c:v>
                </c:pt>
                <c:pt idx="65">
                  <c:v>0.56902200000000003</c:v>
                </c:pt>
                <c:pt idx="66">
                  <c:v>0.57142999999999999</c:v>
                </c:pt>
                <c:pt idx="67">
                  <c:v>0.57383700000000004</c:v>
                </c:pt>
                <c:pt idx="68">
                  <c:v>0.57616900000000004</c:v>
                </c:pt>
                <c:pt idx="69">
                  <c:v>0.57850000000000001</c:v>
                </c:pt>
                <c:pt idx="70">
                  <c:v>0.58077400000000001</c:v>
                </c:pt>
                <c:pt idx="71">
                  <c:v>0.58304800000000001</c:v>
                </c:pt>
                <c:pt idx="72">
                  <c:v>0.58526299999999998</c:v>
                </c:pt>
                <c:pt idx="73">
                  <c:v>0.58747700000000003</c:v>
                </c:pt>
                <c:pt idx="74">
                  <c:v>0.57493799999999995</c:v>
                </c:pt>
                <c:pt idx="75">
                  <c:v>0.56239899999999998</c:v>
                </c:pt>
                <c:pt idx="76">
                  <c:v>0.56463600000000003</c:v>
                </c:pt>
                <c:pt idx="77">
                  <c:v>0.56687299999999996</c:v>
                </c:pt>
                <c:pt idx="78">
                  <c:v>0.56896500000000005</c:v>
                </c:pt>
                <c:pt idx="79">
                  <c:v>0.57105600000000001</c:v>
                </c:pt>
                <c:pt idx="80">
                  <c:v>0.57300200000000001</c:v>
                </c:pt>
                <c:pt idx="81">
                  <c:v>0.57494800000000001</c:v>
                </c:pt>
                <c:pt idx="82">
                  <c:v>0.57676899999999998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D5-4776-ABCC-01B86847A208}"/>
            </c:ext>
          </c:extLst>
        </c:ser>
        <c:ser>
          <c:idx val="3"/>
          <c:order val="3"/>
          <c:tx>
            <c:strRef>
              <c:f>'Coupling 0.7"'!$E$10</c:f>
              <c:strCache>
                <c:ptCount val="1"/>
                <c:pt idx="0">
                  <c:v>  I=12 - HAF</c:v>
                </c:pt>
              </c:strCache>
            </c:strRef>
          </c:tx>
          <c:spPr>
            <a:ln w="255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0.7"'!$A$11:$A$93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0.7"'!$E$11:$E$93</c:f>
              <c:numCache>
                <c:formatCode>0.000</c:formatCode>
                <c:ptCount val="83"/>
                <c:pt idx="0">
                  <c:v>0.34152700000000003</c:v>
                </c:pt>
                <c:pt idx="1">
                  <c:v>0.34614499999999998</c:v>
                </c:pt>
                <c:pt idx="2">
                  <c:v>0.34135399999999999</c:v>
                </c:pt>
                <c:pt idx="3">
                  <c:v>0.33656199999999997</c:v>
                </c:pt>
                <c:pt idx="4">
                  <c:v>0.34093699999999999</c:v>
                </c:pt>
                <c:pt idx="5">
                  <c:v>0.34531200000000001</c:v>
                </c:pt>
                <c:pt idx="6">
                  <c:v>0.34957300000000002</c:v>
                </c:pt>
                <c:pt idx="7">
                  <c:v>0.35383399999999998</c:v>
                </c:pt>
                <c:pt idx="8">
                  <c:v>0.357597</c:v>
                </c:pt>
                <c:pt idx="9">
                  <c:v>0.36136099999999999</c:v>
                </c:pt>
                <c:pt idx="10">
                  <c:v>0.36326000000000003</c:v>
                </c:pt>
                <c:pt idx="11">
                  <c:v>0.36515900000000001</c:v>
                </c:pt>
                <c:pt idx="12">
                  <c:v>0.36557899999999999</c:v>
                </c:pt>
                <c:pt idx="13">
                  <c:v>0.36599999999999999</c:v>
                </c:pt>
                <c:pt idx="14">
                  <c:v>0.36363499999999999</c:v>
                </c:pt>
                <c:pt idx="15">
                  <c:v>0.36127100000000001</c:v>
                </c:pt>
                <c:pt idx="16">
                  <c:v>0.36532100000000001</c:v>
                </c:pt>
                <c:pt idx="17">
                  <c:v>0.369371</c:v>
                </c:pt>
                <c:pt idx="18">
                  <c:v>0.37337300000000001</c:v>
                </c:pt>
                <c:pt idx="19">
                  <c:v>0.37737599999999999</c:v>
                </c:pt>
                <c:pt idx="20">
                  <c:v>0.38136999999999999</c:v>
                </c:pt>
                <c:pt idx="21">
                  <c:v>0.38536399999999998</c:v>
                </c:pt>
                <c:pt idx="22">
                  <c:v>0.38934000000000002</c:v>
                </c:pt>
                <c:pt idx="23">
                  <c:v>0.39331500000000003</c:v>
                </c:pt>
                <c:pt idx="24">
                  <c:v>0.39715400000000001</c:v>
                </c:pt>
                <c:pt idx="25">
                  <c:v>0.40099299999999999</c:v>
                </c:pt>
                <c:pt idx="26">
                  <c:v>0.404416</c:v>
                </c:pt>
                <c:pt idx="27">
                  <c:v>0.40783999999999998</c:v>
                </c:pt>
                <c:pt idx="28">
                  <c:v>0.40274500000000002</c:v>
                </c:pt>
                <c:pt idx="29">
                  <c:v>0.39765</c:v>
                </c:pt>
                <c:pt idx="30">
                  <c:v>0.39962199999999998</c:v>
                </c:pt>
                <c:pt idx="31">
                  <c:v>0.40159400000000001</c:v>
                </c:pt>
                <c:pt idx="32">
                  <c:v>0.39641500000000002</c:v>
                </c:pt>
                <c:pt idx="33">
                  <c:v>0.391235</c:v>
                </c:pt>
                <c:pt idx="34">
                  <c:v>0.39514199999999999</c:v>
                </c:pt>
                <c:pt idx="35">
                  <c:v>0.39904800000000001</c:v>
                </c:pt>
                <c:pt idx="36">
                  <c:v>0.40291900000000003</c:v>
                </c:pt>
                <c:pt idx="37">
                  <c:v>0.40678999999999998</c:v>
                </c:pt>
                <c:pt idx="38">
                  <c:v>0.410634</c:v>
                </c:pt>
                <c:pt idx="39">
                  <c:v>0.41447800000000001</c:v>
                </c:pt>
                <c:pt idx="40">
                  <c:v>0.41829100000000002</c:v>
                </c:pt>
                <c:pt idx="41">
                  <c:v>0.42210399999999998</c:v>
                </c:pt>
                <c:pt idx="42">
                  <c:v>0.42587700000000001</c:v>
                </c:pt>
                <c:pt idx="43">
                  <c:v>0.429649</c:v>
                </c:pt>
                <c:pt idx="44">
                  <c:v>0.43339</c:v>
                </c:pt>
                <c:pt idx="45">
                  <c:v>0.43713000000000002</c:v>
                </c:pt>
                <c:pt idx="46">
                  <c:v>0.43228100000000003</c:v>
                </c:pt>
                <c:pt idx="47">
                  <c:v>0.42743100000000001</c:v>
                </c:pt>
                <c:pt idx="48">
                  <c:v>0.43093399999999998</c:v>
                </c:pt>
                <c:pt idx="49">
                  <c:v>0.43443799999999999</c:v>
                </c:pt>
                <c:pt idx="50">
                  <c:v>0.437782</c:v>
                </c:pt>
                <c:pt idx="51">
                  <c:v>0.44112600000000002</c:v>
                </c:pt>
                <c:pt idx="52">
                  <c:v>0.44423000000000001</c:v>
                </c:pt>
                <c:pt idx="53">
                  <c:v>0.44733400000000001</c:v>
                </c:pt>
                <c:pt idx="54">
                  <c:v>0.45001400000000003</c:v>
                </c:pt>
                <c:pt idx="55">
                  <c:v>0.45269300000000001</c:v>
                </c:pt>
                <c:pt idx="56">
                  <c:v>0.454654</c:v>
                </c:pt>
                <c:pt idx="57">
                  <c:v>0.45661499999999999</c:v>
                </c:pt>
                <c:pt idx="58">
                  <c:v>0.45200099999999999</c:v>
                </c:pt>
                <c:pt idx="59">
                  <c:v>0.44738699999999998</c:v>
                </c:pt>
                <c:pt idx="60">
                  <c:v>0.45075799999999999</c:v>
                </c:pt>
                <c:pt idx="61">
                  <c:v>0.454129</c:v>
                </c:pt>
                <c:pt idx="62">
                  <c:v>0.45738499999999999</c:v>
                </c:pt>
                <c:pt idx="63">
                  <c:v>0.46064100000000002</c:v>
                </c:pt>
                <c:pt idx="64">
                  <c:v>0.46378999999999998</c:v>
                </c:pt>
                <c:pt idx="65">
                  <c:v>0.46694000000000002</c:v>
                </c:pt>
                <c:pt idx="66">
                  <c:v>0.46998099999999998</c:v>
                </c:pt>
                <c:pt idx="67">
                  <c:v>0.47302300000000003</c:v>
                </c:pt>
                <c:pt idx="68">
                  <c:v>0.475968</c:v>
                </c:pt>
                <c:pt idx="69">
                  <c:v>0.47891299999999998</c:v>
                </c:pt>
                <c:pt idx="70">
                  <c:v>0.48177300000000001</c:v>
                </c:pt>
                <c:pt idx="71">
                  <c:v>0.48463400000000001</c:v>
                </c:pt>
                <c:pt idx="72">
                  <c:v>0.48741000000000001</c:v>
                </c:pt>
                <c:pt idx="73">
                  <c:v>0.49018699999999998</c:v>
                </c:pt>
                <c:pt idx="74">
                  <c:v>0.48343700000000001</c:v>
                </c:pt>
                <c:pt idx="75">
                  <c:v>0.47668700000000003</c:v>
                </c:pt>
                <c:pt idx="76">
                  <c:v>0.47919</c:v>
                </c:pt>
                <c:pt idx="77">
                  <c:v>0.48169299999999998</c:v>
                </c:pt>
                <c:pt idx="78">
                  <c:v>0.48405799999999999</c:v>
                </c:pt>
                <c:pt idx="79">
                  <c:v>0.48642200000000002</c:v>
                </c:pt>
                <c:pt idx="80">
                  <c:v>0.488649</c:v>
                </c:pt>
                <c:pt idx="81">
                  <c:v>0.49087599999999998</c:v>
                </c:pt>
                <c:pt idx="82">
                  <c:v>0.49297099999999999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D5-4776-ABCC-01B86847A208}"/>
            </c:ext>
          </c:extLst>
        </c:ser>
        <c:ser>
          <c:idx val="4"/>
          <c:order val="4"/>
          <c:tx>
            <c:strRef>
              <c:f>'Coupling 0.7"'!$F$10</c:f>
              <c:strCache>
                <c:ptCount val="1"/>
                <c:pt idx="0">
                  <c:v>  I=  9 - HEF</c:v>
                </c:pt>
              </c:strCache>
            </c:strRef>
          </c:tx>
          <c:spPr>
            <a:ln w="25560">
              <a:solidFill>
                <a:srgbClr val="9BBB59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0.7"'!$A$11:$A$93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0.7"'!$F$11:$F$93</c:f>
              <c:numCache>
                <c:formatCode>0.000</c:formatCode>
                <c:ptCount val="83"/>
                <c:pt idx="0">
                  <c:v>0.80607463910125299</c:v>
                </c:pt>
                <c:pt idx="1">
                  <c:v>0.80699840528448297</c:v>
                </c:pt>
                <c:pt idx="2">
                  <c:v>0.80791144185109198</c:v>
                </c:pt>
                <c:pt idx="3">
                  <c:v>0.80881374880108103</c:v>
                </c:pt>
                <c:pt idx="4">
                  <c:v>0.80970532613444801</c:v>
                </c:pt>
                <c:pt idx="5">
                  <c:v>0.81058617385119602</c:v>
                </c:pt>
                <c:pt idx="6">
                  <c:v>0.81145629195132296</c:v>
                </c:pt>
                <c:pt idx="7">
                  <c:v>0.81231568043482905</c:v>
                </c:pt>
                <c:pt idx="8">
                  <c:v>0.81316433930171494</c:v>
                </c:pt>
                <c:pt idx="9">
                  <c:v>0.81400226855197999</c:v>
                </c:pt>
                <c:pt idx="10">
                  <c:v>0.81482946818562496</c:v>
                </c:pt>
                <c:pt idx="11">
                  <c:v>0.81564593820264897</c:v>
                </c:pt>
                <c:pt idx="12">
                  <c:v>0.81645167860305201</c:v>
                </c:pt>
                <c:pt idx="13">
                  <c:v>0.81724668938683498</c:v>
                </c:pt>
                <c:pt idx="14">
                  <c:v>0.81803097055399798</c:v>
                </c:pt>
                <c:pt idx="15">
                  <c:v>0.81880452210453902</c:v>
                </c:pt>
                <c:pt idx="16">
                  <c:v>0.81956734403846099</c:v>
                </c:pt>
                <c:pt idx="17">
                  <c:v>0.82031943635576099</c:v>
                </c:pt>
                <c:pt idx="18">
                  <c:v>0.82106079905644203</c:v>
                </c:pt>
                <c:pt idx="19">
                  <c:v>0.82179143214050099</c:v>
                </c:pt>
                <c:pt idx="20">
                  <c:v>0.82251133560793999</c:v>
                </c:pt>
                <c:pt idx="21">
                  <c:v>0.82322050945875902</c:v>
                </c:pt>
                <c:pt idx="22">
                  <c:v>0.82391895369295698</c:v>
                </c:pt>
                <c:pt idx="23">
                  <c:v>0.82460666831053397</c:v>
                </c:pt>
                <c:pt idx="24">
                  <c:v>0.82528365331149101</c:v>
                </c:pt>
                <c:pt idx="25">
                  <c:v>0.82594990869582696</c:v>
                </c:pt>
                <c:pt idx="26">
                  <c:v>0.82660543446354295</c:v>
                </c:pt>
                <c:pt idx="27">
                  <c:v>0.82725023061463798</c:v>
                </c:pt>
                <c:pt idx="28">
                  <c:v>0.82788429714911205</c:v>
                </c:pt>
                <c:pt idx="29">
                  <c:v>0.82850763406696604</c:v>
                </c:pt>
                <c:pt idx="30">
                  <c:v>0.82912024136819995</c:v>
                </c:pt>
                <c:pt idx="31">
                  <c:v>0.82972211905281301</c:v>
                </c:pt>
                <c:pt idx="32">
                  <c:v>0.830313267120805</c:v>
                </c:pt>
                <c:pt idx="33">
                  <c:v>0.83089368557217702</c:v>
                </c:pt>
                <c:pt idx="34">
                  <c:v>0.83146337440692797</c:v>
                </c:pt>
                <c:pt idx="35">
                  <c:v>0.83202233362505895</c:v>
                </c:pt>
                <c:pt idx="36">
                  <c:v>0.83257056322656897</c:v>
                </c:pt>
                <c:pt idx="37">
                  <c:v>0.83310806321145803</c:v>
                </c:pt>
                <c:pt idx="38">
                  <c:v>0.83363483357972701</c:v>
                </c:pt>
                <c:pt idx="39">
                  <c:v>0.83415087433137602</c:v>
                </c:pt>
                <c:pt idx="40">
                  <c:v>0.83465618546640397</c:v>
                </c:pt>
                <c:pt idx="41">
                  <c:v>0.83515076698481105</c:v>
                </c:pt>
                <c:pt idx="42">
                  <c:v>0.83563461888659796</c:v>
                </c:pt>
                <c:pt idx="43">
                  <c:v>0.83610774117176401</c:v>
                </c:pt>
                <c:pt idx="44">
                  <c:v>0.83657013384030998</c:v>
                </c:pt>
                <c:pt idx="45">
                  <c:v>0.83702179689223499</c:v>
                </c:pt>
                <c:pt idx="46">
                  <c:v>0.83746273032753904</c:v>
                </c:pt>
                <c:pt idx="47">
                  <c:v>0.83789293414622301</c:v>
                </c:pt>
                <c:pt idx="48">
                  <c:v>0.83831240834828602</c:v>
                </c:pt>
                <c:pt idx="49">
                  <c:v>0.83872115293372895</c:v>
                </c:pt>
                <c:pt idx="50">
                  <c:v>0.83911916790255203</c:v>
                </c:pt>
                <c:pt idx="51">
                  <c:v>0.83950645325475304</c:v>
                </c:pt>
                <c:pt idx="52">
                  <c:v>0.83988300899033397</c:v>
                </c:pt>
                <c:pt idx="53">
                  <c:v>0.84024883510929504</c:v>
                </c:pt>
                <c:pt idx="54">
                  <c:v>0.84060393161163505</c:v>
                </c:pt>
                <c:pt idx="55">
                  <c:v>0.84094829849735497</c:v>
                </c:pt>
                <c:pt idx="56">
                  <c:v>0.84128193576645405</c:v>
                </c:pt>
                <c:pt idx="57">
                  <c:v>0.84160484341893205</c:v>
                </c:pt>
                <c:pt idx="58">
                  <c:v>0.84191702145478997</c:v>
                </c:pt>
                <c:pt idx="59">
                  <c:v>0.84221846987402704</c:v>
                </c:pt>
                <c:pt idx="60">
                  <c:v>0.84250918867664304</c:v>
                </c:pt>
                <c:pt idx="61">
                  <c:v>0.84278917786263996</c:v>
                </c:pt>
                <c:pt idx="62">
                  <c:v>0.84305843743201503</c:v>
                </c:pt>
                <c:pt idx="63">
                  <c:v>0.84331696738477002</c:v>
                </c:pt>
                <c:pt idx="64">
                  <c:v>0.84356476772090505</c:v>
                </c:pt>
                <c:pt idx="65">
                  <c:v>0.84380183844041901</c:v>
                </c:pt>
                <c:pt idx="66">
                  <c:v>0.844028179543312</c:v>
                </c:pt>
                <c:pt idx="67">
                  <c:v>0.84424379102958502</c:v>
                </c:pt>
                <c:pt idx="68">
                  <c:v>0.84444867289923697</c:v>
                </c:pt>
                <c:pt idx="69">
                  <c:v>0.84464282515226896</c:v>
                </c:pt>
                <c:pt idx="70">
                  <c:v>0.84482624778867998</c:v>
                </c:pt>
                <c:pt idx="71">
                  <c:v>0.84499894080847004</c:v>
                </c:pt>
                <c:pt idx="72">
                  <c:v>0.84516090421164003</c:v>
                </c:pt>
                <c:pt idx="73">
                  <c:v>0.84531213799819005</c:v>
                </c:pt>
                <c:pt idx="74">
                  <c:v>0.845452642168119</c:v>
                </c:pt>
                <c:pt idx="75">
                  <c:v>0.84558241672142698</c:v>
                </c:pt>
                <c:pt idx="76">
                  <c:v>0.84570146165811499</c:v>
                </c:pt>
                <c:pt idx="77">
                  <c:v>0.84580977697818205</c:v>
                </c:pt>
                <c:pt idx="78">
                  <c:v>0.84590736268162803</c:v>
                </c:pt>
                <c:pt idx="79">
                  <c:v>0.84599421876845504</c:v>
                </c:pt>
                <c:pt idx="80">
                  <c:v>0.84607034523865998</c:v>
                </c:pt>
                <c:pt idx="81">
                  <c:v>0.84613574209224496</c:v>
                </c:pt>
                <c:pt idx="82">
                  <c:v>0.84619040932920897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D5-4776-ABCC-01B86847A208}"/>
            </c:ext>
          </c:extLst>
        </c:ser>
        <c:ser>
          <c:idx val="5"/>
          <c:order val="5"/>
          <c:tx>
            <c:strRef>
              <c:f>'Coupling 0.7"'!$G$10</c:f>
              <c:strCache>
                <c:ptCount val="1"/>
                <c:pt idx="0">
                  <c:v>  I=10 - HEF</c:v>
                </c:pt>
              </c:strCache>
            </c:strRef>
          </c:tx>
          <c:spPr>
            <a:ln w="25560">
              <a:solidFill>
                <a:srgbClr val="4F81BD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0.7"'!$A$11:$A$93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0.7"'!$G$11:$G$93</c:f>
              <c:numCache>
                <c:formatCode>0.000</c:formatCode>
                <c:ptCount val="83"/>
                <c:pt idx="0">
                  <c:v>0.78576900000000005</c:v>
                </c:pt>
                <c:pt idx="1">
                  <c:v>0.78653799999999996</c:v>
                </c:pt>
                <c:pt idx="2">
                  <c:v>0.78729899999999997</c:v>
                </c:pt>
                <c:pt idx="3">
                  <c:v>0.78805400000000003</c:v>
                </c:pt>
                <c:pt idx="4">
                  <c:v>0.788802</c:v>
                </c:pt>
                <c:pt idx="5">
                  <c:v>0.78954299999999999</c:v>
                </c:pt>
                <c:pt idx="6">
                  <c:v>0.79027800000000004</c:v>
                </c:pt>
                <c:pt idx="7">
                  <c:v>0.79100499999999996</c:v>
                </c:pt>
                <c:pt idx="8">
                  <c:v>0.79172600000000004</c:v>
                </c:pt>
                <c:pt idx="9">
                  <c:v>0.79244000000000003</c:v>
                </c:pt>
                <c:pt idx="10">
                  <c:v>0.79314700000000005</c:v>
                </c:pt>
                <c:pt idx="11">
                  <c:v>0.79384699999999997</c:v>
                </c:pt>
                <c:pt idx="12">
                  <c:v>0.79454100000000005</c:v>
                </c:pt>
                <c:pt idx="13">
                  <c:v>0.79522800000000005</c:v>
                </c:pt>
                <c:pt idx="14">
                  <c:v>0.79590700000000003</c:v>
                </c:pt>
                <c:pt idx="15">
                  <c:v>0.79657999999999995</c:v>
                </c:pt>
                <c:pt idx="16">
                  <c:v>0.79724700000000004</c:v>
                </c:pt>
                <c:pt idx="17">
                  <c:v>0.797906</c:v>
                </c:pt>
                <c:pt idx="18">
                  <c:v>0.79855799999999999</c:v>
                </c:pt>
                <c:pt idx="19">
                  <c:v>0.79920400000000003</c:v>
                </c:pt>
                <c:pt idx="20">
                  <c:v>0.79984299999999997</c:v>
                </c:pt>
                <c:pt idx="21">
                  <c:v>0.80047500000000005</c:v>
                </c:pt>
                <c:pt idx="22">
                  <c:v>0.80110000000000003</c:v>
                </c:pt>
                <c:pt idx="23">
                  <c:v>0.80171899999999996</c:v>
                </c:pt>
                <c:pt idx="24">
                  <c:v>0.80233100000000002</c:v>
                </c:pt>
                <c:pt idx="25">
                  <c:v>0.80293499999999995</c:v>
                </c:pt>
                <c:pt idx="26">
                  <c:v>0.80353300000000005</c:v>
                </c:pt>
                <c:pt idx="27">
                  <c:v>0.80412399999999995</c:v>
                </c:pt>
                <c:pt idx="28">
                  <c:v>0.80470900000000001</c:v>
                </c:pt>
                <c:pt idx="29">
                  <c:v>0.80528599999999995</c:v>
                </c:pt>
                <c:pt idx="30">
                  <c:v>0.80585700000000005</c:v>
                </c:pt>
                <c:pt idx="31">
                  <c:v>0.80642100000000005</c:v>
                </c:pt>
                <c:pt idx="32">
                  <c:v>0.80697799999999997</c:v>
                </c:pt>
                <c:pt idx="33">
                  <c:v>0.80752800000000002</c:v>
                </c:pt>
                <c:pt idx="34">
                  <c:v>0.80807200000000001</c:v>
                </c:pt>
                <c:pt idx="35">
                  <c:v>0.80860799999999999</c:v>
                </c:pt>
                <c:pt idx="36">
                  <c:v>0.80913800000000002</c:v>
                </c:pt>
                <c:pt idx="37">
                  <c:v>0.80966099999999996</c:v>
                </c:pt>
                <c:pt idx="38">
                  <c:v>0.81017700000000004</c:v>
                </c:pt>
                <c:pt idx="39">
                  <c:v>0.81068700000000005</c:v>
                </c:pt>
                <c:pt idx="40">
                  <c:v>0.81118900000000005</c:v>
                </c:pt>
                <c:pt idx="41">
                  <c:v>0.81168499999999999</c:v>
                </c:pt>
                <c:pt idx="42">
                  <c:v>0.81217399999999995</c:v>
                </c:pt>
                <c:pt idx="43">
                  <c:v>0.81265600000000004</c:v>
                </c:pt>
                <c:pt idx="44">
                  <c:v>0.81313100000000005</c:v>
                </c:pt>
                <c:pt idx="45">
                  <c:v>0.81359899999999996</c:v>
                </c:pt>
                <c:pt idx="46">
                  <c:v>0.81406100000000003</c:v>
                </c:pt>
                <c:pt idx="47">
                  <c:v>0.81451600000000002</c:v>
                </c:pt>
                <c:pt idx="48">
                  <c:v>0.81496400000000002</c:v>
                </c:pt>
                <c:pt idx="49">
                  <c:v>0.81540500000000005</c:v>
                </c:pt>
                <c:pt idx="50">
                  <c:v>0.81583899999999998</c:v>
                </c:pt>
                <c:pt idx="51">
                  <c:v>0.81626600000000005</c:v>
                </c:pt>
                <c:pt idx="52">
                  <c:v>0.81668700000000005</c:v>
                </c:pt>
                <c:pt idx="53">
                  <c:v>0.81710099999999997</c:v>
                </c:pt>
                <c:pt idx="54">
                  <c:v>0.81750800000000001</c:v>
                </c:pt>
                <c:pt idx="55">
                  <c:v>0.81790799999999997</c:v>
                </c:pt>
                <c:pt idx="56">
                  <c:v>0.81830199999999997</c:v>
                </c:pt>
                <c:pt idx="57">
                  <c:v>0.81868799999999997</c:v>
                </c:pt>
                <c:pt idx="58">
                  <c:v>0.81906800000000002</c:v>
                </c:pt>
                <c:pt idx="59">
                  <c:v>0.81944099999999997</c:v>
                </c:pt>
                <c:pt idx="60">
                  <c:v>0.81980699999999995</c:v>
                </c:pt>
                <c:pt idx="61">
                  <c:v>0.82016599999999995</c:v>
                </c:pt>
                <c:pt idx="62">
                  <c:v>0.820519</c:v>
                </c:pt>
                <c:pt idx="63">
                  <c:v>0.82086400000000004</c:v>
                </c:pt>
                <c:pt idx="64">
                  <c:v>0.82120300000000002</c:v>
                </c:pt>
                <c:pt idx="65">
                  <c:v>0.82153500000000002</c:v>
                </c:pt>
                <c:pt idx="66">
                  <c:v>0.82186000000000003</c:v>
                </c:pt>
                <c:pt idx="67">
                  <c:v>0.82217899999999999</c:v>
                </c:pt>
                <c:pt idx="68">
                  <c:v>0.82249000000000005</c:v>
                </c:pt>
                <c:pt idx="69">
                  <c:v>0.82279500000000005</c:v>
                </c:pt>
                <c:pt idx="70">
                  <c:v>0.82309299999999996</c:v>
                </c:pt>
                <c:pt idx="71">
                  <c:v>0.823384</c:v>
                </c:pt>
                <c:pt idx="72">
                  <c:v>0.82366799999999996</c:v>
                </c:pt>
                <c:pt idx="73">
                  <c:v>0.82394599999999996</c:v>
                </c:pt>
                <c:pt idx="74">
                  <c:v>0.82421599999999995</c:v>
                </c:pt>
                <c:pt idx="75">
                  <c:v>0.82447999999999999</c:v>
                </c:pt>
                <c:pt idx="76">
                  <c:v>0.82473700000000005</c:v>
                </c:pt>
                <c:pt idx="77">
                  <c:v>0.82498700000000003</c:v>
                </c:pt>
                <c:pt idx="78">
                  <c:v>0.82523100000000005</c:v>
                </c:pt>
                <c:pt idx="79">
                  <c:v>0.82546699999999995</c:v>
                </c:pt>
                <c:pt idx="80">
                  <c:v>0.82569700000000001</c:v>
                </c:pt>
                <c:pt idx="81">
                  <c:v>0.82591999999999999</c:v>
                </c:pt>
                <c:pt idx="82">
                  <c:v>0.82613599999999998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D5-4776-ABCC-01B86847A208}"/>
            </c:ext>
          </c:extLst>
        </c:ser>
        <c:ser>
          <c:idx val="6"/>
          <c:order val="6"/>
          <c:tx>
            <c:strRef>
              <c:f>'Coupling 0.7"'!$H$10</c:f>
              <c:strCache>
                <c:ptCount val="1"/>
                <c:pt idx="0">
                  <c:v>  I=11 - HEF</c:v>
                </c:pt>
              </c:strCache>
            </c:strRef>
          </c:tx>
          <c:spPr>
            <a:ln w="25560">
              <a:solidFill>
                <a:srgbClr val="F79646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0.7"'!$A$11:$A$93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0.7"'!$H$11:$H$93</c:f>
              <c:numCache>
                <c:formatCode>0.000</c:formatCode>
                <c:ptCount val="83"/>
                <c:pt idx="0">
                  <c:v>0.78172799999999998</c:v>
                </c:pt>
                <c:pt idx="1">
                  <c:v>0.78229300000000002</c:v>
                </c:pt>
                <c:pt idx="2">
                  <c:v>0.78285000000000005</c:v>
                </c:pt>
                <c:pt idx="3">
                  <c:v>0.78339800000000004</c:v>
                </c:pt>
                <c:pt idx="4">
                  <c:v>0.78393699999999999</c:v>
                </c:pt>
                <c:pt idx="5">
                  <c:v>0.78446700000000003</c:v>
                </c:pt>
                <c:pt idx="6">
                  <c:v>0.78498800000000002</c:v>
                </c:pt>
                <c:pt idx="7">
                  <c:v>0.78549999999999998</c:v>
                </c:pt>
                <c:pt idx="8">
                  <c:v>0.78600300000000001</c:v>
                </c:pt>
                <c:pt idx="9">
                  <c:v>0.786497</c:v>
                </c:pt>
                <c:pt idx="10">
                  <c:v>0.78698199999999996</c:v>
                </c:pt>
                <c:pt idx="11">
                  <c:v>0.78745799999999999</c:v>
                </c:pt>
                <c:pt idx="12">
                  <c:v>0.78792499999999999</c:v>
                </c:pt>
                <c:pt idx="13">
                  <c:v>0.78838299999999994</c:v>
                </c:pt>
                <c:pt idx="14">
                  <c:v>0.78883199999999998</c:v>
                </c:pt>
                <c:pt idx="15">
                  <c:v>0.789273</c:v>
                </c:pt>
                <c:pt idx="16">
                  <c:v>0.78970399999999996</c:v>
                </c:pt>
                <c:pt idx="17">
                  <c:v>0.790126</c:v>
                </c:pt>
                <c:pt idx="18">
                  <c:v>0.79053899999999999</c:v>
                </c:pt>
                <c:pt idx="19">
                  <c:v>0.79094399999999998</c:v>
                </c:pt>
                <c:pt idx="20">
                  <c:v>0.79133900000000001</c:v>
                </c:pt>
                <c:pt idx="21">
                  <c:v>0.79172600000000004</c:v>
                </c:pt>
                <c:pt idx="22">
                  <c:v>0.792103</c:v>
                </c:pt>
                <c:pt idx="23">
                  <c:v>0.79247199999999995</c:v>
                </c:pt>
                <c:pt idx="24">
                  <c:v>0.79283099999999995</c:v>
                </c:pt>
                <c:pt idx="25">
                  <c:v>0.79318200000000005</c:v>
                </c:pt>
                <c:pt idx="26">
                  <c:v>0.79352299999999998</c:v>
                </c:pt>
                <c:pt idx="27">
                  <c:v>0.79385600000000001</c:v>
                </c:pt>
                <c:pt idx="28">
                  <c:v>0.79417899999999997</c:v>
                </c:pt>
                <c:pt idx="29">
                  <c:v>0.79449400000000003</c:v>
                </c:pt>
                <c:pt idx="30">
                  <c:v>0.79479999999999995</c:v>
                </c:pt>
                <c:pt idx="31">
                  <c:v>0.79509700000000005</c:v>
                </c:pt>
                <c:pt idx="32">
                  <c:v>0.79538399999999998</c:v>
                </c:pt>
                <c:pt idx="33">
                  <c:v>0.79566300000000001</c:v>
                </c:pt>
                <c:pt idx="34">
                  <c:v>0.795933</c:v>
                </c:pt>
                <c:pt idx="35">
                  <c:v>0.79619399999999996</c:v>
                </c:pt>
                <c:pt idx="36">
                  <c:v>0.79644599999999999</c:v>
                </c:pt>
                <c:pt idx="37">
                  <c:v>0.79668899999999998</c:v>
                </c:pt>
                <c:pt idx="38">
                  <c:v>0.79692300000000005</c:v>
                </c:pt>
                <c:pt idx="39">
                  <c:v>0.79714799999999997</c:v>
                </c:pt>
                <c:pt idx="40">
                  <c:v>0.79736399999999996</c:v>
                </c:pt>
                <c:pt idx="41">
                  <c:v>0.79757100000000003</c:v>
                </c:pt>
                <c:pt idx="42">
                  <c:v>0.79776899999999995</c:v>
                </c:pt>
                <c:pt idx="43">
                  <c:v>0.79795799999999995</c:v>
                </c:pt>
                <c:pt idx="44">
                  <c:v>0.79813800000000001</c:v>
                </c:pt>
                <c:pt idx="45">
                  <c:v>0.79830900000000005</c:v>
                </c:pt>
                <c:pt idx="46">
                  <c:v>0.79847100000000004</c:v>
                </c:pt>
                <c:pt idx="47">
                  <c:v>0.79862500000000003</c:v>
                </c:pt>
                <c:pt idx="48">
                  <c:v>0.79876899999999995</c:v>
                </c:pt>
                <c:pt idx="49">
                  <c:v>0.79890399999999995</c:v>
                </c:pt>
                <c:pt idx="50">
                  <c:v>0.79903100000000005</c:v>
                </c:pt>
                <c:pt idx="51">
                  <c:v>0.79914799999999997</c:v>
                </c:pt>
                <c:pt idx="52">
                  <c:v>0.79925599999999997</c:v>
                </c:pt>
                <c:pt idx="53">
                  <c:v>0.79935599999999996</c:v>
                </c:pt>
                <c:pt idx="54">
                  <c:v>0.79944599999999999</c:v>
                </c:pt>
                <c:pt idx="55">
                  <c:v>0.79952800000000002</c:v>
                </c:pt>
                <c:pt idx="56">
                  <c:v>0.79959999999999998</c:v>
                </c:pt>
                <c:pt idx="57">
                  <c:v>0.79966400000000004</c:v>
                </c:pt>
                <c:pt idx="58">
                  <c:v>0.79971800000000004</c:v>
                </c:pt>
                <c:pt idx="59">
                  <c:v>0.79976400000000003</c:v>
                </c:pt>
                <c:pt idx="60">
                  <c:v>0.79980099999999998</c:v>
                </c:pt>
                <c:pt idx="61">
                  <c:v>0.79982799999999998</c:v>
                </c:pt>
                <c:pt idx="62">
                  <c:v>0.79984699999999997</c:v>
                </c:pt>
                <c:pt idx="63">
                  <c:v>0.79985700000000004</c:v>
                </c:pt>
                <c:pt idx="64">
                  <c:v>0.79985799999999996</c:v>
                </c:pt>
                <c:pt idx="65">
                  <c:v>0.79984999999999995</c:v>
                </c:pt>
                <c:pt idx="66">
                  <c:v>0.79983199999999999</c:v>
                </c:pt>
                <c:pt idx="67">
                  <c:v>0.79980600000000002</c:v>
                </c:pt>
                <c:pt idx="68">
                  <c:v>0.79977100000000001</c:v>
                </c:pt>
                <c:pt idx="69">
                  <c:v>0.79972699999999997</c:v>
                </c:pt>
                <c:pt idx="70">
                  <c:v>0.799674</c:v>
                </c:pt>
                <c:pt idx="71">
                  <c:v>0.79961199999999999</c:v>
                </c:pt>
                <c:pt idx="72">
                  <c:v>0.79954099999999995</c:v>
                </c:pt>
                <c:pt idx="73">
                  <c:v>0.79946099999999998</c:v>
                </c:pt>
                <c:pt idx="74">
                  <c:v>0.79937199999999997</c:v>
                </c:pt>
                <c:pt idx="75">
                  <c:v>0.79927499999999996</c:v>
                </c:pt>
                <c:pt idx="76">
                  <c:v>0.79916799999999999</c:v>
                </c:pt>
                <c:pt idx="77">
                  <c:v>0.79905199999999998</c:v>
                </c:pt>
                <c:pt idx="78">
                  <c:v>0.79892700000000005</c:v>
                </c:pt>
                <c:pt idx="79">
                  <c:v>0.79879299999999998</c:v>
                </c:pt>
                <c:pt idx="80">
                  <c:v>0.798651</c:v>
                </c:pt>
                <c:pt idx="81">
                  <c:v>0.79849899999999996</c:v>
                </c:pt>
                <c:pt idx="82">
                  <c:v>0.79833799999999999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D5-4776-ABCC-01B86847A208}"/>
            </c:ext>
          </c:extLst>
        </c:ser>
        <c:ser>
          <c:idx val="7"/>
          <c:order val="7"/>
          <c:tx>
            <c:strRef>
              <c:f>'Coupling 0.7"'!$I$10</c:f>
              <c:strCache>
                <c:ptCount val="1"/>
                <c:pt idx="0">
                  <c:v>  I=12 - HEF</c:v>
                </c:pt>
              </c:strCache>
            </c:strRef>
          </c:tx>
          <c:spPr>
            <a:ln w="25560">
              <a:solidFill>
                <a:srgbClr val="C0504D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0.7"'!$A$11:$A$93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0.7"'!$I$11:$I$93</c:f>
              <c:numCache>
                <c:formatCode>0.000</c:formatCode>
                <c:ptCount val="83"/>
                <c:pt idx="0">
                  <c:v>0.71651200000000004</c:v>
                </c:pt>
                <c:pt idx="1">
                  <c:v>0.71721999999999997</c:v>
                </c:pt>
                <c:pt idx="2">
                  <c:v>0.71792400000000001</c:v>
                </c:pt>
                <c:pt idx="3">
                  <c:v>0.71862199999999998</c:v>
                </c:pt>
                <c:pt idx="4">
                  <c:v>0.71931500000000004</c:v>
                </c:pt>
                <c:pt idx="5">
                  <c:v>0.72000299999999995</c:v>
                </c:pt>
                <c:pt idx="6">
                  <c:v>0.72068500000000002</c:v>
                </c:pt>
                <c:pt idx="7">
                  <c:v>0.72136299999999998</c:v>
                </c:pt>
                <c:pt idx="8">
                  <c:v>0.72203499999999998</c:v>
                </c:pt>
                <c:pt idx="9">
                  <c:v>0.72270199999999996</c:v>
                </c:pt>
                <c:pt idx="10">
                  <c:v>0.72336299999999998</c:v>
                </c:pt>
                <c:pt idx="11">
                  <c:v>0.72402</c:v>
                </c:pt>
                <c:pt idx="12">
                  <c:v>0.72467099999999995</c:v>
                </c:pt>
                <c:pt idx="13">
                  <c:v>0.72531699999999999</c:v>
                </c:pt>
                <c:pt idx="14">
                  <c:v>0.72595699999999996</c:v>
                </c:pt>
                <c:pt idx="15">
                  <c:v>0.72659300000000004</c:v>
                </c:pt>
                <c:pt idx="16">
                  <c:v>0.72722299999999995</c:v>
                </c:pt>
                <c:pt idx="17">
                  <c:v>0.72784800000000005</c:v>
                </c:pt>
                <c:pt idx="18">
                  <c:v>0.728468</c:v>
                </c:pt>
                <c:pt idx="19">
                  <c:v>0.72908200000000001</c:v>
                </c:pt>
                <c:pt idx="20">
                  <c:v>0.72969200000000001</c:v>
                </c:pt>
                <c:pt idx="21">
                  <c:v>0.73029599999999995</c:v>
                </c:pt>
                <c:pt idx="22">
                  <c:v>0.73089400000000004</c:v>
                </c:pt>
                <c:pt idx="23">
                  <c:v>0.73148800000000003</c:v>
                </c:pt>
                <c:pt idx="24">
                  <c:v>0.73207599999999995</c:v>
                </c:pt>
                <c:pt idx="25">
                  <c:v>0.73265899999999995</c:v>
                </c:pt>
                <c:pt idx="26">
                  <c:v>0.73323700000000003</c:v>
                </c:pt>
                <c:pt idx="27">
                  <c:v>0.73380999999999996</c:v>
                </c:pt>
                <c:pt idx="28">
                  <c:v>0.73437699999999995</c:v>
                </c:pt>
                <c:pt idx="29">
                  <c:v>0.73493900000000001</c:v>
                </c:pt>
                <c:pt idx="30">
                  <c:v>0.73549600000000004</c:v>
                </c:pt>
                <c:pt idx="31">
                  <c:v>0.73604800000000004</c:v>
                </c:pt>
                <c:pt idx="32">
                  <c:v>0.736595</c:v>
                </c:pt>
                <c:pt idx="33">
                  <c:v>0.73713600000000001</c:v>
                </c:pt>
                <c:pt idx="34">
                  <c:v>0.73767199999999999</c:v>
                </c:pt>
                <c:pt idx="35">
                  <c:v>0.73820300000000005</c:v>
                </c:pt>
                <c:pt idx="36">
                  <c:v>0.73872800000000005</c:v>
                </c:pt>
                <c:pt idx="37">
                  <c:v>0.73924800000000002</c:v>
                </c:pt>
                <c:pt idx="38">
                  <c:v>0.73976399999999998</c:v>
                </c:pt>
                <c:pt idx="39">
                  <c:v>0.74027299999999996</c:v>
                </c:pt>
                <c:pt idx="40">
                  <c:v>0.74077800000000005</c:v>
                </c:pt>
                <c:pt idx="41">
                  <c:v>0.74127699999999996</c:v>
                </c:pt>
                <c:pt idx="42">
                  <c:v>0.74177099999999996</c:v>
                </c:pt>
                <c:pt idx="43">
                  <c:v>0.74226000000000003</c:v>
                </c:pt>
                <c:pt idx="44">
                  <c:v>0.74274399999999996</c:v>
                </c:pt>
                <c:pt idx="45">
                  <c:v>0.74322299999999997</c:v>
                </c:pt>
                <c:pt idx="46">
                  <c:v>0.74369600000000002</c:v>
                </c:pt>
                <c:pt idx="47">
                  <c:v>0.74416400000000005</c:v>
                </c:pt>
                <c:pt idx="48">
                  <c:v>0.74462600000000001</c:v>
                </c:pt>
                <c:pt idx="49">
                  <c:v>0.74508399999999997</c:v>
                </c:pt>
                <c:pt idx="50">
                  <c:v>0.74553599999999998</c:v>
                </c:pt>
                <c:pt idx="51">
                  <c:v>0.74598299999999995</c:v>
                </c:pt>
                <c:pt idx="52">
                  <c:v>0.74642500000000001</c:v>
                </c:pt>
                <c:pt idx="53">
                  <c:v>0.74686200000000003</c:v>
                </c:pt>
                <c:pt idx="54">
                  <c:v>0.74729299999999999</c:v>
                </c:pt>
                <c:pt idx="55">
                  <c:v>0.74771900000000002</c:v>
                </c:pt>
                <c:pt idx="56">
                  <c:v>0.74814000000000003</c:v>
                </c:pt>
                <c:pt idx="57">
                  <c:v>0.748556</c:v>
                </c:pt>
                <c:pt idx="58">
                  <c:v>0.74896600000000002</c:v>
                </c:pt>
                <c:pt idx="59">
                  <c:v>0.74937100000000001</c:v>
                </c:pt>
                <c:pt idx="60">
                  <c:v>0.74977099999999997</c:v>
                </c:pt>
                <c:pt idx="61">
                  <c:v>0.750166</c:v>
                </c:pt>
                <c:pt idx="62">
                  <c:v>0.75055499999999997</c:v>
                </c:pt>
                <c:pt idx="63">
                  <c:v>0.75093900000000002</c:v>
                </c:pt>
                <c:pt idx="64">
                  <c:v>0.75131800000000004</c:v>
                </c:pt>
                <c:pt idx="65">
                  <c:v>0.75169200000000003</c:v>
                </c:pt>
                <c:pt idx="66">
                  <c:v>0.75206099999999998</c:v>
                </c:pt>
                <c:pt idx="67">
                  <c:v>0.75242399999999998</c:v>
                </c:pt>
                <c:pt idx="68">
                  <c:v>0.75278199999999995</c:v>
                </c:pt>
                <c:pt idx="69">
                  <c:v>0.753135</c:v>
                </c:pt>
                <c:pt idx="70">
                  <c:v>0.75348300000000001</c:v>
                </c:pt>
                <c:pt idx="71">
                  <c:v>0.75382499999999997</c:v>
                </c:pt>
                <c:pt idx="72">
                  <c:v>0.754162</c:v>
                </c:pt>
                <c:pt idx="73">
                  <c:v>0.754494</c:v>
                </c:pt>
                <c:pt idx="74">
                  <c:v>0.75482099999999996</c:v>
                </c:pt>
                <c:pt idx="75">
                  <c:v>0.75514199999999998</c:v>
                </c:pt>
                <c:pt idx="76">
                  <c:v>0.75545799999999996</c:v>
                </c:pt>
                <c:pt idx="77">
                  <c:v>0.75576900000000002</c:v>
                </c:pt>
                <c:pt idx="78">
                  <c:v>0.75607500000000005</c:v>
                </c:pt>
                <c:pt idx="79">
                  <c:v>0.75637500000000002</c:v>
                </c:pt>
                <c:pt idx="80">
                  <c:v>0.75667099999999998</c:v>
                </c:pt>
                <c:pt idx="81">
                  <c:v>0.75696099999999999</c:v>
                </c:pt>
                <c:pt idx="82">
                  <c:v>0.75724499999999995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D5-4776-ABCC-01B86847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5655"/>
        <c:axId val="32475004"/>
      </c:scatterChart>
      <c:valAx>
        <c:axId val="76015655"/>
        <c:scaling>
          <c:orientation val="minMax"/>
          <c:max val="1800"/>
          <c:min val="950"/>
        </c:scaling>
        <c:delete val="0"/>
        <c:axPos val="b"/>
        <c:majorGridlines>
          <c:spPr>
            <a:ln w="324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5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500" b="1" strike="noStrike" spc="-1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32475004"/>
        <c:crosses val="autoZero"/>
        <c:crossBetween val="midCat"/>
        <c:majorUnit val="100"/>
      </c:valAx>
      <c:valAx>
        <c:axId val="32475004"/>
        <c:scaling>
          <c:orientation val="minMax"/>
          <c:max val="0.9"/>
          <c:min val="0"/>
        </c:scaling>
        <c:delete val="0"/>
        <c:axPos val="l"/>
        <c:majorGridlines>
          <c:spPr>
            <a:ln w="324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5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500" b="1" strike="noStrike" spc="-1">
                    <a:solidFill>
                      <a:srgbClr val="000000"/>
                    </a:solidFill>
                    <a:latin typeface="Calibri"/>
                  </a:rPr>
                  <a:t>Average coupling efficiency  i 0.4'' fiber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7601565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3107305138063603"/>
          <c:y val="0.54306163770777405"/>
          <c:w val="0.131951483798805"/>
          <c:h val="0.32063477114334099"/>
        </c:manualLayout>
      </c:layout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sz="1500" b="0" strike="noStrike" spc="-1">
              <a:solidFill>
                <a:srgbClr val="000000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Coupling efficiency under 0.9" seeing (500nm)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02269732025206E-2"/>
          <c:y val="8.15740414168388E-2"/>
          <c:w val="0.89021086542685601"/>
          <c:h val="0.80178364488335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'Coupling 0.9"'!$B$10</c:f>
              <c:strCache>
                <c:ptCount val="1"/>
                <c:pt idx="0">
                  <c:v>  I=9 - HAF</c:v>
                </c:pt>
              </c:strCache>
            </c:strRef>
          </c:tx>
          <c:spPr>
            <a:ln w="255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0.9"'!$A$11:$A$93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0.9"'!$B$11:$B$93</c:f>
              <c:numCache>
                <c:formatCode>0.000</c:formatCode>
                <c:ptCount val="83"/>
                <c:pt idx="0">
                  <c:v>0.57846500000000001</c:v>
                </c:pt>
                <c:pt idx="1">
                  <c:v>0.58250999999999997</c:v>
                </c:pt>
                <c:pt idx="2">
                  <c:v>0.58655599999999997</c:v>
                </c:pt>
                <c:pt idx="3">
                  <c:v>0.59060199999999996</c:v>
                </c:pt>
                <c:pt idx="4">
                  <c:v>0.595055</c:v>
                </c:pt>
                <c:pt idx="5">
                  <c:v>0.59950899999999996</c:v>
                </c:pt>
                <c:pt idx="6">
                  <c:v>0.603962</c:v>
                </c:pt>
                <c:pt idx="7">
                  <c:v>0.60841599999999996</c:v>
                </c:pt>
                <c:pt idx="8">
                  <c:v>0.612869</c:v>
                </c:pt>
                <c:pt idx="9">
                  <c:v>0.61644299999999996</c:v>
                </c:pt>
                <c:pt idx="10">
                  <c:v>0.62001700000000004</c:v>
                </c:pt>
                <c:pt idx="11">
                  <c:v>0.62359100000000001</c:v>
                </c:pt>
                <c:pt idx="12">
                  <c:v>0.62716499999999997</c:v>
                </c:pt>
                <c:pt idx="13">
                  <c:v>0.63073800000000002</c:v>
                </c:pt>
                <c:pt idx="14">
                  <c:v>0.63333600000000001</c:v>
                </c:pt>
                <c:pt idx="15">
                  <c:v>0.635934</c:v>
                </c:pt>
                <c:pt idx="16">
                  <c:v>0.63853199999999999</c:v>
                </c:pt>
                <c:pt idx="17">
                  <c:v>0.64112999999999998</c:v>
                </c:pt>
                <c:pt idx="18">
                  <c:v>0.64372799999999997</c:v>
                </c:pt>
                <c:pt idx="19">
                  <c:v>0.64705199999999996</c:v>
                </c:pt>
                <c:pt idx="20">
                  <c:v>0.65037599999999995</c:v>
                </c:pt>
                <c:pt idx="21">
                  <c:v>0.65369900000000003</c:v>
                </c:pt>
                <c:pt idx="22">
                  <c:v>0.65702300000000002</c:v>
                </c:pt>
                <c:pt idx="23">
                  <c:v>0.66034700000000002</c:v>
                </c:pt>
                <c:pt idx="24">
                  <c:v>0.66365499999999999</c:v>
                </c:pt>
                <c:pt idx="25">
                  <c:v>0.66696200000000005</c:v>
                </c:pt>
                <c:pt idx="26">
                  <c:v>0.670269</c:v>
                </c:pt>
                <c:pt idx="27">
                  <c:v>0.67357599999999995</c:v>
                </c:pt>
                <c:pt idx="28">
                  <c:v>0.67688300000000001</c:v>
                </c:pt>
                <c:pt idx="29">
                  <c:v>0.678871</c:v>
                </c:pt>
                <c:pt idx="30">
                  <c:v>0.68086000000000002</c:v>
                </c:pt>
                <c:pt idx="31">
                  <c:v>0.68284800000000001</c:v>
                </c:pt>
                <c:pt idx="32">
                  <c:v>0.68483700000000003</c:v>
                </c:pt>
                <c:pt idx="33">
                  <c:v>0.68682500000000002</c:v>
                </c:pt>
                <c:pt idx="34">
                  <c:v>0.68887699999999996</c:v>
                </c:pt>
                <c:pt idx="35">
                  <c:v>0.69092799999999999</c:v>
                </c:pt>
                <c:pt idx="36">
                  <c:v>0.69298000000000004</c:v>
                </c:pt>
                <c:pt idx="37">
                  <c:v>0.69503099999999995</c:v>
                </c:pt>
                <c:pt idx="38">
                  <c:v>0.69708300000000001</c:v>
                </c:pt>
                <c:pt idx="39">
                  <c:v>0.69950999999999997</c:v>
                </c:pt>
                <c:pt idx="40">
                  <c:v>0.70193700000000003</c:v>
                </c:pt>
                <c:pt idx="41">
                  <c:v>0.70436399999999999</c:v>
                </c:pt>
                <c:pt idx="42">
                  <c:v>0.70679099999999995</c:v>
                </c:pt>
                <c:pt idx="43">
                  <c:v>0.70921800000000002</c:v>
                </c:pt>
                <c:pt idx="44">
                  <c:v>0.71092100000000003</c:v>
                </c:pt>
                <c:pt idx="45">
                  <c:v>0.71262300000000001</c:v>
                </c:pt>
                <c:pt idx="46">
                  <c:v>0.71432600000000002</c:v>
                </c:pt>
                <c:pt idx="47">
                  <c:v>0.716028</c:v>
                </c:pt>
                <c:pt idx="48">
                  <c:v>0.71772999999999998</c:v>
                </c:pt>
                <c:pt idx="49">
                  <c:v>0.71966799999999997</c:v>
                </c:pt>
                <c:pt idx="50">
                  <c:v>0.72160599999999997</c:v>
                </c:pt>
                <c:pt idx="51">
                  <c:v>0.72354399999999996</c:v>
                </c:pt>
                <c:pt idx="52">
                  <c:v>0.72548100000000004</c:v>
                </c:pt>
                <c:pt idx="53">
                  <c:v>0.72741900000000004</c:v>
                </c:pt>
                <c:pt idx="54">
                  <c:v>0.72824100000000003</c:v>
                </c:pt>
                <c:pt idx="55">
                  <c:v>0.72906400000000005</c:v>
                </c:pt>
                <c:pt idx="56">
                  <c:v>0.72988600000000003</c:v>
                </c:pt>
                <c:pt idx="57">
                  <c:v>0.73070800000000002</c:v>
                </c:pt>
                <c:pt idx="58">
                  <c:v>0.73153100000000004</c:v>
                </c:pt>
                <c:pt idx="59">
                  <c:v>0.73158900000000004</c:v>
                </c:pt>
                <c:pt idx="60">
                  <c:v>0.73164700000000005</c:v>
                </c:pt>
                <c:pt idx="61">
                  <c:v>0.73170599999999997</c:v>
                </c:pt>
                <c:pt idx="62">
                  <c:v>0.73176399999999997</c:v>
                </c:pt>
                <c:pt idx="63">
                  <c:v>0.731823</c:v>
                </c:pt>
                <c:pt idx="64">
                  <c:v>0.73283799999999999</c:v>
                </c:pt>
                <c:pt idx="65">
                  <c:v>0.73385299999999998</c:v>
                </c:pt>
                <c:pt idx="66">
                  <c:v>0.73486799999999997</c:v>
                </c:pt>
                <c:pt idx="67">
                  <c:v>0.73588299999999995</c:v>
                </c:pt>
                <c:pt idx="68">
                  <c:v>0.73689800000000005</c:v>
                </c:pt>
                <c:pt idx="69">
                  <c:v>0.73776699999999995</c:v>
                </c:pt>
                <c:pt idx="70">
                  <c:v>0.73863599999999996</c:v>
                </c:pt>
                <c:pt idx="71">
                  <c:v>0.73950499999999997</c:v>
                </c:pt>
                <c:pt idx="72">
                  <c:v>0.74037500000000001</c:v>
                </c:pt>
                <c:pt idx="73">
                  <c:v>0.74124400000000001</c:v>
                </c:pt>
                <c:pt idx="74">
                  <c:v>0.74138499999999996</c:v>
                </c:pt>
                <c:pt idx="75">
                  <c:v>0.74152700000000005</c:v>
                </c:pt>
                <c:pt idx="76">
                  <c:v>0.74166799999999999</c:v>
                </c:pt>
                <c:pt idx="77">
                  <c:v>0.74180999999999997</c:v>
                </c:pt>
                <c:pt idx="78">
                  <c:v>0.74195100000000003</c:v>
                </c:pt>
                <c:pt idx="79">
                  <c:v>0.742425</c:v>
                </c:pt>
                <c:pt idx="80">
                  <c:v>0.74289899999999998</c:v>
                </c:pt>
                <c:pt idx="81">
                  <c:v>0.74337299999999995</c:v>
                </c:pt>
                <c:pt idx="82">
                  <c:v>0.74384700000000004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B-4BF2-976A-B6A004B586D6}"/>
            </c:ext>
          </c:extLst>
        </c:ser>
        <c:ser>
          <c:idx val="1"/>
          <c:order val="1"/>
          <c:tx>
            <c:strRef>
              <c:f>'Coupling 0.9"'!$C$10</c:f>
              <c:strCache>
                <c:ptCount val="1"/>
                <c:pt idx="0">
                  <c:v>  I=10 - HAF</c:v>
                </c:pt>
              </c:strCache>
            </c:strRef>
          </c:tx>
          <c:spPr>
            <a:ln w="255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0.9"'!$A$11:$A$93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0.9"'!$C$11:$C$93</c:f>
              <c:numCache>
                <c:formatCode>0.000</c:formatCode>
                <c:ptCount val="83"/>
                <c:pt idx="0">
                  <c:v>0.52041300000000001</c:v>
                </c:pt>
                <c:pt idx="1">
                  <c:v>0.52403100000000002</c:v>
                </c:pt>
                <c:pt idx="2">
                  <c:v>0.52764999999999995</c:v>
                </c:pt>
                <c:pt idx="3">
                  <c:v>0.53126899999999999</c:v>
                </c:pt>
                <c:pt idx="4">
                  <c:v>0.53606200000000004</c:v>
                </c:pt>
                <c:pt idx="5">
                  <c:v>0.540856</c:v>
                </c:pt>
                <c:pt idx="6">
                  <c:v>0.54564999999999997</c:v>
                </c:pt>
                <c:pt idx="7">
                  <c:v>0.55044300000000002</c:v>
                </c:pt>
                <c:pt idx="8">
                  <c:v>0.55523699999999998</c:v>
                </c:pt>
                <c:pt idx="9">
                  <c:v>0.55902700000000005</c:v>
                </c:pt>
                <c:pt idx="10">
                  <c:v>0.56281700000000001</c:v>
                </c:pt>
                <c:pt idx="11">
                  <c:v>0.56660699999999997</c:v>
                </c:pt>
                <c:pt idx="12">
                  <c:v>0.57039700000000004</c:v>
                </c:pt>
                <c:pt idx="13">
                  <c:v>0.574187</c:v>
                </c:pt>
                <c:pt idx="14">
                  <c:v>0.57635599999999998</c:v>
                </c:pt>
                <c:pt idx="15">
                  <c:v>0.57852599999999998</c:v>
                </c:pt>
                <c:pt idx="16">
                  <c:v>0.58069499999999996</c:v>
                </c:pt>
                <c:pt idx="17">
                  <c:v>0.58286499999999997</c:v>
                </c:pt>
                <c:pt idx="18">
                  <c:v>0.58503499999999997</c:v>
                </c:pt>
                <c:pt idx="19">
                  <c:v>0.58873399999999998</c:v>
                </c:pt>
                <c:pt idx="20">
                  <c:v>0.59243400000000002</c:v>
                </c:pt>
                <c:pt idx="21">
                  <c:v>0.59613300000000002</c:v>
                </c:pt>
                <c:pt idx="22">
                  <c:v>0.59983299999999995</c:v>
                </c:pt>
                <c:pt idx="23">
                  <c:v>0.60353199999999996</c:v>
                </c:pt>
                <c:pt idx="24">
                  <c:v>0.60705399999999998</c:v>
                </c:pt>
                <c:pt idx="25">
                  <c:v>0.61057499999999998</c:v>
                </c:pt>
                <c:pt idx="26">
                  <c:v>0.614097</c:v>
                </c:pt>
                <c:pt idx="27">
                  <c:v>0.617618</c:v>
                </c:pt>
                <c:pt idx="28">
                  <c:v>0.62114000000000003</c:v>
                </c:pt>
                <c:pt idx="29">
                  <c:v>0.62274600000000002</c:v>
                </c:pt>
                <c:pt idx="30">
                  <c:v>0.62435200000000002</c:v>
                </c:pt>
                <c:pt idx="31">
                  <c:v>0.62595900000000004</c:v>
                </c:pt>
                <c:pt idx="32">
                  <c:v>0.62756500000000004</c:v>
                </c:pt>
                <c:pt idx="33">
                  <c:v>0.62917199999999995</c:v>
                </c:pt>
                <c:pt idx="34">
                  <c:v>0.63125799999999999</c:v>
                </c:pt>
                <c:pt idx="35">
                  <c:v>0.63334400000000002</c:v>
                </c:pt>
                <c:pt idx="36">
                  <c:v>0.63543000000000005</c:v>
                </c:pt>
                <c:pt idx="37">
                  <c:v>0.63751599999999997</c:v>
                </c:pt>
                <c:pt idx="38">
                  <c:v>0.639602</c:v>
                </c:pt>
                <c:pt idx="39">
                  <c:v>0.64243600000000001</c:v>
                </c:pt>
                <c:pt idx="40">
                  <c:v>0.64527000000000001</c:v>
                </c:pt>
                <c:pt idx="41">
                  <c:v>0.64810500000000004</c:v>
                </c:pt>
                <c:pt idx="42">
                  <c:v>0.65093900000000005</c:v>
                </c:pt>
                <c:pt idx="43">
                  <c:v>0.65377399999999997</c:v>
                </c:pt>
                <c:pt idx="44">
                  <c:v>0.65526099999999998</c:v>
                </c:pt>
                <c:pt idx="45">
                  <c:v>0.656748</c:v>
                </c:pt>
                <c:pt idx="46">
                  <c:v>0.65823500000000001</c:v>
                </c:pt>
                <c:pt idx="47">
                  <c:v>0.65972200000000003</c:v>
                </c:pt>
                <c:pt idx="48">
                  <c:v>0.66120999999999996</c:v>
                </c:pt>
                <c:pt idx="49">
                  <c:v>0.66365700000000005</c:v>
                </c:pt>
                <c:pt idx="50">
                  <c:v>0.66610499999999995</c:v>
                </c:pt>
                <c:pt idx="51">
                  <c:v>0.66855299999999995</c:v>
                </c:pt>
                <c:pt idx="52">
                  <c:v>0.67100099999999996</c:v>
                </c:pt>
                <c:pt idx="53">
                  <c:v>0.67344899999999996</c:v>
                </c:pt>
                <c:pt idx="54">
                  <c:v>0.67482799999999998</c:v>
                </c:pt>
                <c:pt idx="55">
                  <c:v>0.67620800000000003</c:v>
                </c:pt>
                <c:pt idx="56">
                  <c:v>0.67758799999999997</c:v>
                </c:pt>
                <c:pt idx="57">
                  <c:v>0.67896800000000002</c:v>
                </c:pt>
                <c:pt idx="58">
                  <c:v>0.68034700000000004</c:v>
                </c:pt>
                <c:pt idx="59">
                  <c:v>0.68062400000000001</c:v>
                </c:pt>
                <c:pt idx="60">
                  <c:v>0.68089999999999995</c:v>
                </c:pt>
                <c:pt idx="61">
                  <c:v>0.681176</c:v>
                </c:pt>
                <c:pt idx="62">
                  <c:v>0.68145199999999995</c:v>
                </c:pt>
                <c:pt idx="63">
                  <c:v>0.681728</c:v>
                </c:pt>
                <c:pt idx="64">
                  <c:v>0.68328999999999995</c:v>
                </c:pt>
                <c:pt idx="65">
                  <c:v>0.68485200000000002</c:v>
                </c:pt>
                <c:pt idx="66">
                  <c:v>0.68641399999999997</c:v>
                </c:pt>
                <c:pt idx="67">
                  <c:v>0.68797600000000003</c:v>
                </c:pt>
                <c:pt idx="68">
                  <c:v>0.68953699999999996</c:v>
                </c:pt>
                <c:pt idx="69">
                  <c:v>0.69090399999999996</c:v>
                </c:pt>
                <c:pt idx="70">
                  <c:v>0.69227099999999997</c:v>
                </c:pt>
                <c:pt idx="71">
                  <c:v>0.69363799999999998</c:v>
                </c:pt>
                <c:pt idx="72">
                  <c:v>0.69500499999999998</c:v>
                </c:pt>
                <c:pt idx="73">
                  <c:v>0.69637199999999999</c:v>
                </c:pt>
                <c:pt idx="74">
                  <c:v>0.69644499999999998</c:v>
                </c:pt>
                <c:pt idx="75">
                  <c:v>0.69651700000000005</c:v>
                </c:pt>
                <c:pt idx="76">
                  <c:v>0.69659000000000004</c:v>
                </c:pt>
                <c:pt idx="77">
                  <c:v>0.696662</c:v>
                </c:pt>
                <c:pt idx="78">
                  <c:v>0.69673499999999999</c:v>
                </c:pt>
                <c:pt idx="79">
                  <c:v>0.69767500000000005</c:v>
                </c:pt>
                <c:pt idx="80">
                  <c:v>0.69861399999999996</c:v>
                </c:pt>
                <c:pt idx="81">
                  <c:v>0.69955400000000001</c:v>
                </c:pt>
                <c:pt idx="82">
                  <c:v>0.70049399999999995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EB-4BF2-976A-B6A004B586D6}"/>
            </c:ext>
          </c:extLst>
        </c:ser>
        <c:ser>
          <c:idx val="2"/>
          <c:order val="2"/>
          <c:tx>
            <c:strRef>
              <c:f>'Coupling 0.9"'!$D$10</c:f>
              <c:strCache>
                <c:ptCount val="1"/>
                <c:pt idx="0">
                  <c:v>  I=11 - HAF</c:v>
                </c:pt>
              </c:strCache>
            </c:strRef>
          </c:tx>
          <c:spPr>
            <a:ln w="255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0.9"'!$A$11:$A$93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0.9"'!$D$11:$D$93</c:f>
              <c:numCache>
                <c:formatCode>0.000</c:formatCode>
                <c:ptCount val="83"/>
                <c:pt idx="0">
                  <c:v>0.38181529562565197</c:v>
                </c:pt>
                <c:pt idx="1">
                  <c:v>0.38711971260605099</c:v>
                </c:pt>
                <c:pt idx="2">
                  <c:v>0.387007367933007</c:v>
                </c:pt>
                <c:pt idx="3">
                  <c:v>0.386895023259962</c:v>
                </c:pt>
                <c:pt idx="4">
                  <c:v>0.39191905172826802</c:v>
                </c:pt>
                <c:pt idx="5">
                  <c:v>0.39694308019657498</c:v>
                </c:pt>
                <c:pt idx="6">
                  <c:v>0.40178975070617801</c:v>
                </c:pt>
                <c:pt idx="7">
                  <c:v>0.40663642121578197</c:v>
                </c:pt>
                <c:pt idx="8">
                  <c:v>0.41108707924737198</c:v>
                </c:pt>
                <c:pt idx="9">
                  <c:v>0.41553773727896298</c:v>
                </c:pt>
                <c:pt idx="10">
                  <c:v>0.41864785751627598</c:v>
                </c:pt>
                <c:pt idx="11">
                  <c:v>0.42175797775358798</c:v>
                </c:pt>
                <c:pt idx="12">
                  <c:v>0.42372124027068098</c:v>
                </c:pt>
                <c:pt idx="13">
                  <c:v>0.42568450278777298</c:v>
                </c:pt>
                <c:pt idx="14">
                  <c:v>0.42705806422091702</c:v>
                </c:pt>
                <c:pt idx="15">
                  <c:v>0.42843162565406101</c:v>
                </c:pt>
                <c:pt idx="16">
                  <c:v>0.43289842953226898</c:v>
                </c:pt>
                <c:pt idx="17">
                  <c:v>0.43736523341047701</c:v>
                </c:pt>
                <c:pt idx="18">
                  <c:v>0.44177969132544997</c:v>
                </c:pt>
                <c:pt idx="19">
                  <c:v>0.446194149240423</c:v>
                </c:pt>
                <c:pt idx="20">
                  <c:v>0.450619693761456</c:v>
                </c:pt>
                <c:pt idx="21">
                  <c:v>0.45504523828248999</c:v>
                </c:pt>
                <c:pt idx="22">
                  <c:v>0.45949534635721501</c:v>
                </c:pt>
                <c:pt idx="23">
                  <c:v>0.46394545443194002</c:v>
                </c:pt>
                <c:pt idx="24">
                  <c:v>0.46828787964132101</c:v>
                </c:pt>
                <c:pt idx="25">
                  <c:v>0.47263030485070201</c:v>
                </c:pt>
                <c:pt idx="26">
                  <c:v>0.476590053766141</c:v>
                </c:pt>
                <c:pt idx="27">
                  <c:v>0.48054980268157999</c:v>
                </c:pt>
                <c:pt idx="28">
                  <c:v>0.479280254481179</c:v>
                </c:pt>
                <c:pt idx="29">
                  <c:v>0.47801070628077802</c:v>
                </c:pt>
                <c:pt idx="30">
                  <c:v>0.480452316587755</c:v>
                </c:pt>
                <c:pt idx="31">
                  <c:v>0.48289392689473398</c:v>
                </c:pt>
                <c:pt idx="32">
                  <c:v>0.482853424327778</c:v>
                </c:pt>
                <c:pt idx="33">
                  <c:v>0.48281292176082102</c:v>
                </c:pt>
                <c:pt idx="34">
                  <c:v>0.486626163996075</c:v>
                </c:pt>
                <c:pt idx="35">
                  <c:v>0.49043940623132998</c:v>
                </c:pt>
                <c:pt idx="36">
                  <c:v>0.49416482144337498</c:v>
                </c:pt>
                <c:pt idx="37">
                  <c:v>0.49789023665541998</c:v>
                </c:pt>
                <c:pt idx="38">
                  <c:v>0.50156846707691405</c:v>
                </c:pt>
                <c:pt idx="39">
                  <c:v>0.50524669749840601</c:v>
                </c:pt>
                <c:pt idx="40">
                  <c:v>0.508852000099284</c:v>
                </c:pt>
                <c:pt idx="41">
                  <c:v>0.51245730270016099</c:v>
                </c:pt>
                <c:pt idx="42">
                  <c:v>0.51597462819122697</c:v>
                </c:pt>
                <c:pt idx="43">
                  <c:v>0.51949195368229295</c:v>
                </c:pt>
                <c:pt idx="44">
                  <c:v>0.522931815395977</c:v>
                </c:pt>
                <c:pt idx="45">
                  <c:v>0.52637167710966004</c:v>
                </c:pt>
                <c:pt idx="46">
                  <c:v>0.524425145842076</c:v>
                </c:pt>
                <c:pt idx="47">
                  <c:v>0.52247861457448996</c:v>
                </c:pt>
                <c:pt idx="48">
                  <c:v>0.52575417827111603</c:v>
                </c:pt>
                <c:pt idx="49">
                  <c:v>0.52902974196774399</c:v>
                </c:pt>
                <c:pt idx="50">
                  <c:v>0.53209899511366399</c:v>
                </c:pt>
                <c:pt idx="51">
                  <c:v>0.53516824825958298</c:v>
                </c:pt>
                <c:pt idx="52">
                  <c:v>0.53790521079503995</c:v>
                </c:pt>
                <c:pt idx="53">
                  <c:v>0.54064217333049602</c:v>
                </c:pt>
                <c:pt idx="54">
                  <c:v>0.542790136402035</c:v>
                </c:pt>
                <c:pt idx="55">
                  <c:v>0.54493809947357397</c:v>
                </c:pt>
                <c:pt idx="56">
                  <c:v>0.54623175165626703</c:v>
                </c:pt>
                <c:pt idx="57">
                  <c:v>0.54752540383895898</c:v>
                </c:pt>
                <c:pt idx="58">
                  <c:v>0.54480109968041401</c:v>
                </c:pt>
                <c:pt idx="59">
                  <c:v>0.54207679552186605</c:v>
                </c:pt>
                <c:pt idx="60">
                  <c:v>0.54489843915606495</c:v>
                </c:pt>
                <c:pt idx="61">
                  <c:v>0.54772008279026896</c:v>
                </c:pt>
                <c:pt idx="62">
                  <c:v>0.55044543697368398</c:v>
                </c:pt>
                <c:pt idx="63">
                  <c:v>0.553170791157099</c:v>
                </c:pt>
                <c:pt idx="64">
                  <c:v>0.55580574345214995</c:v>
                </c:pt>
                <c:pt idx="65">
                  <c:v>0.55844069574720001</c:v>
                </c:pt>
                <c:pt idx="66">
                  <c:v>0.56096821863332103</c:v>
                </c:pt>
                <c:pt idx="67">
                  <c:v>0.56349574151944204</c:v>
                </c:pt>
                <c:pt idx="68">
                  <c:v>0.56593798326081901</c:v>
                </c:pt>
                <c:pt idx="69">
                  <c:v>0.56838022500219598</c:v>
                </c:pt>
                <c:pt idx="70">
                  <c:v>0.57076303967188802</c:v>
                </c:pt>
                <c:pt idx="71">
                  <c:v>0.57314585434157905</c:v>
                </c:pt>
                <c:pt idx="72">
                  <c:v>0.57546235539217405</c:v>
                </c:pt>
                <c:pt idx="73">
                  <c:v>0.57777885644277005</c:v>
                </c:pt>
                <c:pt idx="74">
                  <c:v>0.57350222612365898</c:v>
                </c:pt>
                <c:pt idx="75">
                  <c:v>0.56922559580454302</c:v>
                </c:pt>
                <c:pt idx="76">
                  <c:v>0.57140580706581501</c:v>
                </c:pt>
                <c:pt idx="77">
                  <c:v>0.57358601832709299</c:v>
                </c:pt>
                <c:pt idx="78">
                  <c:v>0.575612361277128</c:v>
                </c:pt>
                <c:pt idx="79">
                  <c:v>0.57763870422716401</c:v>
                </c:pt>
                <c:pt idx="80">
                  <c:v>0.57953041577093301</c:v>
                </c:pt>
                <c:pt idx="81">
                  <c:v>0.581422127314703</c:v>
                </c:pt>
                <c:pt idx="82">
                  <c:v>0.58318732874415202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EB-4BF2-976A-B6A004B586D6}"/>
            </c:ext>
          </c:extLst>
        </c:ser>
        <c:ser>
          <c:idx val="3"/>
          <c:order val="3"/>
          <c:tx>
            <c:strRef>
              <c:f>'Coupling 0.9"'!$E$10</c:f>
              <c:strCache>
                <c:ptCount val="1"/>
                <c:pt idx="0">
                  <c:v>  I=12 - HAF</c:v>
                </c:pt>
              </c:strCache>
            </c:strRef>
          </c:tx>
          <c:spPr>
            <a:ln w="255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0.9"'!$A$11:$A$93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0.9"'!$E$11:$E$93</c:f>
              <c:numCache>
                <c:formatCode>0.000</c:formatCode>
                <c:ptCount val="83"/>
                <c:pt idx="0">
                  <c:v>0.231819</c:v>
                </c:pt>
                <c:pt idx="1">
                  <c:v>0.23258499999999999</c:v>
                </c:pt>
                <c:pt idx="2">
                  <c:v>0.23335</c:v>
                </c:pt>
                <c:pt idx="3">
                  <c:v>0.23411499999999999</c:v>
                </c:pt>
                <c:pt idx="4">
                  <c:v>0.23774999999999999</c:v>
                </c:pt>
                <c:pt idx="5">
                  <c:v>0.24138399999999999</c:v>
                </c:pt>
                <c:pt idx="6">
                  <c:v>0.24501800000000001</c:v>
                </c:pt>
                <c:pt idx="7">
                  <c:v>0.24865300000000001</c:v>
                </c:pt>
                <c:pt idx="8">
                  <c:v>0.25228699999999998</c:v>
                </c:pt>
                <c:pt idx="9">
                  <c:v>0.25493300000000002</c:v>
                </c:pt>
                <c:pt idx="10">
                  <c:v>0.257579</c:v>
                </c:pt>
                <c:pt idx="11">
                  <c:v>0.26022600000000001</c:v>
                </c:pt>
                <c:pt idx="12">
                  <c:v>0.26287199999999999</c:v>
                </c:pt>
                <c:pt idx="13">
                  <c:v>0.26551799999999998</c:v>
                </c:pt>
                <c:pt idx="14">
                  <c:v>0.26544299999999998</c:v>
                </c:pt>
                <c:pt idx="15">
                  <c:v>0.26536900000000002</c:v>
                </c:pt>
                <c:pt idx="16">
                  <c:v>0.26529399999999997</c:v>
                </c:pt>
                <c:pt idx="17">
                  <c:v>0.26521899999999998</c:v>
                </c:pt>
                <c:pt idx="18">
                  <c:v>0.26514399999999999</c:v>
                </c:pt>
                <c:pt idx="19">
                  <c:v>0.26896599999999998</c:v>
                </c:pt>
                <c:pt idx="20">
                  <c:v>0.27278799999999997</c:v>
                </c:pt>
                <c:pt idx="21">
                  <c:v>0.27661000000000002</c:v>
                </c:pt>
                <c:pt idx="22">
                  <c:v>0.28043299999999999</c:v>
                </c:pt>
                <c:pt idx="23">
                  <c:v>0.28425499999999998</c:v>
                </c:pt>
                <c:pt idx="24">
                  <c:v>0.287798</c:v>
                </c:pt>
                <c:pt idx="25">
                  <c:v>0.29134199999999999</c:v>
                </c:pt>
                <c:pt idx="26">
                  <c:v>0.29488599999999998</c:v>
                </c:pt>
                <c:pt idx="27">
                  <c:v>0.298429</c:v>
                </c:pt>
                <c:pt idx="28">
                  <c:v>0.30197299999999999</c:v>
                </c:pt>
                <c:pt idx="29">
                  <c:v>0.30166100000000001</c:v>
                </c:pt>
                <c:pt idx="30">
                  <c:v>0.30135000000000001</c:v>
                </c:pt>
                <c:pt idx="31">
                  <c:v>0.30103799999999997</c:v>
                </c:pt>
                <c:pt idx="32">
                  <c:v>0.30072599999999999</c:v>
                </c:pt>
                <c:pt idx="33">
                  <c:v>0.30041400000000001</c:v>
                </c:pt>
                <c:pt idx="34">
                  <c:v>0.30070400000000003</c:v>
                </c:pt>
                <c:pt idx="35">
                  <c:v>0.30099399999999998</c:v>
                </c:pt>
                <c:pt idx="36">
                  <c:v>0.301284</c:v>
                </c:pt>
                <c:pt idx="37">
                  <c:v>0.30157400000000001</c:v>
                </c:pt>
                <c:pt idx="38">
                  <c:v>0.30186400000000002</c:v>
                </c:pt>
                <c:pt idx="39">
                  <c:v>0.305454</c:v>
                </c:pt>
                <c:pt idx="40">
                  <c:v>0.30904399999999999</c:v>
                </c:pt>
                <c:pt idx="41">
                  <c:v>0.31263400000000002</c:v>
                </c:pt>
                <c:pt idx="42">
                  <c:v>0.31622400000000001</c:v>
                </c:pt>
                <c:pt idx="43">
                  <c:v>0.31981399999999999</c:v>
                </c:pt>
                <c:pt idx="44">
                  <c:v>0.32024999999999998</c:v>
                </c:pt>
                <c:pt idx="45">
                  <c:v>0.32068600000000003</c:v>
                </c:pt>
                <c:pt idx="46">
                  <c:v>0.32112200000000002</c:v>
                </c:pt>
                <c:pt idx="47">
                  <c:v>0.32155800000000001</c:v>
                </c:pt>
                <c:pt idx="48">
                  <c:v>0.321994</c:v>
                </c:pt>
                <c:pt idx="49">
                  <c:v>0.32524999999999998</c:v>
                </c:pt>
                <c:pt idx="50">
                  <c:v>0.32850699999999999</c:v>
                </c:pt>
                <c:pt idx="51">
                  <c:v>0.33176299999999997</c:v>
                </c:pt>
                <c:pt idx="52">
                  <c:v>0.33501999999999998</c:v>
                </c:pt>
                <c:pt idx="53">
                  <c:v>0.33827600000000002</c:v>
                </c:pt>
                <c:pt idx="54">
                  <c:v>0.34065800000000002</c:v>
                </c:pt>
                <c:pt idx="55">
                  <c:v>0.34304099999999998</c:v>
                </c:pt>
                <c:pt idx="56">
                  <c:v>0.34542299999999998</c:v>
                </c:pt>
                <c:pt idx="57">
                  <c:v>0.34780499999999998</c:v>
                </c:pt>
                <c:pt idx="58">
                  <c:v>0.350188</c:v>
                </c:pt>
                <c:pt idx="59">
                  <c:v>0.35054200000000002</c:v>
                </c:pt>
                <c:pt idx="60">
                  <c:v>0.35089599999999999</c:v>
                </c:pt>
                <c:pt idx="61">
                  <c:v>0.35125000000000001</c:v>
                </c:pt>
                <c:pt idx="62">
                  <c:v>0.35160400000000003</c:v>
                </c:pt>
                <c:pt idx="63">
                  <c:v>0.35195799999999999</c:v>
                </c:pt>
                <c:pt idx="64">
                  <c:v>0.35533700000000001</c:v>
                </c:pt>
                <c:pt idx="65">
                  <c:v>0.35871500000000001</c:v>
                </c:pt>
                <c:pt idx="66">
                  <c:v>0.36209400000000003</c:v>
                </c:pt>
                <c:pt idx="67">
                  <c:v>0.36547299999999999</c:v>
                </c:pt>
                <c:pt idx="68">
                  <c:v>0.36885099999999998</c:v>
                </c:pt>
                <c:pt idx="69">
                  <c:v>0.37205899999999997</c:v>
                </c:pt>
                <c:pt idx="70">
                  <c:v>0.37526700000000002</c:v>
                </c:pt>
                <c:pt idx="71">
                  <c:v>0.37847500000000001</c:v>
                </c:pt>
                <c:pt idx="72">
                  <c:v>0.38168299999999999</c:v>
                </c:pt>
                <c:pt idx="73">
                  <c:v>0.38489099999999998</c:v>
                </c:pt>
                <c:pt idx="74">
                  <c:v>0.38368400000000003</c:v>
                </c:pt>
                <c:pt idx="75">
                  <c:v>0.38247799999999998</c:v>
                </c:pt>
                <c:pt idx="76">
                  <c:v>0.38127100000000003</c:v>
                </c:pt>
                <c:pt idx="77">
                  <c:v>0.38006499999999999</c:v>
                </c:pt>
                <c:pt idx="78">
                  <c:v>0.37885799999999997</c:v>
                </c:pt>
                <c:pt idx="79">
                  <c:v>0.381554</c:v>
                </c:pt>
                <c:pt idx="80">
                  <c:v>0.38424900000000001</c:v>
                </c:pt>
                <c:pt idx="81">
                  <c:v>0.38694499999999998</c:v>
                </c:pt>
                <c:pt idx="82">
                  <c:v>0.38963999999999999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EB-4BF2-976A-B6A004B586D6}"/>
            </c:ext>
          </c:extLst>
        </c:ser>
        <c:ser>
          <c:idx val="4"/>
          <c:order val="4"/>
          <c:tx>
            <c:strRef>
              <c:f>'Coupling 0.9"'!$F$10</c:f>
              <c:strCache>
                <c:ptCount val="1"/>
                <c:pt idx="0">
                  <c:v>  I=  9 - HEF</c:v>
                </c:pt>
              </c:strCache>
            </c:strRef>
          </c:tx>
          <c:spPr>
            <a:ln w="25560">
              <a:solidFill>
                <a:srgbClr val="9BBB59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0.9"'!$A$11:$A$93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0.9"'!$F$11:$F$93</c:f>
              <c:numCache>
                <c:formatCode>0.000</c:formatCode>
                <c:ptCount val="83"/>
                <c:pt idx="0">
                  <c:v>0.74036299999999999</c:v>
                </c:pt>
                <c:pt idx="1">
                  <c:v>0.74182199999999998</c:v>
                </c:pt>
                <c:pt idx="2">
                  <c:v>0.74326800000000004</c:v>
                </c:pt>
                <c:pt idx="3">
                  <c:v>0.74470000000000003</c:v>
                </c:pt>
                <c:pt idx="4">
                  <c:v>0.74611799999999995</c:v>
                </c:pt>
                <c:pt idx="5">
                  <c:v>0.74752200000000002</c:v>
                </c:pt>
                <c:pt idx="6">
                  <c:v>0.74891200000000002</c:v>
                </c:pt>
                <c:pt idx="7">
                  <c:v>0.75028899999999998</c:v>
                </c:pt>
                <c:pt idx="8">
                  <c:v>0.75165199999999999</c:v>
                </c:pt>
                <c:pt idx="9">
                  <c:v>0.75300100000000003</c:v>
                </c:pt>
                <c:pt idx="10">
                  <c:v>0.75433600000000001</c:v>
                </c:pt>
                <c:pt idx="11">
                  <c:v>0.75565800000000005</c:v>
                </c:pt>
                <c:pt idx="12">
                  <c:v>0.756965</c:v>
                </c:pt>
                <c:pt idx="13">
                  <c:v>0.75825900000000002</c:v>
                </c:pt>
                <c:pt idx="14">
                  <c:v>0.75953899999999996</c:v>
                </c:pt>
                <c:pt idx="15">
                  <c:v>0.76080599999999998</c:v>
                </c:pt>
                <c:pt idx="16">
                  <c:v>0.76205800000000001</c:v>
                </c:pt>
                <c:pt idx="17">
                  <c:v>0.763297</c:v>
                </c:pt>
                <c:pt idx="18">
                  <c:v>0.76452200000000003</c:v>
                </c:pt>
                <c:pt idx="19">
                  <c:v>0.765733</c:v>
                </c:pt>
                <c:pt idx="20">
                  <c:v>0.76693100000000003</c:v>
                </c:pt>
                <c:pt idx="21">
                  <c:v>0.76811399999999996</c:v>
                </c:pt>
                <c:pt idx="22">
                  <c:v>0.76928399999999997</c:v>
                </c:pt>
                <c:pt idx="23">
                  <c:v>0.77044000000000001</c:v>
                </c:pt>
                <c:pt idx="24">
                  <c:v>0.77158199999999999</c:v>
                </c:pt>
                <c:pt idx="25">
                  <c:v>0.77271100000000004</c:v>
                </c:pt>
                <c:pt idx="26">
                  <c:v>0.77382600000000001</c:v>
                </c:pt>
                <c:pt idx="27">
                  <c:v>0.77492700000000003</c:v>
                </c:pt>
                <c:pt idx="28">
                  <c:v>0.77601399999999998</c:v>
                </c:pt>
                <c:pt idx="29">
                  <c:v>0.77708699999999997</c:v>
                </c:pt>
                <c:pt idx="30">
                  <c:v>0.778146</c:v>
                </c:pt>
                <c:pt idx="31">
                  <c:v>0.779192</c:v>
                </c:pt>
                <c:pt idx="32">
                  <c:v>0.78022400000000003</c:v>
                </c:pt>
                <c:pt idx="33">
                  <c:v>0.78124199999999999</c:v>
                </c:pt>
                <c:pt idx="34">
                  <c:v>0.78224700000000003</c:v>
                </c:pt>
                <c:pt idx="35">
                  <c:v>0.78323699999999996</c:v>
                </c:pt>
                <c:pt idx="36">
                  <c:v>0.78421399999999997</c:v>
                </c:pt>
                <c:pt idx="37">
                  <c:v>0.78517700000000001</c:v>
                </c:pt>
                <c:pt idx="38">
                  <c:v>0.78612599999999999</c:v>
                </c:pt>
                <c:pt idx="39">
                  <c:v>0.78706200000000004</c:v>
                </c:pt>
                <c:pt idx="40">
                  <c:v>0.78798299999999999</c:v>
                </c:pt>
                <c:pt idx="41">
                  <c:v>0.78889100000000001</c:v>
                </c:pt>
                <c:pt idx="42">
                  <c:v>0.78978499999999996</c:v>
                </c:pt>
                <c:pt idx="43">
                  <c:v>0.79066499999999995</c:v>
                </c:pt>
                <c:pt idx="44">
                  <c:v>0.79153200000000001</c:v>
                </c:pt>
                <c:pt idx="45">
                  <c:v>0.79238500000000001</c:v>
                </c:pt>
                <c:pt idx="46">
                  <c:v>0.79322400000000004</c:v>
                </c:pt>
                <c:pt idx="47">
                  <c:v>0.794049</c:v>
                </c:pt>
                <c:pt idx="48">
                  <c:v>0.79486000000000001</c:v>
                </c:pt>
                <c:pt idx="49">
                  <c:v>0.79565699999999995</c:v>
                </c:pt>
                <c:pt idx="50">
                  <c:v>0.79644099999999995</c:v>
                </c:pt>
                <c:pt idx="51">
                  <c:v>0.797211</c:v>
                </c:pt>
                <c:pt idx="52">
                  <c:v>0.79796699999999998</c:v>
                </c:pt>
                <c:pt idx="53">
                  <c:v>0.79871000000000003</c:v>
                </c:pt>
                <c:pt idx="54">
                  <c:v>0.79943799999999998</c:v>
                </c:pt>
                <c:pt idx="55">
                  <c:v>0.800153</c:v>
                </c:pt>
                <c:pt idx="56">
                  <c:v>0.80085399999999995</c:v>
                </c:pt>
                <c:pt idx="57">
                  <c:v>0.80154099999999995</c:v>
                </c:pt>
                <c:pt idx="58">
                  <c:v>0.80221500000000001</c:v>
                </c:pt>
                <c:pt idx="59">
                  <c:v>0.80287399999999998</c:v>
                </c:pt>
                <c:pt idx="60">
                  <c:v>0.80352000000000001</c:v>
                </c:pt>
                <c:pt idx="61">
                  <c:v>0.80415199999999998</c:v>
                </c:pt>
                <c:pt idx="62">
                  <c:v>0.80477100000000001</c:v>
                </c:pt>
                <c:pt idx="63">
                  <c:v>0.80537499999999995</c:v>
                </c:pt>
                <c:pt idx="64">
                  <c:v>0.80596599999999996</c:v>
                </c:pt>
                <c:pt idx="65">
                  <c:v>0.80654300000000001</c:v>
                </c:pt>
                <c:pt idx="66">
                  <c:v>0.80710599999999999</c:v>
                </c:pt>
                <c:pt idx="67">
                  <c:v>0.80765500000000001</c:v>
                </c:pt>
                <c:pt idx="68">
                  <c:v>0.80819099999999999</c:v>
                </c:pt>
                <c:pt idx="69">
                  <c:v>0.80871300000000002</c:v>
                </c:pt>
                <c:pt idx="70">
                  <c:v>0.80922099999999997</c:v>
                </c:pt>
                <c:pt idx="71">
                  <c:v>0.80971499999999996</c:v>
                </c:pt>
                <c:pt idx="72">
                  <c:v>0.810195</c:v>
                </c:pt>
                <c:pt idx="73">
                  <c:v>0.81066199999999999</c:v>
                </c:pt>
                <c:pt idx="74">
                  <c:v>0.81111500000000003</c:v>
                </c:pt>
                <c:pt idx="75">
                  <c:v>0.811554</c:v>
                </c:pt>
                <c:pt idx="76">
                  <c:v>0.81197900000000001</c:v>
                </c:pt>
                <c:pt idx="77">
                  <c:v>0.81238999999999995</c:v>
                </c:pt>
                <c:pt idx="78">
                  <c:v>0.81278799999999995</c:v>
                </c:pt>
                <c:pt idx="79">
                  <c:v>0.81317200000000001</c:v>
                </c:pt>
                <c:pt idx="80">
                  <c:v>0.81354199999999999</c:v>
                </c:pt>
                <c:pt idx="81">
                  <c:v>0.81389800000000001</c:v>
                </c:pt>
                <c:pt idx="82">
                  <c:v>0.81424099999999999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EB-4BF2-976A-B6A004B586D6}"/>
            </c:ext>
          </c:extLst>
        </c:ser>
        <c:ser>
          <c:idx val="5"/>
          <c:order val="5"/>
          <c:tx>
            <c:strRef>
              <c:f>'Coupling 0.9"'!$G$10</c:f>
              <c:strCache>
                <c:ptCount val="1"/>
                <c:pt idx="0">
                  <c:v>  I=10 - HEF</c:v>
                </c:pt>
              </c:strCache>
            </c:strRef>
          </c:tx>
          <c:spPr>
            <a:ln w="25560">
              <a:solidFill>
                <a:srgbClr val="4F81BD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0.9"'!$A$11:$A$93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0.9"'!$G$11:$G$93</c:f>
              <c:numCache>
                <c:formatCode>0.000</c:formatCode>
                <c:ptCount val="83"/>
                <c:pt idx="0">
                  <c:v>0.74666900000000003</c:v>
                </c:pt>
                <c:pt idx="1">
                  <c:v>0.74762799999999996</c:v>
                </c:pt>
                <c:pt idx="2">
                  <c:v>0.74858000000000002</c:v>
                </c:pt>
                <c:pt idx="3">
                  <c:v>0.74952300000000005</c:v>
                </c:pt>
                <c:pt idx="4">
                  <c:v>0.75045899999999999</c:v>
                </c:pt>
                <c:pt idx="5">
                  <c:v>0.751386</c:v>
                </c:pt>
                <c:pt idx="6">
                  <c:v>0.75230600000000003</c:v>
                </c:pt>
                <c:pt idx="7">
                  <c:v>0.75321700000000003</c:v>
                </c:pt>
                <c:pt idx="8">
                  <c:v>0.75412000000000001</c:v>
                </c:pt>
                <c:pt idx="9">
                  <c:v>0.75501499999999999</c:v>
                </c:pt>
                <c:pt idx="10">
                  <c:v>0.75590199999999996</c:v>
                </c:pt>
                <c:pt idx="11">
                  <c:v>0.75678100000000004</c:v>
                </c:pt>
                <c:pt idx="12">
                  <c:v>0.75765199999999999</c:v>
                </c:pt>
                <c:pt idx="13">
                  <c:v>0.75851500000000005</c:v>
                </c:pt>
                <c:pt idx="14">
                  <c:v>0.75936999999999999</c:v>
                </c:pt>
                <c:pt idx="15">
                  <c:v>0.76021700000000003</c:v>
                </c:pt>
                <c:pt idx="16">
                  <c:v>0.76105599999999995</c:v>
                </c:pt>
                <c:pt idx="17">
                  <c:v>0.76188599999999995</c:v>
                </c:pt>
                <c:pt idx="18">
                  <c:v>0.76270899999999997</c:v>
                </c:pt>
                <c:pt idx="19">
                  <c:v>0.76352399999999998</c:v>
                </c:pt>
                <c:pt idx="20">
                  <c:v>0.76432999999999995</c:v>
                </c:pt>
                <c:pt idx="21">
                  <c:v>0.76512800000000003</c:v>
                </c:pt>
                <c:pt idx="22">
                  <c:v>0.76591900000000002</c:v>
                </c:pt>
                <c:pt idx="23">
                  <c:v>0.76670099999999997</c:v>
                </c:pt>
                <c:pt idx="24">
                  <c:v>0.76747500000000002</c:v>
                </c:pt>
                <c:pt idx="25">
                  <c:v>0.76824199999999998</c:v>
                </c:pt>
                <c:pt idx="26">
                  <c:v>0.76900000000000002</c:v>
                </c:pt>
                <c:pt idx="27">
                  <c:v>0.76975000000000005</c:v>
                </c:pt>
                <c:pt idx="28">
                  <c:v>0.77049199999999995</c:v>
                </c:pt>
                <c:pt idx="29">
                  <c:v>0.77122599999999997</c:v>
                </c:pt>
                <c:pt idx="30">
                  <c:v>0.77195100000000005</c:v>
                </c:pt>
                <c:pt idx="31">
                  <c:v>0.77266900000000005</c:v>
                </c:pt>
                <c:pt idx="32">
                  <c:v>0.77337900000000004</c:v>
                </c:pt>
                <c:pt idx="33">
                  <c:v>0.77408100000000002</c:v>
                </c:pt>
                <c:pt idx="34">
                  <c:v>0.77477399999999996</c:v>
                </c:pt>
                <c:pt idx="35">
                  <c:v>0.77546000000000004</c:v>
                </c:pt>
                <c:pt idx="36">
                  <c:v>0.77613699999999997</c:v>
                </c:pt>
                <c:pt idx="37">
                  <c:v>0.77680700000000003</c:v>
                </c:pt>
                <c:pt idx="38">
                  <c:v>0.77746800000000005</c:v>
                </c:pt>
                <c:pt idx="39">
                  <c:v>0.77812099999999995</c:v>
                </c:pt>
                <c:pt idx="40">
                  <c:v>0.77876599999999996</c:v>
                </c:pt>
                <c:pt idx="41">
                  <c:v>0.77940399999999999</c:v>
                </c:pt>
                <c:pt idx="42">
                  <c:v>0.78003299999999998</c:v>
                </c:pt>
                <c:pt idx="43">
                  <c:v>0.78065399999999996</c:v>
                </c:pt>
                <c:pt idx="44">
                  <c:v>0.78126700000000004</c:v>
                </c:pt>
                <c:pt idx="45">
                  <c:v>0.78187200000000001</c:v>
                </c:pt>
                <c:pt idx="46">
                  <c:v>0.78246800000000005</c:v>
                </c:pt>
                <c:pt idx="47">
                  <c:v>0.783057</c:v>
                </c:pt>
                <c:pt idx="48">
                  <c:v>0.78363799999999995</c:v>
                </c:pt>
                <c:pt idx="49">
                  <c:v>0.78421099999999999</c:v>
                </c:pt>
                <c:pt idx="50">
                  <c:v>0.784775</c:v>
                </c:pt>
                <c:pt idx="51">
                  <c:v>0.78533200000000003</c:v>
                </c:pt>
                <c:pt idx="52">
                  <c:v>0.78588000000000002</c:v>
                </c:pt>
                <c:pt idx="53">
                  <c:v>0.78642100000000004</c:v>
                </c:pt>
                <c:pt idx="54">
                  <c:v>0.78695300000000001</c:v>
                </c:pt>
                <c:pt idx="55">
                  <c:v>0.78747699999999998</c:v>
                </c:pt>
                <c:pt idx="56">
                  <c:v>0.78799399999999997</c:v>
                </c:pt>
                <c:pt idx="57">
                  <c:v>0.78850200000000004</c:v>
                </c:pt>
                <c:pt idx="58">
                  <c:v>0.78900199999999998</c:v>
                </c:pt>
                <c:pt idx="59">
                  <c:v>0.78949400000000003</c:v>
                </c:pt>
                <c:pt idx="60">
                  <c:v>0.78997799999999996</c:v>
                </c:pt>
                <c:pt idx="61">
                  <c:v>0.79045399999999999</c:v>
                </c:pt>
                <c:pt idx="62">
                  <c:v>0.79092200000000001</c:v>
                </c:pt>
                <c:pt idx="63">
                  <c:v>0.791381</c:v>
                </c:pt>
                <c:pt idx="64">
                  <c:v>0.79183300000000001</c:v>
                </c:pt>
                <c:pt idx="65">
                  <c:v>0.79227700000000001</c:v>
                </c:pt>
                <c:pt idx="66">
                  <c:v>0.79271199999999997</c:v>
                </c:pt>
                <c:pt idx="67">
                  <c:v>0.79313999999999996</c:v>
                </c:pt>
                <c:pt idx="68">
                  <c:v>0.79355900000000001</c:v>
                </c:pt>
                <c:pt idx="69">
                  <c:v>0.79397099999999998</c:v>
                </c:pt>
                <c:pt idx="70">
                  <c:v>0.79437400000000002</c:v>
                </c:pt>
                <c:pt idx="71">
                  <c:v>0.79476899999999995</c:v>
                </c:pt>
                <c:pt idx="72">
                  <c:v>0.795157</c:v>
                </c:pt>
                <c:pt idx="73">
                  <c:v>0.79553600000000002</c:v>
                </c:pt>
                <c:pt idx="74">
                  <c:v>0.79590700000000003</c:v>
                </c:pt>
                <c:pt idx="75">
                  <c:v>0.79627000000000003</c:v>
                </c:pt>
                <c:pt idx="76">
                  <c:v>0.79662500000000003</c:v>
                </c:pt>
                <c:pt idx="77">
                  <c:v>0.79697200000000001</c:v>
                </c:pt>
                <c:pt idx="78">
                  <c:v>0.79730999999999996</c:v>
                </c:pt>
                <c:pt idx="79">
                  <c:v>0.79764100000000004</c:v>
                </c:pt>
                <c:pt idx="80">
                  <c:v>0.79796400000000001</c:v>
                </c:pt>
                <c:pt idx="81">
                  <c:v>0.79827899999999996</c:v>
                </c:pt>
                <c:pt idx="82">
                  <c:v>0.79858499999999999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EB-4BF2-976A-B6A004B586D6}"/>
            </c:ext>
          </c:extLst>
        </c:ser>
        <c:ser>
          <c:idx val="6"/>
          <c:order val="6"/>
          <c:tx>
            <c:strRef>
              <c:f>'Coupling 0.9"'!$H$10</c:f>
              <c:strCache>
                <c:ptCount val="1"/>
                <c:pt idx="0">
                  <c:v>  I=11 - HEF</c:v>
                </c:pt>
              </c:strCache>
            </c:strRef>
          </c:tx>
          <c:spPr>
            <a:ln w="25560">
              <a:solidFill>
                <a:srgbClr val="F79646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0.9"'!$A$11:$A$93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0.9"'!$H$11:$H$93</c:f>
              <c:numCache>
                <c:formatCode>0.000</c:formatCode>
                <c:ptCount val="83"/>
                <c:pt idx="0">
                  <c:v>0.67213500000000004</c:v>
                </c:pt>
                <c:pt idx="1">
                  <c:v>0.67329799999999995</c:v>
                </c:pt>
                <c:pt idx="2">
                  <c:v>0.67445200000000005</c:v>
                </c:pt>
                <c:pt idx="3">
                  <c:v>0.67559999999999998</c:v>
                </c:pt>
                <c:pt idx="4">
                  <c:v>0.67674100000000004</c:v>
                </c:pt>
                <c:pt idx="5">
                  <c:v>0.67787399999999998</c:v>
                </c:pt>
                <c:pt idx="6">
                  <c:v>0.67900000000000005</c:v>
                </c:pt>
                <c:pt idx="7">
                  <c:v>0.68011900000000003</c:v>
                </c:pt>
                <c:pt idx="8">
                  <c:v>0.68123</c:v>
                </c:pt>
                <c:pt idx="9">
                  <c:v>0.68233500000000002</c:v>
                </c:pt>
                <c:pt idx="10">
                  <c:v>0.68343200000000004</c:v>
                </c:pt>
                <c:pt idx="11">
                  <c:v>0.68452199999999996</c:v>
                </c:pt>
                <c:pt idx="12">
                  <c:v>0.68560399999999999</c:v>
                </c:pt>
                <c:pt idx="13">
                  <c:v>0.68667999999999996</c:v>
                </c:pt>
                <c:pt idx="14">
                  <c:v>0.68774800000000003</c:v>
                </c:pt>
                <c:pt idx="15">
                  <c:v>0.688809</c:v>
                </c:pt>
                <c:pt idx="16">
                  <c:v>0.689863</c:v>
                </c:pt>
                <c:pt idx="17">
                  <c:v>0.690909</c:v>
                </c:pt>
                <c:pt idx="18">
                  <c:v>0.69194800000000001</c:v>
                </c:pt>
                <c:pt idx="19">
                  <c:v>0.69298000000000004</c:v>
                </c:pt>
                <c:pt idx="20">
                  <c:v>0.69400499999999998</c:v>
                </c:pt>
                <c:pt idx="21">
                  <c:v>0.69502299999999995</c:v>
                </c:pt>
                <c:pt idx="22">
                  <c:v>0.69603300000000001</c:v>
                </c:pt>
                <c:pt idx="23">
                  <c:v>0.69703700000000002</c:v>
                </c:pt>
                <c:pt idx="24">
                  <c:v>0.69803300000000001</c:v>
                </c:pt>
                <c:pt idx="25">
                  <c:v>0.699021</c:v>
                </c:pt>
                <c:pt idx="26">
                  <c:v>0.70000300000000004</c:v>
                </c:pt>
                <c:pt idx="27">
                  <c:v>0.70097699999999996</c:v>
                </c:pt>
                <c:pt idx="28">
                  <c:v>0.70194400000000001</c:v>
                </c:pt>
                <c:pt idx="29">
                  <c:v>0.70290399999999997</c:v>
                </c:pt>
                <c:pt idx="30">
                  <c:v>0.70385699999999995</c:v>
                </c:pt>
                <c:pt idx="31">
                  <c:v>0.70480200000000004</c:v>
                </c:pt>
                <c:pt idx="32">
                  <c:v>0.70574000000000003</c:v>
                </c:pt>
                <c:pt idx="33">
                  <c:v>0.70667100000000005</c:v>
                </c:pt>
                <c:pt idx="34">
                  <c:v>0.70759499999999997</c:v>
                </c:pt>
                <c:pt idx="35">
                  <c:v>0.708511</c:v>
                </c:pt>
                <c:pt idx="36">
                  <c:v>0.70942099999999997</c:v>
                </c:pt>
                <c:pt idx="37">
                  <c:v>0.71032300000000004</c:v>
                </c:pt>
                <c:pt idx="38">
                  <c:v>0.71121699999999999</c:v>
                </c:pt>
                <c:pt idx="39">
                  <c:v>0.71210499999999999</c:v>
                </c:pt>
                <c:pt idx="40">
                  <c:v>0.71298499999999998</c:v>
                </c:pt>
                <c:pt idx="41">
                  <c:v>0.71385900000000002</c:v>
                </c:pt>
                <c:pt idx="42">
                  <c:v>0.71472400000000003</c:v>
                </c:pt>
                <c:pt idx="43">
                  <c:v>0.71558299999999997</c:v>
                </c:pt>
                <c:pt idx="44">
                  <c:v>0.71643500000000004</c:v>
                </c:pt>
                <c:pt idx="45">
                  <c:v>0.717279</c:v>
                </c:pt>
                <c:pt idx="46">
                  <c:v>0.71811599999999998</c:v>
                </c:pt>
                <c:pt idx="47">
                  <c:v>0.71894599999999997</c:v>
                </c:pt>
                <c:pt idx="48">
                  <c:v>0.71976799999999996</c:v>
                </c:pt>
                <c:pt idx="49">
                  <c:v>0.720584</c:v>
                </c:pt>
                <c:pt idx="50">
                  <c:v>0.72139200000000003</c:v>
                </c:pt>
                <c:pt idx="51">
                  <c:v>0.72219299999999997</c:v>
                </c:pt>
                <c:pt idx="52">
                  <c:v>0.72298600000000002</c:v>
                </c:pt>
                <c:pt idx="53">
                  <c:v>0.723773</c:v>
                </c:pt>
                <c:pt idx="54">
                  <c:v>0.72455199999999997</c:v>
                </c:pt>
                <c:pt idx="55">
                  <c:v>0.72532399999999997</c:v>
                </c:pt>
                <c:pt idx="56">
                  <c:v>0.72608899999999998</c:v>
                </c:pt>
                <c:pt idx="57">
                  <c:v>0.72684599999999999</c:v>
                </c:pt>
                <c:pt idx="58">
                  <c:v>0.72759700000000005</c:v>
                </c:pt>
                <c:pt idx="59">
                  <c:v>0.72833999999999999</c:v>
                </c:pt>
                <c:pt idx="60">
                  <c:v>0.72907599999999995</c:v>
                </c:pt>
                <c:pt idx="61">
                  <c:v>0.72980400000000001</c:v>
                </c:pt>
                <c:pt idx="62">
                  <c:v>0.73052600000000001</c:v>
                </c:pt>
                <c:pt idx="63">
                  <c:v>0.73124</c:v>
                </c:pt>
                <c:pt idx="64">
                  <c:v>0.73194700000000001</c:v>
                </c:pt>
                <c:pt idx="65">
                  <c:v>0.73264700000000005</c:v>
                </c:pt>
                <c:pt idx="66">
                  <c:v>0.73333899999999996</c:v>
                </c:pt>
                <c:pt idx="67">
                  <c:v>0.73402500000000004</c:v>
                </c:pt>
                <c:pt idx="68">
                  <c:v>0.73470299999999999</c:v>
                </c:pt>
                <c:pt idx="69">
                  <c:v>0.73537300000000005</c:v>
                </c:pt>
                <c:pt idx="70">
                  <c:v>0.73603700000000005</c:v>
                </c:pt>
                <c:pt idx="71">
                  <c:v>0.73669399999999996</c:v>
                </c:pt>
                <c:pt idx="72">
                  <c:v>0.73734299999999997</c:v>
                </c:pt>
                <c:pt idx="73">
                  <c:v>0.737985</c:v>
                </c:pt>
                <c:pt idx="74">
                  <c:v>0.73861900000000003</c:v>
                </c:pt>
                <c:pt idx="75">
                  <c:v>0.73924699999999999</c:v>
                </c:pt>
                <c:pt idx="76">
                  <c:v>0.73986700000000005</c:v>
                </c:pt>
                <c:pt idx="77">
                  <c:v>0.74048000000000003</c:v>
                </c:pt>
                <c:pt idx="78">
                  <c:v>0.74108600000000002</c:v>
                </c:pt>
                <c:pt idx="79">
                  <c:v>0.74168500000000004</c:v>
                </c:pt>
                <c:pt idx="80">
                  <c:v>0.74227600000000005</c:v>
                </c:pt>
                <c:pt idx="81">
                  <c:v>0.74285999999999996</c:v>
                </c:pt>
                <c:pt idx="82">
                  <c:v>0.74343700000000001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EB-4BF2-976A-B6A004B586D6}"/>
            </c:ext>
          </c:extLst>
        </c:ser>
        <c:ser>
          <c:idx val="7"/>
          <c:order val="7"/>
          <c:tx>
            <c:strRef>
              <c:f>'Coupling 0.9"'!$I$10</c:f>
              <c:strCache>
                <c:ptCount val="1"/>
                <c:pt idx="0">
                  <c:v>  I=12 - HEF</c:v>
                </c:pt>
              </c:strCache>
            </c:strRef>
          </c:tx>
          <c:spPr>
            <a:ln w="25560">
              <a:solidFill>
                <a:srgbClr val="C0504D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0.9"'!$A$11:$A$93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0.9"'!$I$11:$I$93</c:f>
              <c:numCache>
                <c:formatCode>0.000</c:formatCode>
                <c:ptCount val="83"/>
                <c:pt idx="0">
                  <c:v>0.62526599999999999</c:v>
                </c:pt>
                <c:pt idx="1">
                  <c:v>0.62648499999999996</c:v>
                </c:pt>
                <c:pt idx="2">
                  <c:v>0.62769399999999997</c:v>
                </c:pt>
                <c:pt idx="3">
                  <c:v>0.62889499999999998</c:v>
                </c:pt>
                <c:pt idx="4">
                  <c:v>0.63008699999999995</c:v>
                </c:pt>
                <c:pt idx="5">
                  <c:v>0.63127</c:v>
                </c:pt>
                <c:pt idx="6">
                  <c:v>0.63244400000000001</c:v>
                </c:pt>
                <c:pt idx="7">
                  <c:v>0.63361000000000001</c:v>
                </c:pt>
                <c:pt idx="8">
                  <c:v>0.63476699999999997</c:v>
                </c:pt>
                <c:pt idx="9">
                  <c:v>0.63591500000000001</c:v>
                </c:pt>
                <c:pt idx="10">
                  <c:v>0.63705500000000004</c:v>
                </c:pt>
                <c:pt idx="11">
                  <c:v>0.638185</c:v>
                </c:pt>
                <c:pt idx="12">
                  <c:v>0.63930699999999996</c:v>
                </c:pt>
                <c:pt idx="13">
                  <c:v>0.64042100000000002</c:v>
                </c:pt>
                <c:pt idx="14">
                  <c:v>0.64152500000000001</c:v>
                </c:pt>
                <c:pt idx="15">
                  <c:v>0.642621</c:v>
                </c:pt>
                <c:pt idx="16">
                  <c:v>0.64370799999999995</c:v>
                </c:pt>
                <c:pt idx="17">
                  <c:v>0.64478599999999997</c:v>
                </c:pt>
                <c:pt idx="18">
                  <c:v>0.64585499999999996</c:v>
                </c:pt>
                <c:pt idx="19">
                  <c:v>0.64691600000000005</c:v>
                </c:pt>
                <c:pt idx="20">
                  <c:v>0.64796799999999999</c:v>
                </c:pt>
                <c:pt idx="21">
                  <c:v>0.649011</c:v>
                </c:pt>
                <c:pt idx="22">
                  <c:v>0.65004600000000001</c:v>
                </c:pt>
                <c:pt idx="23">
                  <c:v>0.65107099999999996</c:v>
                </c:pt>
                <c:pt idx="24">
                  <c:v>0.652088</c:v>
                </c:pt>
                <c:pt idx="25">
                  <c:v>0.65309600000000001</c:v>
                </c:pt>
                <c:pt idx="26">
                  <c:v>0.65409600000000001</c:v>
                </c:pt>
                <c:pt idx="27">
                  <c:v>0.65508699999999997</c:v>
                </c:pt>
                <c:pt idx="28">
                  <c:v>0.65606799999999998</c:v>
                </c:pt>
                <c:pt idx="29">
                  <c:v>0.65704200000000001</c:v>
                </c:pt>
                <c:pt idx="30">
                  <c:v>0.65800599999999998</c:v>
                </c:pt>
                <c:pt idx="31">
                  <c:v>0.65896200000000005</c:v>
                </c:pt>
                <c:pt idx="32">
                  <c:v>0.65990899999999997</c:v>
                </c:pt>
                <c:pt idx="33">
                  <c:v>0.66084699999999996</c:v>
                </c:pt>
                <c:pt idx="34">
                  <c:v>0.66177600000000003</c:v>
                </c:pt>
                <c:pt idx="35">
                  <c:v>0.66269699999999998</c:v>
                </c:pt>
                <c:pt idx="36">
                  <c:v>0.663609</c:v>
                </c:pt>
                <c:pt idx="37">
                  <c:v>0.66451199999999999</c:v>
                </c:pt>
                <c:pt idx="38">
                  <c:v>0.66540699999999997</c:v>
                </c:pt>
                <c:pt idx="39">
                  <c:v>0.666292</c:v>
                </c:pt>
                <c:pt idx="40">
                  <c:v>0.66716900000000001</c:v>
                </c:pt>
                <c:pt idx="41">
                  <c:v>0.66803699999999999</c:v>
                </c:pt>
                <c:pt idx="42">
                  <c:v>0.66889699999999996</c:v>
                </c:pt>
                <c:pt idx="43">
                  <c:v>0.66974699999999998</c:v>
                </c:pt>
                <c:pt idx="44">
                  <c:v>0.67058899999999999</c:v>
                </c:pt>
                <c:pt idx="45">
                  <c:v>0.67142299999999999</c:v>
                </c:pt>
                <c:pt idx="46">
                  <c:v>0.67224700000000004</c:v>
                </c:pt>
                <c:pt idx="47">
                  <c:v>0.67306299999999997</c:v>
                </c:pt>
                <c:pt idx="48">
                  <c:v>0.67386999999999997</c:v>
                </c:pt>
                <c:pt idx="49">
                  <c:v>0.67466800000000005</c:v>
                </c:pt>
                <c:pt idx="50">
                  <c:v>0.67545699999999997</c:v>
                </c:pt>
                <c:pt idx="51">
                  <c:v>0.67623800000000001</c:v>
                </c:pt>
                <c:pt idx="52">
                  <c:v>0.67701</c:v>
                </c:pt>
                <c:pt idx="53">
                  <c:v>0.67777299999999996</c:v>
                </c:pt>
                <c:pt idx="54">
                  <c:v>0.67852699999999999</c:v>
                </c:pt>
                <c:pt idx="55">
                  <c:v>0.67927300000000002</c:v>
                </c:pt>
                <c:pt idx="56">
                  <c:v>0.68001</c:v>
                </c:pt>
                <c:pt idx="57">
                  <c:v>0.68073799999999995</c:v>
                </c:pt>
                <c:pt idx="58">
                  <c:v>0.68145800000000001</c:v>
                </c:pt>
                <c:pt idx="59">
                  <c:v>0.682168</c:v>
                </c:pt>
                <c:pt idx="60">
                  <c:v>0.68286999999999998</c:v>
                </c:pt>
                <c:pt idx="61">
                  <c:v>0.68356300000000003</c:v>
                </c:pt>
                <c:pt idx="62">
                  <c:v>0.68424799999999997</c:v>
                </c:pt>
                <c:pt idx="63">
                  <c:v>0.68492299999999995</c:v>
                </c:pt>
                <c:pt idx="64">
                  <c:v>0.68559000000000003</c:v>
                </c:pt>
                <c:pt idx="65">
                  <c:v>0.686249</c:v>
                </c:pt>
                <c:pt idx="66">
                  <c:v>0.68689800000000001</c:v>
                </c:pt>
                <c:pt idx="67">
                  <c:v>0.68753900000000001</c:v>
                </c:pt>
                <c:pt idx="68">
                  <c:v>0.68817099999999998</c:v>
                </c:pt>
                <c:pt idx="69">
                  <c:v>0.68879400000000002</c:v>
                </c:pt>
                <c:pt idx="70">
                  <c:v>0.68940800000000002</c:v>
                </c:pt>
                <c:pt idx="71">
                  <c:v>0.69001400000000002</c:v>
                </c:pt>
                <c:pt idx="72">
                  <c:v>0.69061099999999997</c:v>
                </c:pt>
                <c:pt idx="73">
                  <c:v>0.69119900000000001</c:v>
                </c:pt>
                <c:pt idx="74">
                  <c:v>0.691778</c:v>
                </c:pt>
                <c:pt idx="75">
                  <c:v>0.69234899999999999</c:v>
                </c:pt>
                <c:pt idx="76">
                  <c:v>0.69291100000000005</c:v>
                </c:pt>
                <c:pt idx="77">
                  <c:v>0.69346399999999997</c:v>
                </c:pt>
                <c:pt idx="78">
                  <c:v>0.69400799999999996</c:v>
                </c:pt>
                <c:pt idx="79">
                  <c:v>0.69454400000000005</c:v>
                </c:pt>
                <c:pt idx="80">
                  <c:v>0.69507099999999999</c:v>
                </c:pt>
                <c:pt idx="81">
                  <c:v>0.69558900000000001</c:v>
                </c:pt>
                <c:pt idx="82">
                  <c:v>0.69609799999999999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5EB-4BF2-976A-B6A004B5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873"/>
        <c:axId val="47014036"/>
      </c:scatterChart>
      <c:valAx>
        <c:axId val="5830873"/>
        <c:scaling>
          <c:orientation val="minMax"/>
          <c:max val="1800"/>
          <c:min val="950"/>
        </c:scaling>
        <c:delete val="0"/>
        <c:axPos val="b"/>
        <c:majorGridlines>
          <c:spPr>
            <a:ln w="324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5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500" b="1" strike="noStrike" spc="-1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47014036"/>
        <c:crosses val="autoZero"/>
        <c:crossBetween val="midCat"/>
        <c:majorUnit val="50"/>
      </c:valAx>
      <c:valAx>
        <c:axId val="47014036"/>
        <c:scaling>
          <c:orientation val="minMax"/>
          <c:max val="0.9"/>
          <c:min val="0"/>
        </c:scaling>
        <c:delete val="0"/>
        <c:axPos val="l"/>
        <c:majorGridlines>
          <c:spPr>
            <a:ln w="324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5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500" b="1" strike="noStrike" spc="-1">
                    <a:solidFill>
                      <a:srgbClr val="000000"/>
                    </a:solidFill>
                    <a:latin typeface="Calibri"/>
                  </a:rPr>
                  <a:t>Average coupling efficiency  i 0.4'' fiber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583087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2351003075120799"/>
          <c:y val="0.53307804706000905"/>
          <c:w val="0.140069558850448"/>
          <c:h val="0.33452584903758897"/>
        </c:manualLayout>
      </c:layout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sz="1500" b="0" strike="noStrike" spc="-1">
              <a:solidFill>
                <a:srgbClr val="000000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Coupling efficiency under 1.2" seeing (500nm)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853198182454"/>
          <c:y val="8.15557752978293E-2"/>
          <c:w val="0.85085634393568699"/>
          <c:h val="0.801808164995056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'Coupling 1.2"'!$B$10</c:f>
              <c:strCache>
                <c:ptCount val="1"/>
                <c:pt idx="0">
                  <c:v>  I=9 - HAF</c:v>
                </c:pt>
              </c:strCache>
            </c:strRef>
          </c:tx>
          <c:spPr>
            <a:ln w="255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1.2"'!$A$11:$A$93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1.2"'!$B$11:$B$93</c:f>
              <c:numCache>
                <c:formatCode>0.000</c:formatCode>
                <c:ptCount val="83"/>
                <c:pt idx="0">
                  <c:v>0.44823200000000002</c:v>
                </c:pt>
                <c:pt idx="1">
                  <c:v>0.45304800000000001</c:v>
                </c:pt>
                <c:pt idx="2">
                  <c:v>0.45786399999999999</c:v>
                </c:pt>
                <c:pt idx="3">
                  <c:v>0.46267999999999998</c:v>
                </c:pt>
                <c:pt idx="4">
                  <c:v>0.46809499999999998</c:v>
                </c:pt>
                <c:pt idx="5">
                  <c:v>0.47350999999999999</c:v>
                </c:pt>
                <c:pt idx="6">
                  <c:v>0.47892499999999999</c:v>
                </c:pt>
                <c:pt idx="7">
                  <c:v>0.48433999999999999</c:v>
                </c:pt>
                <c:pt idx="8">
                  <c:v>0.489755</c:v>
                </c:pt>
                <c:pt idx="9">
                  <c:v>0.49434899999999998</c:v>
                </c:pt>
                <c:pt idx="10">
                  <c:v>0.498942</c:v>
                </c:pt>
                <c:pt idx="11">
                  <c:v>0.50353499999999995</c:v>
                </c:pt>
                <c:pt idx="12">
                  <c:v>0.50812800000000002</c:v>
                </c:pt>
                <c:pt idx="13">
                  <c:v>0.51272099999999998</c:v>
                </c:pt>
                <c:pt idx="14">
                  <c:v>0.51625200000000004</c:v>
                </c:pt>
                <c:pt idx="15">
                  <c:v>0.519783</c:v>
                </c:pt>
                <c:pt idx="16">
                  <c:v>0.52331399999999995</c:v>
                </c:pt>
                <c:pt idx="17">
                  <c:v>0.52684500000000001</c:v>
                </c:pt>
                <c:pt idx="18">
                  <c:v>0.53037599999999996</c:v>
                </c:pt>
                <c:pt idx="19">
                  <c:v>0.53474699999999997</c:v>
                </c:pt>
                <c:pt idx="20">
                  <c:v>0.53911900000000001</c:v>
                </c:pt>
                <c:pt idx="21">
                  <c:v>0.54349000000000003</c:v>
                </c:pt>
                <c:pt idx="22">
                  <c:v>0.54786199999999996</c:v>
                </c:pt>
                <c:pt idx="23">
                  <c:v>0.55223299999999997</c:v>
                </c:pt>
                <c:pt idx="24">
                  <c:v>0.55647000000000002</c:v>
                </c:pt>
                <c:pt idx="25">
                  <c:v>0.56070699999999996</c:v>
                </c:pt>
                <c:pt idx="26">
                  <c:v>0.564944</c:v>
                </c:pt>
                <c:pt idx="27">
                  <c:v>0.56918100000000005</c:v>
                </c:pt>
                <c:pt idx="28">
                  <c:v>0.57341799999999998</c:v>
                </c:pt>
                <c:pt idx="29">
                  <c:v>0.57604200000000005</c:v>
                </c:pt>
                <c:pt idx="30">
                  <c:v>0.57866700000000004</c:v>
                </c:pt>
                <c:pt idx="31">
                  <c:v>0.581291</c:v>
                </c:pt>
                <c:pt idx="32">
                  <c:v>0.58391599999999999</c:v>
                </c:pt>
                <c:pt idx="33">
                  <c:v>0.58653999999999995</c:v>
                </c:pt>
                <c:pt idx="34">
                  <c:v>0.58935999999999999</c:v>
                </c:pt>
                <c:pt idx="35">
                  <c:v>0.59217900000000001</c:v>
                </c:pt>
                <c:pt idx="36">
                  <c:v>0.59499899999999994</c:v>
                </c:pt>
                <c:pt idx="37">
                  <c:v>0.59781899999999999</c:v>
                </c:pt>
                <c:pt idx="38">
                  <c:v>0.60063800000000001</c:v>
                </c:pt>
                <c:pt idx="39">
                  <c:v>0.60391099999999998</c:v>
                </c:pt>
                <c:pt idx="40">
                  <c:v>0.60718499999999997</c:v>
                </c:pt>
                <c:pt idx="41">
                  <c:v>0.61045799999999995</c:v>
                </c:pt>
                <c:pt idx="42">
                  <c:v>0.61373100000000003</c:v>
                </c:pt>
                <c:pt idx="43">
                  <c:v>0.617004</c:v>
                </c:pt>
                <c:pt idx="44">
                  <c:v>0.61938000000000004</c:v>
                </c:pt>
                <c:pt idx="45">
                  <c:v>0.62175599999999998</c:v>
                </c:pt>
                <c:pt idx="46">
                  <c:v>0.62413200000000002</c:v>
                </c:pt>
                <c:pt idx="47">
                  <c:v>0.62650799999999995</c:v>
                </c:pt>
                <c:pt idx="48">
                  <c:v>0.628884</c:v>
                </c:pt>
                <c:pt idx="49">
                  <c:v>0.63159500000000002</c:v>
                </c:pt>
                <c:pt idx="50">
                  <c:v>0.63430500000000001</c:v>
                </c:pt>
                <c:pt idx="51">
                  <c:v>0.63701600000000003</c:v>
                </c:pt>
                <c:pt idx="52">
                  <c:v>0.63972700000000005</c:v>
                </c:pt>
                <c:pt idx="53">
                  <c:v>0.64243700000000004</c:v>
                </c:pt>
                <c:pt idx="54">
                  <c:v>0.64402899999999996</c:v>
                </c:pt>
                <c:pt idx="55">
                  <c:v>0.64562200000000003</c:v>
                </c:pt>
                <c:pt idx="56">
                  <c:v>0.64721399999999996</c:v>
                </c:pt>
                <c:pt idx="57">
                  <c:v>0.64880599999999999</c:v>
                </c:pt>
                <c:pt idx="58">
                  <c:v>0.65039800000000003</c:v>
                </c:pt>
                <c:pt idx="59">
                  <c:v>0.65118200000000004</c:v>
                </c:pt>
                <c:pt idx="60">
                  <c:v>0.65196600000000005</c:v>
                </c:pt>
                <c:pt idx="61">
                  <c:v>0.65275000000000005</c:v>
                </c:pt>
                <c:pt idx="62">
                  <c:v>0.65353399999999995</c:v>
                </c:pt>
                <c:pt idx="63">
                  <c:v>0.65431799999999996</c:v>
                </c:pt>
                <c:pt idx="64">
                  <c:v>0.65609399999999996</c:v>
                </c:pt>
                <c:pt idx="65">
                  <c:v>0.65787099999999998</c:v>
                </c:pt>
                <c:pt idx="66">
                  <c:v>0.65964699999999998</c:v>
                </c:pt>
                <c:pt idx="67">
                  <c:v>0.66142299999999998</c:v>
                </c:pt>
                <c:pt idx="68">
                  <c:v>0.66320000000000001</c:v>
                </c:pt>
                <c:pt idx="69">
                  <c:v>0.66478999999999999</c:v>
                </c:pt>
                <c:pt idx="70">
                  <c:v>0.666381</c:v>
                </c:pt>
                <c:pt idx="71">
                  <c:v>0.66797099999999998</c:v>
                </c:pt>
                <c:pt idx="72">
                  <c:v>0.66956199999999999</c:v>
                </c:pt>
                <c:pt idx="73">
                  <c:v>0.67115199999999997</c:v>
                </c:pt>
                <c:pt idx="74">
                  <c:v>0.67176800000000003</c:v>
                </c:pt>
                <c:pt idx="75">
                  <c:v>0.67238500000000001</c:v>
                </c:pt>
                <c:pt idx="76">
                  <c:v>0.67300099999999996</c:v>
                </c:pt>
                <c:pt idx="77">
                  <c:v>0.67361800000000005</c:v>
                </c:pt>
                <c:pt idx="78">
                  <c:v>0.674234</c:v>
                </c:pt>
                <c:pt idx="79">
                  <c:v>0.67537199999999997</c:v>
                </c:pt>
                <c:pt idx="80">
                  <c:v>0.67650999999999994</c:v>
                </c:pt>
                <c:pt idx="81">
                  <c:v>0.67764800000000003</c:v>
                </c:pt>
                <c:pt idx="82">
                  <c:v>0.678786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FC-4727-A67D-804D1457E4C3}"/>
            </c:ext>
          </c:extLst>
        </c:ser>
        <c:ser>
          <c:idx val="1"/>
          <c:order val="1"/>
          <c:tx>
            <c:strRef>
              <c:f>'Coupling 1.2"'!$C$10</c:f>
              <c:strCache>
                <c:ptCount val="1"/>
                <c:pt idx="0">
                  <c:v>  I=10 - HAF</c:v>
                </c:pt>
              </c:strCache>
            </c:strRef>
          </c:tx>
          <c:spPr>
            <a:ln w="255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1.2"'!$A$11:$A$93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1.2"'!$C$11:$C$93</c:f>
              <c:numCache>
                <c:formatCode>0.000</c:formatCode>
                <c:ptCount val="83"/>
                <c:pt idx="0">
                  <c:v>0.37746600000000002</c:v>
                </c:pt>
                <c:pt idx="1">
                  <c:v>0.381886</c:v>
                </c:pt>
                <c:pt idx="2">
                  <c:v>0.38630500000000001</c:v>
                </c:pt>
                <c:pt idx="3">
                  <c:v>0.39072499999999999</c:v>
                </c:pt>
                <c:pt idx="4">
                  <c:v>0.396202</c:v>
                </c:pt>
                <c:pt idx="5">
                  <c:v>0.40167999999999998</c:v>
                </c:pt>
                <c:pt idx="6">
                  <c:v>0.40715800000000002</c:v>
                </c:pt>
                <c:pt idx="7">
                  <c:v>0.412636</c:v>
                </c:pt>
                <c:pt idx="8">
                  <c:v>0.41811399999999999</c:v>
                </c:pt>
                <c:pt idx="9">
                  <c:v>0.42272500000000002</c:v>
                </c:pt>
                <c:pt idx="10">
                  <c:v>0.42733500000000002</c:v>
                </c:pt>
                <c:pt idx="11">
                  <c:v>0.431946</c:v>
                </c:pt>
                <c:pt idx="12">
                  <c:v>0.436556</c:v>
                </c:pt>
                <c:pt idx="13">
                  <c:v>0.44116699999999998</c:v>
                </c:pt>
                <c:pt idx="14">
                  <c:v>0.44448799999999999</c:v>
                </c:pt>
                <c:pt idx="15">
                  <c:v>0.44780900000000001</c:v>
                </c:pt>
                <c:pt idx="16">
                  <c:v>0.45112999999999998</c:v>
                </c:pt>
                <c:pt idx="17">
                  <c:v>0.45445099999999999</c:v>
                </c:pt>
                <c:pt idx="18">
                  <c:v>0.45777200000000001</c:v>
                </c:pt>
                <c:pt idx="19">
                  <c:v>0.46249800000000002</c:v>
                </c:pt>
                <c:pt idx="20">
                  <c:v>0.46722399999999997</c:v>
                </c:pt>
                <c:pt idx="21">
                  <c:v>0.47194900000000001</c:v>
                </c:pt>
                <c:pt idx="22">
                  <c:v>0.47667500000000002</c:v>
                </c:pt>
                <c:pt idx="23">
                  <c:v>0.48140100000000002</c:v>
                </c:pt>
                <c:pt idx="24">
                  <c:v>0.48594399999999999</c:v>
                </c:pt>
                <c:pt idx="25">
                  <c:v>0.49048599999999998</c:v>
                </c:pt>
                <c:pt idx="26">
                  <c:v>0.49502800000000002</c:v>
                </c:pt>
                <c:pt idx="27">
                  <c:v>0.49957099999999999</c:v>
                </c:pt>
                <c:pt idx="28">
                  <c:v>0.50411300000000003</c:v>
                </c:pt>
                <c:pt idx="29">
                  <c:v>0.50652600000000003</c:v>
                </c:pt>
                <c:pt idx="30">
                  <c:v>0.508938</c:v>
                </c:pt>
                <c:pt idx="31">
                  <c:v>0.51134999999999997</c:v>
                </c:pt>
                <c:pt idx="32">
                  <c:v>0.51376200000000005</c:v>
                </c:pt>
                <c:pt idx="33">
                  <c:v>0.51617400000000002</c:v>
                </c:pt>
                <c:pt idx="34">
                  <c:v>0.51913600000000004</c:v>
                </c:pt>
                <c:pt idx="35">
                  <c:v>0.52209799999999995</c:v>
                </c:pt>
                <c:pt idx="36">
                  <c:v>0.52505999999999997</c:v>
                </c:pt>
                <c:pt idx="37">
                  <c:v>0.52802300000000002</c:v>
                </c:pt>
                <c:pt idx="38">
                  <c:v>0.53098500000000004</c:v>
                </c:pt>
                <c:pt idx="39">
                  <c:v>0.53468899999999997</c:v>
                </c:pt>
                <c:pt idx="40">
                  <c:v>0.53839300000000001</c:v>
                </c:pt>
                <c:pt idx="41">
                  <c:v>0.54209700000000005</c:v>
                </c:pt>
                <c:pt idx="42">
                  <c:v>0.54580099999999998</c:v>
                </c:pt>
                <c:pt idx="43">
                  <c:v>0.54950500000000002</c:v>
                </c:pt>
                <c:pt idx="44">
                  <c:v>0.55191900000000005</c:v>
                </c:pt>
                <c:pt idx="45">
                  <c:v>0.55433299999999996</c:v>
                </c:pt>
                <c:pt idx="46">
                  <c:v>0.55674699999999999</c:v>
                </c:pt>
                <c:pt idx="47">
                  <c:v>0.55916100000000002</c:v>
                </c:pt>
                <c:pt idx="48">
                  <c:v>0.56157500000000005</c:v>
                </c:pt>
                <c:pt idx="49">
                  <c:v>0.56468600000000002</c:v>
                </c:pt>
                <c:pt idx="50">
                  <c:v>0.567797</c:v>
                </c:pt>
                <c:pt idx="51">
                  <c:v>0.57090799999999997</c:v>
                </c:pt>
                <c:pt idx="52">
                  <c:v>0.57401999999999997</c:v>
                </c:pt>
                <c:pt idx="53">
                  <c:v>0.57713099999999995</c:v>
                </c:pt>
                <c:pt idx="54">
                  <c:v>0.57914500000000002</c:v>
                </c:pt>
                <c:pt idx="55">
                  <c:v>0.58115899999999998</c:v>
                </c:pt>
                <c:pt idx="56">
                  <c:v>0.58317399999999997</c:v>
                </c:pt>
                <c:pt idx="57">
                  <c:v>0.58518800000000004</c:v>
                </c:pt>
                <c:pt idx="58">
                  <c:v>0.58720300000000003</c:v>
                </c:pt>
                <c:pt idx="59">
                  <c:v>0.58821500000000004</c:v>
                </c:pt>
                <c:pt idx="60">
                  <c:v>0.58922799999999997</c:v>
                </c:pt>
                <c:pt idx="61">
                  <c:v>0.59024100000000002</c:v>
                </c:pt>
                <c:pt idx="62">
                  <c:v>0.59125300000000003</c:v>
                </c:pt>
                <c:pt idx="63">
                  <c:v>0.59226599999999996</c:v>
                </c:pt>
                <c:pt idx="64">
                  <c:v>0.59456699999999996</c:v>
                </c:pt>
                <c:pt idx="65">
                  <c:v>0.59686799999999995</c:v>
                </c:pt>
                <c:pt idx="66">
                  <c:v>0.59916899999999995</c:v>
                </c:pt>
                <c:pt idx="67">
                  <c:v>0.60146999999999995</c:v>
                </c:pt>
                <c:pt idx="68">
                  <c:v>0.60377099999999995</c:v>
                </c:pt>
                <c:pt idx="69">
                  <c:v>0.60585999999999995</c:v>
                </c:pt>
                <c:pt idx="70">
                  <c:v>0.60794999999999999</c:v>
                </c:pt>
                <c:pt idx="71">
                  <c:v>0.610039</c:v>
                </c:pt>
                <c:pt idx="72">
                  <c:v>0.61212900000000003</c:v>
                </c:pt>
                <c:pt idx="73">
                  <c:v>0.61421800000000004</c:v>
                </c:pt>
                <c:pt idx="74">
                  <c:v>0.61467799999999995</c:v>
                </c:pt>
                <c:pt idx="75">
                  <c:v>0.61513799999999996</c:v>
                </c:pt>
                <c:pt idx="76">
                  <c:v>0.61559799999999998</c:v>
                </c:pt>
                <c:pt idx="77">
                  <c:v>0.61605799999999999</c:v>
                </c:pt>
                <c:pt idx="78">
                  <c:v>0.61651800000000001</c:v>
                </c:pt>
                <c:pt idx="79">
                  <c:v>0.618147</c:v>
                </c:pt>
                <c:pt idx="80">
                  <c:v>0.61977499999999996</c:v>
                </c:pt>
                <c:pt idx="81">
                  <c:v>0.62140399999999996</c:v>
                </c:pt>
                <c:pt idx="82">
                  <c:v>0.62303200000000003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FC-4727-A67D-804D1457E4C3}"/>
            </c:ext>
          </c:extLst>
        </c:ser>
        <c:ser>
          <c:idx val="2"/>
          <c:order val="2"/>
          <c:tx>
            <c:strRef>
              <c:f>'Coupling 1.2"'!$D$10</c:f>
              <c:strCache>
                <c:ptCount val="1"/>
                <c:pt idx="0">
                  <c:v>  I=11 - HAF</c:v>
                </c:pt>
              </c:strCache>
            </c:strRef>
          </c:tx>
          <c:spPr>
            <a:ln w="255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1.2"'!$A$11:$A$93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1.2"'!$D$11:$D$93</c:f>
              <c:numCache>
                <c:formatCode>0.000</c:formatCode>
                <c:ptCount val="83"/>
                <c:pt idx="0">
                  <c:v>0.27043299999999998</c:v>
                </c:pt>
                <c:pt idx="1">
                  <c:v>0.27543600000000001</c:v>
                </c:pt>
                <c:pt idx="2">
                  <c:v>0.27577000000000002</c:v>
                </c:pt>
                <c:pt idx="3">
                  <c:v>0.27610499999999999</c:v>
                </c:pt>
                <c:pt idx="4">
                  <c:v>0.28093299999999999</c:v>
                </c:pt>
                <c:pt idx="5">
                  <c:v>0.28576000000000001</c:v>
                </c:pt>
                <c:pt idx="6">
                  <c:v>0.29048499999999999</c:v>
                </c:pt>
                <c:pt idx="7">
                  <c:v>0.295209</c:v>
                </c:pt>
                <c:pt idx="8">
                  <c:v>0.29960900000000001</c:v>
                </c:pt>
                <c:pt idx="9">
                  <c:v>0.30400899999999997</c:v>
                </c:pt>
                <c:pt idx="10">
                  <c:v>0.30718499999999999</c:v>
                </c:pt>
                <c:pt idx="11">
                  <c:v>0.310361</c:v>
                </c:pt>
                <c:pt idx="12">
                  <c:v>0.31239699999999998</c:v>
                </c:pt>
                <c:pt idx="13">
                  <c:v>0.31443399999999999</c:v>
                </c:pt>
                <c:pt idx="14">
                  <c:v>0.315828</c:v>
                </c:pt>
                <c:pt idx="15">
                  <c:v>0.317222</c:v>
                </c:pt>
                <c:pt idx="16">
                  <c:v>0.32180300000000001</c:v>
                </c:pt>
                <c:pt idx="17">
                  <c:v>0.32638400000000001</c:v>
                </c:pt>
                <c:pt idx="18">
                  <c:v>0.33094899999999999</c:v>
                </c:pt>
                <c:pt idx="19">
                  <c:v>0.33551399999999998</c:v>
                </c:pt>
                <c:pt idx="20">
                  <c:v>0.34010099999999999</c:v>
                </c:pt>
                <c:pt idx="21">
                  <c:v>0.34468799999999999</c:v>
                </c:pt>
                <c:pt idx="22">
                  <c:v>0.349302</c:v>
                </c:pt>
                <c:pt idx="23">
                  <c:v>0.35391600000000001</c:v>
                </c:pt>
                <c:pt idx="24">
                  <c:v>0.35845399999999999</c:v>
                </c:pt>
                <c:pt idx="25">
                  <c:v>0.36299199999999998</c:v>
                </c:pt>
                <c:pt idx="26">
                  <c:v>0.36722100000000002</c:v>
                </c:pt>
                <c:pt idx="27">
                  <c:v>0.37145</c:v>
                </c:pt>
                <c:pt idx="28">
                  <c:v>0.37067600000000001</c:v>
                </c:pt>
                <c:pt idx="29">
                  <c:v>0.36990200000000001</c:v>
                </c:pt>
                <c:pt idx="30">
                  <c:v>0.37281999999999998</c:v>
                </c:pt>
                <c:pt idx="31">
                  <c:v>0.37573699999999999</c:v>
                </c:pt>
                <c:pt idx="32">
                  <c:v>0.37567699999999998</c:v>
                </c:pt>
                <c:pt idx="33">
                  <c:v>0.37561600000000001</c:v>
                </c:pt>
                <c:pt idx="34">
                  <c:v>0.37975799999999998</c:v>
                </c:pt>
                <c:pt idx="35">
                  <c:v>0.38390099999999999</c:v>
                </c:pt>
                <c:pt idx="36">
                  <c:v>0.38797900000000002</c:v>
                </c:pt>
                <c:pt idx="37">
                  <c:v>0.39205600000000002</c:v>
                </c:pt>
                <c:pt idx="38">
                  <c:v>0.396096</c:v>
                </c:pt>
                <c:pt idx="39">
                  <c:v>0.40013500000000002</c:v>
                </c:pt>
                <c:pt idx="40">
                  <c:v>0.404115</c:v>
                </c:pt>
                <c:pt idx="41">
                  <c:v>0.40809499999999999</c:v>
                </c:pt>
                <c:pt idx="42">
                  <c:v>0.41200199999999998</c:v>
                </c:pt>
                <c:pt idx="43">
                  <c:v>0.41591</c:v>
                </c:pt>
                <c:pt idx="44">
                  <c:v>0.41975299999999999</c:v>
                </c:pt>
                <c:pt idx="45">
                  <c:v>0.423597</c:v>
                </c:pt>
                <c:pt idx="46">
                  <c:v>0.42189599999999999</c:v>
                </c:pt>
                <c:pt idx="47">
                  <c:v>0.42019400000000001</c:v>
                </c:pt>
                <c:pt idx="48">
                  <c:v>0.42388199999999998</c:v>
                </c:pt>
                <c:pt idx="49">
                  <c:v>0.42756899999999998</c:v>
                </c:pt>
                <c:pt idx="50">
                  <c:v>0.43108800000000003</c:v>
                </c:pt>
                <c:pt idx="51">
                  <c:v>0.43460700000000002</c:v>
                </c:pt>
                <c:pt idx="52">
                  <c:v>0.43785800000000002</c:v>
                </c:pt>
                <c:pt idx="53">
                  <c:v>0.44111</c:v>
                </c:pt>
                <c:pt idx="54">
                  <c:v>0.443888</c:v>
                </c:pt>
                <c:pt idx="55">
                  <c:v>0.44666699999999998</c:v>
                </c:pt>
                <c:pt idx="56">
                  <c:v>0.44871899999999998</c:v>
                </c:pt>
                <c:pt idx="57">
                  <c:v>0.45077099999999998</c:v>
                </c:pt>
                <c:pt idx="58">
                  <c:v>0.448577</c:v>
                </c:pt>
                <c:pt idx="59">
                  <c:v>0.44638299999999997</c:v>
                </c:pt>
                <c:pt idx="60">
                  <c:v>0.44976500000000003</c:v>
                </c:pt>
                <c:pt idx="61">
                  <c:v>0.45314700000000002</c:v>
                </c:pt>
                <c:pt idx="62">
                  <c:v>0.45643800000000001</c:v>
                </c:pt>
                <c:pt idx="63">
                  <c:v>0.45973000000000003</c:v>
                </c:pt>
                <c:pt idx="64">
                  <c:v>0.46293499999999999</c:v>
                </c:pt>
                <c:pt idx="65">
                  <c:v>0.46614</c:v>
                </c:pt>
                <c:pt idx="66">
                  <c:v>0.46924399999999999</c:v>
                </c:pt>
                <c:pt idx="67">
                  <c:v>0.47234900000000002</c:v>
                </c:pt>
                <c:pt idx="68">
                  <c:v>0.47537099999999999</c:v>
                </c:pt>
                <c:pt idx="69">
                  <c:v>0.47839199999999998</c:v>
                </c:pt>
                <c:pt idx="70">
                  <c:v>0.48135</c:v>
                </c:pt>
                <c:pt idx="71">
                  <c:v>0.48430800000000002</c:v>
                </c:pt>
                <c:pt idx="72">
                  <c:v>0.48719800000000002</c:v>
                </c:pt>
                <c:pt idx="73">
                  <c:v>0.49008699999999999</c:v>
                </c:pt>
                <c:pt idx="74">
                  <c:v>0.486091</c:v>
                </c:pt>
                <c:pt idx="75">
                  <c:v>0.48209600000000002</c:v>
                </c:pt>
                <c:pt idx="76">
                  <c:v>0.48481999999999997</c:v>
                </c:pt>
                <c:pt idx="77">
                  <c:v>0.48754399999999998</c:v>
                </c:pt>
                <c:pt idx="78">
                  <c:v>0.49012899999999998</c:v>
                </c:pt>
                <c:pt idx="79">
                  <c:v>0.49271300000000001</c:v>
                </c:pt>
                <c:pt idx="80">
                  <c:v>0.49517299999999997</c:v>
                </c:pt>
                <c:pt idx="81">
                  <c:v>0.49763200000000002</c:v>
                </c:pt>
                <c:pt idx="82">
                  <c:v>0.49997200000000003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FC-4727-A67D-804D1457E4C3}"/>
            </c:ext>
          </c:extLst>
        </c:ser>
        <c:ser>
          <c:idx val="3"/>
          <c:order val="3"/>
          <c:tx>
            <c:strRef>
              <c:f>'Coupling 1.2"'!$E$10</c:f>
              <c:strCache>
                <c:ptCount val="1"/>
                <c:pt idx="0">
                  <c:v>  I=12 - HAF</c:v>
                </c:pt>
              </c:strCache>
            </c:strRef>
          </c:tx>
          <c:spPr>
            <a:ln w="255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1.2"'!$A$11:$A$93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1.2"'!$E$11:$E$93</c:f>
              <c:numCache>
                <c:formatCode>0.000</c:formatCode>
                <c:ptCount val="83"/>
                <c:pt idx="0">
                  <c:v>0.145092</c:v>
                </c:pt>
                <c:pt idx="1">
                  <c:v>0.14572099999999999</c:v>
                </c:pt>
                <c:pt idx="2">
                  <c:v>0.14635000000000001</c:v>
                </c:pt>
                <c:pt idx="3">
                  <c:v>0.146978</c:v>
                </c:pt>
                <c:pt idx="4">
                  <c:v>0.149755</c:v>
                </c:pt>
                <c:pt idx="5">
                  <c:v>0.152532</c:v>
                </c:pt>
                <c:pt idx="6">
                  <c:v>0.15531</c:v>
                </c:pt>
                <c:pt idx="7">
                  <c:v>0.15808700000000001</c:v>
                </c:pt>
                <c:pt idx="8">
                  <c:v>0.16086400000000001</c:v>
                </c:pt>
                <c:pt idx="9">
                  <c:v>0.16297400000000001</c:v>
                </c:pt>
                <c:pt idx="10">
                  <c:v>0.16508500000000001</c:v>
                </c:pt>
                <c:pt idx="11">
                  <c:v>0.16719500000000001</c:v>
                </c:pt>
                <c:pt idx="12">
                  <c:v>0.16930600000000001</c:v>
                </c:pt>
                <c:pt idx="13">
                  <c:v>0.17141600000000001</c:v>
                </c:pt>
                <c:pt idx="14">
                  <c:v>0.17174200000000001</c:v>
                </c:pt>
                <c:pt idx="15">
                  <c:v>0.172069</c:v>
                </c:pt>
                <c:pt idx="16">
                  <c:v>0.17239499999999999</c:v>
                </c:pt>
                <c:pt idx="17">
                  <c:v>0.17272100000000001</c:v>
                </c:pt>
                <c:pt idx="18">
                  <c:v>0.17304700000000001</c:v>
                </c:pt>
                <c:pt idx="19">
                  <c:v>0.17612800000000001</c:v>
                </c:pt>
                <c:pt idx="20">
                  <c:v>0.17920900000000001</c:v>
                </c:pt>
                <c:pt idx="21">
                  <c:v>0.18229000000000001</c:v>
                </c:pt>
                <c:pt idx="22">
                  <c:v>0.18537100000000001</c:v>
                </c:pt>
                <c:pt idx="23">
                  <c:v>0.18845200000000001</c:v>
                </c:pt>
                <c:pt idx="24">
                  <c:v>0.19139500000000001</c:v>
                </c:pt>
                <c:pt idx="25">
                  <c:v>0.19433900000000001</c:v>
                </c:pt>
                <c:pt idx="26">
                  <c:v>0.19728200000000001</c:v>
                </c:pt>
                <c:pt idx="27">
                  <c:v>0.20022499999999999</c:v>
                </c:pt>
                <c:pt idx="28">
                  <c:v>0.20316799999999999</c:v>
                </c:pt>
                <c:pt idx="29">
                  <c:v>0.20304</c:v>
                </c:pt>
                <c:pt idx="30">
                  <c:v>0.20291100000000001</c:v>
                </c:pt>
                <c:pt idx="31">
                  <c:v>0.20278299999999999</c:v>
                </c:pt>
                <c:pt idx="32">
                  <c:v>0.202654</c:v>
                </c:pt>
                <c:pt idx="33">
                  <c:v>0.20252600000000001</c:v>
                </c:pt>
                <c:pt idx="34">
                  <c:v>0.20325599999999999</c:v>
                </c:pt>
                <c:pt idx="35">
                  <c:v>0.203986</c:v>
                </c:pt>
                <c:pt idx="36">
                  <c:v>0.20471600000000001</c:v>
                </c:pt>
                <c:pt idx="37">
                  <c:v>0.20544499999999999</c:v>
                </c:pt>
                <c:pt idx="38">
                  <c:v>0.206175</c:v>
                </c:pt>
                <c:pt idx="39">
                  <c:v>0.209259</c:v>
                </c:pt>
                <c:pt idx="40">
                  <c:v>0.212343</c:v>
                </c:pt>
                <c:pt idx="41">
                  <c:v>0.21542700000000001</c:v>
                </c:pt>
                <c:pt idx="42">
                  <c:v>0.21851100000000001</c:v>
                </c:pt>
                <c:pt idx="43">
                  <c:v>0.22159499999999999</c:v>
                </c:pt>
                <c:pt idx="44">
                  <c:v>0.221604</c:v>
                </c:pt>
                <c:pt idx="45">
                  <c:v>0.221612</c:v>
                </c:pt>
                <c:pt idx="46">
                  <c:v>0.22162000000000001</c:v>
                </c:pt>
                <c:pt idx="47">
                  <c:v>0.22162799999999999</c:v>
                </c:pt>
                <c:pt idx="48">
                  <c:v>0.221636</c:v>
                </c:pt>
                <c:pt idx="49">
                  <c:v>0.22448499999999999</c:v>
                </c:pt>
                <c:pt idx="50">
                  <c:v>0.22733300000000001</c:v>
                </c:pt>
                <c:pt idx="51">
                  <c:v>0.230181</c:v>
                </c:pt>
                <c:pt idx="52">
                  <c:v>0.23302899999999999</c:v>
                </c:pt>
                <c:pt idx="53">
                  <c:v>0.235877</c:v>
                </c:pt>
                <c:pt idx="54">
                  <c:v>0.23805299999999999</c:v>
                </c:pt>
                <c:pt idx="55">
                  <c:v>0.240228</c:v>
                </c:pt>
                <c:pt idx="56">
                  <c:v>0.24240300000000001</c:v>
                </c:pt>
                <c:pt idx="57">
                  <c:v>0.24457899999999999</c:v>
                </c:pt>
                <c:pt idx="58">
                  <c:v>0.246754</c:v>
                </c:pt>
                <c:pt idx="59">
                  <c:v>0.24695700000000001</c:v>
                </c:pt>
                <c:pt idx="60">
                  <c:v>0.24716099999999999</c:v>
                </c:pt>
                <c:pt idx="61">
                  <c:v>0.247364</c:v>
                </c:pt>
                <c:pt idx="62">
                  <c:v>0.24756800000000001</c:v>
                </c:pt>
                <c:pt idx="63">
                  <c:v>0.24777099999999999</c:v>
                </c:pt>
                <c:pt idx="64">
                  <c:v>0.25092799999999998</c:v>
                </c:pt>
                <c:pt idx="65">
                  <c:v>0.25408500000000001</c:v>
                </c:pt>
                <c:pt idx="66">
                  <c:v>0.25724200000000003</c:v>
                </c:pt>
                <c:pt idx="67">
                  <c:v>0.26039899999999999</c:v>
                </c:pt>
                <c:pt idx="68">
                  <c:v>0.26355699999999999</c:v>
                </c:pt>
                <c:pt idx="69">
                  <c:v>0.26665299999999997</c:v>
                </c:pt>
                <c:pt idx="70">
                  <c:v>0.26974799999999999</c:v>
                </c:pt>
                <c:pt idx="71">
                  <c:v>0.27284399999999998</c:v>
                </c:pt>
                <c:pt idx="72">
                  <c:v>0.27594000000000002</c:v>
                </c:pt>
                <c:pt idx="73">
                  <c:v>0.27903600000000001</c:v>
                </c:pt>
                <c:pt idx="74">
                  <c:v>0.27829399999999999</c:v>
                </c:pt>
                <c:pt idx="75">
                  <c:v>0.27755200000000002</c:v>
                </c:pt>
                <c:pt idx="76">
                  <c:v>0.27680900000000003</c:v>
                </c:pt>
                <c:pt idx="77">
                  <c:v>0.27606700000000001</c:v>
                </c:pt>
                <c:pt idx="78">
                  <c:v>0.27532499999999999</c:v>
                </c:pt>
                <c:pt idx="79">
                  <c:v>0.27807399999999999</c:v>
                </c:pt>
                <c:pt idx="80">
                  <c:v>0.28082299999999999</c:v>
                </c:pt>
                <c:pt idx="81">
                  <c:v>0.28357300000000002</c:v>
                </c:pt>
                <c:pt idx="82">
                  <c:v>0.28632200000000002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FC-4727-A67D-804D1457E4C3}"/>
            </c:ext>
          </c:extLst>
        </c:ser>
        <c:ser>
          <c:idx val="4"/>
          <c:order val="4"/>
          <c:tx>
            <c:strRef>
              <c:f>'Coupling 1.2"'!$F$10</c:f>
              <c:strCache>
                <c:ptCount val="1"/>
                <c:pt idx="0">
                  <c:v>  I=  9 - HEF</c:v>
                </c:pt>
              </c:strCache>
            </c:strRef>
          </c:tx>
          <c:spPr>
            <a:ln w="25560">
              <a:solidFill>
                <a:srgbClr val="9BBB59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1.2"'!$A$11:$A$93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1.2"'!$F$11:$F$93</c:f>
              <c:numCache>
                <c:formatCode>0.000</c:formatCode>
                <c:ptCount val="83"/>
                <c:pt idx="0">
                  <c:v>0.63849599999999995</c:v>
                </c:pt>
                <c:pt idx="1">
                  <c:v>0.64063800000000004</c:v>
                </c:pt>
                <c:pt idx="2">
                  <c:v>0.642764</c:v>
                </c:pt>
                <c:pt idx="3">
                  <c:v>0.64487300000000003</c:v>
                </c:pt>
                <c:pt idx="4">
                  <c:v>0.64696500000000001</c:v>
                </c:pt>
                <c:pt idx="5">
                  <c:v>0.64904200000000001</c:v>
                </c:pt>
                <c:pt idx="6">
                  <c:v>0.65110199999999996</c:v>
                </c:pt>
                <c:pt idx="7">
                  <c:v>0.65314499999999998</c:v>
                </c:pt>
                <c:pt idx="8">
                  <c:v>0.65517300000000001</c:v>
                </c:pt>
                <c:pt idx="9">
                  <c:v>0.65718299999999996</c:v>
                </c:pt>
                <c:pt idx="10">
                  <c:v>0.65917800000000004</c:v>
                </c:pt>
                <c:pt idx="11">
                  <c:v>0.66115599999999997</c:v>
                </c:pt>
                <c:pt idx="12">
                  <c:v>0.66311799999999999</c:v>
                </c:pt>
                <c:pt idx="13">
                  <c:v>0.66506299999999996</c:v>
                </c:pt>
                <c:pt idx="14">
                  <c:v>0.66699200000000003</c:v>
                </c:pt>
                <c:pt idx="15">
                  <c:v>0.66890499999999997</c:v>
                </c:pt>
                <c:pt idx="16">
                  <c:v>0.67080099999999998</c:v>
                </c:pt>
                <c:pt idx="17">
                  <c:v>0.67268099999999997</c:v>
                </c:pt>
                <c:pt idx="18">
                  <c:v>0.67454400000000003</c:v>
                </c:pt>
                <c:pt idx="19">
                  <c:v>0.67639099999999996</c:v>
                </c:pt>
                <c:pt idx="20">
                  <c:v>0.67822199999999999</c:v>
                </c:pt>
                <c:pt idx="21">
                  <c:v>0.68003599999999997</c:v>
                </c:pt>
                <c:pt idx="22">
                  <c:v>0.68183400000000005</c:v>
                </c:pt>
                <c:pt idx="23">
                  <c:v>0.683616</c:v>
                </c:pt>
                <c:pt idx="24">
                  <c:v>0.68538100000000002</c:v>
                </c:pt>
                <c:pt idx="25">
                  <c:v>0.68713000000000002</c:v>
                </c:pt>
                <c:pt idx="26">
                  <c:v>0.68886199999999997</c:v>
                </c:pt>
                <c:pt idx="27">
                  <c:v>0.69057900000000005</c:v>
                </c:pt>
                <c:pt idx="28">
                  <c:v>0.69227799999999995</c:v>
                </c:pt>
                <c:pt idx="29">
                  <c:v>0.69396199999999997</c:v>
                </c:pt>
                <c:pt idx="30">
                  <c:v>0.69562900000000005</c:v>
                </c:pt>
                <c:pt idx="31">
                  <c:v>0.69727899999999998</c:v>
                </c:pt>
                <c:pt idx="32">
                  <c:v>0.69891300000000001</c:v>
                </c:pt>
                <c:pt idx="33">
                  <c:v>0.70053100000000001</c:v>
                </c:pt>
                <c:pt idx="34">
                  <c:v>0.70213300000000001</c:v>
                </c:pt>
                <c:pt idx="35">
                  <c:v>0.70371799999999995</c:v>
                </c:pt>
                <c:pt idx="36">
                  <c:v>0.70528599999999997</c:v>
                </c:pt>
                <c:pt idx="37">
                  <c:v>0.706839</c:v>
                </c:pt>
                <c:pt idx="38">
                  <c:v>0.70837499999999998</c:v>
                </c:pt>
                <c:pt idx="39">
                  <c:v>0.70989400000000002</c:v>
                </c:pt>
                <c:pt idx="40">
                  <c:v>0.71139699999999995</c:v>
                </c:pt>
                <c:pt idx="41">
                  <c:v>0.71288399999999996</c:v>
                </c:pt>
                <c:pt idx="42">
                  <c:v>0.71435499999999996</c:v>
                </c:pt>
                <c:pt idx="43">
                  <c:v>0.71580900000000003</c:v>
                </c:pt>
                <c:pt idx="44">
                  <c:v>0.71724600000000005</c:v>
                </c:pt>
                <c:pt idx="45">
                  <c:v>0.71866799999999997</c:v>
                </c:pt>
                <c:pt idx="46">
                  <c:v>0.72007299999999996</c:v>
                </c:pt>
                <c:pt idx="47">
                  <c:v>0.72146100000000002</c:v>
                </c:pt>
                <c:pt idx="48">
                  <c:v>0.72283399999999998</c:v>
                </c:pt>
                <c:pt idx="49">
                  <c:v>0.72418899999999997</c:v>
                </c:pt>
                <c:pt idx="50">
                  <c:v>0.72552899999999998</c:v>
                </c:pt>
                <c:pt idx="51">
                  <c:v>0.72685200000000005</c:v>
                </c:pt>
                <c:pt idx="52">
                  <c:v>0.728159</c:v>
                </c:pt>
                <c:pt idx="53">
                  <c:v>0.72944900000000001</c:v>
                </c:pt>
                <c:pt idx="54">
                  <c:v>0.73072300000000001</c:v>
                </c:pt>
                <c:pt idx="55">
                  <c:v>0.73197999999999996</c:v>
                </c:pt>
                <c:pt idx="56">
                  <c:v>0.73322100000000001</c:v>
                </c:pt>
                <c:pt idx="57">
                  <c:v>0.73444600000000004</c:v>
                </c:pt>
                <c:pt idx="58">
                  <c:v>0.73565499999999995</c:v>
                </c:pt>
                <c:pt idx="59">
                  <c:v>0.73684700000000003</c:v>
                </c:pt>
                <c:pt idx="60">
                  <c:v>0.73802199999999996</c:v>
                </c:pt>
                <c:pt idx="61">
                  <c:v>0.73918200000000001</c:v>
                </c:pt>
                <c:pt idx="62">
                  <c:v>0.74032500000000001</c:v>
                </c:pt>
                <c:pt idx="63">
                  <c:v>0.74145099999999997</c:v>
                </c:pt>
                <c:pt idx="64">
                  <c:v>0.74256100000000003</c:v>
                </c:pt>
                <c:pt idx="65">
                  <c:v>0.74365499999999995</c:v>
                </c:pt>
                <c:pt idx="66">
                  <c:v>0.74473299999999998</c:v>
                </c:pt>
                <c:pt idx="67">
                  <c:v>0.74579399999999996</c:v>
                </c:pt>
                <c:pt idx="68">
                  <c:v>0.746838</c:v>
                </c:pt>
                <c:pt idx="69">
                  <c:v>0.74786699999999995</c:v>
                </c:pt>
                <c:pt idx="70">
                  <c:v>0.74887899999999996</c:v>
                </c:pt>
                <c:pt idx="71">
                  <c:v>0.74987400000000004</c:v>
                </c:pt>
                <c:pt idx="72">
                  <c:v>0.75085299999999999</c:v>
                </c:pt>
                <c:pt idx="73">
                  <c:v>0.75181600000000004</c:v>
                </c:pt>
                <c:pt idx="74">
                  <c:v>0.75276200000000004</c:v>
                </c:pt>
                <c:pt idx="75">
                  <c:v>0.75369200000000003</c:v>
                </c:pt>
                <c:pt idx="76">
                  <c:v>0.754606</c:v>
                </c:pt>
                <c:pt idx="77">
                  <c:v>0.75550300000000004</c:v>
                </c:pt>
                <c:pt idx="78">
                  <c:v>0.75638399999999995</c:v>
                </c:pt>
                <c:pt idx="79">
                  <c:v>0.75724899999999995</c:v>
                </c:pt>
                <c:pt idx="80">
                  <c:v>0.75809700000000002</c:v>
                </c:pt>
                <c:pt idx="81">
                  <c:v>0.75892899999999996</c:v>
                </c:pt>
                <c:pt idx="82" formatCode="General">
                  <c:v>0.75974399999999997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FC-4727-A67D-804D1457E4C3}"/>
            </c:ext>
          </c:extLst>
        </c:ser>
        <c:ser>
          <c:idx val="5"/>
          <c:order val="5"/>
          <c:tx>
            <c:strRef>
              <c:f>'Coupling 1.2"'!$G$10</c:f>
              <c:strCache>
                <c:ptCount val="1"/>
                <c:pt idx="0">
                  <c:v>  I=10 - HEF</c:v>
                </c:pt>
              </c:strCache>
            </c:strRef>
          </c:tx>
          <c:spPr>
            <a:ln w="25560">
              <a:solidFill>
                <a:srgbClr val="4F81BD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1.2"'!$A$11:$A$93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1.2"'!$G$11:$G$93</c:f>
              <c:numCache>
                <c:formatCode>0.000</c:formatCode>
                <c:ptCount val="83"/>
                <c:pt idx="0">
                  <c:v>0.611514</c:v>
                </c:pt>
                <c:pt idx="1">
                  <c:v>0.61346100000000003</c:v>
                </c:pt>
                <c:pt idx="2">
                  <c:v>0.61539500000000003</c:v>
                </c:pt>
                <c:pt idx="3">
                  <c:v>0.617317</c:v>
                </c:pt>
                <c:pt idx="4">
                  <c:v>0.61922699999999997</c:v>
                </c:pt>
                <c:pt idx="5">
                  <c:v>0.62112500000000004</c:v>
                </c:pt>
                <c:pt idx="6">
                  <c:v>0.62301200000000001</c:v>
                </c:pt>
                <c:pt idx="7">
                  <c:v>0.62488600000000005</c:v>
                </c:pt>
                <c:pt idx="8">
                  <c:v>0.62674799999999997</c:v>
                </c:pt>
                <c:pt idx="9">
                  <c:v>0.62859799999999999</c:v>
                </c:pt>
                <c:pt idx="10">
                  <c:v>0.63043700000000003</c:v>
                </c:pt>
                <c:pt idx="11">
                  <c:v>0.63226300000000002</c:v>
                </c:pt>
                <c:pt idx="12">
                  <c:v>0.634077</c:v>
                </c:pt>
                <c:pt idx="13">
                  <c:v>0.63588</c:v>
                </c:pt>
                <c:pt idx="14">
                  <c:v>0.63766999999999996</c:v>
                </c:pt>
                <c:pt idx="15">
                  <c:v>0.63944900000000005</c:v>
                </c:pt>
                <c:pt idx="16">
                  <c:v>0.64121499999999998</c:v>
                </c:pt>
                <c:pt idx="17">
                  <c:v>0.64297000000000004</c:v>
                </c:pt>
                <c:pt idx="18">
                  <c:v>0.64471199999999995</c:v>
                </c:pt>
                <c:pt idx="19">
                  <c:v>0.64644299999999999</c:v>
                </c:pt>
                <c:pt idx="20">
                  <c:v>0.64816099999999999</c:v>
                </c:pt>
                <c:pt idx="21">
                  <c:v>0.649868</c:v>
                </c:pt>
                <c:pt idx="22">
                  <c:v>0.65156199999999997</c:v>
                </c:pt>
                <c:pt idx="23">
                  <c:v>0.65324499999999996</c:v>
                </c:pt>
                <c:pt idx="24">
                  <c:v>0.65491500000000002</c:v>
                </c:pt>
                <c:pt idx="25">
                  <c:v>0.65657399999999999</c:v>
                </c:pt>
                <c:pt idx="26">
                  <c:v>0.65822099999999995</c:v>
                </c:pt>
                <c:pt idx="27">
                  <c:v>0.65985499999999997</c:v>
                </c:pt>
                <c:pt idx="28">
                  <c:v>0.66147800000000001</c:v>
                </c:pt>
                <c:pt idx="29">
                  <c:v>0.66308900000000004</c:v>
                </c:pt>
                <c:pt idx="30">
                  <c:v>0.66468700000000003</c:v>
                </c:pt>
                <c:pt idx="31">
                  <c:v>0.66627400000000003</c:v>
                </c:pt>
                <c:pt idx="32">
                  <c:v>0.66784900000000003</c:v>
                </c:pt>
                <c:pt idx="33">
                  <c:v>0.66941200000000001</c:v>
                </c:pt>
                <c:pt idx="34">
                  <c:v>0.67096199999999995</c:v>
                </c:pt>
                <c:pt idx="35">
                  <c:v>0.67250100000000002</c:v>
                </c:pt>
                <c:pt idx="36">
                  <c:v>0.67402799999999996</c:v>
                </c:pt>
                <c:pt idx="37">
                  <c:v>0.675543</c:v>
                </c:pt>
                <c:pt idx="38">
                  <c:v>0.67704600000000004</c:v>
                </c:pt>
                <c:pt idx="39">
                  <c:v>0.67853699999999995</c:v>
                </c:pt>
                <c:pt idx="40">
                  <c:v>0.68001500000000004</c:v>
                </c:pt>
                <c:pt idx="41">
                  <c:v>0.68148200000000003</c:v>
                </c:pt>
                <c:pt idx="42">
                  <c:v>0.68293700000000002</c:v>
                </c:pt>
                <c:pt idx="43">
                  <c:v>0.68437999999999999</c:v>
                </c:pt>
                <c:pt idx="44">
                  <c:v>0.68581099999999995</c:v>
                </c:pt>
                <c:pt idx="45">
                  <c:v>0.68723000000000001</c:v>
                </c:pt>
                <c:pt idx="46">
                  <c:v>0.68863700000000005</c:v>
                </c:pt>
                <c:pt idx="47">
                  <c:v>0.69003199999999998</c:v>
                </c:pt>
                <c:pt idx="48">
                  <c:v>0.691415</c:v>
                </c:pt>
                <c:pt idx="49">
                  <c:v>0.69278600000000001</c:v>
                </c:pt>
                <c:pt idx="50">
                  <c:v>0.69414600000000004</c:v>
                </c:pt>
                <c:pt idx="51">
                  <c:v>0.69549300000000003</c:v>
                </c:pt>
                <c:pt idx="52">
                  <c:v>0.696828</c:v>
                </c:pt>
                <c:pt idx="53">
                  <c:v>0.69815099999999997</c:v>
                </c:pt>
                <c:pt idx="54">
                  <c:v>0.69946200000000003</c:v>
                </c:pt>
                <c:pt idx="55">
                  <c:v>0.70076099999999997</c:v>
                </c:pt>
                <c:pt idx="56">
                  <c:v>0.70204900000000003</c:v>
                </c:pt>
                <c:pt idx="57">
                  <c:v>0.70332399999999995</c:v>
                </c:pt>
                <c:pt idx="58">
                  <c:v>0.70458699999999996</c:v>
                </c:pt>
                <c:pt idx="59">
                  <c:v>0.70583799999999997</c:v>
                </c:pt>
                <c:pt idx="60">
                  <c:v>0.70707799999999998</c:v>
                </c:pt>
                <c:pt idx="61">
                  <c:v>0.70830499999999996</c:v>
                </c:pt>
                <c:pt idx="62">
                  <c:v>0.70952000000000004</c:v>
                </c:pt>
                <c:pt idx="63">
                  <c:v>0.71072400000000002</c:v>
                </c:pt>
                <c:pt idx="64">
                  <c:v>0.71191499999999996</c:v>
                </c:pt>
                <c:pt idx="65">
                  <c:v>0.71309400000000001</c:v>
                </c:pt>
                <c:pt idx="66">
                  <c:v>0.71426199999999995</c:v>
                </c:pt>
                <c:pt idx="67">
                  <c:v>0.71541699999999997</c:v>
                </c:pt>
                <c:pt idx="68">
                  <c:v>0.716561</c:v>
                </c:pt>
                <c:pt idx="69">
                  <c:v>0.717692</c:v>
                </c:pt>
                <c:pt idx="70">
                  <c:v>0.71881200000000001</c:v>
                </c:pt>
                <c:pt idx="71">
                  <c:v>0.71991899999999998</c:v>
                </c:pt>
                <c:pt idx="72">
                  <c:v>0.72101499999999996</c:v>
                </c:pt>
                <c:pt idx="73">
                  <c:v>0.72209800000000002</c:v>
                </c:pt>
                <c:pt idx="74">
                  <c:v>0.72316999999999998</c:v>
                </c:pt>
                <c:pt idx="75">
                  <c:v>0.72422900000000001</c:v>
                </c:pt>
                <c:pt idx="76">
                  <c:v>0.72527699999999995</c:v>
                </c:pt>
                <c:pt idx="77">
                  <c:v>0.72631299999999999</c:v>
                </c:pt>
                <c:pt idx="78">
                  <c:v>0.72733599999999998</c:v>
                </c:pt>
                <c:pt idx="79">
                  <c:v>0.728348</c:v>
                </c:pt>
                <c:pt idx="80">
                  <c:v>0.729348</c:v>
                </c:pt>
                <c:pt idx="81">
                  <c:v>0.73033499999999996</c:v>
                </c:pt>
                <c:pt idx="82">
                  <c:v>0.73131100000000004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FC-4727-A67D-804D1457E4C3}"/>
            </c:ext>
          </c:extLst>
        </c:ser>
        <c:ser>
          <c:idx val="6"/>
          <c:order val="6"/>
          <c:tx>
            <c:strRef>
              <c:f>'Coupling 1.2"'!$H$10</c:f>
              <c:strCache>
                <c:ptCount val="1"/>
                <c:pt idx="0">
                  <c:v>  I=11 - HEF</c:v>
                </c:pt>
              </c:strCache>
            </c:strRef>
          </c:tx>
          <c:spPr>
            <a:ln w="25560">
              <a:solidFill>
                <a:srgbClr val="F79646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1.2"'!$A$11:$A$93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1.2"'!$H$11:$H$93</c:f>
              <c:numCache>
                <c:formatCode>0.000</c:formatCode>
                <c:ptCount val="83"/>
                <c:pt idx="0">
                  <c:v>0.55996400000000002</c:v>
                </c:pt>
                <c:pt idx="1">
                  <c:v>0.56177200000000005</c:v>
                </c:pt>
                <c:pt idx="2">
                  <c:v>0.56356899999999999</c:v>
                </c:pt>
                <c:pt idx="3">
                  <c:v>0.565357</c:v>
                </c:pt>
                <c:pt idx="4">
                  <c:v>0.56713400000000003</c:v>
                </c:pt>
                <c:pt idx="5">
                  <c:v>0.56890200000000002</c:v>
                </c:pt>
                <c:pt idx="6">
                  <c:v>0.57065999999999995</c:v>
                </c:pt>
                <c:pt idx="7">
                  <c:v>0.57240899999999995</c:v>
                </c:pt>
                <c:pt idx="8">
                  <c:v>0.57414699999999996</c:v>
                </c:pt>
                <c:pt idx="9">
                  <c:v>0.57587500000000003</c:v>
                </c:pt>
                <c:pt idx="10">
                  <c:v>0.57759400000000005</c:v>
                </c:pt>
                <c:pt idx="11">
                  <c:v>0.57930300000000001</c:v>
                </c:pt>
                <c:pt idx="12">
                  <c:v>0.58100200000000002</c:v>
                </c:pt>
                <c:pt idx="13">
                  <c:v>0.58269099999999996</c:v>
                </c:pt>
                <c:pt idx="14">
                  <c:v>0.58436999999999995</c:v>
                </c:pt>
                <c:pt idx="15">
                  <c:v>0.58604000000000001</c:v>
                </c:pt>
                <c:pt idx="16">
                  <c:v>0.58769899999999997</c:v>
                </c:pt>
                <c:pt idx="17">
                  <c:v>0.58934900000000001</c:v>
                </c:pt>
                <c:pt idx="18">
                  <c:v>0.59098899999999999</c:v>
                </c:pt>
                <c:pt idx="19">
                  <c:v>0.59261900000000001</c:v>
                </c:pt>
                <c:pt idx="20">
                  <c:v>0.59423899999999996</c:v>
                </c:pt>
                <c:pt idx="21">
                  <c:v>0.59584899999999996</c:v>
                </c:pt>
                <c:pt idx="22">
                  <c:v>0.59745000000000004</c:v>
                </c:pt>
                <c:pt idx="23">
                  <c:v>0.59904000000000002</c:v>
                </c:pt>
                <c:pt idx="24">
                  <c:v>0.60062099999999996</c:v>
                </c:pt>
                <c:pt idx="25">
                  <c:v>0.60219199999999995</c:v>
                </c:pt>
                <c:pt idx="26">
                  <c:v>0.60375299999999998</c:v>
                </c:pt>
                <c:pt idx="27">
                  <c:v>0.60530399999999995</c:v>
                </c:pt>
                <c:pt idx="28">
                  <c:v>0.606846</c:v>
                </c:pt>
                <c:pt idx="29">
                  <c:v>0.60837699999999995</c:v>
                </c:pt>
                <c:pt idx="30">
                  <c:v>0.60989899999999997</c:v>
                </c:pt>
                <c:pt idx="31">
                  <c:v>0.61141100000000004</c:v>
                </c:pt>
                <c:pt idx="32">
                  <c:v>0.61291300000000004</c:v>
                </c:pt>
                <c:pt idx="33">
                  <c:v>0.61440499999999998</c:v>
                </c:pt>
                <c:pt idx="34">
                  <c:v>0.61588699999999996</c:v>
                </c:pt>
                <c:pt idx="35">
                  <c:v>0.61736000000000002</c:v>
                </c:pt>
                <c:pt idx="36">
                  <c:v>0.61882300000000001</c:v>
                </c:pt>
                <c:pt idx="37">
                  <c:v>0.62027500000000002</c:v>
                </c:pt>
                <c:pt idx="38">
                  <c:v>0.62171799999999999</c:v>
                </c:pt>
                <c:pt idx="39">
                  <c:v>0.62315100000000001</c:v>
                </c:pt>
                <c:pt idx="40">
                  <c:v>0.62457399999999996</c:v>
                </c:pt>
                <c:pt idx="41">
                  <c:v>0.62598799999999999</c:v>
                </c:pt>
                <c:pt idx="42">
                  <c:v>0.62739100000000003</c:v>
                </c:pt>
                <c:pt idx="43">
                  <c:v>0.62878500000000004</c:v>
                </c:pt>
                <c:pt idx="44">
                  <c:v>0.63016899999999998</c:v>
                </c:pt>
                <c:pt idx="45">
                  <c:v>0.63154299999999997</c:v>
                </c:pt>
                <c:pt idx="46">
                  <c:v>0.632907</c:v>
                </c:pt>
                <c:pt idx="47">
                  <c:v>0.63426099999999996</c:v>
                </c:pt>
                <c:pt idx="48">
                  <c:v>0.635606</c:v>
                </c:pt>
                <c:pt idx="49">
                  <c:v>0.63693999999999995</c:v>
                </c:pt>
                <c:pt idx="50">
                  <c:v>0.63826499999999997</c:v>
                </c:pt>
                <c:pt idx="51">
                  <c:v>0.63958000000000004</c:v>
                </c:pt>
                <c:pt idx="52">
                  <c:v>0.64088500000000004</c:v>
                </c:pt>
                <c:pt idx="53">
                  <c:v>0.64217999999999997</c:v>
                </c:pt>
                <c:pt idx="54">
                  <c:v>0.64346599999999998</c:v>
                </c:pt>
                <c:pt idx="55">
                  <c:v>0.64474100000000001</c:v>
                </c:pt>
                <c:pt idx="56">
                  <c:v>0.646007</c:v>
                </c:pt>
                <c:pt idx="57">
                  <c:v>0.64726300000000003</c:v>
                </c:pt>
                <c:pt idx="58">
                  <c:v>0.64850799999999997</c:v>
                </c:pt>
                <c:pt idx="59">
                  <c:v>0.64974500000000002</c:v>
                </c:pt>
                <c:pt idx="60">
                  <c:v>0.65097099999999997</c:v>
                </c:pt>
                <c:pt idx="61">
                  <c:v>0.65218699999999996</c:v>
                </c:pt>
                <c:pt idx="62">
                  <c:v>0.65339400000000003</c:v>
                </c:pt>
                <c:pt idx="63">
                  <c:v>0.65459100000000003</c:v>
                </c:pt>
                <c:pt idx="64">
                  <c:v>0.65577700000000005</c:v>
                </c:pt>
                <c:pt idx="65">
                  <c:v>0.65695400000000004</c:v>
                </c:pt>
                <c:pt idx="66">
                  <c:v>0.65812199999999998</c:v>
                </c:pt>
                <c:pt idx="67">
                  <c:v>0.65927899999999995</c:v>
                </c:pt>
                <c:pt idx="68">
                  <c:v>0.66042599999999996</c:v>
                </c:pt>
                <c:pt idx="69">
                  <c:v>0.66156400000000004</c:v>
                </c:pt>
                <c:pt idx="70">
                  <c:v>0.66269199999999995</c:v>
                </c:pt>
                <c:pt idx="71">
                  <c:v>0.66381000000000001</c:v>
                </c:pt>
                <c:pt idx="72">
                  <c:v>0.66491800000000001</c:v>
                </c:pt>
                <c:pt idx="73">
                  <c:v>0.66601600000000005</c:v>
                </c:pt>
                <c:pt idx="74">
                  <c:v>0.66710499999999995</c:v>
                </c:pt>
                <c:pt idx="75">
                  <c:v>0.66818299999999997</c:v>
                </c:pt>
                <c:pt idx="76">
                  <c:v>0.66925199999999996</c:v>
                </c:pt>
                <c:pt idx="77">
                  <c:v>0.67031099999999999</c:v>
                </c:pt>
                <c:pt idx="78">
                  <c:v>0.67135999999999996</c:v>
                </c:pt>
                <c:pt idx="79">
                  <c:v>0.67239899999999997</c:v>
                </c:pt>
                <c:pt idx="80">
                  <c:v>0.67342800000000003</c:v>
                </c:pt>
                <c:pt idx="81">
                  <c:v>0.67444800000000005</c:v>
                </c:pt>
                <c:pt idx="82">
                  <c:v>0.67545699999999997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FC-4727-A67D-804D1457E4C3}"/>
            </c:ext>
          </c:extLst>
        </c:ser>
        <c:ser>
          <c:idx val="7"/>
          <c:order val="7"/>
          <c:tx>
            <c:strRef>
              <c:f>'Coupling 1.2"'!$I$10</c:f>
              <c:strCache>
                <c:ptCount val="1"/>
                <c:pt idx="0">
                  <c:v>  I=12 - HEF</c:v>
                </c:pt>
              </c:strCache>
            </c:strRef>
          </c:tx>
          <c:spPr>
            <a:ln w="25560">
              <a:solidFill>
                <a:srgbClr val="C0504D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'Coupling 1.2"'!$A$11:$A$93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'Coupling 1.2"'!$I$11:$I$93</c:f>
              <c:numCache>
                <c:formatCode>0.000</c:formatCode>
                <c:ptCount val="83"/>
                <c:pt idx="0">
                  <c:v>0.48607</c:v>
                </c:pt>
                <c:pt idx="1">
                  <c:v>0.487792</c:v>
                </c:pt>
                <c:pt idx="2">
                  <c:v>0.48950399999999999</c:v>
                </c:pt>
                <c:pt idx="3">
                  <c:v>0.49120599999999998</c:v>
                </c:pt>
                <c:pt idx="4">
                  <c:v>0.49289699999999997</c:v>
                </c:pt>
                <c:pt idx="5">
                  <c:v>0.49457899999999999</c:v>
                </c:pt>
                <c:pt idx="6">
                  <c:v>0.496251</c:v>
                </c:pt>
                <c:pt idx="7">
                  <c:v>0.49791200000000002</c:v>
                </c:pt>
                <c:pt idx="8">
                  <c:v>0.49956299999999998</c:v>
                </c:pt>
                <c:pt idx="9">
                  <c:v>0.50120399999999998</c:v>
                </c:pt>
                <c:pt idx="10">
                  <c:v>0.50283599999999995</c:v>
                </c:pt>
                <c:pt idx="11">
                  <c:v>0.50445700000000004</c:v>
                </c:pt>
                <c:pt idx="12">
                  <c:v>0.50606700000000004</c:v>
                </c:pt>
                <c:pt idx="13">
                  <c:v>0.50766800000000001</c:v>
                </c:pt>
                <c:pt idx="14">
                  <c:v>0.50925900000000002</c:v>
                </c:pt>
                <c:pt idx="15">
                  <c:v>0.51083900000000004</c:v>
                </c:pt>
                <c:pt idx="16">
                  <c:v>0.51241000000000003</c:v>
                </c:pt>
                <c:pt idx="17">
                  <c:v>0.51397000000000004</c:v>
                </c:pt>
                <c:pt idx="18">
                  <c:v>0.51551999999999998</c:v>
                </c:pt>
                <c:pt idx="19">
                  <c:v>0.51706099999999999</c:v>
                </c:pt>
                <c:pt idx="20">
                  <c:v>0.51859100000000002</c:v>
                </c:pt>
                <c:pt idx="21">
                  <c:v>0.52011099999999999</c:v>
                </c:pt>
                <c:pt idx="22">
                  <c:v>0.52161999999999997</c:v>
                </c:pt>
                <c:pt idx="23">
                  <c:v>0.52312000000000003</c:v>
                </c:pt>
                <c:pt idx="24">
                  <c:v>0.52461000000000002</c:v>
                </c:pt>
                <c:pt idx="25">
                  <c:v>0.52608900000000003</c:v>
                </c:pt>
                <c:pt idx="26">
                  <c:v>0.527559</c:v>
                </c:pt>
                <c:pt idx="27">
                  <c:v>0.52901799999999999</c:v>
                </c:pt>
                <c:pt idx="28">
                  <c:v>0.53046700000000002</c:v>
                </c:pt>
                <c:pt idx="29">
                  <c:v>0.53190599999999999</c:v>
                </c:pt>
                <c:pt idx="30">
                  <c:v>0.533335</c:v>
                </c:pt>
                <c:pt idx="31">
                  <c:v>0.53475399999999995</c:v>
                </c:pt>
                <c:pt idx="32">
                  <c:v>0.53616299999999995</c:v>
                </c:pt>
                <c:pt idx="33">
                  <c:v>0.53756199999999998</c:v>
                </c:pt>
                <c:pt idx="34">
                  <c:v>0.53895000000000004</c:v>
                </c:pt>
                <c:pt idx="35">
                  <c:v>0.54032899999999995</c:v>
                </c:pt>
                <c:pt idx="36">
                  <c:v>0.54169699999999998</c:v>
                </c:pt>
                <c:pt idx="37">
                  <c:v>0.54305499999999995</c:v>
                </c:pt>
                <c:pt idx="38">
                  <c:v>0.544404</c:v>
                </c:pt>
                <c:pt idx="39">
                  <c:v>0.54574199999999995</c:v>
                </c:pt>
                <c:pt idx="40">
                  <c:v>0.54706999999999995</c:v>
                </c:pt>
                <c:pt idx="41">
                  <c:v>0.54838799999999999</c:v>
                </c:pt>
                <c:pt idx="42">
                  <c:v>0.54969500000000004</c:v>
                </c:pt>
                <c:pt idx="43">
                  <c:v>0.55099299999999996</c:v>
                </c:pt>
                <c:pt idx="44">
                  <c:v>0.55227999999999999</c:v>
                </c:pt>
                <c:pt idx="45">
                  <c:v>0.55355799999999999</c:v>
                </c:pt>
                <c:pt idx="46">
                  <c:v>0.55482500000000001</c:v>
                </c:pt>
                <c:pt idx="47">
                  <c:v>0.55608199999999997</c:v>
                </c:pt>
                <c:pt idx="48">
                  <c:v>0.55732999999999999</c:v>
                </c:pt>
                <c:pt idx="49">
                  <c:v>0.55856700000000004</c:v>
                </c:pt>
                <c:pt idx="50">
                  <c:v>0.55979400000000001</c:v>
                </c:pt>
                <c:pt idx="51">
                  <c:v>0.56101000000000001</c:v>
                </c:pt>
                <c:pt idx="52">
                  <c:v>0.56221699999999997</c:v>
                </c:pt>
                <c:pt idx="53">
                  <c:v>0.56341399999999997</c:v>
                </c:pt>
                <c:pt idx="54">
                  <c:v>0.56459999999999999</c:v>
                </c:pt>
                <c:pt idx="55">
                  <c:v>0.56577699999999997</c:v>
                </c:pt>
                <c:pt idx="56">
                  <c:v>0.56694299999999997</c:v>
                </c:pt>
                <c:pt idx="57">
                  <c:v>0.56809900000000002</c:v>
                </c:pt>
                <c:pt idx="58">
                  <c:v>0.569245</c:v>
                </c:pt>
                <c:pt idx="59">
                  <c:v>0.57038100000000003</c:v>
                </c:pt>
                <c:pt idx="60">
                  <c:v>0.57150699999999999</c:v>
                </c:pt>
                <c:pt idx="61">
                  <c:v>0.57262299999999999</c:v>
                </c:pt>
                <c:pt idx="62">
                  <c:v>0.57372800000000002</c:v>
                </c:pt>
                <c:pt idx="63">
                  <c:v>0.574824</c:v>
                </c:pt>
                <c:pt idx="64">
                  <c:v>0.575909</c:v>
                </c:pt>
                <c:pt idx="65">
                  <c:v>0.57698499999999997</c:v>
                </c:pt>
                <c:pt idx="66">
                  <c:v>0.57804999999999995</c:v>
                </c:pt>
                <c:pt idx="67">
                  <c:v>0.57910499999999998</c:v>
                </c:pt>
                <c:pt idx="68">
                  <c:v>0.58015000000000005</c:v>
                </c:pt>
                <c:pt idx="69">
                  <c:v>0.58118499999999995</c:v>
                </c:pt>
                <c:pt idx="70">
                  <c:v>0.58221000000000001</c:v>
                </c:pt>
                <c:pt idx="71">
                  <c:v>0.58322499999999999</c:v>
                </c:pt>
                <c:pt idx="72">
                  <c:v>0.584229</c:v>
                </c:pt>
                <c:pt idx="73">
                  <c:v>0.58522399999999997</c:v>
                </c:pt>
                <c:pt idx="74">
                  <c:v>0.58620799999999995</c:v>
                </c:pt>
                <c:pt idx="75">
                  <c:v>0.58718300000000001</c:v>
                </c:pt>
                <c:pt idx="76">
                  <c:v>0.58814699999999998</c:v>
                </c:pt>
                <c:pt idx="77">
                  <c:v>0.58910099999999999</c:v>
                </c:pt>
                <c:pt idx="78">
                  <c:v>0.59004500000000004</c:v>
                </c:pt>
                <c:pt idx="79">
                  <c:v>0.59097900000000003</c:v>
                </c:pt>
                <c:pt idx="80">
                  <c:v>0.59190299999999996</c:v>
                </c:pt>
                <c:pt idx="81">
                  <c:v>0.59281600000000001</c:v>
                </c:pt>
                <c:pt idx="82">
                  <c:v>0.59372000000000003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FC-4727-A67D-804D1457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18727"/>
        <c:axId val="44193661"/>
      </c:scatterChart>
      <c:valAx>
        <c:axId val="38418727"/>
        <c:scaling>
          <c:orientation val="minMax"/>
          <c:max val="1800"/>
          <c:min val="950"/>
        </c:scaling>
        <c:delete val="0"/>
        <c:axPos val="b"/>
        <c:majorGridlines>
          <c:spPr>
            <a:ln w="324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5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500" b="1" strike="noStrike" spc="-1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44193661"/>
        <c:crosses val="autoZero"/>
        <c:crossBetween val="midCat"/>
        <c:majorUnit val="100"/>
      </c:valAx>
      <c:valAx>
        <c:axId val="44193661"/>
        <c:scaling>
          <c:orientation val="minMax"/>
          <c:max val="0.9"/>
          <c:min val="0"/>
        </c:scaling>
        <c:delete val="0"/>
        <c:axPos val="l"/>
        <c:majorGridlines>
          <c:spPr>
            <a:ln w="324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5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500" b="1" strike="noStrike" spc="-1">
                    <a:solidFill>
                      <a:srgbClr val="000000"/>
                    </a:solidFill>
                    <a:latin typeface="Calibri"/>
                  </a:rPr>
                  <a:t>Average coupling efficiency  i 0.4'' fiber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3841872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0765466620062898"/>
          <c:y val="0.54970099354899504"/>
          <c:w val="0.131951483798805"/>
          <c:h val="0.32063477114334099"/>
        </c:manualLayout>
      </c:layout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sz="1500" b="0" strike="noStrike" spc="-1">
              <a:solidFill>
                <a:srgbClr val="000000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'All, minus coupling'!$B$4</c:f>
              <c:strCache>
                <c:ptCount val="1"/>
                <c:pt idx="0">
                  <c:v>Throughut HAF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'All, minus coupling'!$A$5:$A$87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'All, minus coupling'!$B$5:$B$87</c:f>
              <c:numCache>
                <c:formatCode>0.000</c:formatCode>
                <c:ptCount val="83"/>
                <c:pt idx="0">
                  <c:v>6.1778783001295662E-2</c:v>
                </c:pt>
                <c:pt idx="1">
                  <c:v>6.1778783001295662E-2</c:v>
                </c:pt>
                <c:pt idx="2">
                  <c:v>6.3972082146956655E-2</c:v>
                </c:pt>
                <c:pt idx="3">
                  <c:v>6.5716734454174822E-2</c:v>
                </c:pt>
                <c:pt idx="4">
                  <c:v>6.795974398234228E-2</c:v>
                </c:pt>
                <c:pt idx="5">
                  <c:v>7.0507655740226119E-2</c:v>
                </c:pt>
                <c:pt idx="6">
                  <c:v>7.3593120594425548E-2</c:v>
                </c:pt>
                <c:pt idx="7">
                  <c:v>7.6741519464043409E-2</c:v>
                </c:pt>
                <c:pt idx="8">
                  <c:v>7.9885536559766726E-2</c:v>
                </c:pt>
                <c:pt idx="9">
                  <c:v>8.3070558943451764E-2</c:v>
                </c:pt>
                <c:pt idx="10">
                  <c:v>8.440098526367322E-2</c:v>
                </c:pt>
                <c:pt idx="11">
                  <c:v>8.8743887396781768E-2</c:v>
                </c:pt>
                <c:pt idx="12">
                  <c:v>9.1166218259511947E-2</c:v>
                </c:pt>
                <c:pt idx="13">
                  <c:v>9.3945748460916356E-2</c:v>
                </c:pt>
                <c:pt idx="14">
                  <c:v>9.5943098099768045E-2</c:v>
                </c:pt>
                <c:pt idx="15">
                  <c:v>9.7346057377490067E-2</c:v>
                </c:pt>
                <c:pt idx="16">
                  <c:v>9.6101184650459276E-2</c:v>
                </c:pt>
                <c:pt idx="17">
                  <c:v>9.9450526763680339E-2</c:v>
                </c:pt>
                <c:pt idx="18">
                  <c:v>0.10036442482366879</c:v>
                </c:pt>
                <c:pt idx="19">
                  <c:v>0.101235333016991</c:v>
                </c:pt>
                <c:pt idx="20">
                  <c:v>0.10204785190834276</c:v>
                </c:pt>
                <c:pt idx="21">
                  <c:v>0.10189306510204461</c:v>
                </c:pt>
                <c:pt idx="22">
                  <c:v>0.10248692554613631</c:v>
                </c:pt>
                <c:pt idx="23">
                  <c:v>0.10348285871188681</c:v>
                </c:pt>
                <c:pt idx="24">
                  <c:v>0.10365277465702617</c:v>
                </c:pt>
                <c:pt idx="25">
                  <c:v>0.10473268460473893</c:v>
                </c:pt>
                <c:pt idx="26">
                  <c:v>0.10535849847895588</c:v>
                </c:pt>
                <c:pt idx="27">
                  <c:v>0.10594982302466248</c:v>
                </c:pt>
                <c:pt idx="28">
                  <c:v>0.10683191838213722</c:v>
                </c:pt>
                <c:pt idx="29">
                  <c:v>0.10797587019411875</c:v>
                </c:pt>
                <c:pt idx="30">
                  <c:v>0.10925432715857893</c:v>
                </c:pt>
                <c:pt idx="31">
                  <c:v>0.11066887676202565</c:v>
                </c:pt>
                <c:pt idx="32">
                  <c:v>0.11163441630485149</c:v>
                </c:pt>
                <c:pt idx="33">
                  <c:v>0.11215711194027021</c:v>
                </c:pt>
                <c:pt idx="34">
                  <c:v>0.11316070387862269</c:v>
                </c:pt>
                <c:pt idx="35">
                  <c:v>0.11395995863469974</c:v>
                </c:pt>
                <c:pt idx="36">
                  <c:v>0.1147147486974416</c:v>
                </c:pt>
                <c:pt idx="37">
                  <c:v>0.11500243612754157</c:v>
                </c:pt>
                <c:pt idx="38">
                  <c:v>0.11538238338304327</c:v>
                </c:pt>
                <c:pt idx="39">
                  <c:v>0.1155261934327228</c:v>
                </c:pt>
                <c:pt idx="40">
                  <c:v>0.11480825976901504</c:v>
                </c:pt>
                <c:pt idx="41">
                  <c:v>0.1145318802176097</c:v>
                </c:pt>
                <c:pt idx="42">
                  <c:v>0.11468707630235021</c:v>
                </c:pt>
                <c:pt idx="43">
                  <c:v>0.11432006379932434</c:v>
                </c:pt>
                <c:pt idx="44">
                  <c:v>0.11388930698430909</c:v>
                </c:pt>
                <c:pt idx="45">
                  <c:v>0.11266026475474823</c:v>
                </c:pt>
                <c:pt idx="46">
                  <c:v>0.11408930084356698</c:v>
                </c:pt>
                <c:pt idx="47">
                  <c:v>0.11460642549698996</c:v>
                </c:pt>
                <c:pt idx="48">
                  <c:v>0.11458017558213382</c:v>
                </c:pt>
                <c:pt idx="49">
                  <c:v>0.113450950242767</c:v>
                </c:pt>
                <c:pt idx="50">
                  <c:v>0.11333587782790373</c:v>
                </c:pt>
                <c:pt idx="51">
                  <c:v>0.11310060051594567</c:v>
                </c:pt>
                <c:pt idx="52">
                  <c:v>0.11225411512909365</c:v>
                </c:pt>
                <c:pt idx="53">
                  <c:v>0.11233037862452128</c:v>
                </c:pt>
                <c:pt idx="54">
                  <c:v>0.11268494886262403</c:v>
                </c:pt>
                <c:pt idx="55">
                  <c:v>0.11356800865894351</c:v>
                </c:pt>
                <c:pt idx="56">
                  <c:v>0.11417964347542611</c:v>
                </c:pt>
                <c:pt idx="57">
                  <c:v>0.11478393555122829</c:v>
                </c:pt>
                <c:pt idx="58">
                  <c:v>0.11362559761148198</c:v>
                </c:pt>
                <c:pt idx="59">
                  <c:v>0.11502455689283139</c:v>
                </c:pt>
                <c:pt idx="60">
                  <c:v>0.11629135073210543</c:v>
                </c:pt>
                <c:pt idx="61">
                  <c:v>0.11715560615299361</c:v>
                </c:pt>
                <c:pt idx="62">
                  <c:v>0.11742523951549004</c:v>
                </c:pt>
                <c:pt idx="63">
                  <c:v>0.11721107167072392</c:v>
                </c:pt>
                <c:pt idx="64">
                  <c:v>0.11862373843140142</c:v>
                </c:pt>
                <c:pt idx="65">
                  <c:v>0.11923639193710386</c:v>
                </c:pt>
                <c:pt idx="66">
                  <c:v>0.11989460139089388</c:v>
                </c:pt>
                <c:pt idx="67">
                  <c:v>0.12026895384788309</c:v>
                </c:pt>
                <c:pt idx="68">
                  <c:v>0.12073333505063127</c:v>
                </c:pt>
                <c:pt idx="69">
                  <c:v>0.12082625163026059</c:v>
                </c:pt>
                <c:pt idx="70">
                  <c:v>0.12040996670488502</c:v>
                </c:pt>
                <c:pt idx="71">
                  <c:v>0.12151363835284099</c:v>
                </c:pt>
                <c:pt idx="72">
                  <c:v>0.12169863800906745</c:v>
                </c:pt>
                <c:pt idx="73">
                  <c:v>0.12107858937556781</c:v>
                </c:pt>
                <c:pt idx="74">
                  <c:v>0.11999779737944266</c:v>
                </c:pt>
                <c:pt idx="75">
                  <c:v>0.11815038200573606</c:v>
                </c:pt>
                <c:pt idx="76">
                  <c:v>0.11757255330351418</c:v>
                </c:pt>
                <c:pt idx="77">
                  <c:v>0.11701660853909564</c:v>
                </c:pt>
                <c:pt idx="78">
                  <c:v>0.11594209918221628</c:v>
                </c:pt>
                <c:pt idx="79">
                  <c:v>0.11406884069037702</c:v>
                </c:pt>
                <c:pt idx="80">
                  <c:v>0.11197546374183846</c:v>
                </c:pt>
                <c:pt idx="81">
                  <c:v>0.1094481557350684</c:v>
                </c:pt>
                <c:pt idx="82">
                  <c:v>0.10590173860863927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0-440F-A0CC-15EDD094184B}"/>
            </c:ext>
          </c:extLst>
        </c:ser>
        <c:ser>
          <c:idx val="1"/>
          <c:order val="1"/>
          <c:tx>
            <c:strRef>
              <c:f>'All, minus coupling'!$C$4</c:f>
              <c:strCache>
                <c:ptCount val="1"/>
                <c:pt idx="0">
                  <c:v>Throughput HEF</c:v>
                </c:pt>
              </c:strCache>
            </c:strRef>
          </c:tx>
          <c:spPr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'All, minus coupling'!$A$5:$A$87</c:f>
              <c:numCache>
                <c:formatCode>General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'All, minus coupling'!$C$5:$C$87</c:f>
              <c:numCache>
                <c:formatCode>0.0000</c:formatCode>
                <c:ptCount val="83"/>
                <c:pt idx="0">
                  <c:v>5.9057795561799138E-2</c:v>
                </c:pt>
                <c:pt idx="1">
                  <c:v>5.9057795561799138E-2</c:v>
                </c:pt>
                <c:pt idx="2">
                  <c:v>6.1168439819902901E-2</c:v>
                </c:pt>
                <c:pt idx="3">
                  <c:v>6.2850924795886901E-2</c:v>
                </c:pt>
                <c:pt idx="4">
                  <c:v>6.5021188613074224E-2</c:v>
                </c:pt>
                <c:pt idx="5">
                  <c:v>6.7473178698564673E-2</c:v>
                </c:pt>
                <c:pt idx="6">
                  <c:v>7.0428482003365253E-2</c:v>
                </c:pt>
                <c:pt idx="7">
                  <c:v>7.3455871933057137E-2</c:v>
                </c:pt>
                <c:pt idx="8">
                  <c:v>7.6480231717195812E-2</c:v>
                </c:pt>
                <c:pt idx="9">
                  <c:v>7.9517474691560106E-2</c:v>
                </c:pt>
                <c:pt idx="10">
                  <c:v>8.0805584432782462E-2</c:v>
                </c:pt>
                <c:pt idx="11">
                  <c:v>8.4950031067308737E-2</c:v>
                </c:pt>
                <c:pt idx="12">
                  <c:v>8.7283912030399341E-2</c:v>
                </c:pt>
                <c:pt idx="13">
                  <c:v>8.9929509338643548E-2</c:v>
                </c:pt>
                <c:pt idx="14">
                  <c:v>9.182557326002655E-2</c:v>
                </c:pt>
                <c:pt idx="15">
                  <c:v>9.3151497397684385E-2</c:v>
                </c:pt>
                <c:pt idx="16">
                  <c:v>9.1958892208629156E-2</c:v>
                </c:pt>
                <c:pt idx="17">
                  <c:v>9.514595172465537E-2</c:v>
                </c:pt>
                <c:pt idx="18">
                  <c:v>9.6018130667541765E-2</c:v>
                </c:pt>
                <c:pt idx="19">
                  <c:v>9.6815530131289018E-2</c:v>
                </c:pt>
                <c:pt idx="20">
                  <c:v>9.7573406981619218E-2</c:v>
                </c:pt>
                <c:pt idx="21">
                  <c:v>9.7388568622545871E-2</c:v>
                </c:pt>
                <c:pt idx="22">
                  <c:v>9.7936117443555515E-2</c:v>
                </c:pt>
                <c:pt idx="23">
                  <c:v>9.8849554951317961E-2</c:v>
                </c:pt>
                <c:pt idx="24">
                  <c:v>9.8973463990350508E-2</c:v>
                </c:pt>
                <c:pt idx="25">
                  <c:v>9.9982427774242197E-2</c:v>
                </c:pt>
                <c:pt idx="26">
                  <c:v>0.1005574852783625</c:v>
                </c:pt>
                <c:pt idx="27">
                  <c:v>0.10108161895920179</c:v>
                </c:pt>
                <c:pt idx="28">
                  <c:v>0.10186465407201278</c:v>
                </c:pt>
                <c:pt idx="29">
                  <c:v>0.1029133712566852</c:v>
                </c:pt>
                <c:pt idx="30">
                  <c:v>0.10408924413113228</c:v>
                </c:pt>
                <c:pt idx="31">
                  <c:v>0.1054113155527503</c:v>
                </c:pt>
                <c:pt idx="32">
                  <c:v>0.10626845948750907</c:v>
                </c:pt>
                <c:pt idx="33">
                  <c:v>0.10672102169476402</c:v>
                </c:pt>
                <c:pt idx="34">
                  <c:v>0.10763043692129196</c:v>
                </c:pt>
                <c:pt idx="35">
                  <c:v>0.10834370413320905</c:v>
                </c:pt>
                <c:pt idx="36">
                  <c:v>0.10899549048115882</c:v>
                </c:pt>
                <c:pt idx="37">
                  <c:v>0.10922116945017533</c:v>
                </c:pt>
                <c:pt idx="38">
                  <c:v>0.10953404762587597</c:v>
                </c:pt>
                <c:pt idx="39">
                  <c:v>0.10962239305526107</c:v>
                </c:pt>
                <c:pt idx="40">
                  <c:v>0.10889312582750654</c:v>
                </c:pt>
                <c:pt idx="41">
                  <c:v>0.10856342733161027</c:v>
                </c:pt>
                <c:pt idx="42">
                  <c:v>0.10866223927333368</c:v>
                </c:pt>
                <c:pt idx="43">
                  <c:v>0.1082651825798146</c:v>
                </c:pt>
                <c:pt idx="44">
                  <c:v>0.10780897437323714</c:v>
                </c:pt>
                <c:pt idx="45">
                  <c:v>0.10659661663459209</c:v>
                </c:pt>
                <c:pt idx="46">
                  <c:v>0.10788049254014881</c:v>
                </c:pt>
                <c:pt idx="47">
                  <c:v>0.10833904057729214</c:v>
                </c:pt>
                <c:pt idx="48">
                  <c:v>0.10824530883017637</c:v>
                </c:pt>
                <c:pt idx="49">
                  <c:v>0.1071481196737244</c:v>
                </c:pt>
                <c:pt idx="50">
                  <c:v>0.1069708941931934</c:v>
                </c:pt>
                <c:pt idx="51">
                  <c:v>0.1067182574714246</c:v>
                </c:pt>
                <c:pt idx="52">
                  <c:v>0.10587073271537267</c:v>
                </c:pt>
                <c:pt idx="53">
                  <c:v>0.10589366653108631</c:v>
                </c:pt>
                <c:pt idx="54">
                  <c:v>0.10617861790220819</c:v>
                </c:pt>
                <c:pt idx="55">
                  <c:v>0.106980628954462</c:v>
                </c:pt>
                <c:pt idx="56">
                  <c:v>0.10750654847119236</c:v>
                </c:pt>
                <c:pt idx="57">
                  <c:v>0.10804491714388724</c:v>
                </c:pt>
                <c:pt idx="58">
                  <c:v>0.10692419292211036</c:v>
                </c:pt>
                <c:pt idx="59">
                  <c:v>0.10821097465838046</c:v>
                </c:pt>
                <c:pt idx="60">
                  <c:v>0.10937264804727152</c:v>
                </c:pt>
                <c:pt idx="61">
                  <c:v>0.11015509541625938</c:v>
                </c:pt>
                <c:pt idx="62">
                  <c:v>0.11037807185009368</c:v>
                </c:pt>
                <c:pt idx="63">
                  <c:v>0.11016683912935683</c:v>
                </c:pt>
                <c:pt idx="64">
                  <c:v>0.11146486803374141</c:v>
                </c:pt>
                <c:pt idx="65">
                  <c:v>0.11203164882005627</c:v>
                </c:pt>
                <c:pt idx="66">
                  <c:v>0.11264111586538782</c:v>
                </c:pt>
                <c:pt idx="67">
                  <c:v>0.11298508945688326</c:v>
                </c:pt>
                <c:pt idx="68">
                  <c:v>0.11341356894757934</c:v>
                </c:pt>
                <c:pt idx="69">
                  <c:v>0.11351449443311437</c:v>
                </c:pt>
                <c:pt idx="70">
                  <c:v>0.11311692964513979</c:v>
                </c:pt>
                <c:pt idx="71">
                  <c:v>0.1141472115655843</c:v>
                </c:pt>
                <c:pt idx="72">
                  <c:v>0.11435774151706143</c:v>
                </c:pt>
                <c:pt idx="73">
                  <c:v>0.11379145205203829</c:v>
                </c:pt>
                <c:pt idx="74">
                  <c:v>0.11277184770649563</c:v>
                </c:pt>
                <c:pt idx="75">
                  <c:v>0.11107273387702733</c:v>
                </c:pt>
                <c:pt idx="76">
                  <c:v>0.11056769550769298</c:v>
                </c:pt>
                <c:pt idx="77">
                  <c:v>0.11006326616873184</c:v>
                </c:pt>
                <c:pt idx="78">
                  <c:v>0.10911223614577727</c:v>
                </c:pt>
                <c:pt idx="79">
                  <c:v>0.10738885858960152</c:v>
                </c:pt>
                <c:pt idx="80">
                  <c:v>0.10545689210258144</c:v>
                </c:pt>
                <c:pt idx="81">
                  <c:v>0.10313534246677783</c:v>
                </c:pt>
                <c:pt idx="82">
                  <c:v>9.9850210688145591E-2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0-440F-A0CC-15EDD0941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885"/>
        <c:axId val="54072141"/>
      </c:scatterChart>
      <c:valAx>
        <c:axId val="19542885"/>
        <c:scaling>
          <c:orientation val="minMax"/>
          <c:max val="1800"/>
          <c:min val="9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54072141"/>
        <c:crosses val="autoZero"/>
        <c:crossBetween val="midCat"/>
      </c:valAx>
      <c:valAx>
        <c:axId val="54072141"/>
        <c:scaling>
          <c:orientation val="minMax"/>
          <c:max val="0.21"/>
          <c:min val="0.0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19542885"/>
        <c:crosses val="autoZero"/>
        <c:crossBetween val="midCat"/>
        <c:majorUnit val="0.01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NIRPS throughput in YJH-channel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75731713989"/>
          <c:y val="0.103809697411593"/>
          <c:w val="0.84895234969090205"/>
          <c:h val="0.67325920524972704"/>
        </c:manualLayout>
      </c:layout>
      <c:scatterChart>
        <c:scatterStyle val="lineMarker"/>
        <c:varyColors val="0"/>
        <c:ser>
          <c:idx val="0"/>
          <c:order val="0"/>
          <c:tx>
            <c:v>  NIRPS YJH</c:v>
          </c:tx>
          <c:spPr>
            <a:ln w="31680">
              <a:solidFill>
                <a:srgbClr val="E46C0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'FE YJH'!$A$11:$A$93</c:f>
              <c:numCache>
                <c:formatCode>0</c:formatCode>
                <c:ptCount val="83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</c:numCache>
            </c:numRef>
          </c:xVal>
          <c:yVal>
            <c:numRef>
              <c:f>'FE YJH'!$D$11:$D$93</c:f>
              <c:numCache>
                <c:formatCode>0.000</c:formatCode>
                <c:ptCount val="83"/>
                <c:pt idx="0">
                  <c:v>0.80997375565382357</c:v>
                </c:pt>
                <c:pt idx="1">
                  <c:v>0.81976994669795267</c:v>
                </c:pt>
                <c:pt idx="2">
                  <c:v>0.81896254837309246</c:v>
                </c:pt>
                <c:pt idx="3">
                  <c:v>0.82094466583558146</c:v>
                </c:pt>
                <c:pt idx="4">
                  <c:v>0.82297071615038664</c:v>
                </c:pt>
                <c:pt idx="5">
                  <c:v>0.82659488417636107</c:v>
                </c:pt>
                <c:pt idx="6">
                  <c:v>0.82885060403979571</c:v>
                </c:pt>
                <c:pt idx="7">
                  <c:v>0.83028834314909361</c:v>
                </c:pt>
                <c:pt idx="8">
                  <c:v>0.8318252560325754</c:v>
                </c:pt>
                <c:pt idx="9">
                  <c:v>0.81769884238714463</c:v>
                </c:pt>
                <c:pt idx="10">
                  <c:v>0.83542183540215653</c:v>
                </c:pt>
                <c:pt idx="11">
                  <c:v>0.83609139659596454</c:v>
                </c:pt>
                <c:pt idx="12">
                  <c:v>0.83929592277753973</c:v>
                </c:pt>
                <c:pt idx="13">
                  <c:v>0.83982821410135222</c:v>
                </c:pt>
                <c:pt idx="14">
                  <c:v>0.83801536499309992</c:v>
                </c:pt>
                <c:pt idx="15">
                  <c:v>0.81620619316540721</c:v>
                </c:pt>
                <c:pt idx="16">
                  <c:v>0.83552406249968691</c:v>
                </c:pt>
                <c:pt idx="17">
                  <c:v>0.83434582938561563</c:v>
                </c:pt>
                <c:pt idx="18">
                  <c:v>0.83286895963238261</c:v>
                </c:pt>
                <c:pt idx="19">
                  <c:v>0.83128707490482223</c:v>
                </c:pt>
                <c:pt idx="20">
                  <c:v>0.82511644671632733</c:v>
                </c:pt>
                <c:pt idx="21">
                  <c:v>0.82670125235062297</c:v>
                </c:pt>
                <c:pt idx="22">
                  <c:v>0.82813609126246523</c:v>
                </c:pt>
                <c:pt idx="23">
                  <c:v>0.8211871554561373</c:v>
                </c:pt>
                <c:pt idx="24">
                  <c:v>0.82396850296133184</c:v>
                </c:pt>
                <c:pt idx="25">
                  <c:v>0.82735772605275359</c:v>
                </c:pt>
                <c:pt idx="26">
                  <c:v>0.82878953268822519</c:v>
                </c:pt>
                <c:pt idx="27">
                  <c:v>0.82987131257538205</c:v>
                </c:pt>
                <c:pt idx="28">
                  <c:v>0.8315302454441249</c:v>
                </c:pt>
                <c:pt idx="29">
                  <c:v>0.83319384483328007</c:v>
                </c:pt>
                <c:pt idx="30">
                  <c:v>0.83692687264233045</c:v>
                </c:pt>
                <c:pt idx="31">
                  <c:v>0.83690332225647257</c:v>
                </c:pt>
                <c:pt idx="32">
                  <c:v>0.83627095818217612</c:v>
                </c:pt>
                <c:pt idx="33">
                  <c:v>0.84069896955407608</c:v>
                </c:pt>
                <c:pt idx="34">
                  <c:v>0.84153600491612335</c:v>
                </c:pt>
                <c:pt idx="35">
                  <c:v>0.83963112998225831</c:v>
                </c:pt>
                <c:pt idx="36">
                  <c:v>0.83348362273948484</c:v>
                </c:pt>
                <c:pt idx="37">
                  <c:v>0.83435462339733046</c:v>
                </c:pt>
                <c:pt idx="38">
                  <c:v>0.83884416500276349</c:v>
                </c:pt>
                <c:pt idx="39">
                  <c:v>0.83942322021662696</c:v>
                </c:pt>
                <c:pt idx="40">
                  <c:v>0.84155713241414798</c:v>
                </c:pt>
                <c:pt idx="41">
                  <c:v>0.84485319628013766</c:v>
                </c:pt>
                <c:pt idx="42">
                  <c:v>0.84295772963643745</c:v>
                </c:pt>
                <c:pt idx="43">
                  <c:v>0.83875940135910387</c:v>
                </c:pt>
                <c:pt idx="44">
                  <c:v>0.82989855758739761</c:v>
                </c:pt>
                <c:pt idx="45">
                  <c:v>0.83877490676694944</c:v>
                </c:pt>
                <c:pt idx="46">
                  <c:v>0.84056351079155345</c:v>
                </c:pt>
                <c:pt idx="47">
                  <c:v>0.83760169576051147</c:v>
                </c:pt>
                <c:pt idx="48">
                  <c:v>0.82795750051731409</c:v>
                </c:pt>
                <c:pt idx="49">
                  <c:v>0.83004450078486858</c:v>
                </c:pt>
                <c:pt idx="50">
                  <c:v>0.83673770491240507</c:v>
                </c:pt>
                <c:pt idx="51">
                  <c:v>0.83723310583180965</c:v>
                </c:pt>
                <c:pt idx="52">
                  <c:v>0.83783045927778066</c:v>
                </c:pt>
                <c:pt idx="53">
                  <c:v>0.83812010737246123</c:v>
                </c:pt>
                <c:pt idx="54">
                  <c:v>0.83789933843850262</c:v>
                </c:pt>
                <c:pt idx="55">
                  <c:v>0.83948848539084442</c:v>
                </c:pt>
                <c:pt idx="56">
                  <c:v>0.83994890344544471</c:v>
                </c:pt>
                <c:pt idx="57">
                  <c:v>0.82935288357943826</c:v>
                </c:pt>
                <c:pt idx="58">
                  <c:v>0.83668300549267915</c:v>
                </c:pt>
                <c:pt idx="59">
                  <c:v>0.84092704184329647</c:v>
                </c:pt>
                <c:pt idx="60">
                  <c:v>0.84174671178485261</c:v>
                </c:pt>
                <c:pt idx="61">
                  <c:v>0.84003662906620602</c:v>
                </c:pt>
                <c:pt idx="62">
                  <c:v>0.83599064918990063</c:v>
                </c:pt>
                <c:pt idx="63">
                  <c:v>0.84449673581410056</c:v>
                </c:pt>
                <c:pt idx="64">
                  <c:v>0.84780188596695771</c:v>
                </c:pt>
                <c:pt idx="65">
                  <c:v>0.84978462240781838</c:v>
                </c:pt>
                <c:pt idx="66">
                  <c:v>0.85016524947175998</c:v>
                </c:pt>
                <c:pt idx="67">
                  <c:v>0.84919585204899717</c:v>
                </c:pt>
                <c:pt idx="68">
                  <c:v>0.84741990163592995</c:v>
                </c:pt>
                <c:pt idx="69">
                  <c:v>0.84330119972011008</c:v>
                </c:pt>
                <c:pt idx="70">
                  <c:v>0.85101166637239867</c:v>
                </c:pt>
                <c:pt idx="71">
                  <c:v>0.85482356190841824</c:v>
                </c:pt>
                <c:pt idx="72">
                  <c:v>0.85504439019714418</c:v>
                </c:pt>
                <c:pt idx="73">
                  <c:v>0.85225441339256236</c:v>
                </c:pt>
                <c:pt idx="74">
                  <c:v>0.84477034267257201</c:v>
                </c:pt>
                <c:pt idx="75">
                  <c:v>0.84762124709473552</c:v>
                </c:pt>
                <c:pt idx="76">
                  <c:v>0.85153097303621028</c:v>
                </c:pt>
                <c:pt idx="77">
                  <c:v>0.85235485809468325</c:v>
                </c:pt>
                <c:pt idx="78">
                  <c:v>0.85029474043672426</c:v>
                </c:pt>
                <c:pt idx="79">
                  <c:v>0.84861238324044386</c:v>
                </c:pt>
                <c:pt idx="80">
                  <c:v>0.84514194874332005</c:v>
                </c:pt>
                <c:pt idx="81">
                  <c:v>0.83588591612069219</c:v>
                </c:pt>
                <c:pt idx="82">
                  <c:v>0.81174378570324879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C-49DB-961F-D58B0E20F563}"/>
            </c:ext>
          </c:extLst>
        </c:ser>
        <c:ser>
          <c:idx val="1"/>
          <c:order val="1"/>
          <c:tx>
            <c:v>  NIRPS+TEL YJH</c:v>
          </c:tx>
          <c:spPr>
            <a:ln w="31680">
              <a:solidFill>
                <a:srgbClr val="FAC09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Total!$A$6:$A$168</c:f>
              <c:numCache>
                <c:formatCode>0</c:formatCode>
                <c:ptCount val="163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  <c:pt idx="29">
                  <c:v>990</c:v>
                </c:pt>
                <c:pt idx="30">
                  <c:v>1000</c:v>
                </c:pt>
                <c:pt idx="31">
                  <c:v>1010</c:v>
                </c:pt>
                <c:pt idx="32">
                  <c:v>1020</c:v>
                </c:pt>
                <c:pt idx="33">
                  <c:v>1030</c:v>
                </c:pt>
                <c:pt idx="34">
                  <c:v>1040</c:v>
                </c:pt>
                <c:pt idx="35">
                  <c:v>1050</c:v>
                </c:pt>
                <c:pt idx="36">
                  <c:v>1060</c:v>
                </c:pt>
                <c:pt idx="37">
                  <c:v>1070</c:v>
                </c:pt>
                <c:pt idx="38">
                  <c:v>1080</c:v>
                </c:pt>
                <c:pt idx="39">
                  <c:v>1090</c:v>
                </c:pt>
                <c:pt idx="40">
                  <c:v>1100</c:v>
                </c:pt>
                <c:pt idx="41">
                  <c:v>1110</c:v>
                </c:pt>
                <c:pt idx="42">
                  <c:v>1120</c:v>
                </c:pt>
                <c:pt idx="43">
                  <c:v>1130</c:v>
                </c:pt>
                <c:pt idx="44">
                  <c:v>1140</c:v>
                </c:pt>
                <c:pt idx="45">
                  <c:v>1150</c:v>
                </c:pt>
                <c:pt idx="46">
                  <c:v>1160</c:v>
                </c:pt>
                <c:pt idx="47">
                  <c:v>1170</c:v>
                </c:pt>
                <c:pt idx="48">
                  <c:v>1180</c:v>
                </c:pt>
                <c:pt idx="49">
                  <c:v>1190</c:v>
                </c:pt>
                <c:pt idx="50">
                  <c:v>1200</c:v>
                </c:pt>
                <c:pt idx="51">
                  <c:v>1210</c:v>
                </c:pt>
                <c:pt idx="52">
                  <c:v>1220</c:v>
                </c:pt>
                <c:pt idx="53">
                  <c:v>1230</c:v>
                </c:pt>
                <c:pt idx="54">
                  <c:v>1240</c:v>
                </c:pt>
                <c:pt idx="55">
                  <c:v>1250</c:v>
                </c:pt>
                <c:pt idx="56">
                  <c:v>1260</c:v>
                </c:pt>
                <c:pt idx="57">
                  <c:v>1270</c:v>
                </c:pt>
                <c:pt idx="58">
                  <c:v>1280</c:v>
                </c:pt>
                <c:pt idx="59">
                  <c:v>1290</c:v>
                </c:pt>
                <c:pt idx="60">
                  <c:v>1300</c:v>
                </c:pt>
                <c:pt idx="61">
                  <c:v>1310</c:v>
                </c:pt>
                <c:pt idx="62">
                  <c:v>1320</c:v>
                </c:pt>
                <c:pt idx="63">
                  <c:v>1330</c:v>
                </c:pt>
                <c:pt idx="64">
                  <c:v>1340</c:v>
                </c:pt>
                <c:pt idx="65">
                  <c:v>1350</c:v>
                </c:pt>
                <c:pt idx="66">
                  <c:v>1360</c:v>
                </c:pt>
                <c:pt idx="67">
                  <c:v>1370</c:v>
                </c:pt>
                <c:pt idx="68">
                  <c:v>1380</c:v>
                </c:pt>
                <c:pt idx="69">
                  <c:v>1390</c:v>
                </c:pt>
                <c:pt idx="70">
                  <c:v>1400</c:v>
                </c:pt>
                <c:pt idx="71">
                  <c:v>1410</c:v>
                </c:pt>
                <c:pt idx="72">
                  <c:v>1420</c:v>
                </c:pt>
                <c:pt idx="73">
                  <c:v>1430</c:v>
                </c:pt>
                <c:pt idx="74">
                  <c:v>1440</c:v>
                </c:pt>
                <c:pt idx="75">
                  <c:v>1450</c:v>
                </c:pt>
                <c:pt idx="76">
                  <c:v>1460</c:v>
                </c:pt>
                <c:pt idx="77">
                  <c:v>1470</c:v>
                </c:pt>
                <c:pt idx="78">
                  <c:v>1480</c:v>
                </c:pt>
                <c:pt idx="79">
                  <c:v>1490</c:v>
                </c:pt>
                <c:pt idx="80">
                  <c:v>1500</c:v>
                </c:pt>
                <c:pt idx="81">
                  <c:v>1510</c:v>
                </c:pt>
                <c:pt idx="82">
                  <c:v>1520</c:v>
                </c:pt>
                <c:pt idx="83">
                  <c:v>1530</c:v>
                </c:pt>
                <c:pt idx="84">
                  <c:v>1540</c:v>
                </c:pt>
                <c:pt idx="85">
                  <c:v>1550</c:v>
                </c:pt>
                <c:pt idx="86">
                  <c:v>1560</c:v>
                </c:pt>
                <c:pt idx="87">
                  <c:v>1570</c:v>
                </c:pt>
                <c:pt idx="88">
                  <c:v>1580</c:v>
                </c:pt>
                <c:pt idx="89">
                  <c:v>1590</c:v>
                </c:pt>
                <c:pt idx="90">
                  <c:v>1600</c:v>
                </c:pt>
                <c:pt idx="91">
                  <c:v>1610</c:v>
                </c:pt>
                <c:pt idx="92">
                  <c:v>1620</c:v>
                </c:pt>
                <c:pt idx="93">
                  <c:v>1630</c:v>
                </c:pt>
                <c:pt idx="94">
                  <c:v>1640</c:v>
                </c:pt>
                <c:pt idx="95">
                  <c:v>1650</c:v>
                </c:pt>
                <c:pt idx="96">
                  <c:v>1660</c:v>
                </c:pt>
                <c:pt idx="97">
                  <c:v>1670</c:v>
                </c:pt>
                <c:pt idx="98">
                  <c:v>1680</c:v>
                </c:pt>
                <c:pt idx="99">
                  <c:v>1690</c:v>
                </c:pt>
                <c:pt idx="100">
                  <c:v>1700</c:v>
                </c:pt>
                <c:pt idx="101">
                  <c:v>1710</c:v>
                </c:pt>
                <c:pt idx="102">
                  <c:v>1720</c:v>
                </c:pt>
                <c:pt idx="103">
                  <c:v>1730</c:v>
                </c:pt>
                <c:pt idx="104">
                  <c:v>1740</c:v>
                </c:pt>
                <c:pt idx="105">
                  <c:v>1750</c:v>
                </c:pt>
                <c:pt idx="106">
                  <c:v>1760</c:v>
                </c:pt>
                <c:pt idx="107">
                  <c:v>1770</c:v>
                </c:pt>
                <c:pt idx="108">
                  <c:v>1780</c:v>
                </c:pt>
                <c:pt idx="109">
                  <c:v>1790</c:v>
                </c:pt>
                <c:pt idx="110">
                  <c:v>1800</c:v>
                </c:pt>
                <c:pt idx="111">
                  <c:v>1810</c:v>
                </c:pt>
                <c:pt idx="112">
                  <c:v>1820</c:v>
                </c:pt>
                <c:pt idx="113">
                  <c:v>1830</c:v>
                </c:pt>
                <c:pt idx="114">
                  <c:v>1840</c:v>
                </c:pt>
                <c:pt idx="115">
                  <c:v>1850</c:v>
                </c:pt>
                <c:pt idx="116">
                  <c:v>1860</c:v>
                </c:pt>
                <c:pt idx="117">
                  <c:v>1870</c:v>
                </c:pt>
                <c:pt idx="118">
                  <c:v>1880</c:v>
                </c:pt>
                <c:pt idx="119">
                  <c:v>1890</c:v>
                </c:pt>
                <c:pt idx="120">
                  <c:v>1900</c:v>
                </c:pt>
                <c:pt idx="121">
                  <c:v>1910</c:v>
                </c:pt>
                <c:pt idx="122">
                  <c:v>1920</c:v>
                </c:pt>
                <c:pt idx="123">
                  <c:v>1930</c:v>
                </c:pt>
                <c:pt idx="124">
                  <c:v>1940</c:v>
                </c:pt>
                <c:pt idx="125">
                  <c:v>1950</c:v>
                </c:pt>
                <c:pt idx="126">
                  <c:v>1960</c:v>
                </c:pt>
                <c:pt idx="127">
                  <c:v>1970</c:v>
                </c:pt>
                <c:pt idx="128">
                  <c:v>1980</c:v>
                </c:pt>
                <c:pt idx="129">
                  <c:v>1990</c:v>
                </c:pt>
                <c:pt idx="130">
                  <c:v>2000</c:v>
                </c:pt>
                <c:pt idx="131">
                  <c:v>2010</c:v>
                </c:pt>
                <c:pt idx="132">
                  <c:v>2020</c:v>
                </c:pt>
                <c:pt idx="133">
                  <c:v>2030</c:v>
                </c:pt>
                <c:pt idx="134">
                  <c:v>2040</c:v>
                </c:pt>
                <c:pt idx="135">
                  <c:v>2050</c:v>
                </c:pt>
                <c:pt idx="136">
                  <c:v>2060</c:v>
                </c:pt>
                <c:pt idx="137">
                  <c:v>2070</c:v>
                </c:pt>
                <c:pt idx="138">
                  <c:v>2080</c:v>
                </c:pt>
                <c:pt idx="139">
                  <c:v>2090</c:v>
                </c:pt>
                <c:pt idx="140">
                  <c:v>2100</c:v>
                </c:pt>
                <c:pt idx="141">
                  <c:v>2110</c:v>
                </c:pt>
                <c:pt idx="142">
                  <c:v>2120</c:v>
                </c:pt>
                <c:pt idx="143">
                  <c:v>2130</c:v>
                </c:pt>
                <c:pt idx="144">
                  <c:v>2140</c:v>
                </c:pt>
                <c:pt idx="145">
                  <c:v>2150</c:v>
                </c:pt>
                <c:pt idx="146">
                  <c:v>2160</c:v>
                </c:pt>
                <c:pt idx="147">
                  <c:v>2170</c:v>
                </c:pt>
                <c:pt idx="148">
                  <c:v>2180</c:v>
                </c:pt>
                <c:pt idx="149">
                  <c:v>2190</c:v>
                </c:pt>
                <c:pt idx="150">
                  <c:v>2200</c:v>
                </c:pt>
                <c:pt idx="151">
                  <c:v>2210</c:v>
                </c:pt>
                <c:pt idx="152">
                  <c:v>2220</c:v>
                </c:pt>
                <c:pt idx="153">
                  <c:v>2230</c:v>
                </c:pt>
                <c:pt idx="154">
                  <c:v>2240</c:v>
                </c:pt>
                <c:pt idx="155">
                  <c:v>2250</c:v>
                </c:pt>
                <c:pt idx="156">
                  <c:v>2260</c:v>
                </c:pt>
                <c:pt idx="157">
                  <c:v>2270</c:v>
                </c:pt>
                <c:pt idx="158">
                  <c:v>2280</c:v>
                </c:pt>
                <c:pt idx="159">
                  <c:v>2290</c:v>
                </c:pt>
                <c:pt idx="160">
                  <c:v>2300</c:v>
                </c:pt>
                <c:pt idx="161">
                  <c:v>2310</c:v>
                </c:pt>
                <c:pt idx="162">
                  <c:v>2320</c:v>
                </c:pt>
              </c:numCache>
            </c:numRef>
          </c:xVal>
          <c:yVal>
            <c:numRef>
              <c:f>Total!$L$6:$L$168</c:f>
              <c:numCache>
                <c:formatCode>0.000</c:formatCode>
                <c:ptCount val="163"/>
                <c:pt idx="28">
                  <c:v>0.63526596096903976</c:v>
                </c:pt>
                <c:pt idx="29">
                  <c:v>0.64845472068359622</c:v>
                </c:pt>
                <c:pt idx="30">
                  <c:v>0.65281895922452271</c:v>
                </c:pt>
                <c:pt idx="31">
                  <c:v>0.65920309163471913</c:v>
                </c:pt>
                <c:pt idx="32">
                  <c:v>0.66540352322061502</c:v>
                </c:pt>
                <c:pt idx="33">
                  <c:v>0.67291215183020847</c:v>
                </c:pt>
                <c:pt idx="34">
                  <c:v>0.679014647842616</c:v>
                </c:pt>
                <c:pt idx="35">
                  <c:v>0.68400122106130301</c:v>
                </c:pt>
                <c:pt idx="36">
                  <c:v>0.68861937632747749</c:v>
                </c:pt>
                <c:pt idx="37">
                  <c:v>0.68030600512443362</c:v>
                </c:pt>
                <c:pt idx="38">
                  <c:v>0.69873436210609063</c:v>
                </c:pt>
                <c:pt idx="39">
                  <c:v>0.70259612818079287</c:v>
                </c:pt>
                <c:pt idx="40">
                  <c:v>0.70810303259977836</c:v>
                </c:pt>
                <c:pt idx="41">
                  <c:v>0.71123975370715431</c:v>
                </c:pt>
                <c:pt idx="42">
                  <c:v>0.71210970184889633</c:v>
                </c:pt>
                <c:pt idx="43">
                  <c:v>0.69618366298338497</c:v>
                </c:pt>
                <c:pt idx="44">
                  <c:v>0.71495792201816066</c:v>
                </c:pt>
                <c:pt idx="45">
                  <c:v>0.71597969781484627</c:v>
                </c:pt>
                <c:pt idx="46">
                  <c:v>0.7166898019574045</c:v>
                </c:pt>
                <c:pt idx="47">
                  <c:v>0.71726166359289067</c:v>
                </c:pt>
                <c:pt idx="48">
                  <c:v>0.71377269762872297</c:v>
                </c:pt>
                <c:pt idx="49">
                  <c:v>0.71655244484611713</c:v>
                </c:pt>
                <c:pt idx="50">
                  <c:v>0.71948260873927283</c:v>
                </c:pt>
                <c:pt idx="51">
                  <c:v>0.71552218430562575</c:v>
                </c:pt>
                <c:pt idx="52">
                  <c:v>0.71931975558584627</c:v>
                </c:pt>
                <c:pt idx="53">
                  <c:v>0.72381202044247916</c:v>
                </c:pt>
                <c:pt idx="54">
                  <c:v>0.72664892373369894</c:v>
                </c:pt>
                <c:pt idx="55">
                  <c:v>0.72842935251290408</c:v>
                </c:pt>
                <c:pt idx="56">
                  <c:v>0.73101614893176303</c:v>
                </c:pt>
                <c:pt idx="57">
                  <c:v>0.73420494521613544</c:v>
                </c:pt>
                <c:pt idx="58">
                  <c:v>0.73875375163092205</c:v>
                </c:pt>
                <c:pt idx="59">
                  <c:v>0.73972990128075677</c:v>
                </c:pt>
                <c:pt idx="60">
                  <c:v>0.74007883546587383</c:v>
                </c:pt>
                <c:pt idx="61">
                  <c:v>0.74502048071586058</c:v>
                </c:pt>
                <c:pt idx="62">
                  <c:v>0.74691832451152584</c:v>
                </c:pt>
                <c:pt idx="63">
                  <c:v>0.74612016856558749</c:v>
                </c:pt>
                <c:pt idx="64">
                  <c:v>0.74117771814811562</c:v>
                </c:pt>
                <c:pt idx="65">
                  <c:v>0.74255665536861881</c:v>
                </c:pt>
                <c:pt idx="66">
                  <c:v>0.74736690882994872</c:v>
                </c:pt>
                <c:pt idx="67">
                  <c:v>0.74882180424611955</c:v>
                </c:pt>
                <c:pt idx="68">
                  <c:v>0.75166693298590725</c:v>
                </c:pt>
                <c:pt idx="69">
                  <c:v>0.75534595106632119</c:v>
                </c:pt>
                <c:pt idx="70">
                  <c:v>0.75442901541356766</c:v>
                </c:pt>
                <c:pt idx="71">
                  <c:v>0.75154434446287488</c:v>
                </c:pt>
                <c:pt idx="72">
                  <c:v>0.74427243609370308</c:v>
                </c:pt>
                <c:pt idx="73">
                  <c:v>0.75260564470455615</c:v>
                </c:pt>
                <c:pt idx="74">
                  <c:v>0.75468528101991927</c:v>
                </c:pt>
                <c:pt idx="75">
                  <c:v>0.75280778471849163</c:v>
                </c:pt>
                <c:pt idx="76">
                  <c:v>0.74500237000404024</c:v>
                </c:pt>
                <c:pt idx="77">
                  <c:v>0.74750684959057345</c:v>
                </c:pt>
                <c:pt idx="78">
                  <c:v>0.7540543538656802</c:v>
                </c:pt>
                <c:pt idx="79">
                  <c:v>0.75504898655060237</c:v>
                </c:pt>
                <c:pt idx="80">
                  <c:v>0.75606109994325388</c:v>
                </c:pt>
                <c:pt idx="81">
                  <c:v>0.75675388316091896</c:v>
                </c:pt>
                <c:pt idx="82">
                  <c:v>0.75703048102668347</c:v>
                </c:pt>
                <c:pt idx="83">
                  <c:v>0.75879937706284872</c:v>
                </c:pt>
                <c:pt idx="84">
                  <c:v>0.75967212081914537</c:v>
                </c:pt>
                <c:pt idx="85">
                  <c:v>0.75074317355947084</c:v>
                </c:pt>
                <c:pt idx="86">
                  <c:v>0.75787661045183186</c:v>
                </c:pt>
                <c:pt idx="87">
                  <c:v>0.7621028016379181</c:v>
                </c:pt>
                <c:pt idx="88">
                  <c:v>0.76331396382409811</c:v>
                </c:pt>
                <c:pt idx="89">
                  <c:v>0.7622406146747629</c:v>
                </c:pt>
                <c:pt idx="90">
                  <c:v>0.75881037712175159</c:v>
                </c:pt>
                <c:pt idx="91">
                  <c:v>0.76682225557278394</c:v>
                </c:pt>
                <c:pt idx="92">
                  <c:v>0.77024299772021598</c:v>
                </c:pt>
                <c:pt idx="93">
                  <c:v>0.77223354895497887</c:v>
                </c:pt>
                <c:pt idx="94">
                  <c:v>0.77276038501217614</c:v>
                </c:pt>
                <c:pt idx="95">
                  <c:v>0.77224431885610101</c:v>
                </c:pt>
                <c:pt idx="96">
                  <c:v>0.77125334891961195</c:v>
                </c:pt>
                <c:pt idx="97">
                  <c:v>0.76794856017890278</c:v>
                </c:pt>
                <c:pt idx="98">
                  <c:v>0.77568433245081725</c:v>
                </c:pt>
                <c:pt idx="99">
                  <c:v>0.77957218253852889</c:v>
                </c:pt>
                <c:pt idx="100">
                  <c:v>0.77980136600395322</c:v>
                </c:pt>
                <c:pt idx="101">
                  <c:v>0.77778369623836074</c:v>
                </c:pt>
                <c:pt idx="102">
                  <c:v>0.77147949323455001</c:v>
                </c:pt>
                <c:pt idx="103">
                  <c:v>0.7742301198229431</c:v>
                </c:pt>
                <c:pt idx="104">
                  <c:v>0.77788133514432267</c:v>
                </c:pt>
                <c:pt idx="105">
                  <c:v>0.77877684430383831</c:v>
                </c:pt>
                <c:pt idx="106">
                  <c:v>0.77682439798124481</c:v>
                </c:pt>
                <c:pt idx="107">
                  <c:v>0.77504957946131525</c:v>
                </c:pt>
                <c:pt idx="108">
                  <c:v>0.77172717395752832</c:v>
                </c:pt>
                <c:pt idx="109">
                  <c:v>0.76310716561246905</c:v>
                </c:pt>
                <c:pt idx="110">
                  <c:v>0.7410744540449713</c:v>
                </c:pt>
                <c:pt idx="111">
                  <c:v>0.74128516321440274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C-49DB-961F-D58B0E20F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97767"/>
        <c:axId val="37173561"/>
      </c:scatterChart>
      <c:valAx>
        <c:axId val="80697767"/>
        <c:scaling>
          <c:orientation val="minMax"/>
          <c:max val="1800"/>
          <c:min val="1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rot="-270000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37173561"/>
        <c:crosses val="autoZero"/>
        <c:crossBetween val="midCat"/>
        <c:majorUnit val="100"/>
        <c:minorUnit val="50"/>
      </c:valAx>
      <c:valAx>
        <c:axId val="37173561"/>
        <c:scaling>
          <c:orientation val="minMax"/>
          <c:max val="0.9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Throughput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rot="-270000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80697767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62426828601127005"/>
          <c:y val="0.48614655486693398"/>
          <c:w val="0.26233723602144698"/>
          <c:h val="0.19706498951782001"/>
        </c:manualLayout>
      </c:layout>
      <c:overlay val="0"/>
      <c:spPr>
        <a:solidFill>
          <a:srgbClr val="FFFFFF"/>
        </a:solidFill>
        <a:ln w="6480">
          <a:solidFill>
            <a:srgbClr val="000000"/>
          </a:solidFill>
          <a:round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0528170006482E-2"/>
          <c:y val="2.9031047744114101E-2"/>
          <c:w val="0.92832783743411995"/>
          <c:h val="0.93776381202513803"/>
        </c:manualLayout>
      </c:layout>
      <c:scatterChart>
        <c:scatterStyle val="lineMarker"/>
        <c:varyColors val="0"/>
        <c:ser>
          <c:idx val="0"/>
          <c:order val="0"/>
          <c:tx>
            <c:strRef>
              <c:f>Atm.!$B$4</c:f>
              <c:strCache>
                <c:ptCount val="1"/>
                <c:pt idx="0">
                  <c:v>Thoughput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Atm.!$A$5:$A$207</c:f>
              <c:numCache>
                <c:formatCode>0.00</c:formatCode>
                <c:ptCount val="203"/>
                <c:pt idx="0">
                  <c:v>381</c:v>
                </c:pt>
                <c:pt idx="1">
                  <c:v>391</c:v>
                </c:pt>
                <c:pt idx="2">
                  <c:v>401</c:v>
                </c:pt>
                <c:pt idx="3">
                  <c:v>411</c:v>
                </c:pt>
                <c:pt idx="4">
                  <c:v>421</c:v>
                </c:pt>
                <c:pt idx="5">
                  <c:v>431</c:v>
                </c:pt>
                <c:pt idx="6">
                  <c:v>441</c:v>
                </c:pt>
                <c:pt idx="7">
                  <c:v>451</c:v>
                </c:pt>
                <c:pt idx="8">
                  <c:v>461</c:v>
                </c:pt>
                <c:pt idx="9">
                  <c:v>471</c:v>
                </c:pt>
                <c:pt idx="10">
                  <c:v>481</c:v>
                </c:pt>
                <c:pt idx="11">
                  <c:v>491</c:v>
                </c:pt>
                <c:pt idx="12">
                  <c:v>501</c:v>
                </c:pt>
                <c:pt idx="13">
                  <c:v>511</c:v>
                </c:pt>
                <c:pt idx="14">
                  <c:v>521</c:v>
                </c:pt>
                <c:pt idx="15">
                  <c:v>531</c:v>
                </c:pt>
                <c:pt idx="16">
                  <c:v>541</c:v>
                </c:pt>
                <c:pt idx="17">
                  <c:v>551</c:v>
                </c:pt>
                <c:pt idx="18">
                  <c:v>561</c:v>
                </c:pt>
                <c:pt idx="19">
                  <c:v>571</c:v>
                </c:pt>
                <c:pt idx="20">
                  <c:v>581</c:v>
                </c:pt>
                <c:pt idx="21">
                  <c:v>591</c:v>
                </c:pt>
                <c:pt idx="22">
                  <c:v>601</c:v>
                </c:pt>
                <c:pt idx="23">
                  <c:v>611</c:v>
                </c:pt>
                <c:pt idx="24">
                  <c:v>621</c:v>
                </c:pt>
                <c:pt idx="25">
                  <c:v>631</c:v>
                </c:pt>
                <c:pt idx="26">
                  <c:v>641</c:v>
                </c:pt>
                <c:pt idx="27">
                  <c:v>651</c:v>
                </c:pt>
                <c:pt idx="28">
                  <c:v>661</c:v>
                </c:pt>
                <c:pt idx="29">
                  <c:v>671</c:v>
                </c:pt>
                <c:pt idx="30">
                  <c:v>681</c:v>
                </c:pt>
                <c:pt idx="31">
                  <c:v>691</c:v>
                </c:pt>
                <c:pt idx="32">
                  <c:v>701</c:v>
                </c:pt>
                <c:pt idx="33">
                  <c:v>711</c:v>
                </c:pt>
                <c:pt idx="34">
                  <c:v>721</c:v>
                </c:pt>
                <c:pt idx="35">
                  <c:v>731</c:v>
                </c:pt>
                <c:pt idx="36">
                  <c:v>741</c:v>
                </c:pt>
                <c:pt idx="37">
                  <c:v>751</c:v>
                </c:pt>
                <c:pt idx="38">
                  <c:v>761</c:v>
                </c:pt>
                <c:pt idx="39">
                  <c:v>771</c:v>
                </c:pt>
                <c:pt idx="40">
                  <c:v>781</c:v>
                </c:pt>
                <c:pt idx="41">
                  <c:v>791</c:v>
                </c:pt>
                <c:pt idx="42">
                  <c:v>801</c:v>
                </c:pt>
                <c:pt idx="43">
                  <c:v>811</c:v>
                </c:pt>
                <c:pt idx="44">
                  <c:v>821</c:v>
                </c:pt>
                <c:pt idx="45">
                  <c:v>831</c:v>
                </c:pt>
                <c:pt idx="46">
                  <c:v>841</c:v>
                </c:pt>
                <c:pt idx="47">
                  <c:v>851</c:v>
                </c:pt>
                <c:pt idx="48">
                  <c:v>861</c:v>
                </c:pt>
                <c:pt idx="49">
                  <c:v>871</c:v>
                </c:pt>
                <c:pt idx="50">
                  <c:v>881</c:v>
                </c:pt>
                <c:pt idx="51">
                  <c:v>891</c:v>
                </c:pt>
                <c:pt idx="52">
                  <c:v>901</c:v>
                </c:pt>
                <c:pt idx="53">
                  <c:v>911</c:v>
                </c:pt>
                <c:pt idx="54">
                  <c:v>921</c:v>
                </c:pt>
                <c:pt idx="55">
                  <c:v>931</c:v>
                </c:pt>
                <c:pt idx="56">
                  <c:v>941</c:v>
                </c:pt>
                <c:pt idx="57">
                  <c:v>951</c:v>
                </c:pt>
                <c:pt idx="58">
                  <c:v>961</c:v>
                </c:pt>
                <c:pt idx="59">
                  <c:v>971</c:v>
                </c:pt>
                <c:pt idx="60">
                  <c:v>981</c:v>
                </c:pt>
                <c:pt idx="61">
                  <c:v>991</c:v>
                </c:pt>
                <c:pt idx="62">
                  <c:v>1001</c:v>
                </c:pt>
                <c:pt idx="63">
                  <c:v>1011</c:v>
                </c:pt>
                <c:pt idx="64">
                  <c:v>1021</c:v>
                </c:pt>
                <c:pt idx="65">
                  <c:v>1031</c:v>
                </c:pt>
                <c:pt idx="66">
                  <c:v>1041</c:v>
                </c:pt>
                <c:pt idx="67">
                  <c:v>1051</c:v>
                </c:pt>
                <c:pt idx="68">
                  <c:v>1061</c:v>
                </c:pt>
                <c:pt idx="69">
                  <c:v>1071</c:v>
                </c:pt>
                <c:pt idx="70">
                  <c:v>1081</c:v>
                </c:pt>
                <c:pt idx="71">
                  <c:v>1091</c:v>
                </c:pt>
                <c:pt idx="72">
                  <c:v>1101</c:v>
                </c:pt>
                <c:pt idx="73">
                  <c:v>1111</c:v>
                </c:pt>
                <c:pt idx="74">
                  <c:v>1121</c:v>
                </c:pt>
                <c:pt idx="75">
                  <c:v>1131</c:v>
                </c:pt>
                <c:pt idx="76">
                  <c:v>1141</c:v>
                </c:pt>
                <c:pt idx="77">
                  <c:v>1151</c:v>
                </c:pt>
                <c:pt idx="78">
                  <c:v>1161</c:v>
                </c:pt>
                <c:pt idx="79">
                  <c:v>1171</c:v>
                </c:pt>
                <c:pt idx="80">
                  <c:v>1181</c:v>
                </c:pt>
                <c:pt idx="81">
                  <c:v>1191</c:v>
                </c:pt>
                <c:pt idx="82">
                  <c:v>1201</c:v>
                </c:pt>
                <c:pt idx="83">
                  <c:v>1211</c:v>
                </c:pt>
                <c:pt idx="84">
                  <c:v>1221</c:v>
                </c:pt>
                <c:pt idx="85">
                  <c:v>1231</c:v>
                </c:pt>
                <c:pt idx="86">
                  <c:v>1241</c:v>
                </c:pt>
                <c:pt idx="87">
                  <c:v>1251</c:v>
                </c:pt>
                <c:pt idx="88">
                  <c:v>1261</c:v>
                </c:pt>
                <c:pt idx="89">
                  <c:v>1271</c:v>
                </c:pt>
                <c:pt idx="90">
                  <c:v>1281</c:v>
                </c:pt>
                <c:pt idx="91">
                  <c:v>1291</c:v>
                </c:pt>
                <c:pt idx="92">
                  <c:v>1301</c:v>
                </c:pt>
                <c:pt idx="93">
                  <c:v>1311</c:v>
                </c:pt>
                <c:pt idx="94">
                  <c:v>1321</c:v>
                </c:pt>
                <c:pt idx="95">
                  <c:v>1331</c:v>
                </c:pt>
                <c:pt idx="96">
                  <c:v>1341</c:v>
                </c:pt>
                <c:pt idx="97">
                  <c:v>1351</c:v>
                </c:pt>
                <c:pt idx="98">
                  <c:v>1361</c:v>
                </c:pt>
                <c:pt idx="99">
                  <c:v>1371</c:v>
                </c:pt>
                <c:pt idx="100">
                  <c:v>1381</c:v>
                </c:pt>
                <c:pt idx="101">
                  <c:v>1391</c:v>
                </c:pt>
                <c:pt idx="102">
                  <c:v>1401</c:v>
                </c:pt>
                <c:pt idx="103">
                  <c:v>1411</c:v>
                </c:pt>
                <c:pt idx="104">
                  <c:v>1421</c:v>
                </c:pt>
                <c:pt idx="105">
                  <c:v>1431</c:v>
                </c:pt>
                <c:pt idx="106">
                  <c:v>1441</c:v>
                </c:pt>
                <c:pt idx="107">
                  <c:v>1451</c:v>
                </c:pt>
                <c:pt idx="108">
                  <c:v>1461</c:v>
                </c:pt>
                <c:pt idx="109">
                  <c:v>1471</c:v>
                </c:pt>
                <c:pt idx="110">
                  <c:v>1481</c:v>
                </c:pt>
                <c:pt idx="111">
                  <c:v>1491</c:v>
                </c:pt>
                <c:pt idx="112">
                  <c:v>1501</c:v>
                </c:pt>
                <c:pt idx="113">
                  <c:v>1511</c:v>
                </c:pt>
                <c:pt idx="114">
                  <c:v>1521</c:v>
                </c:pt>
                <c:pt idx="115">
                  <c:v>1531</c:v>
                </c:pt>
                <c:pt idx="116">
                  <c:v>1541</c:v>
                </c:pt>
                <c:pt idx="117">
                  <c:v>1551</c:v>
                </c:pt>
                <c:pt idx="118">
                  <c:v>1561</c:v>
                </c:pt>
                <c:pt idx="119">
                  <c:v>1571</c:v>
                </c:pt>
                <c:pt idx="120">
                  <c:v>1581</c:v>
                </c:pt>
                <c:pt idx="121">
                  <c:v>1591</c:v>
                </c:pt>
                <c:pt idx="122">
                  <c:v>1601</c:v>
                </c:pt>
                <c:pt idx="123">
                  <c:v>1611</c:v>
                </c:pt>
                <c:pt idx="124">
                  <c:v>1621</c:v>
                </c:pt>
                <c:pt idx="125">
                  <c:v>1631</c:v>
                </c:pt>
                <c:pt idx="126">
                  <c:v>1641</c:v>
                </c:pt>
                <c:pt idx="127">
                  <c:v>1651</c:v>
                </c:pt>
                <c:pt idx="128">
                  <c:v>1661</c:v>
                </c:pt>
                <c:pt idx="129">
                  <c:v>1671</c:v>
                </c:pt>
                <c:pt idx="130">
                  <c:v>1681</c:v>
                </c:pt>
                <c:pt idx="131">
                  <c:v>1691</c:v>
                </c:pt>
                <c:pt idx="132">
                  <c:v>1701</c:v>
                </c:pt>
                <c:pt idx="133">
                  <c:v>1711</c:v>
                </c:pt>
                <c:pt idx="134">
                  <c:v>1721</c:v>
                </c:pt>
                <c:pt idx="135">
                  <c:v>1731</c:v>
                </c:pt>
                <c:pt idx="136">
                  <c:v>1741</c:v>
                </c:pt>
                <c:pt idx="137">
                  <c:v>1751</c:v>
                </c:pt>
                <c:pt idx="138">
                  <c:v>1761</c:v>
                </c:pt>
                <c:pt idx="139">
                  <c:v>1771</c:v>
                </c:pt>
                <c:pt idx="140">
                  <c:v>1781</c:v>
                </c:pt>
                <c:pt idx="141">
                  <c:v>1791</c:v>
                </c:pt>
                <c:pt idx="142">
                  <c:v>1801</c:v>
                </c:pt>
                <c:pt idx="143">
                  <c:v>1811</c:v>
                </c:pt>
                <c:pt idx="144">
                  <c:v>1821</c:v>
                </c:pt>
                <c:pt idx="145">
                  <c:v>1831</c:v>
                </c:pt>
                <c:pt idx="146">
                  <c:v>1841</c:v>
                </c:pt>
                <c:pt idx="147">
                  <c:v>1851</c:v>
                </c:pt>
                <c:pt idx="148">
                  <c:v>1861</c:v>
                </c:pt>
                <c:pt idx="149">
                  <c:v>1871</c:v>
                </c:pt>
                <c:pt idx="150">
                  <c:v>1881</c:v>
                </c:pt>
                <c:pt idx="151">
                  <c:v>1891</c:v>
                </c:pt>
                <c:pt idx="152">
                  <c:v>1901</c:v>
                </c:pt>
                <c:pt idx="153">
                  <c:v>1911</c:v>
                </c:pt>
                <c:pt idx="154">
                  <c:v>1921</c:v>
                </c:pt>
                <c:pt idx="155">
                  <c:v>1931</c:v>
                </c:pt>
                <c:pt idx="156">
                  <c:v>1941</c:v>
                </c:pt>
                <c:pt idx="157">
                  <c:v>1951</c:v>
                </c:pt>
                <c:pt idx="158">
                  <c:v>1961</c:v>
                </c:pt>
                <c:pt idx="159">
                  <c:v>1971</c:v>
                </c:pt>
                <c:pt idx="160">
                  <c:v>1981</c:v>
                </c:pt>
                <c:pt idx="161">
                  <c:v>1991</c:v>
                </c:pt>
                <c:pt idx="162">
                  <c:v>2001</c:v>
                </c:pt>
                <c:pt idx="163">
                  <c:v>2011</c:v>
                </c:pt>
                <c:pt idx="164">
                  <c:v>2021</c:v>
                </c:pt>
                <c:pt idx="165">
                  <c:v>2031</c:v>
                </c:pt>
                <c:pt idx="166">
                  <c:v>2041</c:v>
                </c:pt>
                <c:pt idx="167">
                  <c:v>2051</c:v>
                </c:pt>
                <c:pt idx="168">
                  <c:v>2061</c:v>
                </c:pt>
                <c:pt idx="169">
                  <c:v>2071</c:v>
                </c:pt>
                <c:pt idx="170">
                  <c:v>2081</c:v>
                </c:pt>
                <c:pt idx="171">
                  <c:v>2091</c:v>
                </c:pt>
                <c:pt idx="172">
                  <c:v>2101</c:v>
                </c:pt>
                <c:pt idx="173">
                  <c:v>2111</c:v>
                </c:pt>
                <c:pt idx="174">
                  <c:v>2121</c:v>
                </c:pt>
                <c:pt idx="175">
                  <c:v>2131</c:v>
                </c:pt>
                <c:pt idx="176">
                  <c:v>2141</c:v>
                </c:pt>
                <c:pt idx="177">
                  <c:v>2151</c:v>
                </c:pt>
                <c:pt idx="178">
                  <c:v>2161</c:v>
                </c:pt>
                <c:pt idx="179">
                  <c:v>2171</c:v>
                </c:pt>
                <c:pt idx="180">
                  <c:v>2181</c:v>
                </c:pt>
                <c:pt idx="181">
                  <c:v>2191</c:v>
                </c:pt>
                <c:pt idx="182">
                  <c:v>2201</c:v>
                </c:pt>
                <c:pt idx="183">
                  <c:v>2211</c:v>
                </c:pt>
                <c:pt idx="184">
                  <c:v>2221</c:v>
                </c:pt>
                <c:pt idx="185">
                  <c:v>2231</c:v>
                </c:pt>
                <c:pt idx="186">
                  <c:v>2241</c:v>
                </c:pt>
                <c:pt idx="187">
                  <c:v>2251</c:v>
                </c:pt>
                <c:pt idx="188">
                  <c:v>2261</c:v>
                </c:pt>
                <c:pt idx="189">
                  <c:v>2271</c:v>
                </c:pt>
                <c:pt idx="190">
                  <c:v>2281</c:v>
                </c:pt>
                <c:pt idx="191">
                  <c:v>2291</c:v>
                </c:pt>
                <c:pt idx="192">
                  <c:v>2301</c:v>
                </c:pt>
                <c:pt idx="193">
                  <c:v>2311</c:v>
                </c:pt>
                <c:pt idx="194">
                  <c:v>2321</c:v>
                </c:pt>
                <c:pt idx="195">
                  <c:v>2331</c:v>
                </c:pt>
                <c:pt idx="196">
                  <c:v>2341</c:v>
                </c:pt>
                <c:pt idx="197">
                  <c:v>2351</c:v>
                </c:pt>
                <c:pt idx="198">
                  <c:v>2361</c:v>
                </c:pt>
                <c:pt idx="199">
                  <c:v>2371</c:v>
                </c:pt>
                <c:pt idx="200">
                  <c:v>2381</c:v>
                </c:pt>
                <c:pt idx="201">
                  <c:v>2391</c:v>
                </c:pt>
                <c:pt idx="202">
                  <c:v>2401</c:v>
                </c:pt>
              </c:numCache>
            </c:numRef>
          </c:xVal>
          <c:yVal>
            <c:numRef>
              <c:f>Atm.!$B$5:$B$207</c:f>
              <c:numCache>
                <c:formatCode>0.000</c:formatCode>
                <c:ptCount val="203"/>
                <c:pt idx="0">
                  <c:v>0.71479999999999999</c:v>
                </c:pt>
                <c:pt idx="1">
                  <c:v>0.74070000000000003</c:v>
                </c:pt>
                <c:pt idx="2">
                  <c:v>0.76319999999999999</c:v>
                </c:pt>
                <c:pt idx="3">
                  <c:v>0.78349999999999997</c:v>
                </c:pt>
                <c:pt idx="4">
                  <c:v>0.80169999999999997</c:v>
                </c:pt>
                <c:pt idx="5">
                  <c:v>0.81810000000000005</c:v>
                </c:pt>
                <c:pt idx="6">
                  <c:v>0.83230000000000004</c:v>
                </c:pt>
                <c:pt idx="7">
                  <c:v>0.84570000000000001</c:v>
                </c:pt>
                <c:pt idx="8">
                  <c:v>0.85660000000000003</c:v>
                </c:pt>
                <c:pt idx="9">
                  <c:v>0.86639999999999995</c:v>
                </c:pt>
                <c:pt idx="10">
                  <c:v>0.87309999999999999</c:v>
                </c:pt>
                <c:pt idx="11">
                  <c:v>0.88319999999999999</c:v>
                </c:pt>
                <c:pt idx="12">
                  <c:v>0.88759999999999994</c:v>
                </c:pt>
                <c:pt idx="13">
                  <c:v>0.89329999999999998</c:v>
                </c:pt>
                <c:pt idx="14">
                  <c:v>0.89739999999999998</c:v>
                </c:pt>
                <c:pt idx="15">
                  <c:v>0.89610000000000001</c:v>
                </c:pt>
                <c:pt idx="16">
                  <c:v>0.89939999999999998</c:v>
                </c:pt>
                <c:pt idx="17">
                  <c:v>0.90159999999999996</c:v>
                </c:pt>
                <c:pt idx="18">
                  <c:v>0.90090000000000003</c:v>
                </c:pt>
                <c:pt idx="19">
                  <c:v>0.89590000000000003</c:v>
                </c:pt>
                <c:pt idx="20">
                  <c:v>0.90169999999999995</c:v>
                </c:pt>
                <c:pt idx="21">
                  <c:v>0.89380000000000004</c:v>
                </c:pt>
                <c:pt idx="22">
                  <c:v>0.90580000000000005</c:v>
                </c:pt>
                <c:pt idx="23">
                  <c:v>0.91459999999999997</c:v>
                </c:pt>
                <c:pt idx="24">
                  <c:v>0.92120000000000002</c:v>
                </c:pt>
                <c:pt idx="25">
                  <c:v>0.92230000000000001</c:v>
                </c:pt>
                <c:pt idx="26">
                  <c:v>0.93620000000000003</c:v>
                </c:pt>
                <c:pt idx="27">
                  <c:v>0.94299999999999995</c:v>
                </c:pt>
                <c:pt idx="28">
                  <c:v>0.94840000000000002</c:v>
                </c:pt>
                <c:pt idx="29">
                  <c:v>0.95409999999999995</c:v>
                </c:pt>
                <c:pt idx="30">
                  <c:v>0.95850000000000002</c:v>
                </c:pt>
                <c:pt idx="31">
                  <c:v>0.95540000000000003</c:v>
                </c:pt>
                <c:pt idx="32">
                  <c:v>0.95399999999999996</c:v>
                </c:pt>
                <c:pt idx="33">
                  <c:v>0.96530000000000005</c:v>
                </c:pt>
                <c:pt idx="34">
                  <c:v>0.9496</c:v>
                </c:pt>
                <c:pt idx="35">
                  <c:v>0.95389999999999997</c:v>
                </c:pt>
                <c:pt idx="36">
                  <c:v>0.97409999999999997</c:v>
                </c:pt>
                <c:pt idx="37">
                  <c:v>0.97619999999999996</c:v>
                </c:pt>
                <c:pt idx="38">
                  <c:v>0.61650000000000005</c:v>
                </c:pt>
                <c:pt idx="39">
                  <c:v>0.97770000000000001</c:v>
                </c:pt>
                <c:pt idx="40">
                  <c:v>0.97970000000000002</c:v>
                </c:pt>
                <c:pt idx="41">
                  <c:v>0.9798</c:v>
                </c:pt>
                <c:pt idx="42">
                  <c:v>0.98209999999999997</c:v>
                </c:pt>
                <c:pt idx="43">
                  <c:v>0.97650000000000003</c:v>
                </c:pt>
                <c:pt idx="44">
                  <c:v>0.96819999999999995</c:v>
                </c:pt>
                <c:pt idx="45">
                  <c:v>0.9758</c:v>
                </c:pt>
                <c:pt idx="46">
                  <c:v>0.98340000000000005</c:v>
                </c:pt>
                <c:pt idx="47">
                  <c:v>0.98550000000000004</c:v>
                </c:pt>
                <c:pt idx="48">
                  <c:v>0.98640000000000005</c:v>
                </c:pt>
                <c:pt idx="49">
                  <c:v>0.98780000000000001</c:v>
                </c:pt>
                <c:pt idx="50">
                  <c:v>0.98860000000000003</c:v>
                </c:pt>
                <c:pt idx="51">
                  <c:v>0.98880000000000001</c:v>
                </c:pt>
                <c:pt idx="52">
                  <c:v>0.97560000000000002</c:v>
                </c:pt>
                <c:pt idx="53">
                  <c:v>0.98109999999999997</c:v>
                </c:pt>
                <c:pt idx="54">
                  <c:v>0.98029999999999995</c:v>
                </c:pt>
                <c:pt idx="55">
                  <c:v>0.65649999999999997</c:v>
                </c:pt>
                <c:pt idx="56">
                  <c:v>0.42</c:v>
                </c:pt>
                <c:pt idx="57">
                  <c:v>0.94230000000000003</c:v>
                </c:pt>
                <c:pt idx="58">
                  <c:v>5.3830000000000003E-2</c:v>
                </c:pt>
                <c:pt idx="59">
                  <c:v>0.98299999999999998</c:v>
                </c:pt>
                <c:pt idx="60">
                  <c:v>0.98409999999999997</c:v>
                </c:pt>
                <c:pt idx="61">
                  <c:v>0.98919999999999997</c:v>
                </c:pt>
                <c:pt idx="62">
                  <c:v>0.99180000000000001</c:v>
                </c:pt>
                <c:pt idx="63">
                  <c:v>0.99239999999999995</c:v>
                </c:pt>
                <c:pt idx="64">
                  <c:v>0.98219999999999996</c:v>
                </c:pt>
                <c:pt idx="65">
                  <c:v>0.99370000000000003</c:v>
                </c:pt>
                <c:pt idx="66">
                  <c:v>0.99339999999999995</c:v>
                </c:pt>
                <c:pt idx="67">
                  <c:v>0.99199999999999999</c:v>
                </c:pt>
                <c:pt idx="68">
                  <c:v>0.98619999999999997</c:v>
                </c:pt>
                <c:pt idx="69">
                  <c:v>0.98939999999999995</c:v>
                </c:pt>
                <c:pt idx="70">
                  <c:v>0.99019999999999997</c:v>
                </c:pt>
                <c:pt idx="71">
                  <c:v>0.99380000000000002</c:v>
                </c:pt>
                <c:pt idx="72">
                  <c:v>0.98629999999999995</c:v>
                </c:pt>
                <c:pt idx="73">
                  <c:v>0.9</c:v>
                </c:pt>
                <c:pt idx="74">
                  <c:v>0.22650000000000001</c:v>
                </c:pt>
                <c:pt idx="75">
                  <c:v>0.91269999999999996</c:v>
                </c:pt>
                <c:pt idx="76">
                  <c:v>0.83940000000000003</c:v>
                </c:pt>
                <c:pt idx="77">
                  <c:v>2.6360000000000001E-13</c:v>
                </c:pt>
                <c:pt idx="78">
                  <c:v>0.95720000000000005</c:v>
                </c:pt>
                <c:pt idx="79">
                  <c:v>0.92900000000000005</c:v>
                </c:pt>
                <c:pt idx="80">
                  <c:v>0.72150000000000003</c:v>
                </c:pt>
                <c:pt idx="81">
                  <c:v>0.77680000000000005</c:v>
                </c:pt>
                <c:pt idx="82">
                  <c:v>0.79490000000000005</c:v>
                </c:pt>
                <c:pt idx="83">
                  <c:v>0.78600000000000003</c:v>
                </c:pt>
                <c:pt idx="84">
                  <c:v>0.98850000000000005</c:v>
                </c:pt>
                <c:pt idx="85">
                  <c:v>0.99219999999999997</c:v>
                </c:pt>
                <c:pt idx="86">
                  <c:v>0.99080000000000001</c:v>
                </c:pt>
                <c:pt idx="87">
                  <c:v>0.98509999999999998</c:v>
                </c:pt>
                <c:pt idx="88">
                  <c:v>0.96489999999999998</c:v>
                </c:pt>
                <c:pt idx="89">
                  <c:v>0.95499999999999996</c:v>
                </c:pt>
                <c:pt idx="90">
                  <c:v>0.98780000000000001</c:v>
                </c:pt>
                <c:pt idx="91">
                  <c:v>0.99339999999999995</c:v>
                </c:pt>
                <c:pt idx="92">
                  <c:v>0.97350000000000003</c:v>
                </c:pt>
                <c:pt idx="93">
                  <c:v>0.99099999999999999</c:v>
                </c:pt>
                <c:pt idx="94">
                  <c:v>0.7823</c:v>
                </c:pt>
                <c:pt idx="95">
                  <c:v>0.17199999999999999</c:v>
                </c:pt>
                <c:pt idx="96">
                  <c:v>0.14510000000000001</c:v>
                </c:pt>
                <c:pt idx="97">
                  <c:v>0.15509999999999999</c:v>
                </c:pt>
                <c:pt idx="98">
                  <c:v>4.4539999999999998E-4</c:v>
                </c:pt>
                <c:pt idx="99">
                  <c:v>5.2080000000000003E-5</c:v>
                </c:pt>
                <c:pt idx="100">
                  <c:v>8.7349999999999997E-3</c:v>
                </c:pt>
                <c:pt idx="101">
                  <c:v>0.25430000000000003</c:v>
                </c:pt>
                <c:pt idx="102">
                  <c:v>1.0190000000000001E-8</c:v>
                </c:pt>
                <c:pt idx="103">
                  <c:v>1.2120000000000001E-2</c:v>
                </c:pt>
                <c:pt idx="104">
                  <c:v>0.56230000000000002</c:v>
                </c:pt>
                <c:pt idx="105">
                  <c:v>0.32079999999999997</c:v>
                </c:pt>
                <c:pt idx="106">
                  <c:v>6.8269999999999997E-3</c:v>
                </c:pt>
                <c:pt idx="107">
                  <c:v>0.59250000000000003</c:v>
                </c:pt>
                <c:pt idx="108">
                  <c:v>0.58489999999999998</c:v>
                </c:pt>
                <c:pt idx="109">
                  <c:v>0.62829999999999997</c:v>
                </c:pt>
                <c:pt idx="110">
                  <c:v>0.85560000000000003</c:v>
                </c:pt>
                <c:pt idx="111">
                  <c:v>3.8580000000000002E-6</c:v>
                </c:pt>
                <c:pt idx="112">
                  <c:v>0.97850000000000004</c:v>
                </c:pt>
                <c:pt idx="113">
                  <c:v>0.99180000000000001</c:v>
                </c:pt>
                <c:pt idx="114">
                  <c:v>0.99509999999999998</c:v>
                </c:pt>
                <c:pt idx="115">
                  <c:v>0.9617</c:v>
                </c:pt>
                <c:pt idx="116">
                  <c:v>0.99780000000000002</c:v>
                </c:pt>
                <c:pt idx="117">
                  <c:v>0.99250000000000005</c:v>
                </c:pt>
                <c:pt idx="118">
                  <c:v>0.99860000000000004</c:v>
                </c:pt>
                <c:pt idx="119">
                  <c:v>0.91349999999999998</c:v>
                </c:pt>
                <c:pt idx="120">
                  <c:v>0.97940000000000005</c:v>
                </c:pt>
                <c:pt idx="121">
                  <c:v>0.99870000000000003</c:v>
                </c:pt>
                <c:pt idx="122">
                  <c:v>0.99199999999999999</c:v>
                </c:pt>
                <c:pt idx="123">
                  <c:v>0.99070000000000003</c:v>
                </c:pt>
                <c:pt idx="124">
                  <c:v>0.99809999999999999</c:v>
                </c:pt>
                <c:pt idx="125">
                  <c:v>0.99839999999999995</c:v>
                </c:pt>
                <c:pt idx="126">
                  <c:v>0.99780000000000002</c:v>
                </c:pt>
                <c:pt idx="127">
                  <c:v>0.99729999999999996</c:v>
                </c:pt>
                <c:pt idx="128">
                  <c:v>0.99160000000000004</c:v>
                </c:pt>
                <c:pt idx="129">
                  <c:v>0.99729999999999996</c:v>
                </c:pt>
                <c:pt idx="130">
                  <c:v>0.99280000000000002</c:v>
                </c:pt>
                <c:pt idx="131">
                  <c:v>0.98650000000000004</c:v>
                </c:pt>
                <c:pt idx="132">
                  <c:v>0.99670000000000003</c:v>
                </c:pt>
                <c:pt idx="133">
                  <c:v>0.99450000000000005</c:v>
                </c:pt>
                <c:pt idx="134">
                  <c:v>0.28820000000000001</c:v>
                </c:pt>
                <c:pt idx="135">
                  <c:v>0.98699999999999999</c:v>
                </c:pt>
                <c:pt idx="136">
                  <c:v>0.93810000000000004</c:v>
                </c:pt>
                <c:pt idx="137">
                  <c:v>0.55720000000000003</c:v>
                </c:pt>
                <c:pt idx="138">
                  <c:v>0.98319999999999996</c:v>
                </c:pt>
                <c:pt idx="139">
                  <c:v>0.98370000000000002</c:v>
                </c:pt>
                <c:pt idx="140">
                  <c:v>0.69850000000000001</c:v>
                </c:pt>
                <c:pt idx="141">
                  <c:v>0.60270000000000001</c:v>
                </c:pt>
                <c:pt idx="142">
                  <c:v>0.33639999999999998</c:v>
                </c:pt>
                <c:pt idx="143">
                  <c:v>0.31169999999999998</c:v>
                </c:pt>
                <c:pt idx="144">
                  <c:v>-4.248E-18</c:v>
                </c:pt>
                <c:pt idx="145">
                  <c:v>3.2270000000000002E-6</c:v>
                </c:pt>
                <c:pt idx="146">
                  <c:v>-3.9760000000000001E-28</c:v>
                </c:pt>
                <c:pt idx="147">
                  <c:v>7.7329999999999996E-2</c:v>
                </c:pt>
                <c:pt idx="148">
                  <c:v>2.6970000000000001E-2</c:v>
                </c:pt>
                <c:pt idx="149">
                  <c:v>-1.4839999999999999E-47</c:v>
                </c:pt>
                <c:pt idx="150">
                  <c:v>8.43E-3</c:v>
                </c:pt>
                <c:pt idx="151">
                  <c:v>1.6979999999999999E-9</c:v>
                </c:pt>
                <c:pt idx="152">
                  <c:v>1.302E-2</c:v>
                </c:pt>
                <c:pt idx="153">
                  <c:v>2.7169999999999999E-13</c:v>
                </c:pt>
                <c:pt idx="154">
                  <c:v>8.4080000000000005E-3</c:v>
                </c:pt>
                <c:pt idx="155">
                  <c:v>1.636E-2</c:v>
                </c:pt>
                <c:pt idx="156">
                  <c:v>4.9589999999999996E-4</c:v>
                </c:pt>
                <c:pt idx="157">
                  <c:v>0.76349999999999996</c:v>
                </c:pt>
                <c:pt idx="158">
                  <c:v>0.17299999999999999</c:v>
                </c:pt>
                <c:pt idx="159">
                  <c:v>3.4759999999999999E-3</c:v>
                </c:pt>
                <c:pt idx="160">
                  <c:v>0.76249999999999996</c:v>
                </c:pt>
                <c:pt idx="161">
                  <c:v>0.97729999999999995</c:v>
                </c:pt>
                <c:pt idx="162">
                  <c:v>1.4289999999999999E-9</c:v>
                </c:pt>
                <c:pt idx="163">
                  <c:v>1.756E-3</c:v>
                </c:pt>
                <c:pt idx="164">
                  <c:v>0.51749999999999996</c:v>
                </c:pt>
                <c:pt idx="165">
                  <c:v>0.9849</c:v>
                </c:pt>
                <c:pt idx="166">
                  <c:v>0.86119999999999997</c:v>
                </c:pt>
                <c:pt idx="167">
                  <c:v>0.48630000000000001</c:v>
                </c:pt>
                <c:pt idx="168">
                  <c:v>0.84140000000000004</c:v>
                </c:pt>
                <c:pt idx="169">
                  <c:v>0.93959999999999999</c:v>
                </c:pt>
                <c:pt idx="170">
                  <c:v>0.98229999999999995</c:v>
                </c:pt>
                <c:pt idx="171">
                  <c:v>0.97550000000000003</c:v>
                </c:pt>
                <c:pt idx="172">
                  <c:v>0.92779999999999996</c:v>
                </c:pt>
                <c:pt idx="173">
                  <c:v>0.99009999999999998</c:v>
                </c:pt>
                <c:pt idx="174">
                  <c:v>0.996</c:v>
                </c:pt>
                <c:pt idx="175">
                  <c:v>0.99880000000000002</c:v>
                </c:pt>
                <c:pt idx="176">
                  <c:v>0.99880000000000002</c:v>
                </c:pt>
                <c:pt idx="177">
                  <c:v>0.97699999999999998</c:v>
                </c:pt>
                <c:pt idx="178">
                  <c:v>0.99560000000000004</c:v>
                </c:pt>
                <c:pt idx="179">
                  <c:v>0.998</c:v>
                </c:pt>
                <c:pt idx="180">
                  <c:v>0.99819999999999998</c:v>
                </c:pt>
                <c:pt idx="181">
                  <c:v>0.99839999999999995</c:v>
                </c:pt>
                <c:pt idx="182">
                  <c:v>0.97199999999999998</c:v>
                </c:pt>
                <c:pt idx="183">
                  <c:v>0.99590000000000001</c:v>
                </c:pt>
                <c:pt idx="184">
                  <c:v>0.85199999999999998</c:v>
                </c:pt>
                <c:pt idx="185">
                  <c:v>0.64610000000000001</c:v>
                </c:pt>
                <c:pt idx="186">
                  <c:v>0.98580000000000001</c:v>
                </c:pt>
                <c:pt idx="187">
                  <c:v>0.96030000000000004</c:v>
                </c:pt>
                <c:pt idx="188">
                  <c:v>0.96850000000000003</c:v>
                </c:pt>
                <c:pt idx="189">
                  <c:v>0.97060000000000002</c:v>
                </c:pt>
                <c:pt idx="190">
                  <c:v>0.96850000000000003</c:v>
                </c:pt>
                <c:pt idx="191">
                  <c:v>0.93149999999999999</c:v>
                </c:pt>
                <c:pt idx="192">
                  <c:v>0.9819</c:v>
                </c:pt>
                <c:pt idx="193">
                  <c:v>0.94769999999999999</c:v>
                </c:pt>
                <c:pt idx="194">
                  <c:v>0.96789999999999998</c:v>
                </c:pt>
                <c:pt idx="195">
                  <c:v>0.75700000000000001</c:v>
                </c:pt>
                <c:pt idx="196">
                  <c:v>0.95289999999999997</c:v>
                </c:pt>
                <c:pt idx="197">
                  <c:v>3.3700000000000001E-2</c:v>
                </c:pt>
                <c:pt idx="198">
                  <c:v>0.29289999999999999</c:v>
                </c:pt>
                <c:pt idx="199">
                  <c:v>0.1149</c:v>
                </c:pt>
                <c:pt idx="200">
                  <c:v>0.97219999999999995</c:v>
                </c:pt>
                <c:pt idx="201">
                  <c:v>0.45939999999999998</c:v>
                </c:pt>
                <c:pt idx="202">
                  <c:v>0.95389999999999997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2-4B16-92EF-03E9FA6CD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2439"/>
        <c:axId val="22497107"/>
      </c:scatterChart>
      <c:valAx>
        <c:axId val="13382439"/>
        <c:scaling>
          <c:orientation val="minMax"/>
          <c:max val="1800"/>
          <c:min val="380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22497107"/>
        <c:crosses val="autoZero"/>
        <c:crossBetween val="midCat"/>
      </c:valAx>
      <c:valAx>
        <c:axId val="22497107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1338243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4030360994668504E-2"/>
          <c:y val="3.28015403658369E-2"/>
          <c:w val="0.90037035529689502"/>
          <c:h val="0.82987209462247302"/>
        </c:manualLayout>
      </c:layout>
      <c:scatterChart>
        <c:scatterStyle val="lineMarker"/>
        <c:varyColors val="0"/>
        <c:ser>
          <c:idx val="0"/>
          <c:order val="0"/>
          <c:tx>
            <c:strRef>
              <c:f>Telescope!$B$8</c:f>
              <c:strCache>
                <c:ptCount val="1"/>
                <c:pt idx="0">
                  <c:v>Telescope clean</c:v>
                </c:pt>
              </c:strCache>
            </c:strRef>
          </c:tx>
          <c:spPr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Telescope!$A$9:$A$211</c:f>
              <c:numCache>
                <c:formatCode>General</c:formatCode>
                <c:ptCount val="203"/>
                <c:pt idx="0">
                  <c:v>0.38</c:v>
                </c:pt>
                <c:pt idx="1">
                  <c:v>0.39</c:v>
                </c:pt>
                <c:pt idx="2">
                  <c:v>0.4</c:v>
                </c:pt>
                <c:pt idx="3">
                  <c:v>0.41</c:v>
                </c:pt>
                <c:pt idx="4">
                  <c:v>0.42</c:v>
                </c:pt>
                <c:pt idx="5">
                  <c:v>0.43</c:v>
                </c:pt>
                <c:pt idx="6">
                  <c:v>0.44</c:v>
                </c:pt>
                <c:pt idx="7">
                  <c:v>0.45</c:v>
                </c:pt>
                <c:pt idx="8">
                  <c:v>0.46</c:v>
                </c:pt>
                <c:pt idx="9">
                  <c:v>0.47</c:v>
                </c:pt>
                <c:pt idx="10">
                  <c:v>0.48</c:v>
                </c:pt>
                <c:pt idx="11">
                  <c:v>0.49</c:v>
                </c:pt>
                <c:pt idx="12">
                  <c:v>0.5</c:v>
                </c:pt>
                <c:pt idx="13">
                  <c:v>0.51</c:v>
                </c:pt>
                <c:pt idx="14">
                  <c:v>0.52</c:v>
                </c:pt>
                <c:pt idx="15">
                  <c:v>0.53</c:v>
                </c:pt>
                <c:pt idx="16">
                  <c:v>0.54</c:v>
                </c:pt>
                <c:pt idx="17">
                  <c:v>0.55000000000000004</c:v>
                </c:pt>
                <c:pt idx="18">
                  <c:v>0.56000000000000005</c:v>
                </c:pt>
                <c:pt idx="19">
                  <c:v>0.56999999999999995</c:v>
                </c:pt>
                <c:pt idx="20">
                  <c:v>0.57999999999999996</c:v>
                </c:pt>
                <c:pt idx="21">
                  <c:v>0.59</c:v>
                </c:pt>
                <c:pt idx="22">
                  <c:v>0.6</c:v>
                </c:pt>
                <c:pt idx="23">
                  <c:v>0.61</c:v>
                </c:pt>
                <c:pt idx="24">
                  <c:v>0.62</c:v>
                </c:pt>
                <c:pt idx="25">
                  <c:v>0.63</c:v>
                </c:pt>
                <c:pt idx="26">
                  <c:v>0.64</c:v>
                </c:pt>
                <c:pt idx="27">
                  <c:v>0.65</c:v>
                </c:pt>
                <c:pt idx="28">
                  <c:v>0.66</c:v>
                </c:pt>
                <c:pt idx="29">
                  <c:v>0.67</c:v>
                </c:pt>
                <c:pt idx="30">
                  <c:v>0.68</c:v>
                </c:pt>
                <c:pt idx="31">
                  <c:v>0.69</c:v>
                </c:pt>
                <c:pt idx="32">
                  <c:v>0.7</c:v>
                </c:pt>
                <c:pt idx="33">
                  <c:v>0.71</c:v>
                </c:pt>
                <c:pt idx="34">
                  <c:v>0.72</c:v>
                </c:pt>
                <c:pt idx="35">
                  <c:v>0.73</c:v>
                </c:pt>
                <c:pt idx="36">
                  <c:v>0.74</c:v>
                </c:pt>
                <c:pt idx="37">
                  <c:v>0.75</c:v>
                </c:pt>
                <c:pt idx="38">
                  <c:v>0.76</c:v>
                </c:pt>
                <c:pt idx="39">
                  <c:v>0.77</c:v>
                </c:pt>
                <c:pt idx="40">
                  <c:v>0.78</c:v>
                </c:pt>
                <c:pt idx="41">
                  <c:v>0.79</c:v>
                </c:pt>
                <c:pt idx="42">
                  <c:v>0.8</c:v>
                </c:pt>
                <c:pt idx="43">
                  <c:v>0.81</c:v>
                </c:pt>
                <c:pt idx="44">
                  <c:v>0.82</c:v>
                </c:pt>
                <c:pt idx="45">
                  <c:v>0.83</c:v>
                </c:pt>
                <c:pt idx="46">
                  <c:v>0.84</c:v>
                </c:pt>
                <c:pt idx="47">
                  <c:v>0.85</c:v>
                </c:pt>
                <c:pt idx="48">
                  <c:v>0.86</c:v>
                </c:pt>
                <c:pt idx="49">
                  <c:v>0.87</c:v>
                </c:pt>
                <c:pt idx="50">
                  <c:v>0.88</c:v>
                </c:pt>
                <c:pt idx="51">
                  <c:v>0.89</c:v>
                </c:pt>
                <c:pt idx="52">
                  <c:v>0.9</c:v>
                </c:pt>
                <c:pt idx="53">
                  <c:v>0.91</c:v>
                </c:pt>
                <c:pt idx="54">
                  <c:v>0.92</c:v>
                </c:pt>
                <c:pt idx="55">
                  <c:v>0.93</c:v>
                </c:pt>
                <c:pt idx="56">
                  <c:v>0.94</c:v>
                </c:pt>
                <c:pt idx="57">
                  <c:v>0.95</c:v>
                </c:pt>
                <c:pt idx="58">
                  <c:v>0.96</c:v>
                </c:pt>
                <c:pt idx="59">
                  <c:v>0.97</c:v>
                </c:pt>
                <c:pt idx="60">
                  <c:v>0.98</c:v>
                </c:pt>
                <c:pt idx="61">
                  <c:v>0.99</c:v>
                </c:pt>
                <c:pt idx="62">
                  <c:v>1</c:v>
                </c:pt>
                <c:pt idx="63">
                  <c:v>1.01</c:v>
                </c:pt>
                <c:pt idx="64">
                  <c:v>1.02</c:v>
                </c:pt>
                <c:pt idx="65">
                  <c:v>1.03</c:v>
                </c:pt>
                <c:pt idx="66">
                  <c:v>1.04</c:v>
                </c:pt>
                <c:pt idx="67">
                  <c:v>1.05</c:v>
                </c:pt>
                <c:pt idx="68">
                  <c:v>1.06</c:v>
                </c:pt>
                <c:pt idx="69">
                  <c:v>1.07</c:v>
                </c:pt>
                <c:pt idx="70">
                  <c:v>1.08</c:v>
                </c:pt>
                <c:pt idx="71">
                  <c:v>1.0900000000000001</c:v>
                </c:pt>
                <c:pt idx="72">
                  <c:v>1.1000000000000001</c:v>
                </c:pt>
                <c:pt idx="73">
                  <c:v>1.1100000000000001</c:v>
                </c:pt>
                <c:pt idx="74">
                  <c:v>1.1200000000000001</c:v>
                </c:pt>
                <c:pt idx="75">
                  <c:v>1.1299999999999999</c:v>
                </c:pt>
                <c:pt idx="76">
                  <c:v>1.1399999999999999</c:v>
                </c:pt>
                <c:pt idx="77">
                  <c:v>1.1499999999999999</c:v>
                </c:pt>
                <c:pt idx="78">
                  <c:v>1.1599999999999999</c:v>
                </c:pt>
                <c:pt idx="79">
                  <c:v>1.17</c:v>
                </c:pt>
                <c:pt idx="80">
                  <c:v>1.18</c:v>
                </c:pt>
                <c:pt idx="81">
                  <c:v>1.19</c:v>
                </c:pt>
                <c:pt idx="82">
                  <c:v>1.2</c:v>
                </c:pt>
                <c:pt idx="83">
                  <c:v>1.21</c:v>
                </c:pt>
                <c:pt idx="84">
                  <c:v>1.22</c:v>
                </c:pt>
                <c:pt idx="85">
                  <c:v>1.23</c:v>
                </c:pt>
                <c:pt idx="86">
                  <c:v>1.24</c:v>
                </c:pt>
                <c:pt idx="87">
                  <c:v>1.25</c:v>
                </c:pt>
                <c:pt idx="88">
                  <c:v>1.26</c:v>
                </c:pt>
                <c:pt idx="89">
                  <c:v>1.27</c:v>
                </c:pt>
                <c:pt idx="90">
                  <c:v>1.28</c:v>
                </c:pt>
                <c:pt idx="91">
                  <c:v>1.29</c:v>
                </c:pt>
                <c:pt idx="92">
                  <c:v>1.3</c:v>
                </c:pt>
                <c:pt idx="93">
                  <c:v>1.31</c:v>
                </c:pt>
                <c:pt idx="94">
                  <c:v>1.32</c:v>
                </c:pt>
                <c:pt idx="95">
                  <c:v>1.33</c:v>
                </c:pt>
                <c:pt idx="96">
                  <c:v>1.34</c:v>
                </c:pt>
                <c:pt idx="97">
                  <c:v>1.35</c:v>
                </c:pt>
                <c:pt idx="98">
                  <c:v>1.36</c:v>
                </c:pt>
                <c:pt idx="99">
                  <c:v>1.37</c:v>
                </c:pt>
                <c:pt idx="100">
                  <c:v>1.38</c:v>
                </c:pt>
                <c:pt idx="101">
                  <c:v>1.39</c:v>
                </c:pt>
                <c:pt idx="102">
                  <c:v>1.4</c:v>
                </c:pt>
                <c:pt idx="103">
                  <c:v>1.41</c:v>
                </c:pt>
                <c:pt idx="104">
                  <c:v>1.42</c:v>
                </c:pt>
                <c:pt idx="105">
                  <c:v>1.43</c:v>
                </c:pt>
                <c:pt idx="106">
                  <c:v>1.44</c:v>
                </c:pt>
                <c:pt idx="107">
                  <c:v>1.45</c:v>
                </c:pt>
                <c:pt idx="108">
                  <c:v>1.46</c:v>
                </c:pt>
                <c:pt idx="109">
                  <c:v>1.47</c:v>
                </c:pt>
                <c:pt idx="110">
                  <c:v>1.48</c:v>
                </c:pt>
                <c:pt idx="111">
                  <c:v>1.49</c:v>
                </c:pt>
                <c:pt idx="112">
                  <c:v>1.5</c:v>
                </c:pt>
                <c:pt idx="113">
                  <c:v>1.51</c:v>
                </c:pt>
                <c:pt idx="114">
                  <c:v>1.52</c:v>
                </c:pt>
                <c:pt idx="115">
                  <c:v>1.53</c:v>
                </c:pt>
                <c:pt idx="116">
                  <c:v>1.54</c:v>
                </c:pt>
                <c:pt idx="117">
                  <c:v>1.55</c:v>
                </c:pt>
                <c:pt idx="118">
                  <c:v>1.56</c:v>
                </c:pt>
                <c:pt idx="119">
                  <c:v>1.57</c:v>
                </c:pt>
                <c:pt idx="120">
                  <c:v>1.58</c:v>
                </c:pt>
                <c:pt idx="121">
                  <c:v>1.59</c:v>
                </c:pt>
                <c:pt idx="122">
                  <c:v>1.6</c:v>
                </c:pt>
                <c:pt idx="123">
                  <c:v>1.61</c:v>
                </c:pt>
                <c:pt idx="124">
                  <c:v>1.62</c:v>
                </c:pt>
                <c:pt idx="125">
                  <c:v>1.63</c:v>
                </c:pt>
                <c:pt idx="126">
                  <c:v>1.64</c:v>
                </c:pt>
                <c:pt idx="127">
                  <c:v>1.65</c:v>
                </c:pt>
                <c:pt idx="128">
                  <c:v>1.66</c:v>
                </c:pt>
                <c:pt idx="129">
                  <c:v>1.67</c:v>
                </c:pt>
                <c:pt idx="130">
                  <c:v>1.68</c:v>
                </c:pt>
                <c:pt idx="131">
                  <c:v>1.69</c:v>
                </c:pt>
                <c:pt idx="132">
                  <c:v>1.7</c:v>
                </c:pt>
                <c:pt idx="133">
                  <c:v>1.71</c:v>
                </c:pt>
                <c:pt idx="134">
                  <c:v>1.72</c:v>
                </c:pt>
                <c:pt idx="135">
                  <c:v>1.73</c:v>
                </c:pt>
                <c:pt idx="136">
                  <c:v>1.74</c:v>
                </c:pt>
                <c:pt idx="137">
                  <c:v>1.75</c:v>
                </c:pt>
                <c:pt idx="138">
                  <c:v>1.76</c:v>
                </c:pt>
                <c:pt idx="139">
                  <c:v>1.77</c:v>
                </c:pt>
                <c:pt idx="140">
                  <c:v>1.78</c:v>
                </c:pt>
                <c:pt idx="141">
                  <c:v>1.79</c:v>
                </c:pt>
                <c:pt idx="142">
                  <c:v>1.8</c:v>
                </c:pt>
                <c:pt idx="143">
                  <c:v>1.81</c:v>
                </c:pt>
                <c:pt idx="144">
                  <c:v>1.82</c:v>
                </c:pt>
                <c:pt idx="145">
                  <c:v>1.83</c:v>
                </c:pt>
                <c:pt idx="146">
                  <c:v>1.84</c:v>
                </c:pt>
                <c:pt idx="147">
                  <c:v>1.85</c:v>
                </c:pt>
                <c:pt idx="148">
                  <c:v>1.86</c:v>
                </c:pt>
                <c:pt idx="149">
                  <c:v>1.87</c:v>
                </c:pt>
                <c:pt idx="150">
                  <c:v>1.88</c:v>
                </c:pt>
                <c:pt idx="151">
                  <c:v>1.89</c:v>
                </c:pt>
                <c:pt idx="152">
                  <c:v>1.9</c:v>
                </c:pt>
                <c:pt idx="153">
                  <c:v>1.91</c:v>
                </c:pt>
                <c:pt idx="154">
                  <c:v>1.92</c:v>
                </c:pt>
                <c:pt idx="155">
                  <c:v>1.93</c:v>
                </c:pt>
                <c:pt idx="156">
                  <c:v>1.94</c:v>
                </c:pt>
                <c:pt idx="157">
                  <c:v>1.95</c:v>
                </c:pt>
                <c:pt idx="158">
                  <c:v>1.96</c:v>
                </c:pt>
                <c:pt idx="159">
                  <c:v>1.97</c:v>
                </c:pt>
                <c:pt idx="160">
                  <c:v>1.98</c:v>
                </c:pt>
                <c:pt idx="161">
                  <c:v>1.99</c:v>
                </c:pt>
                <c:pt idx="162">
                  <c:v>2</c:v>
                </c:pt>
                <c:pt idx="163">
                  <c:v>2.0099999999999998</c:v>
                </c:pt>
                <c:pt idx="164">
                  <c:v>2.02</c:v>
                </c:pt>
                <c:pt idx="165">
                  <c:v>2.0299999999999998</c:v>
                </c:pt>
                <c:pt idx="166">
                  <c:v>2.04</c:v>
                </c:pt>
                <c:pt idx="167">
                  <c:v>2.0499999999999998</c:v>
                </c:pt>
                <c:pt idx="168">
                  <c:v>2.06</c:v>
                </c:pt>
                <c:pt idx="169">
                  <c:v>2.0699999999999998</c:v>
                </c:pt>
                <c:pt idx="170">
                  <c:v>2.08</c:v>
                </c:pt>
                <c:pt idx="171">
                  <c:v>2.09</c:v>
                </c:pt>
                <c:pt idx="172">
                  <c:v>2.1</c:v>
                </c:pt>
                <c:pt idx="173">
                  <c:v>2.11</c:v>
                </c:pt>
                <c:pt idx="174">
                  <c:v>2.12</c:v>
                </c:pt>
                <c:pt idx="175">
                  <c:v>2.13</c:v>
                </c:pt>
                <c:pt idx="176">
                  <c:v>2.14</c:v>
                </c:pt>
                <c:pt idx="177">
                  <c:v>2.15</c:v>
                </c:pt>
                <c:pt idx="178">
                  <c:v>2.16</c:v>
                </c:pt>
                <c:pt idx="179">
                  <c:v>2.17</c:v>
                </c:pt>
                <c:pt idx="180">
                  <c:v>2.1800000000000002</c:v>
                </c:pt>
                <c:pt idx="181">
                  <c:v>2.19</c:v>
                </c:pt>
                <c:pt idx="182">
                  <c:v>2.2000000000000002</c:v>
                </c:pt>
                <c:pt idx="183">
                  <c:v>2.21</c:v>
                </c:pt>
                <c:pt idx="184">
                  <c:v>2.2200000000000002</c:v>
                </c:pt>
                <c:pt idx="185">
                  <c:v>2.23</c:v>
                </c:pt>
                <c:pt idx="186">
                  <c:v>2.2400000000000002</c:v>
                </c:pt>
                <c:pt idx="187">
                  <c:v>2.25</c:v>
                </c:pt>
                <c:pt idx="188">
                  <c:v>2.2599999999999998</c:v>
                </c:pt>
                <c:pt idx="189">
                  <c:v>2.27</c:v>
                </c:pt>
                <c:pt idx="190">
                  <c:v>2.2799999999999998</c:v>
                </c:pt>
                <c:pt idx="191">
                  <c:v>2.29</c:v>
                </c:pt>
                <c:pt idx="192">
                  <c:v>2.2999999999999998</c:v>
                </c:pt>
                <c:pt idx="193">
                  <c:v>2.31</c:v>
                </c:pt>
                <c:pt idx="194">
                  <c:v>2.3199999999999998</c:v>
                </c:pt>
                <c:pt idx="195">
                  <c:v>2.33</c:v>
                </c:pt>
                <c:pt idx="196">
                  <c:v>2.34</c:v>
                </c:pt>
                <c:pt idx="197">
                  <c:v>2.35</c:v>
                </c:pt>
                <c:pt idx="198">
                  <c:v>2.36</c:v>
                </c:pt>
                <c:pt idx="199">
                  <c:v>2.37</c:v>
                </c:pt>
                <c:pt idx="200">
                  <c:v>2.38</c:v>
                </c:pt>
                <c:pt idx="201">
                  <c:v>2.39</c:v>
                </c:pt>
                <c:pt idx="202">
                  <c:v>2.4</c:v>
                </c:pt>
              </c:numCache>
            </c:numRef>
          </c:xVal>
          <c:yVal>
            <c:numRef>
              <c:f>Telescope!$B$9:$B$211</c:f>
              <c:numCache>
                <c:formatCode>0.000</c:formatCode>
                <c:ptCount val="203"/>
                <c:pt idx="0">
                  <c:v>0.80649210928961701</c:v>
                </c:pt>
                <c:pt idx="1">
                  <c:v>0.83413738142076499</c:v>
                </c:pt>
                <c:pt idx="2">
                  <c:v>0.85168121530054597</c:v>
                </c:pt>
                <c:pt idx="3">
                  <c:v>0.86325297486338803</c:v>
                </c:pt>
                <c:pt idx="4">
                  <c:v>0.87110642185792397</c:v>
                </c:pt>
                <c:pt idx="5">
                  <c:v>0.876097031693989</c:v>
                </c:pt>
                <c:pt idx="6">
                  <c:v>0.87955836502732199</c:v>
                </c:pt>
                <c:pt idx="7">
                  <c:v>0.88154427978142103</c:v>
                </c:pt>
                <c:pt idx="8">
                  <c:v>0.88321502950819697</c:v>
                </c:pt>
                <c:pt idx="9">
                  <c:v>0.88393066666666698</c:v>
                </c:pt>
                <c:pt idx="10">
                  <c:v>0.88403684371584701</c:v>
                </c:pt>
                <c:pt idx="11">
                  <c:v>0.88315693989070998</c:v>
                </c:pt>
                <c:pt idx="12">
                  <c:v>0.88213777486338796</c:v>
                </c:pt>
                <c:pt idx="13">
                  <c:v>0.88056329617486295</c:v>
                </c:pt>
                <c:pt idx="14">
                  <c:v>0.87862046775956304</c:v>
                </c:pt>
                <c:pt idx="15">
                  <c:v>0.87614146448087404</c:v>
                </c:pt>
                <c:pt idx="16">
                  <c:v>0.87341269508196695</c:v>
                </c:pt>
                <c:pt idx="17">
                  <c:v>0.87024661857923502</c:v>
                </c:pt>
                <c:pt idx="18">
                  <c:v>0.86438177923497195</c:v>
                </c:pt>
                <c:pt idx="19">
                  <c:v>0.86068000874316897</c:v>
                </c:pt>
                <c:pt idx="20">
                  <c:v>0.85651996502732197</c:v>
                </c:pt>
                <c:pt idx="21">
                  <c:v>0.85206062513661196</c:v>
                </c:pt>
                <c:pt idx="22">
                  <c:v>0.84715282185792296</c:v>
                </c:pt>
                <c:pt idx="23">
                  <c:v>0.84204930273223999</c:v>
                </c:pt>
                <c:pt idx="24">
                  <c:v>0.83659541857923503</c:v>
                </c:pt>
                <c:pt idx="25">
                  <c:v>0.83055871475409804</c:v>
                </c:pt>
                <c:pt idx="26">
                  <c:v>0.82416558688524599</c:v>
                </c:pt>
                <c:pt idx="27">
                  <c:v>0.81745402404371603</c:v>
                </c:pt>
                <c:pt idx="28">
                  <c:v>0.81052837595628402</c:v>
                </c:pt>
                <c:pt idx="29">
                  <c:v>0.80306549508196701</c:v>
                </c:pt>
                <c:pt idx="30">
                  <c:v>0.795207143169399</c:v>
                </c:pt>
                <c:pt idx="31">
                  <c:v>0.78703756939890701</c:v>
                </c:pt>
                <c:pt idx="32">
                  <c:v>0.77839645027322402</c:v>
                </c:pt>
                <c:pt idx="33">
                  <c:v>0.76931494644808696</c:v>
                </c:pt>
                <c:pt idx="34">
                  <c:v>0.76004561311475405</c:v>
                </c:pt>
                <c:pt idx="35">
                  <c:v>0.75015777923497295</c:v>
                </c:pt>
                <c:pt idx="36">
                  <c:v>0.739880629508197</c:v>
                </c:pt>
                <c:pt idx="37">
                  <c:v>0.72960819234972696</c:v>
                </c:pt>
                <c:pt idx="38">
                  <c:v>0.71927910819672103</c:v>
                </c:pt>
                <c:pt idx="39">
                  <c:v>0.70868919781420803</c:v>
                </c:pt>
                <c:pt idx="40">
                  <c:v>0.69890917595628399</c:v>
                </c:pt>
                <c:pt idx="41">
                  <c:v>0.68955645901639295</c:v>
                </c:pt>
                <c:pt idx="42">
                  <c:v>0.68199980765027302</c:v>
                </c:pt>
                <c:pt idx="43">
                  <c:v>0.67585740765027302</c:v>
                </c:pt>
                <c:pt idx="44">
                  <c:v>0.67219372240437203</c:v>
                </c:pt>
                <c:pt idx="45">
                  <c:v>0.67114051147540998</c:v>
                </c:pt>
                <c:pt idx="46">
                  <c:v>0.67292051584699397</c:v>
                </c:pt>
                <c:pt idx="47">
                  <c:v>0.67717394535519104</c:v>
                </c:pt>
                <c:pt idx="48">
                  <c:v>0.68361189071038297</c:v>
                </c:pt>
                <c:pt idx="49">
                  <c:v>0.69179858360655699</c:v>
                </c:pt>
                <c:pt idx="50">
                  <c:v>0.70116428415300602</c:v>
                </c:pt>
                <c:pt idx="51">
                  <c:v>0.70313673442622904</c:v>
                </c:pt>
                <c:pt idx="52">
                  <c:v>0.71352217704917997</c:v>
                </c:pt>
                <c:pt idx="53">
                  <c:v>0.72342713005464498</c:v>
                </c:pt>
                <c:pt idx="54">
                  <c:v>0.73339834754098399</c:v>
                </c:pt>
                <c:pt idx="55">
                  <c:v>0.74310335300546504</c:v>
                </c:pt>
                <c:pt idx="56">
                  <c:v>0.75211907322404403</c:v>
                </c:pt>
                <c:pt idx="57">
                  <c:v>0.76070200655737696</c:v>
                </c:pt>
                <c:pt idx="58">
                  <c:v>0.768781272131147</c:v>
                </c:pt>
                <c:pt idx="59">
                  <c:v>0.77678965683060097</c:v>
                </c:pt>
                <c:pt idx="60">
                  <c:v>0.78430437595628399</c:v>
                </c:pt>
                <c:pt idx="61">
                  <c:v>0.79102036284152999</c:v>
                </c:pt>
                <c:pt idx="62">
                  <c:v>0.79712919781420799</c:v>
                </c:pt>
                <c:pt idx="63">
                  <c:v>0.80298114972677603</c:v>
                </c:pt>
                <c:pt idx="64">
                  <c:v>0.80853851803278698</c:v>
                </c:pt>
                <c:pt idx="65">
                  <c:v>0.81407732459016402</c:v>
                </c:pt>
                <c:pt idx="66">
                  <c:v>0.81922441092896203</c:v>
                </c:pt>
                <c:pt idx="67">
                  <c:v>0.82381166338797795</c:v>
                </c:pt>
                <c:pt idx="68">
                  <c:v>0.82784139016393399</c:v>
                </c:pt>
                <c:pt idx="69">
                  <c:v>0.83197623606557403</c:v>
                </c:pt>
                <c:pt idx="70">
                  <c:v>0.83638508415300505</c:v>
                </c:pt>
                <c:pt idx="71">
                  <c:v>0.84033412021857901</c:v>
                </c:pt>
                <c:pt idx="72">
                  <c:v>0.84368696830601098</c:v>
                </c:pt>
                <c:pt idx="73">
                  <c:v>0.846887186885246</c:v>
                </c:pt>
                <c:pt idx="74">
                  <c:v>0.84975733333333303</c:v>
                </c:pt>
                <c:pt idx="75">
                  <c:v>0.85295072349726797</c:v>
                </c:pt>
                <c:pt idx="76">
                  <c:v>0.85569997814207599</c:v>
                </c:pt>
                <c:pt idx="77">
                  <c:v>0.858133009836065</c:v>
                </c:pt>
                <c:pt idx="78">
                  <c:v>0.86050727868852495</c:v>
                </c:pt>
                <c:pt idx="79">
                  <c:v>0.86283269071038204</c:v>
                </c:pt>
                <c:pt idx="80">
                  <c:v>0.86505692677595603</c:v>
                </c:pt>
                <c:pt idx="81">
                  <c:v>0.86676104918032804</c:v>
                </c:pt>
                <c:pt idx="82">
                  <c:v>0.86879755191256802</c:v>
                </c:pt>
                <c:pt idx="83">
                  <c:v>0.87132656612021797</c:v>
                </c:pt>
                <c:pt idx="84">
                  <c:v>0.87299423825136602</c:v>
                </c:pt>
                <c:pt idx="85">
                  <c:v>0.87484772021857904</c:v>
                </c:pt>
                <c:pt idx="86">
                  <c:v>0.87675929180327905</c:v>
                </c:pt>
                <c:pt idx="87">
                  <c:v>0.87776181857923496</c:v>
                </c:pt>
                <c:pt idx="88">
                  <c:v>0.87912153879781396</c:v>
                </c:pt>
                <c:pt idx="89">
                  <c:v>0.881193433879781</c:v>
                </c:pt>
                <c:pt idx="90">
                  <c:v>0.88269808961748597</c:v>
                </c:pt>
                <c:pt idx="91">
                  <c:v>0.88388931147541006</c:v>
                </c:pt>
                <c:pt idx="92">
                  <c:v>0.88497493333333299</c:v>
                </c:pt>
                <c:pt idx="93">
                  <c:v>0.88619173770491799</c:v>
                </c:pt>
                <c:pt idx="94">
                  <c:v>0.88756549945355201</c:v>
                </c:pt>
                <c:pt idx="95">
                  <c:v>0.88862852021857897</c:v>
                </c:pt>
                <c:pt idx="96">
                  <c:v>0.88925288743169395</c:v>
                </c:pt>
                <c:pt idx="97">
                  <c:v>0.88997727650273195</c:v>
                </c:pt>
                <c:pt idx="98">
                  <c:v>0.890948450273224</c:v>
                </c:pt>
                <c:pt idx="99">
                  <c:v>0.89206706010929004</c:v>
                </c:pt>
                <c:pt idx="100">
                  <c:v>0.89318586229508201</c:v>
                </c:pt>
                <c:pt idx="101">
                  <c:v>0.89405586010928995</c:v>
                </c:pt>
                <c:pt idx="102">
                  <c:v>0.89497846557377003</c:v>
                </c:pt>
                <c:pt idx="103">
                  <c:v>0.89601898142076497</c:v>
                </c:pt>
                <c:pt idx="104">
                  <c:v>0.89682338797814198</c:v>
                </c:pt>
                <c:pt idx="105">
                  <c:v>0.89726771584699405</c:v>
                </c:pt>
                <c:pt idx="106">
                  <c:v>0.89783255081967195</c:v>
                </c:pt>
                <c:pt idx="107">
                  <c:v>0.89876583169398905</c:v>
                </c:pt>
                <c:pt idx="108">
                  <c:v>0.89980750163934398</c:v>
                </c:pt>
                <c:pt idx="109">
                  <c:v>0.90056237814207596</c:v>
                </c:pt>
                <c:pt idx="110">
                  <c:v>0.90118366775956305</c:v>
                </c:pt>
                <c:pt idx="111">
                  <c:v>0.90183842622950805</c:v>
                </c:pt>
                <c:pt idx="112">
                  <c:v>0.90240345355191198</c:v>
                </c:pt>
                <c:pt idx="113">
                  <c:v>0.90291818142076496</c:v>
                </c:pt>
                <c:pt idx="114">
                  <c:v>0.90348619016393406</c:v>
                </c:pt>
                <c:pt idx="115">
                  <c:v>0.90388300765027296</c:v>
                </c:pt>
                <c:pt idx="116">
                  <c:v>0.90442658797814202</c:v>
                </c:pt>
                <c:pt idx="117">
                  <c:v>0.90521560655737698</c:v>
                </c:pt>
                <c:pt idx="118">
                  <c:v>0.90581092896174897</c:v>
                </c:pt>
                <c:pt idx="119">
                  <c:v>0.90626506666666695</c:v>
                </c:pt>
                <c:pt idx="120">
                  <c:v>0.90682143825136596</c:v>
                </c:pt>
                <c:pt idx="121">
                  <c:v>0.90738973551912605</c:v>
                </c:pt>
                <c:pt idx="122">
                  <c:v>0.90767806775956295</c:v>
                </c:pt>
                <c:pt idx="123">
                  <c:v>0.90802275846994496</c:v>
                </c:pt>
                <c:pt idx="124">
                  <c:v>0.90851767431693997</c:v>
                </c:pt>
                <c:pt idx="125">
                  <c:v>0.90874031912568298</c:v>
                </c:pt>
                <c:pt idx="126">
                  <c:v>0.90895315409836097</c:v>
                </c:pt>
                <c:pt idx="127">
                  <c:v>0.90938305573770495</c:v>
                </c:pt>
                <c:pt idx="128">
                  <c:v>0.91011946666666699</c:v>
                </c:pt>
                <c:pt idx="129">
                  <c:v>0.91064563934426201</c:v>
                </c:pt>
                <c:pt idx="130">
                  <c:v>0.91148495737704904</c:v>
                </c:pt>
                <c:pt idx="131">
                  <c:v>0.91196852459016398</c:v>
                </c:pt>
                <c:pt idx="132">
                  <c:v>0.91200103169398905</c:v>
                </c:pt>
                <c:pt idx="133">
                  <c:v>0.91261914754098294</c:v>
                </c:pt>
                <c:pt idx="134">
                  <c:v>0.91324168743169398</c:v>
                </c:pt>
                <c:pt idx="135">
                  <c:v>0.91341518688524603</c:v>
                </c:pt>
                <c:pt idx="136">
                  <c:v>0.91350914972677599</c:v>
                </c:pt>
                <c:pt idx="137">
                  <c:v>0.91367678251366102</c:v>
                </c:pt>
                <c:pt idx="138">
                  <c:v>0.913594264480874</c:v>
                </c:pt>
                <c:pt idx="139">
                  <c:v>0.91331401092896203</c:v>
                </c:pt>
                <c:pt idx="140">
                  <c:v>0.91313320218579197</c:v>
                </c:pt>
                <c:pt idx="141">
                  <c:v>0.91293219672131098</c:v>
                </c:pt>
                <c:pt idx="142">
                  <c:v>0.91294133333333305</c:v>
                </c:pt>
                <c:pt idx="143">
                  <c:v>0.91320090928961695</c:v>
                </c:pt>
                <c:pt idx="144">
                  <c:v>0.913866535519126</c:v>
                </c:pt>
                <c:pt idx="145">
                  <c:v>0.914509464480874</c:v>
                </c:pt>
                <c:pt idx="146">
                  <c:v>0.91488781639344297</c:v>
                </c:pt>
                <c:pt idx="147">
                  <c:v>0.91515316284153003</c:v>
                </c:pt>
                <c:pt idx="148">
                  <c:v>0.91541196939890701</c:v>
                </c:pt>
                <c:pt idx="149">
                  <c:v>0.91539956284153001</c:v>
                </c:pt>
                <c:pt idx="150">
                  <c:v>0.91521442622950799</c:v>
                </c:pt>
                <c:pt idx="151">
                  <c:v>0.91489416393442602</c:v>
                </c:pt>
                <c:pt idx="152">
                  <c:v>0.91482645683060104</c:v>
                </c:pt>
                <c:pt idx="153">
                  <c:v>0.91482838032786895</c:v>
                </c:pt>
                <c:pt idx="154">
                  <c:v>0.91478048524590205</c:v>
                </c:pt>
                <c:pt idx="155">
                  <c:v>0.91481972459016403</c:v>
                </c:pt>
                <c:pt idx="156">
                  <c:v>0.91499514754098399</c:v>
                </c:pt>
                <c:pt idx="157">
                  <c:v>0.91533781857923502</c:v>
                </c:pt>
                <c:pt idx="158">
                  <c:v>0.91582907978142103</c:v>
                </c:pt>
                <c:pt idx="159">
                  <c:v>0.91635188633879805</c:v>
                </c:pt>
                <c:pt idx="160">
                  <c:v>0.91687950163934395</c:v>
                </c:pt>
                <c:pt idx="161">
                  <c:v>0.91719668633879803</c:v>
                </c:pt>
                <c:pt idx="162">
                  <c:v>0.91725160218579205</c:v>
                </c:pt>
                <c:pt idx="163">
                  <c:v>0.91715927431694</c:v>
                </c:pt>
                <c:pt idx="164">
                  <c:v>0.91683449180327903</c:v>
                </c:pt>
                <c:pt idx="165">
                  <c:v>0.91639891584699396</c:v>
                </c:pt>
                <c:pt idx="166">
                  <c:v>0.91597247650273195</c:v>
                </c:pt>
                <c:pt idx="167">
                  <c:v>0.91570155191256797</c:v>
                </c:pt>
                <c:pt idx="168">
                  <c:v>0.91556209836065605</c:v>
                </c:pt>
                <c:pt idx="169">
                  <c:v>0.91520605901639296</c:v>
                </c:pt>
                <c:pt idx="170">
                  <c:v>0.91514681530054598</c:v>
                </c:pt>
                <c:pt idx="171">
                  <c:v>0.91560893551912603</c:v>
                </c:pt>
                <c:pt idx="172">
                  <c:v>0.91605432131147502</c:v>
                </c:pt>
                <c:pt idx="173">
                  <c:v>0.91679246338797804</c:v>
                </c:pt>
                <c:pt idx="174">
                  <c:v>0.91728862950819701</c:v>
                </c:pt>
                <c:pt idx="175">
                  <c:v>0.91789270382513699</c:v>
                </c:pt>
                <c:pt idx="176">
                  <c:v>0.91845090273223995</c:v>
                </c:pt>
                <c:pt idx="177">
                  <c:v>0.91861449617486302</c:v>
                </c:pt>
                <c:pt idx="178">
                  <c:v>0.91877501202185796</c:v>
                </c:pt>
                <c:pt idx="179">
                  <c:v>0.91843089836065595</c:v>
                </c:pt>
                <c:pt idx="180">
                  <c:v>0.91824076065573701</c:v>
                </c:pt>
                <c:pt idx="181">
                  <c:v>0.91816083934426196</c:v>
                </c:pt>
                <c:pt idx="182">
                  <c:v>0.91762678032786904</c:v>
                </c:pt>
                <c:pt idx="183">
                  <c:v>0.91722765464480904</c:v>
                </c:pt>
                <c:pt idx="184">
                  <c:v>0.91692470382513702</c:v>
                </c:pt>
                <c:pt idx="185">
                  <c:v>0.91666118469945301</c:v>
                </c:pt>
                <c:pt idx="186">
                  <c:v>0.91642045901639402</c:v>
                </c:pt>
                <c:pt idx="187">
                  <c:v>0.91630553005464499</c:v>
                </c:pt>
                <c:pt idx="188">
                  <c:v>0.91650211147541005</c:v>
                </c:pt>
                <c:pt idx="189">
                  <c:v>0.916841320218579</c:v>
                </c:pt>
                <c:pt idx="190">
                  <c:v>0.91696894426229503</c:v>
                </c:pt>
                <c:pt idx="191">
                  <c:v>0.91761370054644797</c:v>
                </c:pt>
                <c:pt idx="192">
                  <c:v>0.91820152131147503</c:v>
                </c:pt>
                <c:pt idx="193">
                  <c:v>0.91936350601092898</c:v>
                </c:pt>
                <c:pt idx="194">
                  <c:v>0.91984947759562796</c:v>
                </c:pt>
                <c:pt idx="195">
                  <c:v>0.91963693114754097</c:v>
                </c:pt>
                <c:pt idx="196">
                  <c:v>0.91984601530054599</c:v>
                </c:pt>
                <c:pt idx="197">
                  <c:v>0.91985803715847003</c:v>
                </c:pt>
                <c:pt idx="198">
                  <c:v>0.92006038907103804</c:v>
                </c:pt>
                <c:pt idx="199">
                  <c:v>0.91922876502732198</c:v>
                </c:pt>
                <c:pt idx="200">
                  <c:v>0.91908200218579195</c:v>
                </c:pt>
                <c:pt idx="201">
                  <c:v>0.91884964371584699</c:v>
                </c:pt>
                <c:pt idx="202">
                  <c:v>0.91838713879781397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B-4508-B28B-B69EE77EB497}"/>
            </c:ext>
          </c:extLst>
        </c:ser>
        <c:ser>
          <c:idx val="1"/>
          <c:order val="1"/>
          <c:tx>
            <c:strRef>
              <c:f>Telescope!$C$8</c:f>
              <c:strCache>
                <c:ptCount val="1"/>
                <c:pt idx="0">
                  <c:v>Telescope dirty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Telescope!$A$9:$A$211</c:f>
              <c:numCache>
                <c:formatCode>General</c:formatCode>
                <c:ptCount val="203"/>
                <c:pt idx="0">
                  <c:v>0.38</c:v>
                </c:pt>
                <c:pt idx="1">
                  <c:v>0.39</c:v>
                </c:pt>
                <c:pt idx="2">
                  <c:v>0.4</c:v>
                </c:pt>
                <c:pt idx="3">
                  <c:v>0.41</c:v>
                </c:pt>
                <c:pt idx="4">
                  <c:v>0.42</c:v>
                </c:pt>
                <c:pt idx="5">
                  <c:v>0.43</c:v>
                </c:pt>
                <c:pt idx="6">
                  <c:v>0.44</c:v>
                </c:pt>
                <c:pt idx="7">
                  <c:v>0.45</c:v>
                </c:pt>
                <c:pt idx="8">
                  <c:v>0.46</c:v>
                </c:pt>
                <c:pt idx="9">
                  <c:v>0.47</c:v>
                </c:pt>
                <c:pt idx="10">
                  <c:v>0.48</c:v>
                </c:pt>
                <c:pt idx="11">
                  <c:v>0.49</c:v>
                </c:pt>
                <c:pt idx="12">
                  <c:v>0.5</c:v>
                </c:pt>
                <c:pt idx="13">
                  <c:v>0.51</c:v>
                </c:pt>
                <c:pt idx="14">
                  <c:v>0.52</c:v>
                </c:pt>
                <c:pt idx="15">
                  <c:v>0.53</c:v>
                </c:pt>
                <c:pt idx="16">
                  <c:v>0.54</c:v>
                </c:pt>
                <c:pt idx="17">
                  <c:v>0.55000000000000004</c:v>
                </c:pt>
                <c:pt idx="18">
                  <c:v>0.56000000000000005</c:v>
                </c:pt>
                <c:pt idx="19">
                  <c:v>0.56999999999999995</c:v>
                </c:pt>
                <c:pt idx="20">
                  <c:v>0.57999999999999996</c:v>
                </c:pt>
                <c:pt idx="21">
                  <c:v>0.59</c:v>
                </c:pt>
                <c:pt idx="22">
                  <c:v>0.6</c:v>
                </c:pt>
                <c:pt idx="23">
                  <c:v>0.61</c:v>
                </c:pt>
                <c:pt idx="24">
                  <c:v>0.62</c:v>
                </c:pt>
                <c:pt idx="25">
                  <c:v>0.63</c:v>
                </c:pt>
                <c:pt idx="26">
                  <c:v>0.64</c:v>
                </c:pt>
                <c:pt idx="27">
                  <c:v>0.65</c:v>
                </c:pt>
                <c:pt idx="28">
                  <c:v>0.66</c:v>
                </c:pt>
                <c:pt idx="29">
                  <c:v>0.67</c:v>
                </c:pt>
                <c:pt idx="30">
                  <c:v>0.68</c:v>
                </c:pt>
                <c:pt idx="31">
                  <c:v>0.69</c:v>
                </c:pt>
                <c:pt idx="32">
                  <c:v>0.7</c:v>
                </c:pt>
                <c:pt idx="33">
                  <c:v>0.71</c:v>
                </c:pt>
                <c:pt idx="34">
                  <c:v>0.72</c:v>
                </c:pt>
                <c:pt idx="35">
                  <c:v>0.73</c:v>
                </c:pt>
                <c:pt idx="36">
                  <c:v>0.74</c:v>
                </c:pt>
                <c:pt idx="37">
                  <c:v>0.75</c:v>
                </c:pt>
                <c:pt idx="38">
                  <c:v>0.76</c:v>
                </c:pt>
                <c:pt idx="39">
                  <c:v>0.77</c:v>
                </c:pt>
                <c:pt idx="40">
                  <c:v>0.78</c:v>
                </c:pt>
                <c:pt idx="41">
                  <c:v>0.79</c:v>
                </c:pt>
                <c:pt idx="42">
                  <c:v>0.8</c:v>
                </c:pt>
                <c:pt idx="43">
                  <c:v>0.81</c:v>
                </c:pt>
                <c:pt idx="44">
                  <c:v>0.82</c:v>
                </c:pt>
                <c:pt idx="45">
                  <c:v>0.83</c:v>
                </c:pt>
                <c:pt idx="46">
                  <c:v>0.84</c:v>
                </c:pt>
                <c:pt idx="47">
                  <c:v>0.85</c:v>
                </c:pt>
                <c:pt idx="48">
                  <c:v>0.86</c:v>
                </c:pt>
                <c:pt idx="49">
                  <c:v>0.87</c:v>
                </c:pt>
                <c:pt idx="50">
                  <c:v>0.88</c:v>
                </c:pt>
                <c:pt idx="51">
                  <c:v>0.89</c:v>
                </c:pt>
                <c:pt idx="52">
                  <c:v>0.9</c:v>
                </c:pt>
                <c:pt idx="53">
                  <c:v>0.91</c:v>
                </c:pt>
                <c:pt idx="54">
                  <c:v>0.92</c:v>
                </c:pt>
                <c:pt idx="55">
                  <c:v>0.93</c:v>
                </c:pt>
                <c:pt idx="56">
                  <c:v>0.94</c:v>
                </c:pt>
                <c:pt idx="57">
                  <c:v>0.95</c:v>
                </c:pt>
                <c:pt idx="58">
                  <c:v>0.96</c:v>
                </c:pt>
                <c:pt idx="59">
                  <c:v>0.97</c:v>
                </c:pt>
                <c:pt idx="60">
                  <c:v>0.98</c:v>
                </c:pt>
                <c:pt idx="61">
                  <c:v>0.99</c:v>
                </c:pt>
                <c:pt idx="62">
                  <c:v>1</c:v>
                </c:pt>
                <c:pt idx="63">
                  <c:v>1.01</c:v>
                </c:pt>
                <c:pt idx="64">
                  <c:v>1.02</c:v>
                </c:pt>
                <c:pt idx="65">
                  <c:v>1.03</c:v>
                </c:pt>
                <c:pt idx="66">
                  <c:v>1.04</c:v>
                </c:pt>
                <c:pt idx="67">
                  <c:v>1.05</c:v>
                </c:pt>
                <c:pt idx="68">
                  <c:v>1.06</c:v>
                </c:pt>
                <c:pt idx="69">
                  <c:v>1.07</c:v>
                </c:pt>
                <c:pt idx="70">
                  <c:v>1.08</c:v>
                </c:pt>
                <c:pt idx="71">
                  <c:v>1.0900000000000001</c:v>
                </c:pt>
                <c:pt idx="72">
                  <c:v>1.1000000000000001</c:v>
                </c:pt>
                <c:pt idx="73">
                  <c:v>1.1100000000000001</c:v>
                </c:pt>
                <c:pt idx="74">
                  <c:v>1.1200000000000001</c:v>
                </c:pt>
                <c:pt idx="75">
                  <c:v>1.1299999999999999</c:v>
                </c:pt>
                <c:pt idx="76">
                  <c:v>1.1399999999999999</c:v>
                </c:pt>
                <c:pt idx="77">
                  <c:v>1.1499999999999999</c:v>
                </c:pt>
                <c:pt idx="78">
                  <c:v>1.1599999999999999</c:v>
                </c:pt>
                <c:pt idx="79">
                  <c:v>1.17</c:v>
                </c:pt>
                <c:pt idx="80">
                  <c:v>1.18</c:v>
                </c:pt>
                <c:pt idx="81">
                  <c:v>1.19</c:v>
                </c:pt>
                <c:pt idx="82">
                  <c:v>1.2</c:v>
                </c:pt>
                <c:pt idx="83">
                  <c:v>1.21</c:v>
                </c:pt>
                <c:pt idx="84">
                  <c:v>1.22</c:v>
                </c:pt>
                <c:pt idx="85">
                  <c:v>1.23</c:v>
                </c:pt>
                <c:pt idx="86">
                  <c:v>1.24</c:v>
                </c:pt>
                <c:pt idx="87">
                  <c:v>1.25</c:v>
                </c:pt>
                <c:pt idx="88">
                  <c:v>1.26</c:v>
                </c:pt>
                <c:pt idx="89">
                  <c:v>1.27</c:v>
                </c:pt>
                <c:pt idx="90">
                  <c:v>1.28</c:v>
                </c:pt>
                <c:pt idx="91">
                  <c:v>1.29</c:v>
                </c:pt>
                <c:pt idx="92">
                  <c:v>1.3</c:v>
                </c:pt>
                <c:pt idx="93">
                  <c:v>1.31</c:v>
                </c:pt>
                <c:pt idx="94">
                  <c:v>1.32</c:v>
                </c:pt>
                <c:pt idx="95">
                  <c:v>1.33</c:v>
                </c:pt>
                <c:pt idx="96">
                  <c:v>1.34</c:v>
                </c:pt>
                <c:pt idx="97">
                  <c:v>1.35</c:v>
                </c:pt>
                <c:pt idx="98">
                  <c:v>1.36</c:v>
                </c:pt>
                <c:pt idx="99">
                  <c:v>1.37</c:v>
                </c:pt>
                <c:pt idx="100">
                  <c:v>1.38</c:v>
                </c:pt>
                <c:pt idx="101">
                  <c:v>1.39</c:v>
                </c:pt>
                <c:pt idx="102">
                  <c:v>1.4</c:v>
                </c:pt>
                <c:pt idx="103">
                  <c:v>1.41</c:v>
                </c:pt>
                <c:pt idx="104">
                  <c:v>1.42</c:v>
                </c:pt>
                <c:pt idx="105">
                  <c:v>1.43</c:v>
                </c:pt>
                <c:pt idx="106">
                  <c:v>1.44</c:v>
                </c:pt>
                <c:pt idx="107">
                  <c:v>1.45</c:v>
                </c:pt>
                <c:pt idx="108">
                  <c:v>1.46</c:v>
                </c:pt>
                <c:pt idx="109">
                  <c:v>1.47</c:v>
                </c:pt>
                <c:pt idx="110">
                  <c:v>1.48</c:v>
                </c:pt>
                <c:pt idx="111">
                  <c:v>1.49</c:v>
                </c:pt>
                <c:pt idx="112">
                  <c:v>1.5</c:v>
                </c:pt>
                <c:pt idx="113">
                  <c:v>1.51</c:v>
                </c:pt>
                <c:pt idx="114">
                  <c:v>1.52</c:v>
                </c:pt>
                <c:pt idx="115">
                  <c:v>1.53</c:v>
                </c:pt>
                <c:pt idx="116">
                  <c:v>1.54</c:v>
                </c:pt>
                <c:pt idx="117">
                  <c:v>1.55</c:v>
                </c:pt>
                <c:pt idx="118">
                  <c:v>1.56</c:v>
                </c:pt>
                <c:pt idx="119">
                  <c:v>1.57</c:v>
                </c:pt>
                <c:pt idx="120">
                  <c:v>1.58</c:v>
                </c:pt>
                <c:pt idx="121">
                  <c:v>1.59</c:v>
                </c:pt>
                <c:pt idx="122">
                  <c:v>1.6</c:v>
                </c:pt>
                <c:pt idx="123">
                  <c:v>1.61</c:v>
                </c:pt>
                <c:pt idx="124">
                  <c:v>1.62</c:v>
                </c:pt>
                <c:pt idx="125">
                  <c:v>1.63</c:v>
                </c:pt>
                <c:pt idx="126">
                  <c:v>1.64</c:v>
                </c:pt>
                <c:pt idx="127">
                  <c:v>1.65</c:v>
                </c:pt>
                <c:pt idx="128">
                  <c:v>1.66</c:v>
                </c:pt>
                <c:pt idx="129">
                  <c:v>1.67</c:v>
                </c:pt>
                <c:pt idx="130">
                  <c:v>1.68</c:v>
                </c:pt>
                <c:pt idx="131">
                  <c:v>1.69</c:v>
                </c:pt>
                <c:pt idx="132">
                  <c:v>1.7</c:v>
                </c:pt>
                <c:pt idx="133">
                  <c:v>1.71</c:v>
                </c:pt>
                <c:pt idx="134">
                  <c:v>1.72</c:v>
                </c:pt>
                <c:pt idx="135">
                  <c:v>1.73</c:v>
                </c:pt>
                <c:pt idx="136">
                  <c:v>1.74</c:v>
                </c:pt>
                <c:pt idx="137">
                  <c:v>1.75</c:v>
                </c:pt>
                <c:pt idx="138">
                  <c:v>1.76</c:v>
                </c:pt>
                <c:pt idx="139">
                  <c:v>1.77</c:v>
                </c:pt>
                <c:pt idx="140">
                  <c:v>1.78</c:v>
                </c:pt>
                <c:pt idx="141">
                  <c:v>1.79</c:v>
                </c:pt>
                <c:pt idx="142">
                  <c:v>1.8</c:v>
                </c:pt>
                <c:pt idx="143">
                  <c:v>1.81</c:v>
                </c:pt>
                <c:pt idx="144">
                  <c:v>1.82</c:v>
                </c:pt>
                <c:pt idx="145">
                  <c:v>1.83</c:v>
                </c:pt>
                <c:pt idx="146">
                  <c:v>1.84</c:v>
                </c:pt>
                <c:pt idx="147">
                  <c:v>1.85</c:v>
                </c:pt>
                <c:pt idx="148">
                  <c:v>1.86</c:v>
                </c:pt>
                <c:pt idx="149">
                  <c:v>1.87</c:v>
                </c:pt>
                <c:pt idx="150">
                  <c:v>1.88</c:v>
                </c:pt>
                <c:pt idx="151">
                  <c:v>1.89</c:v>
                </c:pt>
                <c:pt idx="152">
                  <c:v>1.9</c:v>
                </c:pt>
                <c:pt idx="153">
                  <c:v>1.91</c:v>
                </c:pt>
                <c:pt idx="154">
                  <c:v>1.92</c:v>
                </c:pt>
                <c:pt idx="155">
                  <c:v>1.93</c:v>
                </c:pt>
                <c:pt idx="156">
                  <c:v>1.94</c:v>
                </c:pt>
                <c:pt idx="157">
                  <c:v>1.95</c:v>
                </c:pt>
                <c:pt idx="158">
                  <c:v>1.96</c:v>
                </c:pt>
                <c:pt idx="159">
                  <c:v>1.97</c:v>
                </c:pt>
                <c:pt idx="160">
                  <c:v>1.98</c:v>
                </c:pt>
                <c:pt idx="161">
                  <c:v>1.99</c:v>
                </c:pt>
                <c:pt idx="162">
                  <c:v>2</c:v>
                </c:pt>
                <c:pt idx="163">
                  <c:v>2.0099999999999998</c:v>
                </c:pt>
                <c:pt idx="164">
                  <c:v>2.02</c:v>
                </c:pt>
                <c:pt idx="165">
                  <c:v>2.0299999999999998</c:v>
                </c:pt>
                <c:pt idx="166">
                  <c:v>2.04</c:v>
                </c:pt>
                <c:pt idx="167">
                  <c:v>2.0499999999999998</c:v>
                </c:pt>
                <c:pt idx="168">
                  <c:v>2.06</c:v>
                </c:pt>
                <c:pt idx="169">
                  <c:v>2.0699999999999998</c:v>
                </c:pt>
                <c:pt idx="170">
                  <c:v>2.08</c:v>
                </c:pt>
                <c:pt idx="171">
                  <c:v>2.09</c:v>
                </c:pt>
                <c:pt idx="172">
                  <c:v>2.1</c:v>
                </c:pt>
                <c:pt idx="173">
                  <c:v>2.11</c:v>
                </c:pt>
                <c:pt idx="174">
                  <c:v>2.12</c:v>
                </c:pt>
                <c:pt idx="175">
                  <c:v>2.13</c:v>
                </c:pt>
                <c:pt idx="176">
                  <c:v>2.14</c:v>
                </c:pt>
                <c:pt idx="177">
                  <c:v>2.15</c:v>
                </c:pt>
                <c:pt idx="178">
                  <c:v>2.16</c:v>
                </c:pt>
                <c:pt idx="179">
                  <c:v>2.17</c:v>
                </c:pt>
                <c:pt idx="180">
                  <c:v>2.1800000000000002</c:v>
                </c:pt>
                <c:pt idx="181">
                  <c:v>2.19</c:v>
                </c:pt>
                <c:pt idx="182">
                  <c:v>2.2000000000000002</c:v>
                </c:pt>
                <c:pt idx="183">
                  <c:v>2.21</c:v>
                </c:pt>
                <c:pt idx="184">
                  <c:v>2.2200000000000002</c:v>
                </c:pt>
                <c:pt idx="185">
                  <c:v>2.23</c:v>
                </c:pt>
                <c:pt idx="186">
                  <c:v>2.2400000000000002</c:v>
                </c:pt>
                <c:pt idx="187">
                  <c:v>2.25</c:v>
                </c:pt>
                <c:pt idx="188">
                  <c:v>2.2599999999999998</c:v>
                </c:pt>
                <c:pt idx="189">
                  <c:v>2.27</c:v>
                </c:pt>
                <c:pt idx="190">
                  <c:v>2.2799999999999998</c:v>
                </c:pt>
                <c:pt idx="191">
                  <c:v>2.29</c:v>
                </c:pt>
                <c:pt idx="192">
                  <c:v>2.2999999999999998</c:v>
                </c:pt>
                <c:pt idx="193">
                  <c:v>2.31</c:v>
                </c:pt>
                <c:pt idx="194">
                  <c:v>2.3199999999999998</c:v>
                </c:pt>
                <c:pt idx="195">
                  <c:v>2.33</c:v>
                </c:pt>
                <c:pt idx="196">
                  <c:v>2.34</c:v>
                </c:pt>
                <c:pt idx="197">
                  <c:v>2.35</c:v>
                </c:pt>
                <c:pt idx="198">
                  <c:v>2.36</c:v>
                </c:pt>
                <c:pt idx="199">
                  <c:v>2.37</c:v>
                </c:pt>
                <c:pt idx="200">
                  <c:v>2.38</c:v>
                </c:pt>
                <c:pt idx="201">
                  <c:v>2.39</c:v>
                </c:pt>
                <c:pt idx="202">
                  <c:v>2.4</c:v>
                </c:pt>
              </c:numCache>
            </c:numRef>
          </c:xVal>
          <c:yVal>
            <c:numRef>
              <c:f>Telescope!$C$9:$C$211</c:f>
              <c:numCache>
                <c:formatCode>0.000</c:formatCode>
                <c:ptCount val="203"/>
                <c:pt idx="0">
                  <c:v>0.72307218059375866</c:v>
                </c:pt>
                <c:pt idx="1">
                  <c:v>0.74785794969518793</c:v>
                </c:pt>
                <c:pt idx="2">
                  <c:v>0.76358712803842255</c:v>
                </c:pt>
                <c:pt idx="3">
                  <c:v>0.77396195666232692</c:v>
                </c:pt>
                <c:pt idx="4">
                  <c:v>0.78100307830270899</c:v>
                </c:pt>
                <c:pt idx="5">
                  <c:v>0.78547748182766697</c:v>
                </c:pt>
                <c:pt idx="6">
                  <c:v>0.78858079035637585</c:v>
                </c:pt>
                <c:pt idx="7">
                  <c:v>0.79036129099014463</c:v>
                </c:pt>
                <c:pt idx="8">
                  <c:v>0.79185922585429402</c:v>
                </c:pt>
                <c:pt idx="9">
                  <c:v>0.79250084071292504</c:v>
                </c:pt>
                <c:pt idx="10">
                  <c:v>0.79259603528407496</c:v>
                </c:pt>
                <c:pt idx="11">
                  <c:v>0.79180714476645409</c:v>
                </c:pt>
                <c:pt idx="12">
                  <c:v>0.79089339760116595</c:v>
                </c:pt>
                <c:pt idx="13">
                  <c:v>0.78948177593060431</c:v>
                </c:pt>
                <c:pt idx="14">
                  <c:v>0.78773990497788315</c:v>
                </c:pt>
                <c:pt idx="15">
                  <c:v>0.78551731868624597</c:v>
                </c:pt>
                <c:pt idx="16">
                  <c:v>0.78307080096229287</c:v>
                </c:pt>
                <c:pt idx="17">
                  <c:v>0.78023220922111203</c:v>
                </c:pt>
                <c:pt idx="18">
                  <c:v>0.77497400256956317</c:v>
                </c:pt>
                <c:pt idx="19">
                  <c:v>0.77165512662430036</c:v>
                </c:pt>
                <c:pt idx="20">
                  <c:v>0.76792537918308557</c:v>
                </c:pt>
                <c:pt idx="21">
                  <c:v>0.76392729342174492</c:v>
                </c:pt>
                <c:pt idx="22">
                  <c:v>0.75952713131504723</c:v>
                </c:pt>
                <c:pt idx="23">
                  <c:v>0.7549514973312752</c:v>
                </c:pt>
                <c:pt idx="24">
                  <c:v>0.75006173850810121</c:v>
                </c:pt>
                <c:pt idx="25">
                  <c:v>0.74464944426720003</c:v>
                </c:pt>
                <c:pt idx="26">
                  <c:v>0.73891759288800007</c:v>
                </c:pt>
                <c:pt idx="27">
                  <c:v>0.73290024402231591</c:v>
                </c:pt>
                <c:pt idx="28">
                  <c:v>0.72669095392893179</c:v>
                </c:pt>
                <c:pt idx="29">
                  <c:v>0.72000000000000008</c:v>
                </c:pt>
                <c:pt idx="30">
                  <c:v>0.71295448078432078</c:v>
                </c:pt>
                <c:pt idx="31">
                  <c:v>0.70562993110465377</c:v>
                </c:pt>
                <c:pt idx="32">
                  <c:v>0.69788261060764167</c:v>
                </c:pt>
                <c:pt idx="33">
                  <c:v>0.68974045683046892</c:v>
                </c:pt>
                <c:pt idx="34">
                  <c:v>0.68142990178748519</c:v>
                </c:pt>
                <c:pt idx="35">
                  <c:v>0.67256482112215821</c:v>
                </c:pt>
                <c:pt idx="36">
                  <c:v>0.6633506936959469</c:v>
                </c:pt>
                <c:pt idx="37">
                  <c:v>0.65414079139110004</c:v>
                </c:pt>
                <c:pt idx="38">
                  <c:v>0.64488010140291274</c:v>
                </c:pt>
                <c:pt idx="39">
                  <c:v>0.63538556388124867</c:v>
                </c:pt>
                <c:pt idx="40">
                  <c:v>0.6266171436455038</c:v>
                </c:pt>
                <c:pt idx="41">
                  <c:v>0.61823182982245839</c:v>
                </c:pt>
                <c:pt idx="42">
                  <c:v>0.61145680460107099</c:v>
                </c:pt>
                <c:pt idx="43">
                  <c:v>0.60594974692385295</c:v>
                </c:pt>
                <c:pt idx="44">
                  <c:v>0.6026650168573725</c:v>
                </c:pt>
                <c:pt idx="45">
                  <c:v>0.6017207453458997</c:v>
                </c:pt>
                <c:pt idx="46">
                  <c:v>0.60331663404413072</c:v>
                </c:pt>
                <c:pt idx="47">
                  <c:v>0.60713010786993526</c:v>
                </c:pt>
                <c:pt idx="48">
                  <c:v>0.61290214101558183</c:v>
                </c:pt>
                <c:pt idx="49">
                  <c:v>0.62024203909530651</c:v>
                </c:pt>
                <c:pt idx="50">
                  <c:v>0.62863899355884634</c:v>
                </c:pt>
                <c:pt idx="51">
                  <c:v>0.63040742241728653</c:v>
                </c:pt>
                <c:pt idx="52">
                  <c:v>0.63971864140791379</c:v>
                </c:pt>
                <c:pt idx="53">
                  <c:v>0.64859907047330012</c:v>
                </c:pt>
                <c:pt idx="54">
                  <c:v>0.65753890991868846</c:v>
                </c:pt>
                <c:pt idx="55">
                  <c:v>0.6662400731204684</c:v>
                </c:pt>
                <c:pt idx="56">
                  <c:v>0.67432324765247131</c:v>
                </c:pt>
                <c:pt idx="57">
                  <c:v>0.68201840083467713</c:v>
                </c:pt>
                <c:pt idx="58">
                  <c:v>0.68926198339268596</c:v>
                </c:pt>
                <c:pt idx="59">
                  <c:v>0.69644201667629546</c:v>
                </c:pt>
                <c:pt idx="60">
                  <c:v>0.70317944694023615</c:v>
                </c:pt>
                <c:pt idx="61">
                  <c:v>0.70920076224638517</c:v>
                </c:pt>
                <c:pt idx="62">
                  <c:v>0.71467772671225249</c:v>
                </c:pt>
                <c:pt idx="63">
                  <c:v>0.71992437895027317</c:v>
                </c:pt>
                <c:pt idx="64">
                  <c:v>0.72490691798953244</c:v>
                </c:pt>
                <c:pt idx="65">
                  <c:v>0.72987281522423353</c:v>
                </c:pt>
                <c:pt idx="66">
                  <c:v>0.73448751002388535</c:v>
                </c:pt>
                <c:pt idx="67">
                  <c:v>0.73860027765083247</c:v>
                </c:pt>
                <c:pt idx="68">
                  <c:v>0.74221318755227494</c:v>
                </c:pt>
                <c:pt idx="69">
                  <c:v>0.74592034352823544</c:v>
                </c:pt>
                <c:pt idx="70">
                  <c:v>0.74987316013209959</c:v>
                </c:pt>
                <c:pt idx="71">
                  <c:v>0.7534137256085468</c:v>
                </c:pt>
                <c:pt idx="72">
                  <c:v>0.75641977011890726</c:v>
                </c:pt>
                <c:pt idx="73">
                  <c:v>0.75928897243323912</c:v>
                </c:pt>
                <c:pt idx="74">
                  <c:v>0.76186224379812528</c:v>
                </c:pt>
                <c:pt idx="75">
                  <c:v>0.76472532399782756</c:v>
                </c:pt>
                <c:pt idx="76">
                  <c:v>0.76719020806567018</c:v>
                </c:pt>
                <c:pt idx="77">
                  <c:v>0.76937157786726185</c:v>
                </c:pt>
                <c:pt idx="78">
                  <c:v>0.77150026299224872</c:v>
                </c:pt>
                <c:pt idx="79">
                  <c:v>0.77358514481819018</c:v>
                </c:pt>
                <c:pt idx="80">
                  <c:v>0.77557931587524676</c:v>
                </c:pt>
                <c:pt idx="81">
                  <c:v>0.7771071714968143</c:v>
                </c:pt>
                <c:pt idx="82">
                  <c:v>0.77893302751502502</c:v>
                </c:pt>
                <c:pt idx="83">
                  <c:v>0.78120045182930486</c:v>
                </c:pt>
                <c:pt idx="84">
                  <c:v>0.78269562743052279</c:v>
                </c:pt>
                <c:pt idx="85">
                  <c:v>0.784357393531253</c:v>
                </c:pt>
                <c:pt idx="86">
                  <c:v>0.78607124071982326</c:v>
                </c:pt>
                <c:pt idx="87">
                  <c:v>0.78697007061988589</c:v>
                </c:pt>
                <c:pt idx="88">
                  <c:v>0.78818914747398094</c:v>
                </c:pt>
                <c:pt idx="89">
                  <c:v>0.79004673501590872</c:v>
                </c:pt>
                <c:pt idx="90">
                  <c:v>0.79139575590870281</c:v>
                </c:pt>
                <c:pt idx="91">
                  <c:v>0.79246376311727773</c:v>
                </c:pt>
                <c:pt idx="92">
                  <c:v>0.79343709311650112</c:v>
                </c:pt>
                <c:pt idx="93">
                  <c:v>0.79452803669819716</c:v>
                </c:pt>
                <c:pt idx="94">
                  <c:v>0.79575970268941942</c:v>
                </c:pt>
                <c:pt idx="95">
                  <c:v>0.79671276935148694</c:v>
                </c:pt>
                <c:pt idx="96">
                  <c:v>0.79727255481879422</c:v>
                </c:pt>
                <c:pt idx="97">
                  <c:v>0.79792201633138748</c:v>
                </c:pt>
                <c:pt idx="98">
                  <c:v>0.79879273624033198</c:v>
                </c:pt>
                <c:pt idx="99">
                  <c:v>0.79979564208910747</c:v>
                </c:pt>
                <c:pt idx="100">
                  <c:v>0.80079872039181554</c:v>
                </c:pt>
                <c:pt idx="101">
                  <c:v>0.80157872953187437</c:v>
                </c:pt>
                <c:pt idx="102">
                  <c:v>0.80240590482267404</c:v>
                </c:pt>
                <c:pt idx="103">
                  <c:v>0.80333879437455291</c:v>
                </c:pt>
                <c:pt idx="104">
                  <c:v>0.80405999672337536</c:v>
                </c:pt>
                <c:pt idx="105">
                  <c:v>0.80445836530916659</c:v>
                </c:pt>
                <c:pt idx="106">
                  <c:v>0.80496477628413521</c:v>
                </c:pt>
                <c:pt idx="107">
                  <c:v>0.8058015227682308</c:v>
                </c:pt>
                <c:pt idx="108">
                  <c:v>0.80673544704370836</c:v>
                </c:pt>
                <c:pt idx="109">
                  <c:v>0.80741224250472066</c:v>
                </c:pt>
                <c:pt idx="110">
                  <c:v>0.80796926870909658</c:v>
                </c:pt>
                <c:pt idx="111">
                  <c:v>0.80855630189785566</c:v>
                </c:pt>
                <c:pt idx="112">
                  <c:v>0.80906288532675685</c:v>
                </c:pt>
                <c:pt idx="113">
                  <c:v>0.8095243720521158</c:v>
                </c:pt>
                <c:pt idx="114">
                  <c:v>0.81003362851698224</c:v>
                </c:pt>
                <c:pt idx="115">
                  <c:v>0.81038940098126289</c:v>
                </c:pt>
                <c:pt idx="116">
                  <c:v>0.81087675579660801</c:v>
                </c:pt>
                <c:pt idx="117">
                  <c:v>0.81158416183077109</c:v>
                </c:pt>
                <c:pt idx="118">
                  <c:v>0.81211790675415885</c:v>
                </c:pt>
                <c:pt idx="119">
                  <c:v>0.81252507049054568</c:v>
                </c:pt>
                <c:pt idx="120">
                  <c:v>0.81302389349245097</c:v>
                </c:pt>
                <c:pt idx="121">
                  <c:v>0.8135334086382181</c:v>
                </c:pt>
                <c:pt idx="122">
                  <c:v>0.81379191708414933</c:v>
                </c:pt>
                <c:pt idx="123">
                  <c:v>0.8141009545325204</c:v>
                </c:pt>
                <c:pt idx="124">
                  <c:v>0.81454467850275525</c:v>
                </c:pt>
                <c:pt idx="125">
                  <c:v>0.81474429393048398</c:v>
                </c:pt>
                <c:pt idx="126">
                  <c:v>0.81493511420761777</c:v>
                </c:pt>
                <c:pt idx="127">
                  <c:v>0.81532054874841586</c:v>
                </c:pt>
                <c:pt idx="128">
                  <c:v>0.81598078863183721</c:v>
                </c:pt>
                <c:pt idx="129">
                  <c:v>0.81645253636622317</c:v>
                </c:pt>
                <c:pt idx="130">
                  <c:v>0.8172050391039295</c:v>
                </c:pt>
                <c:pt idx="131">
                  <c:v>0.81763858829210267</c:v>
                </c:pt>
                <c:pt idx="132">
                  <c:v>0.81766773300682072</c:v>
                </c:pt>
                <c:pt idx="133">
                  <c:v>0.81822191372129682</c:v>
                </c:pt>
                <c:pt idx="134">
                  <c:v>0.81878006087623867</c:v>
                </c:pt>
                <c:pt idx="135">
                  <c:v>0.81893561432402406</c:v>
                </c:pt>
                <c:pt idx="136">
                  <c:v>0.81901985807041322</c:v>
                </c:pt>
                <c:pt idx="137">
                  <c:v>0.81917015167323437</c:v>
                </c:pt>
                <c:pt idx="138">
                  <c:v>0.81909616893587289</c:v>
                </c:pt>
                <c:pt idx="139">
                  <c:v>0.81884490355513828</c:v>
                </c:pt>
                <c:pt idx="140">
                  <c:v>0.81868279685788914</c:v>
                </c:pt>
                <c:pt idx="141">
                  <c:v>0.81850258249765007</c:v>
                </c:pt>
                <c:pt idx="142">
                  <c:v>0.81851077405947936</c:v>
                </c:pt>
                <c:pt idx="143">
                  <c:v>0.81874350064239065</c:v>
                </c:pt>
                <c:pt idx="144">
                  <c:v>0.81934027747837912</c:v>
                </c:pt>
                <c:pt idx="145">
                  <c:v>0.81991670475024359</c:v>
                </c:pt>
                <c:pt idx="146">
                  <c:v>0.82025592163693328</c:v>
                </c:pt>
                <c:pt idx="147">
                  <c:v>0.82049382183784181</c:v>
                </c:pt>
                <c:pt idx="148">
                  <c:v>0.82072585860502023</c:v>
                </c:pt>
                <c:pt idx="149">
                  <c:v>0.82071473532632622</c:v>
                </c:pt>
                <c:pt idx="150">
                  <c:v>0.82054874841557957</c:v>
                </c:pt>
                <c:pt idx="151">
                  <c:v>0.82026161261672981</c:v>
                </c:pt>
                <c:pt idx="152">
                  <c:v>0.82020090883222829</c:v>
                </c:pt>
                <c:pt idx="153">
                  <c:v>0.82020263337156085</c:v>
                </c:pt>
                <c:pt idx="154">
                  <c:v>0.82015969234218367</c:v>
                </c:pt>
                <c:pt idx="155">
                  <c:v>0.82019487294456495</c:v>
                </c:pt>
                <c:pt idx="156">
                  <c:v>0.82035215093168301</c:v>
                </c:pt>
                <c:pt idx="157">
                  <c:v>0.82065937761375518</c:v>
                </c:pt>
                <c:pt idx="158">
                  <c:v>0.82109982495925826</c:v>
                </c:pt>
                <c:pt idx="159">
                  <c:v>0.82156855474981283</c:v>
                </c:pt>
                <c:pt idx="160">
                  <c:v>0.82204159588869818</c:v>
                </c:pt>
                <c:pt idx="161">
                  <c:v>0.82232597242461647</c:v>
                </c:pt>
                <c:pt idx="162">
                  <c:v>0.82237520802255692</c:v>
                </c:pt>
                <c:pt idx="163">
                  <c:v>0.82229243013460063</c:v>
                </c:pt>
                <c:pt idx="164">
                  <c:v>0.82200124166831989</c:v>
                </c:pt>
                <c:pt idx="165">
                  <c:v>0.82161071973649002</c:v>
                </c:pt>
                <c:pt idx="166">
                  <c:v>0.82122838936649045</c:v>
                </c:pt>
                <c:pt idx="167">
                  <c:v>0.8209854880015176</c:v>
                </c:pt>
                <c:pt idx="168">
                  <c:v>0.82086045889991688</c:v>
                </c:pt>
                <c:pt idx="169">
                  <c:v>0.82054124666948325</c:v>
                </c:pt>
                <c:pt idx="170">
                  <c:v>0.8204881308580444</c:v>
                </c:pt>
                <c:pt idx="171">
                  <c:v>0.82090245143266161</c:v>
                </c:pt>
                <c:pt idx="172">
                  <c:v>0.8213017685150853</c:v>
                </c:pt>
                <c:pt idx="173">
                  <c:v>0.82196356048390584</c:v>
                </c:pt>
                <c:pt idx="174">
                  <c:v>0.82240840540470672</c:v>
                </c:pt>
                <c:pt idx="175">
                  <c:v>0.82294999698205673</c:v>
                </c:pt>
                <c:pt idx="176">
                  <c:v>0.82345045829632735</c:v>
                </c:pt>
                <c:pt idx="177">
                  <c:v>0.82359713036655069</c:v>
                </c:pt>
                <c:pt idx="178">
                  <c:v>0.82374104317384245</c:v>
                </c:pt>
                <c:pt idx="179">
                  <c:v>0.82343252308727077</c:v>
                </c:pt>
                <c:pt idx="180">
                  <c:v>0.82326205237425909</c:v>
                </c:pt>
                <c:pt idx="181">
                  <c:v>0.82319039776499692</c:v>
                </c:pt>
                <c:pt idx="182">
                  <c:v>0.82271157941934803</c:v>
                </c:pt>
                <c:pt idx="183">
                  <c:v>0.82235373750786867</c:v>
                </c:pt>
                <c:pt idx="184">
                  <c:v>0.82208212256301094</c:v>
                </c:pt>
                <c:pt idx="185">
                  <c:v>0.82184586067446708</c:v>
                </c:pt>
                <c:pt idx="186">
                  <c:v>0.82163003457701433</c:v>
                </c:pt>
                <c:pt idx="187">
                  <c:v>0.82152699335190127</c:v>
                </c:pt>
                <c:pt idx="188">
                  <c:v>0.82170324127167571</c:v>
                </c:pt>
                <c:pt idx="189">
                  <c:v>0.82200736378294947</c:v>
                </c:pt>
                <c:pt idx="190">
                  <c:v>0.82212178696765648</c:v>
                </c:pt>
                <c:pt idx="191">
                  <c:v>0.82269985255188727</c:v>
                </c:pt>
                <c:pt idx="192">
                  <c:v>0.82322687177187781</c:v>
                </c:pt>
                <c:pt idx="193">
                  <c:v>0.82426866598259962</c:v>
                </c:pt>
                <c:pt idx="194">
                  <c:v>0.82470437084493786</c:v>
                </c:pt>
                <c:pt idx="195">
                  <c:v>0.82451380924870465</c:v>
                </c:pt>
                <c:pt idx="196">
                  <c:v>0.82470126667413945</c:v>
                </c:pt>
                <c:pt idx="197">
                  <c:v>0.82471204504496776</c:v>
                </c:pt>
                <c:pt idx="198">
                  <c:v>0.82489346658273921</c:v>
                </c:pt>
                <c:pt idx="199">
                  <c:v>0.82414786200236245</c:v>
                </c:pt>
                <c:pt idx="200">
                  <c:v>0.82401627965129798</c:v>
                </c:pt>
                <c:pt idx="201">
                  <c:v>0.82380795529994066</c:v>
                </c:pt>
                <c:pt idx="202">
                  <c:v>0.82339328981745752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BB-4508-B28B-B69EE77E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2395"/>
        <c:axId val="41691960"/>
      </c:scatterChart>
      <c:valAx>
        <c:axId val="47042395"/>
        <c:scaling>
          <c:orientation val="minMax"/>
          <c:max val="1.8"/>
          <c:min val="0.38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5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500" b="1" strike="noStrike" spc="-1">
                    <a:solidFill>
                      <a:srgbClr val="000000"/>
                    </a:solidFill>
                    <a:latin typeface="Calibri"/>
                  </a:rPr>
                  <a:t>Wavelength [micrometer]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41691960"/>
        <c:crosses val="autoZero"/>
        <c:crossBetween val="midCat"/>
      </c:valAx>
      <c:valAx>
        <c:axId val="41691960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5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500" b="1" strike="noStrike" spc="-1">
                    <a:solidFill>
                      <a:srgbClr val="000000"/>
                    </a:solidFill>
                    <a:latin typeface="Calibri"/>
                  </a:rPr>
                  <a:t>Transmission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4704239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74478043221684098"/>
          <c:y val="0.67136569935359602"/>
          <c:w val="0.19401709401709399"/>
          <c:h val="0.13190289526167401"/>
        </c:manualLayout>
      </c:layout>
      <c:overlay val="0"/>
      <c:spPr>
        <a:solidFill>
          <a:srgbClr val="FFFFFF"/>
        </a:solidFill>
        <a:ln w="12600">
          <a:solidFill>
            <a:srgbClr val="595959"/>
          </a:solidFill>
          <a:round/>
        </a:ln>
      </c:spPr>
      <c:txPr>
        <a:bodyPr/>
        <a:lstStyle/>
        <a:p>
          <a:pPr>
            <a:defRPr sz="1500" b="0" strike="noStrike" spc="-1">
              <a:solidFill>
                <a:srgbClr val="000000"/>
              </a:solidFill>
              <a:latin typeface="Calibri"/>
            </a:defRPr>
          </a:pPr>
          <a:endParaRPr lang="en-CH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Front-End throughput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 YJH'!$D$10</c:f>
              <c:strCache>
                <c:ptCount val="1"/>
                <c:pt idx="0">
                  <c:v>Front-End /w mirror</c:v>
                </c:pt>
              </c:strCache>
            </c:strRef>
          </c:tx>
          <c:spPr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'FE YJH'!$A$11:$A$881</c:f>
              <c:numCache>
                <c:formatCode>0</c:formatCode>
                <c:ptCount val="871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  <c:pt idx="83">
                  <c:v>1810</c:v>
                </c:pt>
                <c:pt idx="84">
                  <c:v>1820</c:v>
                </c:pt>
                <c:pt idx="85">
                  <c:v>1830</c:v>
                </c:pt>
                <c:pt idx="86">
                  <c:v>1840</c:v>
                </c:pt>
                <c:pt idx="87">
                  <c:v>1850</c:v>
                </c:pt>
                <c:pt idx="88">
                  <c:v>1860</c:v>
                </c:pt>
                <c:pt idx="89">
                  <c:v>1870</c:v>
                </c:pt>
                <c:pt idx="90">
                  <c:v>1880</c:v>
                </c:pt>
                <c:pt idx="91">
                  <c:v>1890</c:v>
                </c:pt>
                <c:pt idx="92">
                  <c:v>1900</c:v>
                </c:pt>
                <c:pt idx="93">
                  <c:v>1910</c:v>
                </c:pt>
                <c:pt idx="94">
                  <c:v>1920</c:v>
                </c:pt>
                <c:pt idx="95">
                  <c:v>1930</c:v>
                </c:pt>
                <c:pt idx="96">
                  <c:v>1940</c:v>
                </c:pt>
                <c:pt idx="97">
                  <c:v>1950</c:v>
                </c:pt>
                <c:pt idx="98">
                  <c:v>1960</c:v>
                </c:pt>
                <c:pt idx="99">
                  <c:v>1970</c:v>
                </c:pt>
                <c:pt idx="100">
                  <c:v>1980</c:v>
                </c:pt>
                <c:pt idx="101">
                  <c:v>1990</c:v>
                </c:pt>
                <c:pt idx="102">
                  <c:v>2000</c:v>
                </c:pt>
                <c:pt idx="103">
                  <c:v>2010</c:v>
                </c:pt>
                <c:pt idx="104">
                  <c:v>2020</c:v>
                </c:pt>
                <c:pt idx="105">
                  <c:v>2030</c:v>
                </c:pt>
                <c:pt idx="106">
                  <c:v>2040</c:v>
                </c:pt>
                <c:pt idx="107">
                  <c:v>2050</c:v>
                </c:pt>
                <c:pt idx="108">
                  <c:v>2060</c:v>
                </c:pt>
                <c:pt idx="109">
                  <c:v>2070</c:v>
                </c:pt>
                <c:pt idx="110">
                  <c:v>2080</c:v>
                </c:pt>
                <c:pt idx="111">
                  <c:v>2090</c:v>
                </c:pt>
                <c:pt idx="112">
                  <c:v>2100</c:v>
                </c:pt>
                <c:pt idx="113">
                  <c:v>2110</c:v>
                </c:pt>
                <c:pt idx="114">
                  <c:v>2120</c:v>
                </c:pt>
                <c:pt idx="115">
                  <c:v>2130</c:v>
                </c:pt>
                <c:pt idx="116">
                  <c:v>2140</c:v>
                </c:pt>
                <c:pt idx="117">
                  <c:v>2150</c:v>
                </c:pt>
                <c:pt idx="118">
                  <c:v>2160</c:v>
                </c:pt>
                <c:pt idx="119">
                  <c:v>2170</c:v>
                </c:pt>
                <c:pt idx="120">
                  <c:v>2180</c:v>
                </c:pt>
                <c:pt idx="121">
                  <c:v>2190</c:v>
                </c:pt>
                <c:pt idx="122">
                  <c:v>2200</c:v>
                </c:pt>
                <c:pt idx="123">
                  <c:v>2210</c:v>
                </c:pt>
                <c:pt idx="124">
                  <c:v>2220</c:v>
                </c:pt>
                <c:pt idx="125">
                  <c:v>2230</c:v>
                </c:pt>
                <c:pt idx="126">
                  <c:v>2240</c:v>
                </c:pt>
                <c:pt idx="127">
                  <c:v>2250</c:v>
                </c:pt>
                <c:pt idx="128">
                  <c:v>2260</c:v>
                </c:pt>
                <c:pt idx="129">
                  <c:v>2270</c:v>
                </c:pt>
                <c:pt idx="130">
                  <c:v>2280</c:v>
                </c:pt>
                <c:pt idx="131">
                  <c:v>2290</c:v>
                </c:pt>
                <c:pt idx="132">
                  <c:v>2300</c:v>
                </c:pt>
                <c:pt idx="133">
                  <c:v>2310</c:v>
                </c:pt>
                <c:pt idx="134">
                  <c:v>2320</c:v>
                </c:pt>
                <c:pt idx="135">
                  <c:v>2330</c:v>
                </c:pt>
                <c:pt idx="136">
                  <c:v>2340</c:v>
                </c:pt>
                <c:pt idx="137">
                  <c:v>2350</c:v>
                </c:pt>
                <c:pt idx="138">
                  <c:v>2360</c:v>
                </c:pt>
                <c:pt idx="139">
                  <c:v>2370</c:v>
                </c:pt>
                <c:pt idx="140">
                  <c:v>2380</c:v>
                </c:pt>
                <c:pt idx="141">
                  <c:v>2390</c:v>
                </c:pt>
                <c:pt idx="142">
                  <c:v>2400</c:v>
                </c:pt>
              </c:numCache>
            </c:numRef>
          </c:xVal>
          <c:yVal>
            <c:numRef>
              <c:f>'FE YJH'!$D$11:$D$881</c:f>
              <c:numCache>
                <c:formatCode>0.000</c:formatCode>
                <c:ptCount val="871"/>
                <c:pt idx="0">
                  <c:v>0.80997375565382357</c:v>
                </c:pt>
                <c:pt idx="1">
                  <c:v>0.81976994669795267</c:v>
                </c:pt>
                <c:pt idx="2">
                  <c:v>0.81896254837309246</c:v>
                </c:pt>
                <c:pt idx="3">
                  <c:v>0.82094466583558146</c:v>
                </c:pt>
                <c:pt idx="4">
                  <c:v>0.82297071615038664</c:v>
                </c:pt>
                <c:pt idx="5">
                  <c:v>0.82659488417636107</c:v>
                </c:pt>
                <c:pt idx="6">
                  <c:v>0.82885060403979571</c:v>
                </c:pt>
                <c:pt idx="7">
                  <c:v>0.83028834314909361</c:v>
                </c:pt>
                <c:pt idx="8">
                  <c:v>0.8318252560325754</c:v>
                </c:pt>
                <c:pt idx="9">
                  <c:v>0.81769884238714463</c:v>
                </c:pt>
                <c:pt idx="10">
                  <c:v>0.83542183540215653</c:v>
                </c:pt>
                <c:pt idx="11">
                  <c:v>0.83609139659596454</c:v>
                </c:pt>
                <c:pt idx="12">
                  <c:v>0.83929592277753973</c:v>
                </c:pt>
                <c:pt idx="13">
                  <c:v>0.83982821410135222</c:v>
                </c:pt>
                <c:pt idx="14">
                  <c:v>0.83801536499309992</c:v>
                </c:pt>
                <c:pt idx="15">
                  <c:v>0.81620619316540721</c:v>
                </c:pt>
                <c:pt idx="16">
                  <c:v>0.83552406249968691</c:v>
                </c:pt>
                <c:pt idx="17">
                  <c:v>0.83434582938561563</c:v>
                </c:pt>
                <c:pt idx="18">
                  <c:v>0.83286895963238261</c:v>
                </c:pt>
                <c:pt idx="19">
                  <c:v>0.83128707490482223</c:v>
                </c:pt>
                <c:pt idx="20">
                  <c:v>0.82511644671632733</c:v>
                </c:pt>
                <c:pt idx="21">
                  <c:v>0.82670125235062297</c:v>
                </c:pt>
                <c:pt idx="22">
                  <c:v>0.82813609126246523</c:v>
                </c:pt>
                <c:pt idx="23">
                  <c:v>0.8211871554561373</c:v>
                </c:pt>
                <c:pt idx="24">
                  <c:v>0.82396850296133184</c:v>
                </c:pt>
                <c:pt idx="25">
                  <c:v>0.82735772605275359</c:v>
                </c:pt>
                <c:pt idx="26">
                  <c:v>0.82878953268822519</c:v>
                </c:pt>
                <c:pt idx="27">
                  <c:v>0.82987131257538205</c:v>
                </c:pt>
                <c:pt idx="28">
                  <c:v>0.8315302454441249</c:v>
                </c:pt>
                <c:pt idx="29">
                  <c:v>0.83319384483328007</c:v>
                </c:pt>
                <c:pt idx="30">
                  <c:v>0.83692687264233045</c:v>
                </c:pt>
                <c:pt idx="31">
                  <c:v>0.83690332225647257</c:v>
                </c:pt>
                <c:pt idx="32">
                  <c:v>0.83627095818217612</c:v>
                </c:pt>
                <c:pt idx="33">
                  <c:v>0.84069896955407608</c:v>
                </c:pt>
                <c:pt idx="34">
                  <c:v>0.84153600491612335</c:v>
                </c:pt>
                <c:pt idx="35">
                  <c:v>0.83963112998225831</c:v>
                </c:pt>
                <c:pt idx="36">
                  <c:v>0.83348362273948484</c:v>
                </c:pt>
                <c:pt idx="37">
                  <c:v>0.83435462339733046</c:v>
                </c:pt>
                <c:pt idx="38">
                  <c:v>0.83884416500276349</c:v>
                </c:pt>
                <c:pt idx="39">
                  <c:v>0.83942322021662696</c:v>
                </c:pt>
                <c:pt idx="40">
                  <c:v>0.84155713241414798</c:v>
                </c:pt>
                <c:pt idx="41">
                  <c:v>0.84485319628013766</c:v>
                </c:pt>
                <c:pt idx="42">
                  <c:v>0.84295772963643745</c:v>
                </c:pt>
                <c:pt idx="43">
                  <c:v>0.83875940135910387</c:v>
                </c:pt>
                <c:pt idx="44">
                  <c:v>0.82989855758739761</c:v>
                </c:pt>
                <c:pt idx="45">
                  <c:v>0.83877490676694944</c:v>
                </c:pt>
                <c:pt idx="46">
                  <c:v>0.84056351079155345</c:v>
                </c:pt>
                <c:pt idx="47">
                  <c:v>0.83760169576051147</c:v>
                </c:pt>
                <c:pt idx="48">
                  <c:v>0.82795750051731409</c:v>
                </c:pt>
                <c:pt idx="49">
                  <c:v>0.83004450078486858</c:v>
                </c:pt>
                <c:pt idx="50">
                  <c:v>0.83673770491240507</c:v>
                </c:pt>
                <c:pt idx="51">
                  <c:v>0.83723310583180965</c:v>
                </c:pt>
                <c:pt idx="52">
                  <c:v>0.83783045927778066</c:v>
                </c:pt>
                <c:pt idx="53">
                  <c:v>0.83812010737246123</c:v>
                </c:pt>
                <c:pt idx="54">
                  <c:v>0.83789933843850262</c:v>
                </c:pt>
                <c:pt idx="55">
                  <c:v>0.83948848539084442</c:v>
                </c:pt>
                <c:pt idx="56">
                  <c:v>0.83994890344544471</c:v>
                </c:pt>
                <c:pt idx="57">
                  <c:v>0.82935288357943826</c:v>
                </c:pt>
                <c:pt idx="58">
                  <c:v>0.83668300549267915</c:v>
                </c:pt>
                <c:pt idx="59">
                  <c:v>0.84092704184329647</c:v>
                </c:pt>
                <c:pt idx="60">
                  <c:v>0.84174671178485261</c:v>
                </c:pt>
                <c:pt idx="61">
                  <c:v>0.84003662906620602</c:v>
                </c:pt>
                <c:pt idx="62">
                  <c:v>0.83599064918990063</c:v>
                </c:pt>
                <c:pt idx="63">
                  <c:v>0.84449673581410056</c:v>
                </c:pt>
                <c:pt idx="64">
                  <c:v>0.84780188596695771</c:v>
                </c:pt>
                <c:pt idx="65">
                  <c:v>0.84978462240781838</c:v>
                </c:pt>
                <c:pt idx="66">
                  <c:v>0.85016524947175998</c:v>
                </c:pt>
                <c:pt idx="67">
                  <c:v>0.84919585204899717</c:v>
                </c:pt>
                <c:pt idx="68">
                  <c:v>0.84741990163592995</c:v>
                </c:pt>
                <c:pt idx="69">
                  <c:v>0.84330119972011008</c:v>
                </c:pt>
                <c:pt idx="70">
                  <c:v>0.85101166637239867</c:v>
                </c:pt>
                <c:pt idx="71">
                  <c:v>0.85482356190841824</c:v>
                </c:pt>
                <c:pt idx="72">
                  <c:v>0.85504439019714418</c:v>
                </c:pt>
                <c:pt idx="73">
                  <c:v>0.85225441339256236</c:v>
                </c:pt>
                <c:pt idx="74">
                  <c:v>0.84477034267257201</c:v>
                </c:pt>
                <c:pt idx="75">
                  <c:v>0.84762124709473552</c:v>
                </c:pt>
                <c:pt idx="76">
                  <c:v>0.85153097303621028</c:v>
                </c:pt>
                <c:pt idx="77">
                  <c:v>0.85235485809468325</c:v>
                </c:pt>
                <c:pt idx="78">
                  <c:v>0.85029474043672426</c:v>
                </c:pt>
                <c:pt idx="79">
                  <c:v>0.84861238324044386</c:v>
                </c:pt>
                <c:pt idx="80">
                  <c:v>0.84514194874332005</c:v>
                </c:pt>
                <c:pt idx="81">
                  <c:v>0.83588591612069219</c:v>
                </c:pt>
                <c:pt idx="82">
                  <c:v>0.81174378570324879</c:v>
                </c:pt>
                <c:pt idx="83">
                  <c:v>0.81174378570324879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B-4259-8FB0-FC12ACFA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3748"/>
        <c:axId val="48863542"/>
      </c:scatterChart>
      <c:valAx>
        <c:axId val="13773748"/>
        <c:scaling>
          <c:orientation val="minMax"/>
          <c:max val="1800"/>
          <c:min val="98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48863542"/>
        <c:crosses val="autoZero"/>
        <c:crossBetween val="midCat"/>
        <c:majorUnit val="50"/>
        <c:minorUnit val="50"/>
      </c:valAx>
      <c:valAx>
        <c:axId val="48863542"/>
        <c:scaling>
          <c:orientation val="minMax"/>
          <c:max val="0.89"/>
          <c:min val="0.7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Throughput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13773748"/>
        <c:crosses val="autoZero"/>
        <c:crossBetween val="midCat"/>
        <c:majorUnit val="0.02"/>
      </c:valAx>
      <c:spPr>
        <a:solidFill>
          <a:srgbClr val="FFFFFF"/>
        </a:solidFill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Front-End throughput AIT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 YJH'!$D$10</c:f>
              <c:strCache>
                <c:ptCount val="1"/>
                <c:pt idx="0">
                  <c:v>Front-End /w mirror</c:v>
                </c:pt>
              </c:strCache>
            </c:strRef>
          </c:tx>
          <c:spPr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'FE YJH'!$A$11:$A$881</c:f>
              <c:numCache>
                <c:formatCode>0</c:formatCode>
                <c:ptCount val="871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  <c:pt idx="83">
                  <c:v>1810</c:v>
                </c:pt>
                <c:pt idx="84">
                  <c:v>1820</c:v>
                </c:pt>
                <c:pt idx="85">
                  <c:v>1830</c:v>
                </c:pt>
                <c:pt idx="86">
                  <c:v>1840</c:v>
                </c:pt>
                <c:pt idx="87">
                  <c:v>1850</c:v>
                </c:pt>
                <c:pt idx="88">
                  <c:v>1860</c:v>
                </c:pt>
                <c:pt idx="89">
                  <c:v>1870</c:v>
                </c:pt>
                <c:pt idx="90">
                  <c:v>1880</c:v>
                </c:pt>
                <c:pt idx="91">
                  <c:v>1890</c:v>
                </c:pt>
                <c:pt idx="92">
                  <c:v>1900</c:v>
                </c:pt>
                <c:pt idx="93">
                  <c:v>1910</c:v>
                </c:pt>
                <c:pt idx="94">
                  <c:v>1920</c:v>
                </c:pt>
                <c:pt idx="95">
                  <c:v>1930</c:v>
                </c:pt>
                <c:pt idx="96">
                  <c:v>1940</c:v>
                </c:pt>
                <c:pt idx="97">
                  <c:v>1950</c:v>
                </c:pt>
                <c:pt idx="98">
                  <c:v>1960</c:v>
                </c:pt>
                <c:pt idx="99">
                  <c:v>1970</c:v>
                </c:pt>
                <c:pt idx="100">
                  <c:v>1980</c:v>
                </c:pt>
                <c:pt idx="101">
                  <c:v>1990</c:v>
                </c:pt>
                <c:pt idx="102">
                  <c:v>2000</c:v>
                </c:pt>
                <c:pt idx="103">
                  <c:v>2010</c:v>
                </c:pt>
                <c:pt idx="104">
                  <c:v>2020</c:v>
                </c:pt>
                <c:pt idx="105">
                  <c:v>2030</c:v>
                </c:pt>
                <c:pt idx="106">
                  <c:v>2040</c:v>
                </c:pt>
                <c:pt idx="107">
                  <c:v>2050</c:v>
                </c:pt>
                <c:pt idx="108">
                  <c:v>2060</c:v>
                </c:pt>
                <c:pt idx="109">
                  <c:v>2070</c:v>
                </c:pt>
                <c:pt idx="110">
                  <c:v>2080</c:v>
                </c:pt>
                <c:pt idx="111">
                  <c:v>2090</c:v>
                </c:pt>
                <c:pt idx="112">
                  <c:v>2100</c:v>
                </c:pt>
                <c:pt idx="113">
                  <c:v>2110</c:v>
                </c:pt>
                <c:pt idx="114">
                  <c:v>2120</c:v>
                </c:pt>
                <c:pt idx="115">
                  <c:v>2130</c:v>
                </c:pt>
                <c:pt idx="116">
                  <c:v>2140</c:v>
                </c:pt>
                <c:pt idx="117">
                  <c:v>2150</c:v>
                </c:pt>
                <c:pt idx="118">
                  <c:v>2160</c:v>
                </c:pt>
                <c:pt idx="119">
                  <c:v>2170</c:v>
                </c:pt>
                <c:pt idx="120">
                  <c:v>2180</c:v>
                </c:pt>
                <c:pt idx="121">
                  <c:v>2190</c:v>
                </c:pt>
                <c:pt idx="122">
                  <c:v>2200</c:v>
                </c:pt>
                <c:pt idx="123">
                  <c:v>2210</c:v>
                </c:pt>
                <c:pt idx="124">
                  <c:v>2220</c:v>
                </c:pt>
                <c:pt idx="125">
                  <c:v>2230</c:v>
                </c:pt>
                <c:pt idx="126">
                  <c:v>2240</c:v>
                </c:pt>
                <c:pt idx="127">
                  <c:v>2250</c:v>
                </c:pt>
                <c:pt idx="128">
                  <c:v>2260</c:v>
                </c:pt>
                <c:pt idx="129">
                  <c:v>2270</c:v>
                </c:pt>
                <c:pt idx="130">
                  <c:v>2280</c:v>
                </c:pt>
                <c:pt idx="131">
                  <c:v>2290</c:v>
                </c:pt>
                <c:pt idx="132">
                  <c:v>2300</c:v>
                </c:pt>
                <c:pt idx="133">
                  <c:v>2310</c:v>
                </c:pt>
                <c:pt idx="134">
                  <c:v>2320</c:v>
                </c:pt>
                <c:pt idx="135">
                  <c:v>2330</c:v>
                </c:pt>
                <c:pt idx="136">
                  <c:v>2340</c:v>
                </c:pt>
                <c:pt idx="137">
                  <c:v>2350</c:v>
                </c:pt>
                <c:pt idx="138">
                  <c:v>2360</c:v>
                </c:pt>
                <c:pt idx="139">
                  <c:v>2370</c:v>
                </c:pt>
                <c:pt idx="140">
                  <c:v>2380</c:v>
                </c:pt>
                <c:pt idx="141">
                  <c:v>2390</c:v>
                </c:pt>
                <c:pt idx="142">
                  <c:v>2400</c:v>
                </c:pt>
              </c:numCache>
            </c:numRef>
          </c:xVal>
          <c:yVal>
            <c:numRef>
              <c:f>'FE YJH'!$E$11:$E$881</c:f>
              <c:numCache>
                <c:formatCode>0.000</c:formatCode>
                <c:ptCount val="871"/>
                <c:pt idx="0">
                  <c:v>0.81454580942759902</c:v>
                </c:pt>
                <c:pt idx="1">
                  <c:v>0.82114753665133999</c:v>
                </c:pt>
                <c:pt idx="2">
                  <c:v>0.82036211896252698</c:v>
                </c:pt>
                <c:pt idx="3">
                  <c:v>0.82147251943239297</c:v>
                </c:pt>
                <c:pt idx="4">
                  <c:v>0.82344231803477097</c:v>
                </c:pt>
                <c:pt idx="5">
                  <c:v>0.82679533243675696</c:v>
                </c:pt>
                <c:pt idx="6">
                  <c:v>0.82925109085412396</c:v>
                </c:pt>
                <c:pt idx="7">
                  <c:v>0.830960947869127</c:v>
                </c:pt>
                <c:pt idx="8">
                  <c:v>0.83285662403294702</c:v>
                </c:pt>
                <c:pt idx="9">
                  <c:v>0.83852487380054097</c:v>
                </c:pt>
                <c:pt idx="10">
                  <c:v>0.83995495469897297</c:v>
                </c:pt>
                <c:pt idx="11">
                  <c:v>0.84142051660950001</c:v>
                </c:pt>
                <c:pt idx="12">
                  <c:v>0.84177066117975496</c:v>
                </c:pt>
                <c:pt idx="13">
                  <c:v>0.84163453012991696</c:v>
                </c:pt>
                <c:pt idx="14">
                  <c:v>0.84037845879652795</c:v>
                </c:pt>
                <c:pt idx="15">
                  <c:v>0.83776628442603096</c:v>
                </c:pt>
                <c:pt idx="16">
                  <c:v>0.838119946265657</c:v>
                </c:pt>
                <c:pt idx="17">
                  <c:v>0.836011440057987</c:v>
                </c:pt>
                <c:pt idx="18">
                  <c:v>0.83514860632265897</c:v>
                </c:pt>
                <c:pt idx="19">
                  <c:v>0.834368020539064</c:v>
                </c:pt>
                <c:pt idx="20">
                  <c:v>0.83233134450994295</c:v>
                </c:pt>
                <c:pt idx="21">
                  <c:v>0.83294732442915997</c:v>
                </c:pt>
                <c:pt idx="22">
                  <c:v>0.83382921868055804</c:v>
                </c:pt>
                <c:pt idx="23">
                  <c:v>0.83334352918785903</c:v>
                </c:pt>
                <c:pt idx="24">
                  <c:v>0.83355812236661098</c:v>
                </c:pt>
                <c:pt idx="25">
                  <c:v>0.83503596525688695</c:v>
                </c:pt>
                <c:pt idx="26">
                  <c:v>0.83665527192828404</c:v>
                </c:pt>
                <c:pt idx="27">
                  <c:v>0.83741885144481498</c:v>
                </c:pt>
                <c:pt idx="28">
                  <c:v>0.83937506155693697</c:v>
                </c:pt>
                <c:pt idx="29">
                  <c:v>0.83918550345008802</c:v>
                </c:pt>
                <c:pt idx="30">
                  <c:v>0.84211959258007696</c:v>
                </c:pt>
                <c:pt idx="31">
                  <c:v>0.84355239626085199</c:v>
                </c:pt>
                <c:pt idx="32">
                  <c:v>0.84295949617089905</c:v>
                </c:pt>
                <c:pt idx="33">
                  <c:v>0.84555358014591098</c:v>
                </c:pt>
                <c:pt idx="34">
                  <c:v>0.84640868662003899</c:v>
                </c:pt>
                <c:pt idx="35">
                  <c:v>0.84732660956317396</c:v>
                </c:pt>
                <c:pt idx="36">
                  <c:v>0.84721495227207899</c:v>
                </c:pt>
                <c:pt idx="37">
                  <c:v>0.84726459741159399</c:v>
                </c:pt>
                <c:pt idx="38">
                  <c:v>0.84905952276375296</c:v>
                </c:pt>
                <c:pt idx="39">
                  <c:v>0.84874809299003295</c:v>
                </c:pt>
                <c:pt idx="40">
                  <c:v>0.84790715146684104</c:v>
                </c:pt>
                <c:pt idx="41">
                  <c:v>0.84901744857171701</c:v>
                </c:pt>
                <c:pt idx="42">
                  <c:v>0.84726650343968002</c:v>
                </c:pt>
                <c:pt idx="43">
                  <c:v>0.84744735537615801</c:v>
                </c:pt>
                <c:pt idx="44">
                  <c:v>0.84578028139940298</c:v>
                </c:pt>
                <c:pt idx="45">
                  <c:v>0.84545178615746697</c:v>
                </c:pt>
                <c:pt idx="46">
                  <c:v>0.84512156408162398</c:v>
                </c:pt>
                <c:pt idx="47">
                  <c:v>0.84406662997749904</c:v>
                </c:pt>
                <c:pt idx="48">
                  <c:v>0.84235817794933698</c:v>
                </c:pt>
                <c:pt idx="49">
                  <c:v>0.841691106884495</c:v>
                </c:pt>
                <c:pt idx="50">
                  <c:v>0.842177429994028</c:v>
                </c:pt>
                <c:pt idx="51">
                  <c:v>0.83988864896433202</c:v>
                </c:pt>
                <c:pt idx="52">
                  <c:v>0.83912434706473704</c:v>
                </c:pt>
                <c:pt idx="53">
                  <c:v>0.83889432294310495</c:v>
                </c:pt>
                <c:pt idx="54">
                  <c:v>0.838553695429193</c:v>
                </c:pt>
                <c:pt idx="55">
                  <c:v>0.84034134782475201</c:v>
                </c:pt>
                <c:pt idx="56">
                  <c:v>0.84200349300880495</c:v>
                </c:pt>
                <c:pt idx="57">
                  <c:v>0.84097069185444095</c:v>
                </c:pt>
                <c:pt idx="58">
                  <c:v>0.84131791845039405</c:v>
                </c:pt>
                <c:pt idx="59">
                  <c:v>0.84268788030358499</c:v>
                </c:pt>
                <c:pt idx="60">
                  <c:v>0.84332744474728705</c:v>
                </c:pt>
                <c:pt idx="61">
                  <c:v>0.84291625859294905</c:v>
                </c:pt>
                <c:pt idx="62">
                  <c:v>0.84427998425975903</c:v>
                </c:pt>
                <c:pt idx="63">
                  <c:v>0.84791086587375797</c:v>
                </c:pt>
                <c:pt idx="64">
                  <c:v>0.84909504923599299</c:v>
                </c:pt>
                <c:pt idx="65">
                  <c:v>0.850676148024471</c:v>
                </c:pt>
                <c:pt idx="66">
                  <c:v>0.85112789214032902</c:v>
                </c:pt>
                <c:pt idx="67">
                  <c:v>0.85079142628986104</c:v>
                </c:pt>
                <c:pt idx="68">
                  <c:v>0.85172812989713798</c:v>
                </c:pt>
                <c:pt idx="69">
                  <c:v>0.85349325773683504</c:v>
                </c:pt>
                <c:pt idx="70">
                  <c:v>0.85650106736323595</c:v>
                </c:pt>
                <c:pt idx="71">
                  <c:v>0.85829721950031901</c:v>
                </c:pt>
                <c:pt idx="72">
                  <c:v>0.85873978795184203</c:v>
                </c:pt>
                <c:pt idx="73">
                  <c:v>0.85857629092365395</c:v>
                </c:pt>
                <c:pt idx="74">
                  <c:v>0.85733210121945502</c:v>
                </c:pt>
                <c:pt idx="75">
                  <c:v>0.85589018187880495</c:v>
                </c:pt>
                <c:pt idx="76">
                  <c:v>0.85538405908419501</c:v>
                </c:pt>
                <c:pt idx="77">
                  <c:v>0.85489727986012298</c:v>
                </c:pt>
                <c:pt idx="78">
                  <c:v>0.85259618742929899</c:v>
                </c:pt>
                <c:pt idx="79">
                  <c:v>0.85134640560085395</c:v>
                </c:pt>
                <c:pt idx="80">
                  <c:v>0.84935563602788</c:v>
                </c:pt>
                <c:pt idx="81">
                  <c:v>0.84454511317513703</c:v>
                </c:pt>
                <c:pt idx="82">
                  <c:v>0.83724552242282302</c:v>
                </c:pt>
                <c:pt idx="83">
                  <c:v>0.83724552242282302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A-403F-B527-004D6129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5578"/>
        <c:axId val="11832747"/>
      </c:scatterChart>
      <c:valAx>
        <c:axId val="65255578"/>
        <c:scaling>
          <c:orientation val="minMax"/>
          <c:max val="1800"/>
          <c:min val="98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11832747"/>
        <c:crosses val="autoZero"/>
        <c:crossBetween val="midCat"/>
        <c:majorUnit val="50"/>
        <c:minorUnit val="50"/>
      </c:valAx>
      <c:valAx>
        <c:axId val="11832747"/>
        <c:scaling>
          <c:orientation val="minMax"/>
          <c:max val="0.87"/>
          <c:min val="0.7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Throughput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65255578"/>
        <c:crosses val="autoZero"/>
        <c:crossBetween val="midCat"/>
        <c:majorUnit val="0.02"/>
      </c:valAx>
      <c:spPr>
        <a:solidFill>
          <a:srgbClr val="FFFFFF"/>
        </a:solidFill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Front End throughput - WFS channel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 WFS'!$D$11</c:f>
              <c:strCache>
                <c:ptCount val="1"/>
                <c:pt idx="0">
                  <c:v>Front-End /w mirror</c:v>
                </c:pt>
              </c:strCache>
            </c:strRef>
          </c:tx>
          <c:spPr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'FE WFS'!$A$12:$A$40</c:f>
              <c:numCache>
                <c:formatCode>0</c:formatCode>
                <c:ptCount val="29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</c:numCache>
            </c:numRef>
          </c:xVal>
          <c:yVal>
            <c:numRef>
              <c:f>'FE WFS'!$D$12:$D$40</c:f>
              <c:numCache>
                <c:formatCode>0.000</c:formatCode>
                <c:ptCount val="29"/>
                <c:pt idx="0">
                  <c:v>0.81653920999927199</c:v>
                </c:pt>
                <c:pt idx="1">
                  <c:v>0.81509253424941086</c:v>
                </c:pt>
                <c:pt idx="2">
                  <c:v>0.81683541906243806</c:v>
                </c:pt>
                <c:pt idx="3">
                  <c:v>0.81387058985561367</c:v>
                </c:pt>
                <c:pt idx="4">
                  <c:v>0.80942392299792087</c:v>
                </c:pt>
                <c:pt idx="5">
                  <c:v>0.80509854252349666</c:v>
                </c:pt>
                <c:pt idx="6">
                  <c:v>0.79942043397472862</c:v>
                </c:pt>
                <c:pt idx="7">
                  <c:v>0.80185116089362607</c:v>
                </c:pt>
                <c:pt idx="8">
                  <c:v>0.79639453302425534</c:v>
                </c:pt>
                <c:pt idx="9">
                  <c:v>0.80193817704949766</c:v>
                </c:pt>
                <c:pt idx="10">
                  <c:v>0.80348272989616754</c:v>
                </c:pt>
                <c:pt idx="11">
                  <c:v>0.80810501625987652</c:v>
                </c:pt>
                <c:pt idx="12">
                  <c:v>0.80655547737299949</c:v>
                </c:pt>
                <c:pt idx="13">
                  <c:v>0.80988883617309804</c:v>
                </c:pt>
                <c:pt idx="14">
                  <c:v>0.80813954569825219</c:v>
                </c:pt>
                <c:pt idx="15">
                  <c:v>0.8089301348308976</c:v>
                </c:pt>
                <c:pt idx="16">
                  <c:v>0.80918944770784296</c:v>
                </c:pt>
                <c:pt idx="17">
                  <c:v>0.8081603138907627</c:v>
                </c:pt>
                <c:pt idx="18">
                  <c:v>0.80429190254910499</c:v>
                </c:pt>
                <c:pt idx="19">
                  <c:v>0.81195186093658223</c:v>
                </c:pt>
                <c:pt idx="20">
                  <c:v>0.80786325811529414</c:v>
                </c:pt>
                <c:pt idx="21">
                  <c:v>0.80933215551957749</c:v>
                </c:pt>
                <c:pt idx="22">
                  <c:v>0.80956494068264961</c:v>
                </c:pt>
                <c:pt idx="23">
                  <c:v>0.80967180268564476</c:v>
                </c:pt>
                <c:pt idx="24">
                  <c:v>0.80783990929139593</c:v>
                </c:pt>
                <c:pt idx="25">
                  <c:v>0.79024756809806018</c:v>
                </c:pt>
                <c:pt idx="26">
                  <c:v>0.75297685680766169</c:v>
                </c:pt>
                <c:pt idx="27">
                  <c:v>0.41814036193387416</c:v>
                </c:pt>
                <c:pt idx="28">
                  <c:v>1.5940036810491331E-2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9-4237-9BAB-565BB623D62C}"/>
            </c:ext>
          </c:extLst>
        </c:ser>
        <c:ser>
          <c:idx val="1"/>
          <c:order val="1"/>
          <c:tx>
            <c:strRef>
              <c:f>'FE WFS'!$D$11</c:f>
              <c:strCache>
                <c:ptCount val="1"/>
                <c:pt idx="0">
                  <c:v>Front-End /w mirror</c:v>
                </c:pt>
              </c:strCache>
            </c:strRef>
          </c:tx>
          <c:spPr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'FE WFS'!$A$12:$A$40</c:f>
              <c:numCache>
                <c:formatCode>0</c:formatCode>
                <c:ptCount val="29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  <c:pt idx="21">
                  <c:v>910</c:v>
                </c:pt>
                <c:pt idx="22">
                  <c:v>920</c:v>
                </c:pt>
                <c:pt idx="23">
                  <c:v>930</c:v>
                </c:pt>
                <c:pt idx="24">
                  <c:v>940</c:v>
                </c:pt>
                <c:pt idx="25">
                  <c:v>950</c:v>
                </c:pt>
                <c:pt idx="26">
                  <c:v>960</c:v>
                </c:pt>
                <c:pt idx="27">
                  <c:v>970</c:v>
                </c:pt>
                <c:pt idx="28">
                  <c:v>980</c:v>
                </c:pt>
              </c:numCache>
            </c:numRef>
          </c:xVal>
          <c:yVal>
            <c:numRef>
              <c:f>'FE WFS'!$D$12:$D$40</c:f>
              <c:numCache>
                <c:formatCode>0.000</c:formatCode>
                <c:ptCount val="29"/>
                <c:pt idx="0">
                  <c:v>0.81653920999927199</c:v>
                </c:pt>
                <c:pt idx="1">
                  <c:v>0.81509253424941086</c:v>
                </c:pt>
                <c:pt idx="2">
                  <c:v>0.81683541906243806</c:v>
                </c:pt>
                <c:pt idx="3">
                  <c:v>0.81387058985561367</c:v>
                </c:pt>
                <c:pt idx="4">
                  <c:v>0.80942392299792087</c:v>
                </c:pt>
                <c:pt idx="5">
                  <c:v>0.80509854252349666</c:v>
                </c:pt>
                <c:pt idx="6">
                  <c:v>0.79942043397472862</c:v>
                </c:pt>
                <c:pt idx="7">
                  <c:v>0.80185116089362607</c:v>
                </c:pt>
                <c:pt idx="8">
                  <c:v>0.79639453302425534</c:v>
                </c:pt>
                <c:pt idx="9">
                  <c:v>0.80193817704949766</c:v>
                </c:pt>
                <c:pt idx="10">
                  <c:v>0.80348272989616754</c:v>
                </c:pt>
                <c:pt idx="11">
                  <c:v>0.80810501625987652</c:v>
                </c:pt>
                <c:pt idx="12">
                  <c:v>0.80655547737299949</c:v>
                </c:pt>
                <c:pt idx="13">
                  <c:v>0.80988883617309804</c:v>
                </c:pt>
                <c:pt idx="14">
                  <c:v>0.80813954569825219</c:v>
                </c:pt>
                <c:pt idx="15">
                  <c:v>0.8089301348308976</c:v>
                </c:pt>
                <c:pt idx="16">
                  <c:v>0.80918944770784296</c:v>
                </c:pt>
                <c:pt idx="17">
                  <c:v>0.8081603138907627</c:v>
                </c:pt>
                <c:pt idx="18">
                  <c:v>0.80429190254910499</c:v>
                </c:pt>
                <c:pt idx="19">
                  <c:v>0.81195186093658223</c:v>
                </c:pt>
                <c:pt idx="20">
                  <c:v>0.80786325811529414</c:v>
                </c:pt>
                <c:pt idx="21">
                  <c:v>0.80933215551957749</c:v>
                </c:pt>
                <c:pt idx="22">
                  <c:v>0.80956494068264961</c:v>
                </c:pt>
                <c:pt idx="23">
                  <c:v>0.80967180268564476</c:v>
                </c:pt>
                <c:pt idx="24">
                  <c:v>0.80783990929139593</c:v>
                </c:pt>
                <c:pt idx="25">
                  <c:v>0.79024756809806018</c:v>
                </c:pt>
                <c:pt idx="26">
                  <c:v>0.75297685680766169</c:v>
                </c:pt>
                <c:pt idx="27">
                  <c:v>0.41814036193387416</c:v>
                </c:pt>
                <c:pt idx="28">
                  <c:v>1.5940036810491331E-2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29-4237-9BAB-565BB623D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2998"/>
        <c:axId val="8925952"/>
      </c:scatterChart>
      <c:valAx>
        <c:axId val="42722998"/>
        <c:scaling>
          <c:orientation val="minMax"/>
          <c:max val="980"/>
          <c:min val="69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8925952"/>
        <c:crosses val="autoZero"/>
        <c:crossBetween val="midCat"/>
        <c:majorUnit val="25"/>
      </c:valAx>
      <c:valAx>
        <c:axId val="8925952"/>
        <c:scaling>
          <c:orientation val="minMax"/>
          <c:max val="0.85"/>
          <c:min val="0.7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Throughput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CH"/>
          </a:p>
        </c:txPr>
        <c:crossAx val="42722998"/>
        <c:crosses val="autoZero"/>
        <c:crossBetween val="midCat"/>
        <c:majorUnit val="0.01"/>
      </c:valAx>
      <c:spPr>
        <a:solidFill>
          <a:srgbClr val="FFFFFF"/>
        </a:solidFill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custDash>
                  <a:ds d="1000" sp="199000"/>
                </a:custDash>
                <a:round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OCAM!$J$11:$J$15</c:f>
              <c:numCache>
                <c:formatCode>General</c:formatCode>
                <c:ptCount val="5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</c:numCache>
            </c:numRef>
          </c:xVal>
          <c:yVal>
            <c:numRef>
              <c:f>OCAM!$K$11:$K$15</c:f>
              <c:numCache>
                <c:formatCode>General</c:formatCode>
                <c:ptCount val="5"/>
                <c:pt idx="0">
                  <c:v>0.93799999999999994</c:v>
                </c:pt>
                <c:pt idx="1">
                  <c:v>0.93200000000000005</c:v>
                </c:pt>
                <c:pt idx="2">
                  <c:v>0.90400000000000003</c:v>
                </c:pt>
                <c:pt idx="3">
                  <c:v>0.83899999999999997</c:v>
                </c:pt>
                <c:pt idx="4">
                  <c:v>0.73399999999999999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6D-4FE9-8F10-F9A9D836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546"/>
        <c:axId val="53959988"/>
      </c:scatterChart>
      <c:valAx>
        <c:axId val="211585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53959988"/>
        <c:crosses val="autoZero"/>
        <c:crossBetween val="midCat"/>
      </c:valAx>
      <c:valAx>
        <c:axId val="539599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CH"/>
          </a:p>
        </c:txPr>
        <c:crossAx val="2115854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487440</xdr:colOff>
      <xdr:row>6</xdr:row>
      <xdr:rowOff>192600</xdr:rowOff>
    </xdr:to>
    <xdr:pic>
      <xdr:nvPicPr>
        <xdr:cNvPr id="2" name="Image 1" descr="Macintosh HD:Users:olivier:Desktop:nirp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663920" cy="1381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</xdr:row>
      <xdr:rowOff>0</xdr:rowOff>
    </xdr:from>
    <xdr:to>
      <xdr:col>15</xdr:col>
      <xdr:colOff>634680</xdr:colOff>
      <xdr:row>46</xdr:row>
      <xdr:rowOff>198000</xdr:rowOff>
    </xdr:to>
    <xdr:graphicFrame macro="">
      <xdr:nvGraphicFramePr>
        <xdr:cNvPr id="18" name="Chart 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412920</xdr:colOff>
      <xdr:row>21</xdr:row>
      <xdr:rowOff>158760</xdr:rowOff>
    </xdr:from>
    <xdr:to>
      <xdr:col>13</xdr:col>
      <xdr:colOff>571320</xdr:colOff>
      <xdr:row>44</xdr:row>
      <xdr:rowOff>75960</xdr:rowOff>
    </xdr:to>
    <xdr:graphicFrame macro="">
      <xdr:nvGraphicFramePr>
        <xdr:cNvPr id="19" name="Chart 2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216000</xdr:colOff>
      <xdr:row>7</xdr:row>
      <xdr:rowOff>25560</xdr:rowOff>
    </xdr:from>
    <xdr:to>
      <xdr:col>13</xdr:col>
      <xdr:colOff>456840</xdr:colOff>
      <xdr:row>26</xdr:row>
      <xdr:rowOff>31680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488880</xdr:colOff>
      <xdr:row>9</xdr:row>
      <xdr:rowOff>0</xdr:rowOff>
    </xdr:from>
    <xdr:to>
      <xdr:col>21</xdr:col>
      <xdr:colOff>786960</xdr:colOff>
      <xdr:row>30</xdr:row>
      <xdr:rowOff>139320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343080</xdr:colOff>
      <xdr:row>10</xdr:row>
      <xdr:rowOff>0</xdr:rowOff>
    </xdr:from>
    <xdr:to>
      <xdr:col>16</xdr:col>
      <xdr:colOff>141480</xdr:colOff>
      <xdr:row>46</xdr:row>
      <xdr:rowOff>21240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38160</xdr:colOff>
      <xdr:row>6</xdr:row>
      <xdr:rowOff>25560</xdr:rowOff>
    </xdr:from>
    <xdr:to>
      <xdr:col>8</xdr:col>
      <xdr:colOff>419040</xdr:colOff>
      <xdr:row>29</xdr:row>
      <xdr:rowOff>40320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50760</xdr:colOff>
      <xdr:row>6</xdr:row>
      <xdr:rowOff>0</xdr:rowOff>
    </xdr:from>
    <xdr:to>
      <xdr:col>26</xdr:col>
      <xdr:colOff>761760</xdr:colOff>
      <xdr:row>28</xdr:row>
      <xdr:rowOff>101160</xdr:rowOff>
    </xdr:to>
    <xdr:graphicFrame macro="">
      <xdr:nvGraphicFramePr>
        <xdr:cNvPr id="24" name="Chart 2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72360</xdr:colOff>
      <xdr:row>5</xdr:row>
      <xdr:rowOff>187920</xdr:rowOff>
    </xdr:from>
    <xdr:to>
      <xdr:col>17</xdr:col>
      <xdr:colOff>783360</xdr:colOff>
      <xdr:row>28</xdr:row>
      <xdr:rowOff>73440</xdr:rowOff>
    </xdr:to>
    <xdr:graphicFrame macro="">
      <xdr:nvGraphicFramePr>
        <xdr:cNvPr id="25" name="Chart 3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134280</xdr:colOff>
      <xdr:row>12</xdr:row>
      <xdr:rowOff>137880</xdr:rowOff>
    </xdr:from>
    <xdr:to>
      <xdr:col>32</xdr:col>
      <xdr:colOff>183240</xdr:colOff>
      <xdr:row>51</xdr:row>
      <xdr:rowOff>56160</xdr:rowOff>
    </xdr:to>
    <xdr:graphicFrame macro="">
      <xdr:nvGraphicFramePr>
        <xdr:cNvPr id="26" name="Chart 4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12600</xdr:colOff>
      <xdr:row>18</xdr:row>
      <xdr:rowOff>63360</xdr:rowOff>
    </xdr:from>
    <xdr:to>
      <xdr:col>32</xdr:col>
      <xdr:colOff>126720</xdr:colOff>
      <xdr:row>54</xdr:row>
      <xdr:rowOff>75600</xdr:rowOff>
    </xdr:to>
    <xdr:graphicFrame macro="">
      <xdr:nvGraphicFramePr>
        <xdr:cNvPr id="27" name="Chart 1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127080</xdr:colOff>
      <xdr:row>12</xdr:row>
      <xdr:rowOff>137880</xdr:rowOff>
    </xdr:from>
    <xdr:to>
      <xdr:col>33</xdr:col>
      <xdr:colOff>98640</xdr:colOff>
      <xdr:row>51</xdr:row>
      <xdr:rowOff>56160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190440</xdr:colOff>
      <xdr:row>5</xdr:row>
      <xdr:rowOff>127080</xdr:rowOff>
    </xdr:from>
    <xdr:to>
      <xdr:col>18</xdr:col>
      <xdr:colOff>342360</xdr:colOff>
      <xdr:row>36</xdr:row>
      <xdr:rowOff>177480</xdr:rowOff>
    </xdr:to>
    <xdr:graphicFrame macro="">
      <xdr:nvGraphicFramePr>
        <xdr:cNvPr id="29" name="Chart 2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378360</xdr:colOff>
      <xdr:row>20</xdr:row>
      <xdr:rowOff>136080</xdr:rowOff>
    </xdr:from>
    <xdr:to>
      <xdr:col>25</xdr:col>
      <xdr:colOff>764640</xdr:colOff>
      <xdr:row>54</xdr:row>
      <xdr:rowOff>51120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114840</xdr:colOff>
      <xdr:row>56</xdr:row>
      <xdr:rowOff>114840</xdr:rowOff>
    </xdr:from>
    <xdr:to>
      <xdr:col>20</xdr:col>
      <xdr:colOff>584280</xdr:colOff>
      <xdr:row>77</xdr:row>
      <xdr:rowOff>75960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101880</xdr:colOff>
      <xdr:row>76</xdr:row>
      <xdr:rowOff>152640</xdr:rowOff>
    </xdr:from>
    <xdr:to>
      <xdr:col>20</xdr:col>
      <xdr:colOff>660240</xdr:colOff>
      <xdr:row>97</xdr:row>
      <xdr:rowOff>101520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762120</xdr:colOff>
      <xdr:row>3</xdr:row>
      <xdr:rowOff>177840</xdr:rowOff>
    </xdr:from>
    <xdr:to>
      <xdr:col>17</xdr:col>
      <xdr:colOff>533160</xdr:colOff>
      <xdr:row>42</xdr:row>
      <xdr:rowOff>126720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291960</xdr:colOff>
      <xdr:row>43</xdr:row>
      <xdr:rowOff>50760</xdr:rowOff>
    </xdr:from>
    <xdr:to>
      <xdr:col>18</xdr:col>
      <xdr:colOff>609120</xdr:colOff>
      <xdr:row>60</xdr:row>
      <xdr:rowOff>63000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969640" y="8638200"/>
          <a:ext cx="13318560" cy="3380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520560</xdr:colOff>
      <xdr:row>11</xdr:row>
      <xdr:rowOff>152280</xdr:rowOff>
    </xdr:from>
    <xdr:to>
      <xdr:col>14</xdr:col>
      <xdr:colOff>698040</xdr:colOff>
      <xdr:row>38</xdr:row>
      <xdr:rowOff>37800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679680</xdr:colOff>
      <xdr:row>8</xdr:row>
      <xdr:rowOff>5040</xdr:rowOff>
    </xdr:from>
    <xdr:to>
      <xdr:col>15</xdr:col>
      <xdr:colOff>393480</xdr:colOff>
      <xdr:row>26</xdr:row>
      <xdr:rowOff>178200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380880</xdr:colOff>
      <xdr:row>34</xdr:row>
      <xdr:rowOff>101520</xdr:rowOff>
    </xdr:from>
    <xdr:to>
      <xdr:col>12</xdr:col>
      <xdr:colOff>736200</xdr:colOff>
      <xdr:row>54</xdr:row>
      <xdr:rowOff>94680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24</xdr:row>
      <xdr:rowOff>165240</xdr:rowOff>
    </xdr:from>
    <xdr:to>
      <xdr:col>17</xdr:col>
      <xdr:colOff>736200</xdr:colOff>
      <xdr:row>52</xdr:row>
      <xdr:rowOff>37800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812880</xdr:colOff>
      <xdr:row>9</xdr:row>
      <xdr:rowOff>76320</xdr:rowOff>
    </xdr:from>
    <xdr:to>
      <xdr:col>17</xdr:col>
      <xdr:colOff>431640</xdr:colOff>
      <xdr:row>22</xdr:row>
      <xdr:rowOff>177480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13</xdr:row>
      <xdr:rowOff>12600</xdr:rowOff>
    </xdr:from>
    <xdr:to>
      <xdr:col>9</xdr:col>
      <xdr:colOff>698040</xdr:colOff>
      <xdr:row>26</xdr:row>
      <xdr:rowOff>113760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127800</xdr:colOff>
      <xdr:row>9</xdr:row>
      <xdr:rowOff>101520</xdr:rowOff>
    </xdr:from>
    <xdr:to>
      <xdr:col>19</xdr:col>
      <xdr:colOff>851280</xdr:colOff>
      <xdr:row>29</xdr:row>
      <xdr:rowOff>113760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108720</xdr:colOff>
      <xdr:row>29</xdr:row>
      <xdr:rowOff>177840</xdr:rowOff>
    </xdr:from>
    <xdr:to>
      <xdr:col>20</xdr:col>
      <xdr:colOff>37800</xdr:colOff>
      <xdr:row>46</xdr:row>
      <xdr:rowOff>88560</xdr:rowOff>
    </xdr:to>
    <xdr:graphicFrame macro="">
      <xdr:nvGraphicFramePr>
        <xdr:cNvPr id="13" name="Chart 4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533520</xdr:colOff>
      <xdr:row>47</xdr:row>
      <xdr:rowOff>0</xdr:rowOff>
    </xdr:from>
    <xdr:to>
      <xdr:col>19</xdr:col>
      <xdr:colOff>666360</xdr:colOff>
      <xdr:row>67</xdr:row>
      <xdr:rowOff>164880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762120</xdr:colOff>
      <xdr:row>9</xdr:row>
      <xdr:rowOff>101520</xdr:rowOff>
    </xdr:from>
    <xdr:to>
      <xdr:col>22</xdr:col>
      <xdr:colOff>820320</xdr:colOff>
      <xdr:row>29</xdr:row>
      <xdr:rowOff>113760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743040</xdr:colOff>
      <xdr:row>29</xdr:row>
      <xdr:rowOff>177840</xdr:rowOff>
    </xdr:from>
    <xdr:to>
      <xdr:col>23</xdr:col>
      <xdr:colOff>37800</xdr:colOff>
      <xdr:row>46</xdr:row>
      <xdr:rowOff>88560</xdr:rowOff>
    </xdr:to>
    <xdr:graphicFrame macro="">
      <xdr:nvGraphicFramePr>
        <xdr:cNvPr id="16" name="Chart 2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768240</xdr:colOff>
      <xdr:row>48</xdr:row>
      <xdr:rowOff>101520</xdr:rowOff>
    </xdr:from>
    <xdr:to>
      <xdr:col>22</xdr:col>
      <xdr:colOff>698040</xdr:colOff>
      <xdr:row>69</xdr:row>
      <xdr:rowOff>63000</xdr:rowOff>
    </xdr:to>
    <xdr:graphicFrame macro="">
      <xdr:nvGraphicFramePr>
        <xdr:cNvPr id="17" name="Chart 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15" displayName="Table15" ref="O13:Q14" totalsRowShown="0">
  <autoFilter ref="O13:Q14" xr:uid="{00000000-0009-0000-0100-000008000000}"/>
  <tableColumns count="3">
    <tableColumn id="1" xr3:uid="{00000000-0010-0000-0000-000001000000}" name="Mode"/>
    <tableColumn id="2" xr3:uid="{00000000-0010-0000-0000-000002000000}" name="Wavelength"/>
    <tableColumn id="3" xr3:uid="{00000000-0010-0000-0000-000003000000}" name="T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721" displayName="Table1721" ref="A10:H93" totalsRowShown="0">
  <autoFilter ref="A10:H93" xr:uid="{00000000-0009-0000-0100-00000A000000}"/>
  <tableColumns count="8">
    <tableColumn id="1" xr3:uid="{00000000-0010-0000-0900-000001000000}" name="lbd[nm]"/>
    <tableColumn id="2" xr3:uid="{00000000-0010-0000-0900-000002000000}" name="ABS [dB/km]"/>
    <tableColumn id="3" xr3:uid="{00000000-0010-0000-0900-000003000000}" name="T"/>
    <tableColumn id="4" xr3:uid="{00000000-0010-0000-0900-000004000000}" name="ARC 01 [R %]"/>
    <tableColumn id="5" xr3:uid="{00000000-0010-0000-0900-000005000000}" name="ARC 02 [R %]"/>
    <tableColumn id="6" xr3:uid="{00000000-0010-0000-0900-000006000000}" name="T optics cal."/>
    <tableColumn id="7" xr3:uid="{00000000-0010-0000-0900-000007000000}" name="T optics JL"/>
    <tableColumn id="8" xr3:uid="{00000000-0010-0000-0900-000008000000}" name="Total H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9" displayName="Table19" ref="A16:D100" totalsRowShown="0">
  <autoFilter ref="A16:D100" xr:uid="{00000000-0009-0000-0100-00000B000000}"/>
  <tableColumns count="4">
    <tableColumn id="1" xr3:uid="{00000000-0010-0000-0A00-000001000000}" name="lbd [nm]" dataDxfId="3"/>
    <tableColumn id="2" xr3:uid="{00000000-0010-0000-0A00-000002000000}" name="IJH spectrograph" dataDxfId="2"/>
    <tableColumn id="3" xr3:uid="{42446429-EBD0-47E4-9D2A-69A0B2352DFF}" name="Column1" dataDxfId="1" dataCellStyle="Normal 2"/>
    <tableColumn id="4" xr3:uid="{0D457354-4FF0-4AE2-8425-FA5644753540}" name="Column2" dataDxfId="0" dataCellStyle="Normal 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B000000}" name="Table11" displayName="Table11" ref="A5:B10" totalsRowShown="0">
  <autoFilter ref="A5:B10" xr:uid="{00000000-0009-0000-0100-000003000000}"/>
  <tableColumns count="2">
    <tableColumn id="1" xr3:uid="{00000000-0010-0000-0B00-000001000000}" name="lbd [nm]"/>
    <tableColumn id="2" xr3:uid="{00000000-0010-0000-0B00-000002000000}" name="H4RG [RAW]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95" displayName="Table195" ref="A17:B100" totalsRowShown="0">
  <autoFilter ref="A17:B100" xr:uid="{00000000-0009-0000-0100-00000C000000}"/>
  <tableColumns count="2">
    <tableColumn id="1" xr3:uid="{00000000-0010-0000-0C00-000001000000}" name="lbd [nm]"/>
    <tableColumn id="2" xr3:uid="{00000000-0010-0000-0C00-000002000000}" name="H4RG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D000000}" name="Table3" displayName="Table3" ref="A5:B176" totalsRowShown="0">
  <autoFilter ref="A5:B176" xr:uid="{00000000-0009-0000-0100-000012000000}"/>
  <tableColumns count="2">
    <tableColumn id="1" xr3:uid="{00000000-0010-0000-0D00-000001000000}" name="LBD [nm]"/>
    <tableColumn id="2" xr3:uid="{00000000-0010-0000-0D00-000002000000}" name="R [%]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E000000}" name="Table14" displayName="Table14" ref="A10:H121" totalsRowShown="0">
  <autoFilter ref="A10:H121" xr:uid="{00000000-0009-0000-0100-000007000000}"/>
  <tableColumns count="8">
    <tableColumn id="1" xr3:uid="{00000000-0010-0000-0E00-000001000000}" name="lbd [nm]"/>
    <tableColumn id="2" xr3:uid="{00000000-0010-0000-0E00-000002000000}" name="ADC 5381"/>
    <tableColumn id="3" xr3:uid="{00000000-0010-0000-0E00-000003000000}" name="ADC 5372"/>
    <tableColumn id="4" xr3:uid="{00000000-0010-0000-0E00-000004000000}" name="ADC 5354"/>
    <tableColumn id="5" xr3:uid="{00000000-0010-0000-0E00-000005000000}" name="BBAR WFS"/>
    <tableColumn id="6" xr3:uid="{00000000-0010-0000-0E00-000006000000}" name="BBAR YJH"/>
    <tableColumn id="7" xr3:uid="{00000000-0010-0000-0E00-000007000000}" name="BBAR YJH2"/>
    <tableColumn id="8" xr3:uid="{00000000-0010-0000-0E00-000008000000}" name="Column3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F000000}" name="Table1" displayName="Table1" ref="A4:C207" totalsRowShown="0">
  <autoFilter ref="A4:C207" xr:uid="{00000000-0009-0000-0100-000001000000}"/>
  <tableColumns count="3">
    <tableColumn id="1" xr3:uid="{00000000-0010-0000-0F00-000001000000}" name="lbd [nm]"/>
    <tableColumn id="2" xr3:uid="{00000000-0010-0000-0F00-000002000000}" name="Protected Ag"/>
    <tableColumn id="3" xr3:uid="{00000000-0010-0000-0F00-000003000000}" name="Bare Gold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0000000}" name="Table20" displayName="Table20" ref="I37:Q40" totalsRowShown="0">
  <autoFilter ref="I37:Q40" xr:uid="{00000000-0009-0000-0100-00000E000000}"/>
  <tableColumns count="9">
    <tableColumn id="1" xr3:uid="{00000000-0010-0000-1000-000001000000}" name="Seeing"/>
    <tableColumn id="2" xr3:uid="{00000000-0010-0000-1000-000002000000}" name="  I=9 - HAF"/>
    <tableColumn id="3" xr3:uid="{00000000-0010-0000-1000-000003000000}" name="  I=10 - HAF"/>
    <tableColumn id="4" xr3:uid="{00000000-0010-0000-1000-000004000000}" name="  I=11 - HAF"/>
    <tableColumn id="5" xr3:uid="{00000000-0010-0000-1000-000005000000}" name="  I=12 - HAF"/>
    <tableColumn id="6" xr3:uid="{00000000-0010-0000-1000-000006000000}" name="  I=  9 - HEF"/>
    <tableColumn id="7" xr3:uid="{00000000-0010-0000-1000-000007000000}" name="  I=10 - HEF"/>
    <tableColumn id="8" xr3:uid="{00000000-0010-0000-1000-000008000000}" name="  I=11 - HEF"/>
    <tableColumn id="9" xr3:uid="{00000000-0010-0000-1000-000009000000}" name="  I=12 - HEF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1000000}" name="Table22" displayName="Table22" ref="I50:M53" totalsRowShown="0">
  <autoFilter ref="I50:M53" xr:uid="{00000000-0009-0000-0100-000011000000}"/>
  <tableColumns count="5">
    <tableColumn id="1" xr3:uid="{00000000-0010-0000-1100-000001000000}" name="Column1"/>
    <tableColumn id="2" xr3:uid="{00000000-0010-0000-1100-000002000000}" name="  I=9 - HAF"/>
    <tableColumn id="3" xr3:uid="{00000000-0010-0000-1100-000003000000}" name="  I=10 - HAF"/>
    <tableColumn id="4" xr3:uid="{00000000-0010-0000-1100-000004000000}" name="  I=11 - HAF"/>
    <tableColumn id="5" xr3:uid="{00000000-0010-0000-1100-000005000000}" name="  I=12 - HAF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Table111417" displayName="Table111417" ref="A10:I93" totalsRowShown="0">
  <autoFilter ref="A10:I93" xr:uid="{00000000-0009-0000-0100-000005000000}"/>
  <tableColumns count="9">
    <tableColumn id="1" xr3:uid="{00000000-0010-0000-1200-000001000000}" name="lbd [nm]"/>
    <tableColumn id="2" xr3:uid="{00000000-0010-0000-1200-000002000000}" name="  I=9 - HAF"/>
    <tableColumn id="3" xr3:uid="{00000000-0010-0000-1200-000003000000}" name="  I=10 - HAF"/>
    <tableColumn id="4" xr3:uid="{00000000-0010-0000-1200-000004000000}" name="  I=11 - HAF"/>
    <tableColumn id="5" xr3:uid="{00000000-0010-0000-1200-000005000000}" name="  I=12 - HAF"/>
    <tableColumn id="6" xr3:uid="{00000000-0010-0000-1200-000006000000}" name="  I=  9 - HEF"/>
    <tableColumn id="7" xr3:uid="{00000000-0010-0000-1200-000007000000}" name="  I=10 - HEF"/>
    <tableColumn id="8" xr3:uid="{00000000-0010-0000-1200-000008000000}" name="  I=11 - HEF"/>
    <tableColumn id="9" xr3:uid="{00000000-0010-0000-1200-000009000000}" name="  I=12 - HEF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1000000}" name="Table6" displayName="Table6" ref="A5:L176" totalsRowShown="0">
  <autoFilter ref="A5:L176" xr:uid="{00000000-0009-0000-0100-000014000000}"/>
  <tableColumns count="12">
    <tableColumn id="1" xr3:uid="{00000000-0010-0000-0100-000001000000}" name="lbd [nm]"/>
    <tableColumn id="2" xr3:uid="{00000000-0010-0000-0100-000002000000}" name="NIRPS + TEL Imag=10"/>
    <tableColumn id="3" xr3:uid="{00000000-0010-0000-0100-000003000000}" name="NIRPS Imag=10"/>
    <tableColumn id="4" xr3:uid="{00000000-0010-0000-0100-000004000000}" name="NIRPS Imag=10+ATM"/>
    <tableColumn id="5" xr3:uid="{00000000-0010-0000-0100-000005000000}" name="NIRPS+TEL Imag=11"/>
    <tableColumn id="6" xr3:uid="{00000000-0010-0000-0100-000006000000}" name="NIRPS Imag=11"/>
    <tableColumn id="7" xr3:uid="{00000000-0010-0000-0100-000007000000}" name="NIRPS+TEL Imag=12"/>
    <tableColumn id="8" xr3:uid="{00000000-0010-0000-0100-000008000000}" name="NIRPS Imag=12"/>
    <tableColumn id="9" xr3:uid="{00000000-0010-0000-0100-000009000000}" name="NIRPS + TEL Seeing 0.9&quot;"/>
    <tableColumn id="10" xr3:uid="{00000000-0010-0000-0100-00000A000000}" name="NIRPS+TEL_x000a_100% coupling"/>
    <tableColumn id="11" xr3:uid="{00000000-0010-0000-0100-00000B000000}" name="WFS channel"/>
    <tableColumn id="12" xr3:uid="{00000000-0010-0000-0100-00000C000000}" name="YJH channel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13000000}" name="Table1114" displayName="Table1114" ref="A10:I93" totalsRowShown="0">
  <autoFilter ref="A10:I93" xr:uid="{00000000-0009-0000-0100-000004000000}"/>
  <tableColumns count="9">
    <tableColumn id="1" xr3:uid="{00000000-0010-0000-1300-000001000000}" name="lbd [nm]"/>
    <tableColumn id="2" xr3:uid="{00000000-0010-0000-1300-000002000000}" name="  I=9 - HAF"/>
    <tableColumn id="3" xr3:uid="{00000000-0010-0000-1300-000003000000}" name="  I=10 - HAF"/>
    <tableColumn id="4" xr3:uid="{00000000-0010-0000-1300-000004000000}" name="  I=11 - HAF"/>
    <tableColumn id="5" xr3:uid="{00000000-0010-0000-1300-000005000000}" name="  I=12 - HAF"/>
    <tableColumn id="6" xr3:uid="{00000000-0010-0000-1300-000006000000}" name="  I=  9 - HEF"/>
    <tableColumn id="7" xr3:uid="{00000000-0010-0000-1300-000007000000}" name="  I=10 - HEF"/>
    <tableColumn id="8" xr3:uid="{00000000-0010-0000-1300-000008000000}" name="  I=11 - HEF"/>
    <tableColumn id="9" xr3:uid="{00000000-0010-0000-1300-000009000000}" name="  I=12 - HEF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14000000}" name="Table11141719" displayName="Table11141719" ref="A10:I93" totalsRowShown="0">
  <autoFilter ref="A10:I93" xr:uid="{00000000-0009-0000-0100-000006000000}"/>
  <tableColumns count="9">
    <tableColumn id="1" xr3:uid="{00000000-0010-0000-1400-000001000000}" name="lbd [nm]"/>
    <tableColumn id="2" xr3:uid="{00000000-0010-0000-1400-000002000000}" name="  I=9 - HAF"/>
    <tableColumn id="3" xr3:uid="{00000000-0010-0000-1400-000003000000}" name="  I=10 - HAF"/>
    <tableColumn id="4" xr3:uid="{00000000-0010-0000-1400-000004000000}" name="  I=11 - HAF"/>
    <tableColumn id="5" xr3:uid="{00000000-0010-0000-1400-000005000000}" name="  I=12 - HAF"/>
    <tableColumn id="6" xr3:uid="{00000000-0010-0000-1400-000006000000}" name="  I=  9 - HEF"/>
    <tableColumn id="7" xr3:uid="{00000000-0010-0000-1400-000007000000}" name="  I=10 - HEF"/>
    <tableColumn id="8" xr3:uid="{00000000-0010-0000-1400-000008000000}" name="  I=11 - HEF"/>
    <tableColumn id="9" xr3:uid="{00000000-0010-0000-1400-000009000000}" name="  I=12 - HEF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5000000}" name="Table10" displayName="Table10" ref="A4:C87" totalsRowShown="0">
  <autoFilter ref="A4:C87" xr:uid="{00000000-0009-0000-0100-000002000000}"/>
  <tableColumns count="3">
    <tableColumn id="1" xr3:uid="{00000000-0010-0000-1500-000001000000}" name="lbd [nm]"/>
    <tableColumn id="2" xr3:uid="{00000000-0010-0000-1500-000002000000}" name="Throughut HAF"/>
    <tableColumn id="3" xr3:uid="{00000000-0010-0000-1500-000003000000}" name="Throughput HEF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2000000}" name="Table9" displayName="Table9" ref="O7:S8" totalsRowShown="0">
  <autoFilter ref="O7:S8" xr:uid="{00000000-0009-0000-0100-000016000000}"/>
  <tableColumns count="5">
    <tableColumn id="1" xr3:uid="{00000000-0010-0000-0200-000001000000}" name="Average"/>
    <tableColumn id="2" xr3:uid="{00000000-0010-0000-0200-000002000000}" name="AO I&lt;10"/>
    <tableColumn id="3" xr3:uid="{00000000-0010-0000-0200-000003000000}" name="AO I=12"/>
    <tableColumn id="4" xr3:uid="{00000000-0010-0000-0200-000004000000}" name="AO I=13"/>
    <tableColumn id="5" xr3:uid="{00000000-0010-0000-0200-000005000000}" name="Seeing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3000000}" name="Table7" displayName="Table7" ref="A4:B207" totalsRowShown="0">
  <autoFilter ref="A4:B207" xr:uid="{00000000-0009-0000-0100-000015000000}"/>
  <tableColumns count="2">
    <tableColumn id="1" xr3:uid="{00000000-0010-0000-0300-000001000000}" name="lbd [nm]"/>
    <tableColumn id="2" xr3:uid="{00000000-0010-0000-0300-000002000000}" name="Thoughput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4000000}" name="Table5" displayName="Table5" ref="A8:C211" totalsRowShown="0">
  <autoFilter ref="A8:C211" xr:uid="{00000000-0009-0000-0100-000013000000}"/>
  <tableColumns count="3">
    <tableColumn id="1" xr3:uid="{00000000-0010-0000-0400-000001000000}" name="LBD [mum]"/>
    <tableColumn id="2" xr3:uid="{00000000-0010-0000-0400-000002000000}" name="Telescope clean"/>
    <tableColumn id="3" xr3:uid="{00000000-0010-0000-0400-000003000000}" name="Telescope dirty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2" displayName="Table2" ref="A10:E153" totalsRowShown="0">
  <autoFilter ref="A10:E153" xr:uid="{00000000-0009-0000-0100-00000D000000}"/>
  <tableColumns count="5">
    <tableColumn id="1" xr3:uid="{00000000-0010-0000-0500-000001000000}" name="lbd [nm]"/>
    <tableColumn id="2" xr3:uid="{00000000-0010-0000-0500-000002000000}" name="NIR/VIS dichro"/>
    <tableColumn id="3" xr3:uid="{00000000-0010-0000-0500-000003000000}" name="YJH/WFS dichro"/>
    <tableColumn id="4" xr3:uid="{00000000-0010-0000-0500-000004000000}" name="Front-End /w mirror"/>
    <tableColumn id="5" xr3:uid="{00000000-0010-0000-0500-000005000000}" name="Front-End /from FP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6000000}" name="Table213" displayName="Table213" ref="A11:E40" totalsRowShown="0">
  <autoFilter ref="A11:E40" xr:uid="{00000000-0009-0000-0100-000010000000}"/>
  <tableColumns count="5">
    <tableColumn id="1" xr3:uid="{00000000-0010-0000-0600-000001000000}" name="lbd [nm]"/>
    <tableColumn id="2" xr3:uid="{00000000-0010-0000-0600-000002000000}" name="NIR/VIS dichro"/>
    <tableColumn id="3" xr3:uid="{00000000-0010-0000-0600-000003000000}" name="WFS/YJH dichro"/>
    <tableColumn id="4" xr3:uid="{00000000-0010-0000-0600-000004000000}" name="Front-End /w mirror"/>
    <tableColumn id="5" xr3:uid="{00000000-0010-0000-0600-000005000000}" name="Front-End /wo dichro /wo M3 mirror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7000000}" name="Table21" displayName="Table21" ref="A10:C39" totalsRowShown="0">
  <autoFilter ref="A10:C39" xr:uid="{00000000-0009-0000-0100-00000F000000}"/>
  <tableColumns count="3">
    <tableColumn id="1" xr3:uid="{00000000-0010-0000-0700-000001000000}" name="lambda [nm]"/>
    <tableColumn id="2" xr3:uid="{00000000-0010-0000-0700-000002000000}" name="Lenslet"/>
    <tableColumn id="3" xr3:uid="{00000000-0010-0000-0700-000003000000}" name="Q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7" displayName="Table17" ref="A10:H93" totalsRowShown="0">
  <autoFilter ref="A10:H93" xr:uid="{00000000-0009-0000-0100-000009000000}"/>
  <tableColumns count="8">
    <tableColumn id="1" xr3:uid="{00000000-0010-0000-0800-000001000000}" name="lbd[nm]"/>
    <tableColumn id="2" xr3:uid="{00000000-0010-0000-0800-000002000000}" name="ABS [dB/km]"/>
    <tableColumn id="3" xr3:uid="{00000000-0010-0000-0800-000003000000}" name="T"/>
    <tableColumn id="4" xr3:uid="{00000000-0010-0000-0800-000004000000}" name="ARC 01 [R %]"/>
    <tableColumn id="5" xr3:uid="{00000000-0010-0000-0800-000005000000}" name="ARC 02 [R %]"/>
    <tableColumn id="6" xr3:uid="{00000000-0010-0000-0800-000006000000}" name="T optics calc."/>
    <tableColumn id="7" xr3:uid="{00000000-0010-0000-0800-000007000000}" name="T optics JL"/>
    <tableColumn id="8" xr3:uid="{00000000-0010-0000-0800-000008000000}" name="Total H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opLeftCell="A10" zoomScale="75" zoomScaleNormal="75" workbookViewId="0">
      <selection activeCell="B29" sqref="B29"/>
    </sheetView>
  </sheetViews>
  <sheetFormatPr defaultColWidth="11.19921875" defaultRowHeight="15.6" x14ac:dyDescent="0.3"/>
  <cols>
    <col min="1" max="1" width="15.19921875" customWidth="1"/>
    <col min="2" max="2" width="10.796875" customWidth="1"/>
    <col min="3" max="3" width="89.69921875" customWidth="1"/>
    <col min="12" max="12" width="3.796875" customWidth="1"/>
    <col min="13" max="13" width="7.296875" hidden="1" customWidth="1"/>
    <col min="14" max="15" width="11.19921875" hidden="1"/>
  </cols>
  <sheetData>
    <row r="1" spans="1:7" x14ac:dyDescent="0.3">
      <c r="C1" s="15"/>
      <c r="D1" s="15"/>
      <c r="E1" s="15"/>
      <c r="F1" s="15"/>
      <c r="G1" s="15"/>
    </row>
    <row r="2" spans="1:7" x14ac:dyDescent="0.3">
      <c r="C2" s="15"/>
      <c r="D2" s="15"/>
    </row>
    <row r="3" spans="1:7" x14ac:dyDescent="0.3">
      <c r="C3" s="15"/>
      <c r="D3" s="15"/>
    </row>
    <row r="4" spans="1:7" x14ac:dyDescent="0.3">
      <c r="C4" s="15"/>
      <c r="D4" s="15"/>
    </row>
    <row r="5" spans="1:7" x14ac:dyDescent="0.3">
      <c r="C5" s="15"/>
      <c r="D5" s="15"/>
    </row>
    <row r="6" spans="1:7" x14ac:dyDescent="0.3">
      <c r="C6" s="15"/>
      <c r="D6" s="15"/>
      <c r="E6" s="15"/>
      <c r="F6" s="15"/>
      <c r="G6" s="15"/>
    </row>
    <row r="7" spans="1:7" x14ac:dyDescent="0.3">
      <c r="C7" s="15"/>
      <c r="D7" s="15"/>
      <c r="E7" s="15"/>
      <c r="F7" s="16"/>
      <c r="G7" s="15"/>
    </row>
    <row r="8" spans="1:7" x14ac:dyDescent="0.3">
      <c r="C8" s="15"/>
      <c r="D8" s="15"/>
      <c r="E8" s="15"/>
      <c r="F8" s="15"/>
      <c r="G8" s="15"/>
    </row>
    <row r="9" spans="1:7" x14ac:dyDescent="0.3">
      <c r="A9" s="17"/>
      <c r="B9" s="15"/>
      <c r="C9" s="15"/>
      <c r="D9" s="15"/>
      <c r="E9" s="15"/>
      <c r="F9" s="15"/>
      <c r="G9" s="15"/>
    </row>
    <row r="10" spans="1:7" x14ac:dyDescent="0.3">
      <c r="A10" s="16" t="s">
        <v>0</v>
      </c>
      <c r="B10" s="16" t="s">
        <v>1</v>
      </c>
    </row>
    <row r="11" spans="1:7" x14ac:dyDescent="0.3">
      <c r="A11" s="16" t="s">
        <v>2</v>
      </c>
      <c r="B11" s="18" t="s">
        <v>3</v>
      </c>
    </row>
    <row r="12" spans="1:7" x14ac:dyDescent="0.3">
      <c r="A12" s="16" t="s">
        <v>4</v>
      </c>
      <c r="B12" s="17">
        <v>43509</v>
      </c>
    </row>
    <row r="14" spans="1:7" x14ac:dyDescent="0.3">
      <c r="A14" s="15"/>
      <c r="B14" s="15"/>
      <c r="G14" s="19"/>
    </row>
    <row r="15" spans="1:7" x14ac:dyDescent="0.3">
      <c r="A15" s="16" t="s">
        <v>5</v>
      </c>
      <c r="B15" s="15" t="s">
        <v>6</v>
      </c>
      <c r="C15" t="s">
        <v>7</v>
      </c>
    </row>
    <row r="16" spans="1:7" x14ac:dyDescent="0.3">
      <c r="A16" s="15"/>
    </row>
    <row r="17" spans="1:5" x14ac:dyDescent="0.3">
      <c r="A17" s="16"/>
      <c r="B17" s="16"/>
    </row>
    <row r="18" spans="1:5" x14ac:dyDescent="0.3">
      <c r="A18" s="19" t="s">
        <v>8</v>
      </c>
      <c r="B18" s="14" t="s">
        <v>9</v>
      </c>
      <c r="C18" s="14"/>
      <c r="D18" s="14"/>
      <c r="E18" s="14"/>
    </row>
    <row r="20" spans="1:5" x14ac:dyDescent="0.3">
      <c r="B20" s="20"/>
      <c r="C20" s="21"/>
      <c r="D20" s="21"/>
    </row>
    <row r="21" spans="1:5" x14ac:dyDescent="0.3">
      <c r="A21" s="22"/>
      <c r="B21" s="23" t="s">
        <v>2</v>
      </c>
      <c r="C21" s="21"/>
      <c r="D21" s="21"/>
    </row>
    <row r="22" spans="1:5" ht="15.6" customHeight="1" x14ac:dyDescent="0.3">
      <c r="A22" s="13" t="s">
        <v>10</v>
      </c>
      <c r="B22" s="24">
        <v>3</v>
      </c>
      <c r="C22" s="21" t="s">
        <v>11</v>
      </c>
      <c r="D22" s="21"/>
    </row>
    <row r="23" spans="1:5" x14ac:dyDescent="0.3">
      <c r="A23" s="13"/>
      <c r="B23" s="24">
        <v>3.1</v>
      </c>
      <c r="C23" s="21" t="s">
        <v>12</v>
      </c>
      <c r="D23" s="21"/>
    </row>
    <row r="24" spans="1:5" x14ac:dyDescent="0.3">
      <c r="A24" s="13"/>
      <c r="B24" s="25"/>
      <c r="C24" s="21" t="s">
        <v>13</v>
      </c>
      <c r="D24" s="21"/>
    </row>
    <row r="25" spans="1:5" x14ac:dyDescent="0.3">
      <c r="B25" s="26"/>
      <c r="C25" s="21" t="s">
        <v>14</v>
      </c>
      <c r="D25" s="21"/>
    </row>
    <row r="26" spans="1:5" x14ac:dyDescent="0.3">
      <c r="B26" s="20">
        <v>3.2</v>
      </c>
      <c r="C26" s="21" t="s">
        <v>15</v>
      </c>
      <c r="D26" s="21"/>
    </row>
    <row r="27" spans="1:5" x14ac:dyDescent="0.3">
      <c r="B27" s="27">
        <v>3.3</v>
      </c>
      <c r="C27" s="21" t="s">
        <v>16</v>
      </c>
      <c r="D27" s="21"/>
    </row>
    <row r="28" spans="1:5" x14ac:dyDescent="0.3">
      <c r="B28" s="130">
        <v>3.4</v>
      </c>
      <c r="C28" s="21" t="s">
        <v>17</v>
      </c>
      <c r="D28" s="21"/>
    </row>
    <row r="29" spans="1:5" x14ac:dyDescent="0.3">
      <c r="B29" s="21"/>
      <c r="C29" s="21"/>
      <c r="D29" s="21"/>
    </row>
  </sheetData>
  <mergeCells count="2">
    <mergeCell ref="B18:E18"/>
    <mergeCell ref="A22:A24"/>
  </mergeCells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20"/>
  <sheetViews>
    <sheetView topLeftCell="A10" zoomScale="75" zoomScaleNormal="75" workbookViewId="0">
      <selection activeCell="B10" sqref="B1:B1048576"/>
    </sheetView>
  </sheetViews>
  <sheetFormatPr defaultColWidth="11.19921875" defaultRowHeight="15.6" x14ac:dyDescent="0.3"/>
  <cols>
    <col min="2" max="2" width="16.5" customWidth="1"/>
  </cols>
  <sheetData>
    <row r="1" spans="1:17" ht="19.8" x14ac:dyDescent="0.4">
      <c r="A1" s="10" t="s">
        <v>114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3" spans="1:17" x14ac:dyDescent="0.3">
      <c r="B3" s="2"/>
      <c r="C3" s="2"/>
      <c r="D3" s="43"/>
    </row>
    <row r="4" spans="1:17" x14ac:dyDescent="0.3">
      <c r="B4" s="2"/>
      <c r="C4" s="2"/>
      <c r="D4" s="43"/>
    </row>
    <row r="5" spans="1:17" x14ac:dyDescent="0.3">
      <c r="B5" s="2"/>
      <c r="C5" s="2"/>
      <c r="D5" s="43"/>
    </row>
    <row r="6" spans="1:17" x14ac:dyDescent="0.3">
      <c r="B6" s="2"/>
      <c r="C6" s="2"/>
    </row>
    <row r="7" spans="1:17" x14ac:dyDescent="0.3">
      <c r="B7" s="2"/>
      <c r="C7" s="2"/>
    </row>
    <row r="9" spans="1:17" x14ac:dyDescent="0.3">
      <c r="D9" s="43"/>
    </row>
    <row r="12" spans="1:17" x14ac:dyDescent="0.3">
      <c r="A12" s="122" t="s">
        <v>115</v>
      </c>
      <c r="B12" s="122"/>
      <c r="C12" s="122"/>
      <c r="D12" s="122"/>
      <c r="E12" s="122"/>
      <c r="F12" s="122"/>
    </row>
    <row r="16" spans="1:17" x14ac:dyDescent="0.3">
      <c r="A16" s="89" t="s">
        <v>20</v>
      </c>
      <c r="B16" s="90" t="s">
        <v>116</v>
      </c>
      <c r="C16" s="91" t="s">
        <v>163</v>
      </c>
      <c r="D16" t="s">
        <v>173</v>
      </c>
    </row>
    <row r="18" spans="1:4" x14ac:dyDescent="0.3">
      <c r="A18" s="15">
        <v>980</v>
      </c>
      <c r="B18" s="92">
        <v>0.17402985745610899</v>
      </c>
      <c r="C18" s="93"/>
      <c r="D18" s="128">
        <v>17.402985745610948</v>
      </c>
    </row>
    <row r="19" spans="1:4" x14ac:dyDescent="0.3">
      <c r="A19" s="15">
        <v>990</v>
      </c>
      <c r="B19" s="92">
        <v>0.17593416952501401</v>
      </c>
      <c r="C19" s="93"/>
      <c r="D19" s="127">
        <v>17.593416952501407</v>
      </c>
    </row>
    <row r="20" spans="1:4" x14ac:dyDescent="0.3">
      <c r="A20" s="15">
        <v>1000</v>
      </c>
      <c r="B20" s="92">
        <v>0.17810107486600801</v>
      </c>
      <c r="C20" s="93"/>
      <c r="D20" s="127">
        <v>17.810107486600842</v>
      </c>
    </row>
    <row r="21" spans="1:4" x14ac:dyDescent="0.3">
      <c r="A21" s="15">
        <v>1010</v>
      </c>
      <c r="B21" s="92">
        <v>0.18135449519623301</v>
      </c>
      <c r="C21" s="93"/>
      <c r="D21" s="127">
        <v>18.135449519623304</v>
      </c>
    </row>
    <row r="22" spans="1:4" x14ac:dyDescent="0.3">
      <c r="A22" s="15">
        <v>1020</v>
      </c>
      <c r="B22" s="92">
        <v>0.18540113962784599</v>
      </c>
      <c r="C22" s="93"/>
      <c r="D22" s="127">
        <v>18.54011396278457</v>
      </c>
    </row>
    <row r="23" spans="1:4" x14ac:dyDescent="0.3">
      <c r="A23" s="15">
        <v>1030</v>
      </c>
      <c r="B23" s="92">
        <v>0.19022491208124401</v>
      </c>
      <c r="C23" s="93"/>
      <c r="D23" s="127">
        <v>19.022491208124418</v>
      </c>
    </row>
    <row r="24" spans="1:4" x14ac:dyDescent="0.3">
      <c r="A24" s="15">
        <v>1040</v>
      </c>
      <c r="B24" s="92">
        <v>0.19598991877437499</v>
      </c>
      <c r="C24" s="93"/>
      <c r="D24" s="127">
        <v>19.598991877437545</v>
      </c>
    </row>
    <row r="25" spans="1:4" x14ac:dyDescent="0.3">
      <c r="A25" s="15">
        <v>1050</v>
      </c>
      <c r="B25" s="92">
        <v>0.202251672781951</v>
      </c>
      <c r="C25" s="93"/>
      <c r="D25" s="127">
        <v>20.225167278195077</v>
      </c>
    </row>
    <row r="26" spans="1:4" x14ac:dyDescent="0.3">
      <c r="A26" s="15">
        <v>1060</v>
      </c>
      <c r="B26" s="92">
        <v>0.20870938471195</v>
      </c>
      <c r="C26" s="93"/>
      <c r="D26" s="127">
        <v>20.87093847119505</v>
      </c>
    </row>
    <row r="27" spans="1:4" x14ac:dyDescent="0.3">
      <c r="A27" s="15">
        <v>1070</v>
      </c>
      <c r="B27" s="92">
        <v>0.215274748751074</v>
      </c>
      <c r="C27" s="93"/>
      <c r="D27" s="127">
        <v>21.527474875107359</v>
      </c>
    </row>
    <row r="28" spans="1:4" x14ac:dyDescent="0.3">
      <c r="A28" s="15">
        <v>1080</v>
      </c>
      <c r="B28" s="92">
        <v>0.22116294159832101</v>
      </c>
      <c r="C28" s="93"/>
      <c r="D28" s="127">
        <v>22.116294159832126</v>
      </c>
    </row>
    <row r="29" spans="1:4" x14ac:dyDescent="0.3">
      <c r="A29" s="15">
        <v>1090</v>
      </c>
      <c r="B29" s="92">
        <v>0.22613808217672501</v>
      </c>
      <c r="C29" s="93"/>
      <c r="D29" s="127">
        <v>22.613808217672524</v>
      </c>
    </row>
    <row r="30" spans="1:4" x14ac:dyDescent="0.3">
      <c r="A30" s="15">
        <v>1100</v>
      </c>
      <c r="B30" s="92">
        <v>0.230836641995878</v>
      </c>
      <c r="C30" s="93"/>
      <c r="D30" s="127">
        <v>23.083664199587805</v>
      </c>
    </row>
    <row r="31" spans="1:4" x14ac:dyDescent="0.3">
      <c r="A31" s="15">
        <v>1110</v>
      </c>
      <c r="B31" s="92">
        <v>0.23582742197835899</v>
      </c>
      <c r="C31" s="93"/>
      <c r="D31" s="127">
        <v>23.582742197835941</v>
      </c>
    </row>
    <row r="32" spans="1:4" x14ac:dyDescent="0.3">
      <c r="A32" s="15">
        <v>1120</v>
      </c>
      <c r="B32" s="92">
        <v>0.23958360250493099</v>
      </c>
      <c r="C32" s="93"/>
      <c r="D32" s="127">
        <v>23.958360250493094</v>
      </c>
    </row>
    <row r="33" spans="1:4" x14ac:dyDescent="0.3">
      <c r="A33" s="15">
        <v>1130</v>
      </c>
      <c r="B33" s="92">
        <v>0.24263757412251</v>
      </c>
      <c r="C33" s="93"/>
      <c r="D33" s="127">
        <v>24.263757412251017</v>
      </c>
    </row>
    <row r="34" spans="1:4" x14ac:dyDescent="0.3">
      <c r="A34" s="15">
        <v>1140</v>
      </c>
      <c r="B34" s="92">
        <v>0.24490690902631901</v>
      </c>
      <c r="C34" s="93"/>
      <c r="D34" s="127">
        <v>24.49069090263189</v>
      </c>
    </row>
    <row r="35" spans="1:4" x14ac:dyDescent="0.3">
      <c r="A35" s="15">
        <v>1150</v>
      </c>
      <c r="B35" s="92">
        <v>0.24668539254293301</v>
      </c>
      <c r="C35" s="93"/>
      <c r="D35" s="127">
        <v>24.668539254293332</v>
      </c>
    </row>
    <row r="36" spans="1:4" x14ac:dyDescent="0.3">
      <c r="A36" s="15">
        <v>1160</v>
      </c>
      <c r="B36" s="92">
        <v>0.24854249927637601</v>
      </c>
      <c r="C36" s="93"/>
      <c r="D36" s="127">
        <v>24.854249927637579</v>
      </c>
    </row>
    <row r="37" spans="1:4" x14ac:dyDescent="0.3">
      <c r="A37" s="15">
        <v>1170</v>
      </c>
      <c r="B37" s="92">
        <v>0.25040330273448502</v>
      </c>
      <c r="C37" s="93"/>
      <c r="D37" s="127">
        <v>25.0403302734485</v>
      </c>
    </row>
    <row r="38" spans="1:4" x14ac:dyDescent="0.3">
      <c r="A38" s="15">
        <v>1180</v>
      </c>
      <c r="B38" s="92">
        <v>0.25217188421819697</v>
      </c>
      <c r="C38" s="93"/>
      <c r="D38" s="127">
        <v>25.217188421819742</v>
      </c>
    </row>
    <row r="39" spans="1:4" x14ac:dyDescent="0.3">
      <c r="A39" s="15">
        <v>1190</v>
      </c>
      <c r="B39" s="92">
        <v>0.253030575755823</v>
      </c>
      <c r="C39" s="93"/>
      <c r="D39" s="127">
        <v>25.303057575582336</v>
      </c>
    </row>
    <row r="40" spans="1:4" x14ac:dyDescent="0.3">
      <c r="A40" s="15">
        <v>1200</v>
      </c>
      <c r="B40" s="92">
        <v>0.25353740678473802</v>
      </c>
      <c r="C40" s="93"/>
      <c r="D40" s="127">
        <v>25.353740678473784</v>
      </c>
    </row>
    <row r="41" spans="1:4" x14ac:dyDescent="0.3">
      <c r="A41" s="15">
        <v>1210</v>
      </c>
      <c r="B41" s="92">
        <v>0.255030061159912</v>
      </c>
      <c r="C41" s="93"/>
      <c r="D41" s="127">
        <v>25.503006115991223</v>
      </c>
    </row>
    <row r="42" spans="1:4" x14ac:dyDescent="0.3">
      <c r="A42" s="15">
        <v>1220</v>
      </c>
      <c r="B42" s="92">
        <v>0.25694481819480802</v>
      </c>
      <c r="C42" s="93"/>
      <c r="D42" s="127">
        <v>25.694481819480774</v>
      </c>
    </row>
    <row r="43" spans="1:4" x14ac:dyDescent="0.3">
      <c r="A43" s="15">
        <v>1230</v>
      </c>
      <c r="B43" s="92">
        <v>0.258387415796757</v>
      </c>
      <c r="C43" s="93"/>
      <c r="D43" s="127">
        <v>25.838741579675659</v>
      </c>
    </row>
    <row r="44" spans="1:4" x14ac:dyDescent="0.3">
      <c r="A44" s="15">
        <v>1240</v>
      </c>
      <c r="B44" s="92">
        <v>0.25846562649893501</v>
      </c>
      <c r="C44" s="93"/>
      <c r="D44" s="127">
        <v>25.846562649893546</v>
      </c>
    </row>
    <row r="45" spans="1:4" x14ac:dyDescent="0.3">
      <c r="A45" s="15">
        <v>1250</v>
      </c>
      <c r="B45" s="92">
        <v>0.25906106757182301</v>
      </c>
      <c r="C45" s="93"/>
      <c r="D45" s="127">
        <v>25.906106757182332</v>
      </c>
    </row>
    <row r="46" spans="1:4" x14ac:dyDescent="0.3">
      <c r="A46" s="15">
        <v>1260</v>
      </c>
      <c r="B46" s="92">
        <v>0.26075228396042199</v>
      </c>
      <c r="C46" s="93"/>
      <c r="D46" s="127">
        <v>26.075228396042217</v>
      </c>
    </row>
    <row r="47" spans="1:4" x14ac:dyDescent="0.3">
      <c r="A47" s="15">
        <v>1270</v>
      </c>
      <c r="B47" s="92">
        <v>0.26284288580833598</v>
      </c>
      <c r="C47" s="93"/>
      <c r="D47" s="127">
        <v>26.284288580833628</v>
      </c>
    </row>
    <row r="48" spans="1:4" x14ac:dyDescent="0.3">
      <c r="A48" s="15">
        <v>1280</v>
      </c>
      <c r="B48" s="92">
        <v>0.265046459590421</v>
      </c>
      <c r="C48" s="93"/>
      <c r="D48" s="127">
        <v>26.504645959042083</v>
      </c>
    </row>
    <row r="49" spans="1:4" x14ac:dyDescent="0.3">
      <c r="A49" s="15">
        <v>1290</v>
      </c>
      <c r="B49" s="92">
        <v>0.26713241603874699</v>
      </c>
      <c r="C49" s="93"/>
      <c r="D49" s="127">
        <v>26.713241603874753</v>
      </c>
    </row>
    <row r="50" spans="1:4" x14ac:dyDescent="0.3">
      <c r="A50" s="15">
        <v>1300</v>
      </c>
      <c r="B50" s="92">
        <v>0.26938716146242703</v>
      </c>
      <c r="C50" s="93"/>
      <c r="D50" s="127">
        <v>26.938716146242729</v>
      </c>
    </row>
    <row r="51" spans="1:4" x14ac:dyDescent="0.3">
      <c r="A51" s="15">
        <v>1310</v>
      </c>
      <c r="B51" s="92">
        <v>0.270863032104949</v>
      </c>
      <c r="C51" s="93"/>
      <c r="D51" s="128">
        <v>27.086303210494915</v>
      </c>
    </row>
    <row r="52" spans="1:4" x14ac:dyDescent="0.3">
      <c r="A52" s="15">
        <v>1320</v>
      </c>
      <c r="B52" s="92">
        <v>0.271833493678446</v>
      </c>
      <c r="C52" s="93"/>
      <c r="D52" s="127">
        <v>27.183349367844624</v>
      </c>
    </row>
    <row r="53" spans="1:4" x14ac:dyDescent="0.3">
      <c r="A53" s="15">
        <v>1330</v>
      </c>
      <c r="B53" s="92">
        <v>0.27348226046738799</v>
      </c>
      <c r="C53" s="93"/>
      <c r="D53" s="127">
        <v>27.348226046738812</v>
      </c>
    </row>
    <row r="54" spans="1:4" x14ac:dyDescent="0.3">
      <c r="A54" s="15">
        <v>1340</v>
      </c>
      <c r="B54" s="92">
        <v>0.275987296440242</v>
      </c>
      <c r="C54" s="93"/>
      <c r="D54" s="127">
        <v>27.598729644024221</v>
      </c>
    </row>
    <row r="55" spans="1:4" x14ac:dyDescent="0.3">
      <c r="A55" s="15">
        <v>1350</v>
      </c>
      <c r="B55" s="92">
        <v>0.27899320470905298</v>
      </c>
      <c r="C55" s="93"/>
      <c r="D55" s="127">
        <v>27.899320470905327</v>
      </c>
    </row>
    <row r="56" spans="1:4" x14ac:dyDescent="0.3">
      <c r="A56" s="15">
        <v>1360</v>
      </c>
      <c r="B56" s="92">
        <v>0.27988423465467799</v>
      </c>
      <c r="C56" s="93"/>
      <c r="D56" s="127">
        <v>27.988423465467822</v>
      </c>
    </row>
    <row r="57" spans="1:4" x14ac:dyDescent="0.3">
      <c r="A57" s="15">
        <v>1370</v>
      </c>
      <c r="B57" s="92">
        <v>0.27893616259271797</v>
      </c>
      <c r="C57" s="93"/>
      <c r="D57" s="127">
        <v>27.893616259271806</v>
      </c>
    </row>
    <row r="58" spans="1:4" x14ac:dyDescent="0.3">
      <c r="A58" s="15">
        <v>1380</v>
      </c>
      <c r="B58" s="92">
        <v>0.27718743811593599</v>
      </c>
      <c r="C58" s="93"/>
      <c r="D58" s="127">
        <v>27.71874381159363</v>
      </c>
    </row>
    <row r="59" spans="1:4" x14ac:dyDescent="0.3">
      <c r="A59" s="15">
        <v>1390</v>
      </c>
      <c r="B59" s="92">
        <v>0.276014784519371</v>
      </c>
      <c r="C59" s="93"/>
      <c r="D59" s="127">
        <v>27.60147845193713</v>
      </c>
    </row>
    <row r="60" spans="1:4" x14ac:dyDescent="0.3">
      <c r="A60" s="15">
        <v>1400</v>
      </c>
      <c r="B60" s="92">
        <v>0.275603797982231</v>
      </c>
      <c r="C60" s="93"/>
      <c r="D60" s="127">
        <v>27.560379798223142</v>
      </c>
    </row>
    <row r="61" spans="1:4" x14ac:dyDescent="0.3">
      <c r="A61" s="15">
        <v>1410</v>
      </c>
      <c r="B61" s="92">
        <v>0.27568536412354999</v>
      </c>
      <c r="C61" s="93"/>
      <c r="D61" s="127">
        <v>27.568536412355048</v>
      </c>
    </row>
    <row r="62" spans="1:4" x14ac:dyDescent="0.3">
      <c r="A62" s="15">
        <v>1420</v>
      </c>
      <c r="B62" s="92">
        <v>0.27630668856621798</v>
      </c>
      <c r="C62" s="93"/>
      <c r="D62" s="127">
        <v>27.630668856621792</v>
      </c>
    </row>
    <row r="63" spans="1:4" x14ac:dyDescent="0.3">
      <c r="A63" s="15">
        <v>1430</v>
      </c>
      <c r="B63" s="92">
        <v>0.276671957520774</v>
      </c>
      <c r="C63" s="93"/>
      <c r="D63" s="127">
        <v>27.667195752077408</v>
      </c>
    </row>
    <row r="64" spans="1:4" x14ac:dyDescent="0.3">
      <c r="A64" s="15">
        <v>1440</v>
      </c>
      <c r="B64" s="92">
        <v>0.27773396578438903</v>
      </c>
      <c r="C64" s="93"/>
      <c r="D64" s="127">
        <v>27.773396578438923</v>
      </c>
    </row>
    <row r="65" spans="1:4" x14ac:dyDescent="0.3">
      <c r="A65" s="15">
        <v>1450</v>
      </c>
      <c r="B65" s="92">
        <v>0.27895347948048499</v>
      </c>
      <c r="C65" s="93"/>
      <c r="D65" s="127">
        <v>27.895347948048471</v>
      </c>
    </row>
    <row r="66" spans="1:4" x14ac:dyDescent="0.3">
      <c r="A66" s="15">
        <v>1460</v>
      </c>
      <c r="B66" s="92">
        <v>0.28029466335659498</v>
      </c>
      <c r="C66" s="93"/>
      <c r="D66" s="127">
        <v>28.02946633565951</v>
      </c>
    </row>
    <row r="67" spans="1:4" x14ac:dyDescent="0.3">
      <c r="A67" s="15">
        <v>1470</v>
      </c>
      <c r="B67" s="92">
        <v>0.28122551675372698</v>
      </c>
      <c r="C67" s="93"/>
      <c r="D67" s="127">
        <v>28.12255167537268</v>
      </c>
    </row>
    <row r="68" spans="1:4" x14ac:dyDescent="0.3">
      <c r="A68" s="15">
        <v>1480</v>
      </c>
      <c r="B68" s="92">
        <v>0.28076084617741298</v>
      </c>
      <c r="C68" s="93"/>
      <c r="D68" s="127">
        <v>28.076084617741312</v>
      </c>
    </row>
    <row r="69" spans="1:4" x14ac:dyDescent="0.3">
      <c r="A69" s="15">
        <v>1490</v>
      </c>
      <c r="B69" s="92">
        <v>0.27857546281968598</v>
      </c>
      <c r="C69" s="93"/>
      <c r="D69" s="127">
        <v>27.857546281968606</v>
      </c>
    </row>
    <row r="70" spans="1:4" x14ac:dyDescent="0.3">
      <c r="A70" s="15">
        <v>1500</v>
      </c>
      <c r="B70" s="92">
        <v>0.276930658431499</v>
      </c>
      <c r="C70" s="93"/>
      <c r="D70" s="127">
        <v>27.693065843149913</v>
      </c>
    </row>
    <row r="71" spans="1:4" x14ac:dyDescent="0.3">
      <c r="A71" s="15">
        <v>1510</v>
      </c>
      <c r="B71" s="92">
        <v>0.277581540907261</v>
      </c>
      <c r="C71" s="93"/>
      <c r="D71" s="127">
        <v>27.758154090726055</v>
      </c>
    </row>
    <row r="72" spans="1:4" x14ac:dyDescent="0.3">
      <c r="A72" s="15">
        <v>1520</v>
      </c>
      <c r="B72" s="92">
        <v>0.279069229454738</v>
      </c>
      <c r="C72" s="93"/>
      <c r="D72" s="127">
        <v>27.906922945473799</v>
      </c>
    </row>
    <row r="73" spans="1:4" x14ac:dyDescent="0.3">
      <c r="A73" s="15">
        <v>1530</v>
      </c>
      <c r="B73" s="92">
        <v>0.282058326491956</v>
      </c>
      <c r="C73" s="93"/>
      <c r="D73" s="127">
        <v>28.205832649195617</v>
      </c>
    </row>
    <row r="74" spans="1:4" x14ac:dyDescent="0.3">
      <c r="A74" s="15">
        <v>1540</v>
      </c>
      <c r="B74" s="92">
        <v>0.28385711062973101</v>
      </c>
      <c r="C74" s="93"/>
      <c r="D74" s="127">
        <v>28.385711062973062</v>
      </c>
    </row>
    <row r="75" spans="1:4" x14ac:dyDescent="0.3">
      <c r="A75" s="15">
        <v>1550</v>
      </c>
      <c r="B75" s="92">
        <v>0.28601054750971899</v>
      </c>
      <c r="C75" s="93"/>
      <c r="D75" s="129">
        <v>28.601054750971858</v>
      </c>
    </row>
    <row r="76" spans="1:4" x14ac:dyDescent="0.3">
      <c r="A76" s="15">
        <v>1560</v>
      </c>
      <c r="B76" s="92">
        <v>0.28750762939406199</v>
      </c>
      <c r="C76" s="93"/>
      <c r="D76" s="127">
        <v>28.750762939406197</v>
      </c>
    </row>
    <row r="77" spans="1:4" x14ac:dyDescent="0.3">
      <c r="A77" s="15">
        <v>1570</v>
      </c>
      <c r="B77" s="92">
        <v>0.289312709722651</v>
      </c>
      <c r="C77" s="93"/>
      <c r="D77" s="127">
        <v>28.93127097226515</v>
      </c>
    </row>
    <row r="78" spans="1:4" x14ac:dyDescent="0.3">
      <c r="A78" s="15">
        <v>1580</v>
      </c>
      <c r="B78" s="92">
        <v>0.29192454914684601</v>
      </c>
      <c r="C78" s="93"/>
      <c r="D78" s="127">
        <v>29.1924549146846</v>
      </c>
    </row>
    <row r="79" spans="1:4" x14ac:dyDescent="0.3">
      <c r="A79" s="15">
        <v>1590</v>
      </c>
      <c r="B79" s="92">
        <v>0.29471997546492501</v>
      </c>
      <c r="C79" s="93"/>
      <c r="D79" s="127">
        <v>29.471997546492492</v>
      </c>
    </row>
    <row r="80" spans="1:4" x14ac:dyDescent="0.3">
      <c r="A80" s="15">
        <v>1600</v>
      </c>
      <c r="B80" s="92">
        <v>0.29695104088908503</v>
      </c>
      <c r="C80" s="93"/>
      <c r="D80" s="127">
        <v>29.695104088908526</v>
      </c>
    </row>
    <row r="81" spans="1:4" x14ac:dyDescent="0.3">
      <c r="A81" s="15">
        <v>1610</v>
      </c>
      <c r="B81" s="92">
        <v>0.29893082950848099</v>
      </c>
      <c r="C81" s="93"/>
      <c r="D81" s="127">
        <v>29.893082950848143</v>
      </c>
    </row>
    <row r="82" spans="1:4" x14ac:dyDescent="0.3">
      <c r="A82" s="15">
        <v>1620</v>
      </c>
      <c r="B82" s="92">
        <v>0.30054587485239398</v>
      </c>
      <c r="C82" s="93"/>
      <c r="D82" s="127">
        <v>30.054587485239413</v>
      </c>
    </row>
    <row r="83" spans="1:4" x14ac:dyDescent="0.3">
      <c r="A83" s="15">
        <v>1630</v>
      </c>
      <c r="B83" s="92">
        <v>0.30197424965452702</v>
      </c>
      <c r="C83" s="93"/>
      <c r="D83" s="127">
        <v>30.197424965452736</v>
      </c>
    </row>
    <row r="84" spans="1:4" x14ac:dyDescent="0.3">
      <c r="A84" s="15">
        <v>1640</v>
      </c>
      <c r="B84" s="92">
        <v>0.304125288526783</v>
      </c>
      <c r="C84" s="93"/>
      <c r="D84" s="127">
        <v>30.412528852678346</v>
      </c>
    </row>
    <row r="85" spans="1:4" x14ac:dyDescent="0.3">
      <c r="A85" s="15">
        <v>1650</v>
      </c>
      <c r="B85" s="92">
        <v>0.30612950473153899</v>
      </c>
      <c r="C85" s="93"/>
      <c r="D85" s="127">
        <v>30.612950473153862</v>
      </c>
    </row>
    <row r="86" spans="1:4" x14ac:dyDescent="0.3">
      <c r="A86" s="15">
        <v>1660</v>
      </c>
      <c r="B86" s="92">
        <v>0.30883339893433898</v>
      </c>
      <c r="C86" s="93"/>
      <c r="D86" s="127">
        <v>30.883339893433931</v>
      </c>
    </row>
    <row r="87" spans="1:4" x14ac:dyDescent="0.3">
      <c r="A87" s="15">
        <v>1670</v>
      </c>
      <c r="B87" s="92">
        <v>0.31083727324442001</v>
      </c>
      <c r="C87" s="93"/>
      <c r="D87" s="127">
        <v>31.083727324441984</v>
      </c>
    </row>
    <row r="88" spans="1:4" x14ac:dyDescent="0.3">
      <c r="A88" s="15">
        <v>1680</v>
      </c>
      <c r="B88" s="92">
        <v>0.31246569293854798</v>
      </c>
      <c r="C88" s="93"/>
      <c r="D88" s="127">
        <v>31.246569293854822</v>
      </c>
    </row>
    <row r="89" spans="1:4" x14ac:dyDescent="0.3">
      <c r="A89" s="15">
        <v>1690</v>
      </c>
      <c r="B89" s="92">
        <v>0.313602751290187</v>
      </c>
      <c r="C89" s="93"/>
      <c r="D89" s="127">
        <v>31.360275129018735</v>
      </c>
    </row>
    <row r="90" spans="1:4" x14ac:dyDescent="0.3">
      <c r="A90" s="15">
        <v>1700</v>
      </c>
      <c r="B90" s="92">
        <v>0.31398093298275398</v>
      </c>
      <c r="C90" s="93"/>
      <c r="D90" s="127">
        <v>31.398093298275381</v>
      </c>
    </row>
    <row r="91" spans="1:4" x14ac:dyDescent="0.3">
      <c r="A91" s="15">
        <v>1710</v>
      </c>
      <c r="B91" s="92">
        <v>0.31374858320627302</v>
      </c>
      <c r="C91" s="93"/>
      <c r="D91" s="127">
        <v>31.374858320627343</v>
      </c>
    </row>
    <row r="92" spans="1:4" x14ac:dyDescent="0.3">
      <c r="A92" s="15">
        <v>1720</v>
      </c>
      <c r="B92" s="92">
        <v>0.313205488666431</v>
      </c>
      <c r="C92" s="93"/>
      <c r="D92" s="127">
        <v>31.320548866643104</v>
      </c>
    </row>
    <row r="93" spans="1:4" x14ac:dyDescent="0.3">
      <c r="A93" s="15">
        <v>1730</v>
      </c>
      <c r="B93" s="92">
        <v>0.31245724543514197</v>
      </c>
      <c r="C93" s="93"/>
      <c r="D93" s="127">
        <v>31.245724543514246</v>
      </c>
    </row>
    <row r="94" spans="1:4" x14ac:dyDescent="0.3">
      <c r="A94" s="15">
        <v>1740</v>
      </c>
      <c r="B94" s="92">
        <v>0.31136950119417101</v>
      </c>
      <c r="C94" s="93"/>
      <c r="D94" s="127">
        <v>31.136950119417104</v>
      </c>
    </row>
    <row r="95" spans="1:4" x14ac:dyDescent="0.3">
      <c r="A95" s="15">
        <v>1750</v>
      </c>
      <c r="B95" s="92">
        <v>0.30997864692371602</v>
      </c>
      <c r="C95" s="93"/>
      <c r="D95" s="127">
        <v>30.997864692371653</v>
      </c>
    </row>
    <row r="96" spans="1:4" x14ac:dyDescent="0.3">
      <c r="A96" s="15">
        <v>1760</v>
      </c>
      <c r="B96" s="92">
        <v>0.30836113652623798</v>
      </c>
      <c r="C96" s="93"/>
      <c r="D96" s="127">
        <v>30.836113652623784</v>
      </c>
    </row>
    <row r="97" spans="1:4" x14ac:dyDescent="0.3">
      <c r="A97" s="15">
        <v>1770</v>
      </c>
      <c r="B97" s="92">
        <v>0.30571055678639802</v>
      </c>
      <c r="C97" s="93"/>
      <c r="D97" s="127">
        <v>30.571055678639826</v>
      </c>
    </row>
    <row r="98" spans="1:4" x14ac:dyDescent="0.3">
      <c r="A98" s="15">
        <v>1780</v>
      </c>
      <c r="B98" s="92">
        <v>0.30239514993101502</v>
      </c>
      <c r="C98" s="93"/>
      <c r="D98" s="127">
        <v>30.239514993101505</v>
      </c>
    </row>
    <row r="99" spans="1:4" x14ac:dyDescent="0.3">
      <c r="A99" s="15">
        <v>1790</v>
      </c>
      <c r="B99" s="92">
        <v>0.29843257831933601</v>
      </c>
      <c r="C99" s="93"/>
      <c r="D99" s="127">
        <v>29.843257831933574</v>
      </c>
    </row>
    <row r="100" spans="1:4" x14ac:dyDescent="0.3">
      <c r="A100" s="15">
        <v>1800</v>
      </c>
      <c r="B100" s="92">
        <v>0.29364592663585098</v>
      </c>
      <c r="C100" s="93"/>
      <c r="D100" s="127">
        <v>29.364592663585103</v>
      </c>
    </row>
    <row r="101" spans="1:4" x14ac:dyDescent="0.3">
      <c r="A101" s="93"/>
      <c r="B101" s="93"/>
      <c r="C101" s="93"/>
    </row>
    <row r="102" spans="1:4" x14ac:dyDescent="0.3">
      <c r="A102" s="93"/>
      <c r="B102" s="93"/>
      <c r="C102" s="93"/>
    </row>
    <row r="103" spans="1:4" x14ac:dyDescent="0.3">
      <c r="A103" s="93"/>
      <c r="B103" s="93"/>
      <c r="C103" s="93"/>
    </row>
    <row r="104" spans="1:4" x14ac:dyDescent="0.3">
      <c r="A104" s="93"/>
      <c r="B104" s="93"/>
      <c r="C104" s="93"/>
    </row>
    <row r="105" spans="1:4" x14ac:dyDescent="0.3">
      <c r="A105" s="93"/>
      <c r="B105" s="93"/>
      <c r="C105" s="93"/>
    </row>
    <row r="106" spans="1:4" x14ac:dyDescent="0.3">
      <c r="A106" s="93"/>
      <c r="B106" s="93"/>
      <c r="C106" s="93"/>
    </row>
    <row r="107" spans="1:4" x14ac:dyDescent="0.3">
      <c r="A107" s="93"/>
      <c r="B107" s="93"/>
      <c r="C107" s="93"/>
    </row>
    <row r="108" spans="1:4" x14ac:dyDescent="0.3">
      <c r="A108" s="93"/>
      <c r="B108" s="93"/>
      <c r="C108" s="93"/>
    </row>
    <row r="109" spans="1:4" x14ac:dyDescent="0.3">
      <c r="A109" s="93"/>
      <c r="B109" s="93"/>
      <c r="C109" s="93"/>
    </row>
    <row r="110" spans="1:4" x14ac:dyDescent="0.3">
      <c r="A110" s="93"/>
      <c r="B110" s="93"/>
      <c r="C110" s="93"/>
    </row>
    <row r="111" spans="1:4" x14ac:dyDescent="0.3">
      <c r="A111" s="94"/>
      <c r="B111" s="94"/>
      <c r="C111" s="93"/>
    </row>
    <row r="112" spans="1:4" x14ac:dyDescent="0.3">
      <c r="A112" s="94"/>
      <c r="B112" s="94"/>
      <c r="C112" s="93"/>
    </row>
    <row r="113" spans="1:3" x14ac:dyDescent="0.3">
      <c r="A113" s="94"/>
      <c r="B113" s="94"/>
      <c r="C113" s="93"/>
    </row>
    <row r="114" spans="1:3" x14ac:dyDescent="0.3">
      <c r="A114" s="94"/>
      <c r="B114" s="94"/>
      <c r="C114" s="93"/>
    </row>
    <row r="115" spans="1:3" x14ac:dyDescent="0.3">
      <c r="A115" s="94"/>
      <c r="B115" s="94"/>
      <c r="C115" s="93"/>
    </row>
    <row r="116" spans="1:3" x14ac:dyDescent="0.3">
      <c r="A116" s="94"/>
      <c r="B116" s="94"/>
      <c r="C116" s="93"/>
    </row>
    <row r="117" spans="1:3" x14ac:dyDescent="0.3">
      <c r="A117" s="94"/>
      <c r="B117" s="94"/>
      <c r="C117" s="93"/>
    </row>
    <row r="118" spans="1:3" x14ac:dyDescent="0.3">
      <c r="A118" s="94"/>
      <c r="B118" s="94"/>
      <c r="C118" s="93"/>
    </row>
    <row r="119" spans="1:3" x14ac:dyDescent="0.3">
      <c r="A119" s="94"/>
      <c r="B119" s="94"/>
      <c r="C119" s="93"/>
    </row>
    <row r="120" spans="1:3" x14ac:dyDescent="0.3">
      <c r="A120" s="94"/>
      <c r="B120" s="94"/>
      <c r="C120" s="93"/>
    </row>
    <row r="121" spans="1:3" x14ac:dyDescent="0.3">
      <c r="A121" s="94"/>
      <c r="B121" s="94"/>
      <c r="C121" s="93"/>
    </row>
    <row r="122" spans="1:3" x14ac:dyDescent="0.3">
      <c r="A122" s="94"/>
      <c r="B122" s="94"/>
      <c r="C122" s="93"/>
    </row>
    <row r="123" spans="1:3" x14ac:dyDescent="0.3">
      <c r="A123" s="94"/>
      <c r="B123" s="94"/>
      <c r="C123" s="93"/>
    </row>
    <row r="124" spans="1:3" x14ac:dyDescent="0.3">
      <c r="A124" s="94"/>
      <c r="B124" s="94"/>
      <c r="C124" s="93"/>
    </row>
    <row r="125" spans="1:3" x14ac:dyDescent="0.3">
      <c r="A125" s="94"/>
      <c r="B125" s="94"/>
      <c r="C125" s="93"/>
    </row>
    <row r="126" spans="1:3" x14ac:dyDescent="0.3">
      <c r="A126" s="94"/>
      <c r="B126" s="94"/>
      <c r="C126" s="93"/>
    </row>
    <row r="127" spans="1:3" x14ac:dyDescent="0.3">
      <c r="A127" s="94"/>
      <c r="B127" s="94"/>
      <c r="C127" s="93"/>
    </row>
    <row r="128" spans="1:3" x14ac:dyDescent="0.3">
      <c r="A128" s="94"/>
      <c r="B128" s="94"/>
      <c r="C128" s="93"/>
    </row>
    <row r="129" spans="1:3" x14ac:dyDescent="0.3">
      <c r="A129" s="94"/>
      <c r="B129" s="94"/>
      <c r="C129" s="93"/>
    </row>
    <row r="130" spans="1:3" x14ac:dyDescent="0.3">
      <c r="A130" s="94"/>
      <c r="B130" s="94"/>
      <c r="C130" s="93"/>
    </row>
    <row r="131" spans="1:3" x14ac:dyDescent="0.3">
      <c r="A131" s="94"/>
      <c r="B131" s="94"/>
      <c r="C131" s="93"/>
    </row>
    <row r="132" spans="1:3" x14ac:dyDescent="0.3">
      <c r="A132" s="94"/>
      <c r="B132" s="94"/>
      <c r="C132" s="93"/>
    </row>
    <row r="133" spans="1:3" x14ac:dyDescent="0.3">
      <c r="A133" s="94"/>
      <c r="B133" s="94"/>
      <c r="C133" s="93"/>
    </row>
    <row r="134" spans="1:3" x14ac:dyDescent="0.3">
      <c r="A134" s="94"/>
      <c r="B134" s="94"/>
      <c r="C134" s="93"/>
    </row>
    <row r="135" spans="1:3" x14ac:dyDescent="0.3">
      <c r="A135" s="94"/>
      <c r="B135" s="94"/>
      <c r="C135" s="93"/>
    </row>
    <row r="136" spans="1:3" x14ac:dyDescent="0.3">
      <c r="A136" s="94"/>
      <c r="B136" s="94"/>
      <c r="C136" s="93"/>
    </row>
    <row r="137" spans="1:3" x14ac:dyDescent="0.3">
      <c r="A137" s="94"/>
      <c r="B137" s="94"/>
      <c r="C137" s="93"/>
    </row>
    <row r="138" spans="1:3" x14ac:dyDescent="0.3">
      <c r="A138" s="94"/>
      <c r="B138" s="94"/>
      <c r="C138" s="93"/>
    </row>
    <row r="139" spans="1:3" x14ac:dyDescent="0.3">
      <c r="A139" s="94"/>
      <c r="B139" s="94"/>
      <c r="C139" s="93"/>
    </row>
    <row r="140" spans="1:3" x14ac:dyDescent="0.3">
      <c r="A140" s="94"/>
      <c r="B140" s="94"/>
      <c r="C140" s="93"/>
    </row>
    <row r="141" spans="1:3" x14ac:dyDescent="0.3">
      <c r="A141" s="94"/>
      <c r="B141" s="94"/>
      <c r="C141" s="93"/>
    </row>
    <row r="142" spans="1:3" x14ac:dyDescent="0.3">
      <c r="A142" s="94"/>
      <c r="B142" s="94"/>
      <c r="C142" s="93"/>
    </row>
    <row r="143" spans="1:3" x14ac:dyDescent="0.3">
      <c r="A143" s="94"/>
      <c r="B143" s="94"/>
      <c r="C143" s="93"/>
    </row>
    <row r="144" spans="1:3" x14ac:dyDescent="0.3">
      <c r="A144" s="94"/>
      <c r="B144" s="94"/>
      <c r="C144" s="93"/>
    </row>
    <row r="145" spans="1:3" x14ac:dyDescent="0.3">
      <c r="A145" s="94"/>
      <c r="B145" s="94"/>
      <c r="C145" s="93"/>
    </row>
    <row r="146" spans="1:3" x14ac:dyDescent="0.3">
      <c r="A146" s="94"/>
      <c r="B146" s="94"/>
      <c r="C146" s="93"/>
    </row>
    <row r="147" spans="1:3" x14ac:dyDescent="0.3">
      <c r="A147" s="94"/>
      <c r="B147" s="94"/>
      <c r="C147" s="93"/>
    </row>
    <row r="148" spans="1:3" x14ac:dyDescent="0.3">
      <c r="A148" s="94"/>
      <c r="B148" s="94"/>
      <c r="C148" s="93"/>
    </row>
    <row r="149" spans="1:3" x14ac:dyDescent="0.3">
      <c r="A149" s="94"/>
      <c r="B149" s="94"/>
      <c r="C149" s="93"/>
    </row>
    <row r="150" spans="1:3" x14ac:dyDescent="0.3">
      <c r="A150" s="94"/>
      <c r="B150" s="94"/>
      <c r="C150" s="93"/>
    </row>
    <row r="151" spans="1:3" x14ac:dyDescent="0.3">
      <c r="A151" s="94"/>
      <c r="B151" s="94"/>
      <c r="C151" s="93"/>
    </row>
    <row r="152" spans="1:3" x14ac:dyDescent="0.3">
      <c r="A152" s="94"/>
      <c r="B152" s="94"/>
      <c r="C152" s="93"/>
    </row>
    <row r="153" spans="1:3" x14ac:dyDescent="0.3">
      <c r="A153" s="94"/>
      <c r="B153" s="94"/>
      <c r="C153" s="93"/>
    </row>
    <row r="154" spans="1:3" x14ac:dyDescent="0.3">
      <c r="A154" s="94"/>
      <c r="B154" s="94"/>
      <c r="C154" s="93"/>
    </row>
    <row r="155" spans="1:3" x14ac:dyDescent="0.3">
      <c r="A155" s="94"/>
      <c r="B155" s="94"/>
      <c r="C155" s="93"/>
    </row>
    <row r="156" spans="1:3" x14ac:dyDescent="0.3">
      <c r="A156" s="94"/>
      <c r="B156" s="94"/>
      <c r="C156" s="93"/>
    </row>
    <row r="157" spans="1:3" x14ac:dyDescent="0.3">
      <c r="A157" s="94"/>
      <c r="B157" s="94"/>
      <c r="C157" s="93"/>
    </row>
    <row r="158" spans="1:3" x14ac:dyDescent="0.3">
      <c r="A158" s="94"/>
      <c r="B158" s="94"/>
      <c r="C158" s="93"/>
    </row>
    <row r="159" spans="1:3" x14ac:dyDescent="0.3">
      <c r="A159" s="94"/>
      <c r="B159" s="94"/>
      <c r="C159" s="93"/>
    </row>
    <row r="160" spans="1:3" x14ac:dyDescent="0.3">
      <c r="A160" s="94"/>
      <c r="B160" s="94"/>
      <c r="C160" s="93"/>
    </row>
    <row r="161" spans="1:3" x14ac:dyDescent="0.3">
      <c r="A161" s="94"/>
      <c r="B161" s="94"/>
      <c r="C161" s="93"/>
    </row>
    <row r="162" spans="1:3" x14ac:dyDescent="0.3">
      <c r="A162" s="94"/>
      <c r="B162" s="94"/>
      <c r="C162" s="93"/>
    </row>
    <row r="163" spans="1:3" x14ac:dyDescent="0.3">
      <c r="A163" s="94"/>
      <c r="B163" s="94"/>
      <c r="C163" s="93"/>
    </row>
    <row r="164" spans="1:3" x14ac:dyDescent="0.3">
      <c r="A164" s="94"/>
      <c r="B164" s="94"/>
      <c r="C164" s="93"/>
    </row>
    <row r="165" spans="1:3" x14ac:dyDescent="0.3">
      <c r="A165" s="94"/>
      <c r="B165" s="94"/>
      <c r="C165" s="93"/>
    </row>
    <row r="166" spans="1:3" x14ac:dyDescent="0.3">
      <c r="A166" s="94"/>
      <c r="B166" s="94"/>
      <c r="C166" s="93"/>
    </row>
    <row r="167" spans="1:3" x14ac:dyDescent="0.3">
      <c r="A167" s="94"/>
      <c r="B167" s="94"/>
      <c r="C167" s="93"/>
    </row>
    <row r="168" spans="1:3" x14ac:dyDescent="0.3">
      <c r="A168" s="94"/>
      <c r="B168" s="94"/>
      <c r="C168" s="93"/>
    </row>
    <row r="169" spans="1:3" x14ac:dyDescent="0.3">
      <c r="A169" s="94"/>
      <c r="B169" s="94"/>
      <c r="C169" s="93"/>
    </row>
    <row r="170" spans="1:3" x14ac:dyDescent="0.3">
      <c r="A170" s="94"/>
      <c r="B170" s="94"/>
      <c r="C170" s="93"/>
    </row>
    <row r="171" spans="1:3" x14ac:dyDescent="0.3">
      <c r="A171" s="94"/>
      <c r="B171" s="94"/>
      <c r="C171" s="93"/>
    </row>
    <row r="172" spans="1:3" x14ac:dyDescent="0.3">
      <c r="A172" s="94"/>
      <c r="B172" s="94"/>
      <c r="C172" s="93"/>
    </row>
    <row r="173" spans="1:3" x14ac:dyDescent="0.3">
      <c r="A173" s="94"/>
      <c r="B173" s="94"/>
      <c r="C173" s="93"/>
    </row>
    <row r="174" spans="1:3" x14ac:dyDescent="0.3">
      <c r="A174" s="94"/>
      <c r="B174" s="94"/>
      <c r="C174" s="93"/>
    </row>
    <row r="175" spans="1:3" x14ac:dyDescent="0.3">
      <c r="A175" s="94"/>
      <c r="B175" s="94"/>
      <c r="C175" s="93"/>
    </row>
    <row r="176" spans="1:3" x14ac:dyDescent="0.3">
      <c r="A176" s="94"/>
      <c r="B176" s="94"/>
      <c r="C176" s="93"/>
    </row>
    <row r="177" spans="1:3" x14ac:dyDescent="0.3">
      <c r="A177" s="94"/>
      <c r="B177" s="94"/>
      <c r="C177" s="93"/>
    </row>
    <row r="178" spans="1:3" x14ac:dyDescent="0.3">
      <c r="A178" s="94"/>
      <c r="B178" s="94"/>
      <c r="C178" s="93"/>
    </row>
    <row r="179" spans="1:3" x14ac:dyDescent="0.3">
      <c r="A179" s="94"/>
      <c r="B179" s="94"/>
      <c r="C179" s="93"/>
    </row>
    <row r="180" spans="1:3" x14ac:dyDescent="0.3">
      <c r="A180" s="94"/>
      <c r="B180" s="94"/>
      <c r="C180" s="93"/>
    </row>
    <row r="181" spans="1:3" x14ac:dyDescent="0.3">
      <c r="A181" s="94"/>
      <c r="B181" s="94"/>
      <c r="C181" s="93"/>
    </row>
    <row r="182" spans="1:3" x14ac:dyDescent="0.3">
      <c r="A182" s="94"/>
      <c r="B182" s="94"/>
      <c r="C182" s="93"/>
    </row>
    <row r="183" spans="1:3" x14ac:dyDescent="0.3">
      <c r="A183" s="94"/>
      <c r="B183" s="94"/>
      <c r="C183" s="93"/>
    </row>
    <row r="184" spans="1:3" x14ac:dyDescent="0.3">
      <c r="A184" s="94"/>
      <c r="B184" s="94"/>
      <c r="C184" s="93"/>
    </row>
    <row r="185" spans="1:3" x14ac:dyDescent="0.3">
      <c r="A185" s="94"/>
      <c r="B185" s="94"/>
      <c r="C185" s="93"/>
    </row>
    <row r="186" spans="1:3" x14ac:dyDescent="0.3">
      <c r="A186" s="94"/>
      <c r="B186" s="94"/>
      <c r="C186" s="93"/>
    </row>
    <row r="187" spans="1:3" x14ac:dyDescent="0.3">
      <c r="A187" s="94"/>
      <c r="B187" s="94"/>
      <c r="C187" s="93"/>
    </row>
    <row r="188" spans="1:3" x14ac:dyDescent="0.3">
      <c r="A188" s="94"/>
      <c r="B188" s="94"/>
      <c r="C188" s="93"/>
    </row>
    <row r="189" spans="1:3" x14ac:dyDescent="0.3">
      <c r="A189" s="94"/>
      <c r="B189" s="94"/>
      <c r="C189" s="93"/>
    </row>
    <row r="190" spans="1:3" x14ac:dyDescent="0.3">
      <c r="A190" s="94"/>
      <c r="B190" s="94"/>
      <c r="C190" s="93"/>
    </row>
    <row r="191" spans="1:3" x14ac:dyDescent="0.3">
      <c r="A191" s="94"/>
      <c r="B191" s="94"/>
      <c r="C191" s="93"/>
    </row>
    <row r="192" spans="1:3" x14ac:dyDescent="0.3">
      <c r="A192" s="94"/>
      <c r="B192" s="94"/>
      <c r="C192" s="93"/>
    </row>
    <row r="193" spans="1:3" x14ac:dyDescent="0.3">
      <c r="A193" s="94"/>
      <c r="B193" s="94"/>
      <c r="C193" s="93"/>
    </row>
    <row r="194" spans="1:3" x14ac:dyDescent="0.3">
      <c r="A194" s="94"/>
      <c r="B194" s="94"/>
      <c r="C194" s="93"/>
    </row>
    <row r="195" spans="1:3" x14ac:dyDescent="0.3">
      <c r="A195" s="94"/>
      <c r="B195" s="94"/>
      <c r="C195" s="93"/>
    </row>
    <row r="196" spans="1:3" x14ac:dyDescent="0.3">
      <c r="A196" s="94"/>
      <c r="B196" s="94"/>
      <c r="C196" s="93"/>
    </row>
    <row r="197" spans="1:3" x14ac:dyDescent="0.3">
      <c r="A197" s="94"/>
      <c r="B197" s="94"/>
      <c r="C197" s="93"/>
    </row>
    <row r="198" spans="1:3" x14ac:dyDescent="0.3">
      <c r="A198" s="94"/>
      <c r="B198" s="94"/>
      <c r="C198" s="93"/>
    </row>
    <row r="199" spans="1:3" x14ac:dyDescent="0.3">
      <c r="A199" s="94"/>
      <c r="B199" s="94"/>
      <c r="C199" s="93"/>
    </row>
    <row r="200" spans="1:3" x14ac:dyDescent="0.3">
      <c r="A200" s="94"/>
      <c r="B200" s="94"/>
      <c r="C200" s="93"/>
    </row>
    <row r="201" spans="1:3" x14ac:dyDescent="0.3">
      <c r="A201" s="94"/>
      <c r="B201" s="94"/>
      <c r="C201" s="93"/>
    </row>
    <row r="202" spans="1:3" x14ac:dyDescent="0.3">
      <c r="A202" s="94"/>
      <c r="B202" s="94"/>
      <c r="C202" s="93"/>
    </row>
    <row r="203" spans="1:3" x14ac:dyDescent="0.3">
      <c r="A203" s="94"/>
      <c r="B203" s="94"/>
      <c r="C203" s="93"/>
    </row>
    <row r="204" spans="1:3" x14ac:dyDescent="0.3">
      <c r="A204" s="94"/>
      <c r="B204" s="94"/>
      <c r="C204" s="93"/>
    </row>
    <row r="205" spans="1:3" x14ac:dyDescent="0.3">
      <c r="A205" s="94"/>
      <c r="B205" s="94"/>
      <c r="C205" s="93"/>
    </row>
    <row r="206" spans="1:3" x14ac:dyDescent="0.3">
      <c r="A206" s="94"/>
      <c r="B206" s="94"/>
      <c r="C206" s="93"/>
    </row>
    <row r="207" spans="1:3" x14ac:dyDescent="0.3">
      <c r="A207" s="94"/>
      <c r="B207" s="94"/>
      <c r="C207" s="93"/>
    </row>
    <row r="208" spans="1:3" x14ac:dyDescent="0.3">
      <c r="A208" s="94"/>
      <c r="B208" s="94"/>
      <c r="C208" s="93"/>
    </row>
    <row r="209" spans="1:3" x14ac:dyDescent="0.3">
      <c r="A209" s="94"/>
      <c r="B209" s="94"/>
      <c r="C209" s="93"/>
    </row>
    <row r="210" spans="1:3" x14ac:dyDescent="0.3">
      <c r="A210" s="94"/>
      <c r="B210" s="94"/>
      <c r="C210" s="93"/>
    </row>
    <row r="211" spans="1:3" x14ac:dyDescent="0.3">
      <c r="A211" s="94"/>
      <c r="B211" s="94"/>
      <c r="C211" s="93"/>
    </row>
    <row r="212" spans="1:3" x14ac:dyDescent="0.3">
      <c r="A212" s="94"/>
      <c r="B212" s="94"/>
      <c r="C212" s="93"/>
    </row>
    <row r="213" spans="1:3" x14ac:dyDescent="0.3">
      <c r="A213" s="94"/>
      <c r="B213" s="94"/>
      <c r="C213" s="93"/>
    </row>
    <row r="214" spans="1:3" x14ac:dyDescent="0.3">
      <c r="A214" s="94"/>
      <c r="B214" s="94"/>
      <c r="C214" s="93"/>
    </row>
    <row r="215" spans="1:3" x14ac:dyDescent="0.3">
      <c r="A215" s="94"/>
      <c r="B215" s="94"/>
      <c r="C215" s="93"/>
    </row>
    <row r="216" spans="1:3" x14ac:dyDescent="0.3">
      <c r="A216" s="94"/>
      <c r="B216" s="94"/>
      <c r="C216" s="93"/>
    </row>
    <row r="217" spans="1:3" x14ac:dyDescent="0.3">
      <c r="A217" s="94"/>
      <c r="B217" s="94"/>
      <c r="C217" s="93"/>
    </row>
    <row r="218" spans="1:3" x14ac:dyDescent="0.3">
      <c r="A218" s="94"/>
      <c r="B218" s="94"/>
      <c r="C218" s="93"/>
    </row>
    <row r="219" spans="1:3" x14ac:dyDescent="0.3">
      <c r="A219" s="94"/>
      <c r="B219" s="94"/>
      <c r="C219" s="93"/>
    </row>
    <row r="220" spans="1:3" x14ac:dyDescent="0.3">
      <c r="A220" s="94"/>
      <c r="B220" s="94"/>
    </row>
  </sheetData>
  <mergeCells count="7">
    <mergeCell ref="B7:C7"/>
    <mergeCell ref="A12:F12"/>
    <mergeCell ref="A1:Q1"/>
    <mergeCell ref="B3:C3"/>
    <mergeCell ref="B4:C4"/>
    <mergeCell ref="B5:C5"/>
    <mergeCell ref="B6:C6"/>
  </mergeCells>
  <phoneticPr fontId="25" type="noConversion"/>
  <pageMargins left="0.75" right="0.75" top="1" bottom="1" header="0.51180555555555496" footer="0.51180555555555496"/>
  <pageSetup firstPageNumber="0" orientation="portrait" horizontalDpi="300" verticalDpi="300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0"/>
  <sheetViews>
    <sheetView topLeftCell="A38" zoomScale="75" zoomScaleNormal="75" workbookViewId="0">
      <selection sqref="A1:Q1"/>
    </sheetView>
  </sheetViews>
  <sheetFormatPr defaultColWidth="11.19921875" defaultRowHeight="15.6" x14ac:dyDescent="0.3"/>
  <cols>
    <col min="2" max="2" width="14.296875" customWidth="1"/>
  </cols>
  <sheetData>
    <row r="1" spans="1:17" ht="19.8" x14ac:dyDescent="0.4">
      <c r="A1" s="10" t="s">
        <v>117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3" spans="1:17" x14ac:dyDescent="0.3">
      <c r="A3" s="119" t="s">
        <v>118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</row>
    <row r="4" spans="1:17" x14ac:dyDescent="0.3">
      <c r="B4" s="21"/>
      <c r="C4" s="21"/>
      <c r="D4" s="43"/>
    </row>
    <row r="5" spans="1:17" x14ac:dyDescent="0.3">
      <c r="A5" s="42" t="s">
        <v>20</v>
      </c>
      <c r="B5" s="67" t="s">
        <v>119</v>
      </c>
      <c r="C5" s="21"/>
      <c r="D5" s="43"/>
    </row>
    <row r="6" spans="1:17" x14ac:dyDescent="0.3">
      <c r="A6">
        <v>800</v>
      </c>
      <c r="B6" s="21">
        <v>93</v>
      </c>
      <c r="C6" s="21"/>
    </row>
    <row r="7" spans="1:17" x14ac:dyDescent="0.3">
      <c r="A7">
        <v>1000</v>
      </c>
      <c r="B7" s="95">
        <v>96</v>
      </c>
      <c r="C7" s="21"/>
    </row>
    <row r="8" spans="1:17" x14ac:dyDescent="0.3">
      <c r="A8">
        <v>1230</v>
      </c>
      <c r="B8">
        <v>98</v>
      </c>
    </row>
    <row r="9" spans="1:17" x14ac:dyDescent="0.3">
      <c r="A9">
        <v>1500</v>
      </c>
      <c r="B9" s="95">
        <v>99</v>
      </c>
      <c r="D9" s="43"/>
    </row>
    <row r="10" spans="1:17" x14ac:dyDescent="0.3">
      <c r="A10">
        <v>2000</v>
      </c>
      <c r="B10">
        <v>79</v>
      </c>
    </row>
    <row r="15" spans="1:17" x14ac:dyDescent="0.3">
      <c r="A15" s="119" t="s">
        <v>120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</row>
    <row r="17" spans="1:3" x14ac:dyDescent="0.3">
      <c r="A17" s="89" t="s">
        <v>20</v>
      </c>
      <c r="B17" s="90" t="s">
        <v>121</v>
      </c>
      <c r="C17" s="91"/>
    </row>
    <row r="18" spans="1:3" x14ac:dyDescent="0.3">
      <c r="A18" s="15">
        <v>980</v>
      </c>
      <c r="B18" s="92">
        <f>(-0.00000003*Table195[[#This Row],[lbd '[nm']]]^3+0.00009*Table195[[#This Row],[lbd '[nm']]]^2-0.0814*Table195[[#This Row],[lbd '[nm']]]+113.79)/100</f>
        <v>0.92218240000000007</v>
      </c>
      <c r="C18" s="93"/>
    </row>
    <row r="19" spans="1:3" x14ac:dyDescent="0.3">
      <c r="A19" s="15">
        <v>990</v>
      </c>
      <c r="B19" s="92">
        <f>(-0.00000003*Table195[[#This Row],[lbd '[nm']]]^3+0.00009*Table195[[#This Row],[lbd '[nm']]]^2-0.0814*Table195[[#This Row],[lbd '[nm']]]+113.79)/100</f>
        <v>0.92304030000000015</v>
      </c>
      <c r="C19" s="93"/>
    </row>
    <row r="20" spans="1:3" x14ac:dyDescent="0.3">
      <c r="A20" s="15">
        <v>1000</v>
      </c>
      <c r="B20" s="92">
        <f>(-0.00000003*Table195[[#This Row],[lbd '[nm']]]^3+0.00009*Table195[[#This Row],[lbd '[nm']]]^2-0.0814*Table195[[#This Row],[lbd '[nm']]]+113.79)/100</f>
        <v>0.92390000000000005</v>
      </c>
      <c r="C20" s="93"/>
    </row>
    <row r="21" spans="1:3" x14ac:dyDescent="0.3">
      <c r="A21" s="15">
        <v>1010</v>
      </c>
      <c r="B21" s="92">
        <f>(-0.00000003*Table195[[#This Row],[lbd '[nm']]]^3+0.00009*Table195[[#This Row],[lbd '[nm']]]^2-0.0814*Table195[[#This Row],[lbd '[nm']]]+113.79)/100</f>
        <v>0.92475970000000018</v>
      </c>
      <c r="C21" s="93"/>
    </row>
    <row r="22" spans="1:3" x14ac:dyDescent="0.3">
      <c r="A22" s="15">
        <v>1020</v>
      </c>
      <c r="B22" s="92">
        <f>(-0.00000003*Table195[[#This Row],[lbd '[nm']]]^3+0.00009*Table195[[#This Row],[lbd '[nm']]]^2-0.0814*Table195[[#This Row],[lbd '[nm']]]+113.79)/100</f>
        <v>0.92561760000000026</v>
      </c>
      <c r="C22" s="93"/>
    </row>
    <row r="23" spans="1:3" x14ac:dyDescent="0.3">
      <c r="A23" s="15">
        <v>1030</v>
      </c>
      <c r="B23" s="92">
        <f>(-0.00000003*Table195[[#This Row],[lbd '[nm']]]^3+0.00009*Table195[[#This Row],[lbd '[nm']]]^2-0.0814*Table195[[#This Row],[lbd '[nm']]]+113.79)/100</f>
        <v>0.92647190000000024</v>
      </c>
      <c r="C23" s="93"/>
    </row>
    <row r="24" spans="1:3" x14ac:dyDescent="0.3">
      <c r="A24" s="15">
        <v>1040</v>
      </c>
      <c r="B24" s="92">
        <f>(-0.00000003*Table195[[#This Row],[lbd '[nm']]]^3+0.00009*Table195[[#This Row],[lbd '[nm']]]^2-0.0814*Table195[[#This Row],[lbd '[nm']]]+113.79)/100</f>
        <v>0.92732080000000006</v>
      </c>
      <c r="C24" s="93"/>
    </row>
    <row r="25" spans="1:3" x14ac:dyDescent="0.3">
      <c r="A25" s="15">
        <v>1050</v>
      </c>
      <c r="B25" s="92">
        <f>(-0.00000003*Table195[[#This Row],[lbd '[nm']]]^3+0.00009*Table195[[#This Row],[lbd '[nm']]]^2-0.0814*Table195[[#This Row],[lbd '[nm']]]+113.79)/100</f>
        <v>0.92816250000000011</v>
      </c>
      <c r="C25" s="93"/>
    </row>
    <row r="26" spans="1:3" x14ac:dyDescent="0.3">
      <c r="A26" s="15">
        <v>1060</v>
      </c>
      <c r="B26" s="92">
        <f>(-0.00000003*Table195[[#This Row],[lbd '[nm']]]^3+0.00009*Table195[[#This Row],[lbd '[nm']]]^2-0.0814*Table195[[#This Row],[lbd '[nm']]]+113.79)/100</f>
        <v>0.92899520000000013</v>
      </c>
      <c r="C26" s="93"/>
    </row>
    <row r="27" spans="1:3" x14ac:dyDescent="0.3">
      <c r="A27" s="15">
        <v>1070</v>
      </c>
      <c r="B27" s="92">
        <f>(-0.00000003*Table195[[#This Row],[lbd '[nm']]]^3+0.00009*Table195[[#This Row],[lbd '[nm']]]^2-0.0814*Table195[[#This Row],[lbd '[nm']]]+113.79)/100</f>
        <v>0.92981710000000017</v>
      </c>
      <c r="C27" s="93"/>
    </row>
    <row r="28" spans="1:3" x14ac:dyDescent="0.3">
      <c r="A28" s="15">
        <v>1080</v>
      </c>
      <c r="B28" s="92">
        <f>(-0.00000003*Table195[[#This Row],[lbd '[nm']]]^3+0.00009*Table195[[#This Row],[lbd '[nm']]]^2-0.0814*Table195[[#This Row],[lbd '[nm']]]+113.79)/100</f>
        <v>0.93062640000000019</v>
      </c>
      <c r="C28" s="93"/>
    </row>
    <row r="29" spans="1:3" x14ac:dyDescent="0.3">
      <c r="A29" s="15">
        <v>1090</v>
      </c>
      <c r="B29" s="92">
        <f>(-0.00000003*Table195[[#This Row],[lbd '[nm']]]^3+0.00009*Table195[[#This Row],[lbd '[nm']]]^2-0.0814*Table195[[#This Row],[lbd '[nm']]]+113.79)/100</f>
        <v>0.93142130000000023</v>
      </c>
      <c r="C29" s="93"/>
    </row>
    <row r="30" spans="1:3" x14ac:dyDescent="0.3">
      <c r="A30" s="15">
        <v>1100</v>
      </c>
      <c r="B30" s="92">
        <f>(-0.00000003*Table195[[#This Row],[lbd '[nm']]]^3+0.00009*Table195[[#This Row],[lbd '[nm']]]^2-0.0814*Table195[[#This Row],[lbd '[nm']]]+113.79)/100</f>
        <v>0.93220000000000003</v>
      </c>
      <c r="C30" s="93"/>
    </row>
    <row r="31" spans="1:3" x14ac:dyDescent="0.3">
      <c r="A31" s="15">
        <v>1110</v>
      </c>
      <c r="B31" s="92">
        <f>(-0.00000003*Table195[[#This Row],[lbd '[nm']]]^3+0.00009*Table195[[#This Row],[lbd '[nm']]]^2-0.0814*Table195[[#This Row],[lbd '[nm']]]+113.79)/100</f>
        <v>0.9329607000000002</v>
      </c>
      <c r="C31" s="93"/>
    </row>
    <row r="32" spans="1:3" x14ac:dyDescent="0.3">
      <c r="A32" s="15">
        <v>1120</v>
      </c>
      <c r="B32" s="92">
        <f>(-0.00000003*Table195[[#This Row],[lbd '[nm']]]^3+0.00009*Table195[[#This Row],[lbd '[nm']]]^2-0.0814*Table195[[#This Row],[lbd '[nm']]]+113.79)/100</f>
        <v>0.93370160000000013</v>
      </c>
      <c r="C32" s="93"/>
    </row>
    <row r="33" spans="1:3" x14ac:dyDescent="0.3">
      <c r="A33" s="15">
        <v>1130</v>
      </c>
      <c r="B33" s="92">
        <f>(-0.00000003*Table195[[#This Row],[lbd '[nm']]]^3+0.00009*Table195[[#This Row],[lbd '[nm']]]^2-0.0814*Table195[[#This Row],[lbd '[nm']]]+113.79)/100</f>
        <v>0.93442090000000022</v>
      </c>
      <c r="C33" s="93"/>
    </row>
    <row r="34" spans="1:3" x14ac:dyDescent="0.3">
      <c r="A34" s="15">
        <v>1140</v>
      </c>
      <c r="B34" s="92">
        <f>(-0.00000003*Table195[[#This Row],[lbd '[nm']]]^3+0.00009*Table195[[#This Row],[lbd '[nm']]]^2-0.0814*Table195[[#This Row],[lbd '[nm']]]+113.79)/100</f>
        <v>0.93511680000000008</v>
      </c>
      <c r="C34" s="93"/>
    </row>
    <row r="35" spans="1:3" x14ac:dyDescent="0.3">
      <c r="A35" s="15">
        <v>1150</v>
      </c>
      <c r="B35" s="92">
        <f>(-0.00000003*Table195[[#This Row],[lbd '[nm']]]^3+0.00009*Table195[[#This Row],[lbd '[nm']]]^2-0.0814*Table195[[#This Row],[lbd '[nm']]]+113.79)/100</f>
        <v>0.93578750000000011</v>
      </c>
      <c r="C35" s="93"/>
    </row>
    <row r="36" spans="1:3" x14ac:dyDescent="0.3">
      <c r="A36" s="15">
        <v>1160</v>
      </c>
      <c r="B36" s="92">
        <f>(-0.00000003*Table195[[#This Row],[lbd '[nm']]]^3+0.00009*Table195[[#This Row],[lbd '[nm']]]^2-0.0814*Table195[[#This Row],[lbd '[nm']]]+113.79)/100</f>
        <v>0.93643120000000024</v>
      </c>
      <c r="C36" s="93"/>
    </row>
    <row r="37" spans="1:3" x14ac:dyDescent="0.3">
      <c r="A37" s="15">
        <v>1170</v>
      </c>
      <c r="B37" s="92">
        <f>(-0.00000003*Table195[[#This Row],[lbd '[nm']]]^3+0.00009*Table195[[#This Row],[lbd '[nm']]]^2-0.0814*Table195[[#This Row],[lbd '[nm']]]+113.79)/100</f>
        <v>0.93704610000000021</v>
      </c>
      <c r="C37" s="93"/>
    </row>
    <row r="38" spans="1:3" x14ac:dyDescent="0.3">
      <c r="A38" s="15">
        <v>1180</v>
      </c>
      <c r="B38" s="92">
        <f>(-0.00000003*Table195[[#This Row],[lbd '[nm']]]^3+0.00009*Table195[[#This Row],[lbd '[nm']]]^2-0.0814*Table195[[#This Row],[lbd '[nm']]]+113.79)/100</f>
        <v>0.93763040000000009</v>
      </c>
      <c r="C38" s="93"/>
    </row>
    <row r="39" spans="1:3" x14ac:dyDescent="0.3">
      <c r="A39" s="15">
        <v>1190</v>
      </c>
      <c r="B39" s="92">
        <f>(-0.00000003*Table195[[#This Row],[lbd '[nm']]]^3+0.00009*Table195[[#This Row],[lbd '[nm']]]^2-0.0814*Table195[[#This Row],[lbd '[nm']]]+113.79)/100</f>
        <v>0.93818230000000025</v>
      </c>
      <c r="C39" s="93"/>
    </row>
    <row r="40" spans="1:3" x14ac:dyDescent="0.3">
      <c r="A40" s="15">
        <v>1200</v>
      </c>
      <c r="B40" s="92">
        <f>(-0.00000003*Table195[[#This Row],[lbd '[nm']]]^3+0.00009*Table195[[#This Row],[lbd '[nm']]]^2-0.0814*Table195[[#This Row],[lbd '[nm']]]+113.79)/100</f>
        <v>0.93869999999999987</v>
      </c>
      <c r="C40" s="93"/>
    </row>
    <row r="41" spans="1:3" x14ac:dyDescent="0.3">
      <c r="A41" s="15">
        <v>1210</v>
      </c>
      <c r="B41" s="92">
        <f>(-0.00000003*Table195[[#This Row],[lbd '[nm']]]^3+0.00009*Table195[[#This Row],[lbd '[nm']]]^2-0.0814*Table195[[#This Row],[lbd '[nm']]]+113.79)/100</f>
        <v>0.93918170000000023</v>
      </c>
      <c r="C41" s="93"/>
    </row>
    <row r="42" spans="1:3" x14ac:dyDescent="0.3">
      <c r="A42" s="15">
        <v>1220</v>
      </c>
      <c r="B42" s="92">
        <f>(-0.00000003*Table195[[#This Row],[lbd '[nm']]]^3+0.00009*Table195[[#This Row],[lbd '[nm']]]^2-0.0814*Table195[[#This Row],[lbd '[nm']]]+113.79)/100</f>
        <v>0.93962560000000028</v>
      </c>
      <c r="C42" s="93"/>
    </row>
    <row r="43" spans="1:3" x14ac:dyDescent="0.3">
      <c r="A43" s="15">
        <v>1230</v>
      </c>
      <c r="B43" s="92">
        <f>(-0.00000003*Table195[[#This Row],[lbd '[nm']]]^3+0.00009*Table195[[#This Row],[lbd '[nm']]]^2-0.0814*Table195[[#This Row],[lbd '[nm']]]+113.79)/100</f>
        <v>0.94002990000000008</v>
      </c>
      <c r="C43" s="93"/>
    </row>
    <row r="44" spans="1:3" x14ac:dyDescent="0.3">
      <c r="A44" s="15">
        <v>1240</v>
      </c>
      <c r="B44" s="92">
        <f>(-0.00000003*Table195[[#This Row],[lbd '[nm']]]^3+0.00009*Table195[[#This Row],[lbd '[nm']]]^2-0.0814*Table195[[#This Row],[lbd '[nm']]]+113.79)/100</f>
        <v>0.94039280000000014</v>
      </c>
      <c r="C44" s="93"/>
    </row>
    <row r="45" spans="1:3" x14ac:dyDescent="0.3">
      <c r="A45" s="15">
        <v>1250</v>
      </c>
      <c r="B45" s="92">
        <f>(-0.00000003*Table195[[#This Row],[lbd '[nm']]]^3+0.00009*Table195[[#This Row],[lbd '[nm']]]^2-0.0814*Table195[[#This Row],[lbd '[nm']]]+113.79)/100</f>
        <v>0.94071250000000006</v>
      </c>
      <c r="C45" s="93"/>
    </row>
    <row r="46" spans="1:3" x14ac:dyDescent="0.3">
      <c r="A46" s="15">
        <v>1260</v>
      </c>
      <c r="B46" s="92">
        <f>(-0.00000003*Table195[[#This Row],[lbd '[nm']]]^3+0.00009*Table195[[#This Row],[lbd '[nm']]]^2-0.0814*Table195[[#This Row],[lbd '[nm']]]+113.79)/100</f>
        <v>0.94098720000000013</v>
      </c>
      <c r="C46" s="93"/>
    </row>
    <row r="47" spans="1:3" x14ac:dyDescent="0.3">
      <c r="A47" s="15">
        <v>1270</v>
      </c>
      <c r="B47" s="92">
        <f>(-0.00000003*Table195[[#This Row],[lbd '[nm']]]^3+0.00009*Table195[[#This Row],[lbd '[nm']]]^2-0.0814*Table195[[#This Row],[lbd '[nm']]]+113.79)/100</f>
        <v>0.94121510000000019</v>
      </c>
      <c r="C47" s="93"/>
    </row>
    <row r="48" spans="1:3" x14ac:dyDescent="0.3">
      <c r="A48" s="15">
        <v>1280</v>
      </c>
      <c r="B48" s="92">
        <f>(-0.00000003*Table195[[#This Row],[lbd '[nm']]]^3+0.00009*Table195[[#This Row],[lbd '[nm']]]^2-0.0814*Table195[[#This Row],[lbd '[nm']]]+113.79)/100</f>
        <v>0.94139440000000019</v>
      </c>
      <c r="C48" s="93"/>
    </row>
    <row r="49" spans="1:3" x14ac:dyDescent="0.3">
      <c r="A49" s="15">
        <v>1290</v>
      </c>
      <c r="B49" s="92">
        <f>(-0.00000003*Table195[[#This Row],[lbd '[nm']]]^3+0.00009*Table195[[#This Row],[lbd '[nm']]]^2-0.0814*Table195[[#This Row],[lbd '[nm']]]+113.79)/100</f>
        <v>0.94152330000000017</v>
      </c>
      <c r="C49" s="93"/>
    </row>
    <row r="50" spans="1:3" x14ac:dyDescent="0.3">
      <c r="A50" s="15">
        <v>1300</v>
      </c>
      <c r="B50" s="92">
        <f>(-0.00000003*Table195[[#This Row],[lbd '[nm']]]^3+0.00009*Table195[[#This Row],[lbd '[nm']]]^2-0.0814*Table195[[#This Row],[lbd '[nm']]]+113.79)/100</f>
        <v>0.94160000000000044</v>
      </c>
      <c r="C50" s="93"/>
    </row>
    <row r="51" spans="1:3" x14ac:dyDescent="0.3">
      <c r="A51" s="15">
        <v>1310</v>
      </c>
      <c r="B51" s="92">
        <f>(-0.00000003*Table195[[#This Row],[lbd '[nm']]]^3+0.00009*Table195[[#This Row],[lbd '[nm']]]^2-0.0814*Table195[[#This Row],[lbd '[nm']]]+113.79)/100</f>
        <v>0.94162270000000026</v>
      </c>
      <c r="C51" s="93"/>
    </row>
    <row r="52" spans="1:3" x14ac:dyDescent="0.3">
      <c r="A52" s="15">
        <v>1320</v>
      </c>
      <c r="B52" s="92">
        <f>(-0.00000003*Table195[[#This Row],[lbd '[nm']]]^3+0.00009*Table195[[#This Row],[lbd '[nm']]]^2-0.0814*Table195[[#This Row],[lbd '[nm']]]+113.79)/100</f>
        <v>0.94158960000000025</v>
      </c>
      <c r="C52" s="93"/>
    </row>
    <row r="53" spans="1:3" x14ac:dyDescent="0.3">
      <c r="A53" s="15">
        <v>1330</v>
      </c>
      <c r="B53" s="92">
        <f>(-0.00000003*Table195[[#This Row],[lbd '[nm']]]^3+0.00009*Table195[[#This Row],[lbd '[nm']]]^2-0.0814*Table195[[#This Row],[lbd '[nm']]]+113.79)/100</f>
        <v>0.94149890000000025</v>
      </c>
      <c r="C53" s="93"/>
    </row>
    <row r="54" spans="1:3" x14ac:dyDescent="0.3">
      <c r="A54" s="15">
        <v>1340</v>
      </c>
      <c r="B54" s="92">
        <f>(-0.00000003*Table195[[#This Row],[lbd '[nm']]]^3+0.00009*Table195[[#This Row],[lbd '[nm']]]^2-0.0814*Table195[[#This Row],[lbd '[nm']]]+113.79)/100</f>
        <v>0.94134880000000043</v>
      </c>
      <c r="C54" s="93"/>
    </row>
    <row r="55" spans="1:3" x14ac:dyDescent="0.3">
      <c r="A55" s="15">
        <v>1350</v>
      </c>
      <c r="B55" s="92">
        <f>(-0.00000003*Table195[[#This Row],[lbd '[nm']]]^3+0.00009*Table195[[#This Row],[lbd '[nm']]]^2-0.0814*Table195[[#This Row],[lbd '[nm']]]+113.79)/100</f>
        <v>0.94113750000000029</v>
      </c>
      <c r="C55" s="93"/>
    </row>
    <row r="56" spans="1:3" x14ac:dyDescent="0.3">
      <c r="A56" s="15">
        <v>1360</v>
      </c>
      <c r="B56" s="92">
        <f>(-0.00000003*Table195[[#This Row],[lbd '[nm']]]^3+0.00009*Table195[[#This Row],[lbd '[nm']]]^2-0.0814*Table195[[#This Row],[lbd '[nm']]]+113.79)/100</f>
        <v>0.94086320000000012</v>
      </c>
      <c r="C56" s="93"/>
    </row>
    <row r="57" spans="1:3" x14ac:dyDescent="0.3">
      <c r="A57" s="15">
        <v>1370</v>
      </c>
      <c r="B57" s="92">
        <f>(-0.00000003*Table195[[#This Row],[lbd '[nm']]]^3+0.00009*Table195[[#This Row],[lbd '[nm']]]^2-0.0814*Table195[[#This Row],[lbd '[nm']]]+113.79)/100</f>
        <v>0.94052410000000042</v>
      </c>
      <c r="C57" s="93"/>
    </row>
    <row r="58" spans="1:3" x14ac:dyDescent="0.3">
      <c r="A58" s="15">
        <v>1380</v>
      </c>
      <c r="B58" s="92">
        <f>(-0.00000003*Table195[[#This Row],[lbd '[nm']]]^3+0.00009*Table195[[#This Row],[lbd '[nm']]]^2-0.0814*Table195[[#This Row],[lbd '[nm']]]+113.79)/100</f>
        <v>0.94011840000000035</v>
      </c>
      <c r="C58" s="93"/>
    </row>
    <row r="59" spans="1:3" x14ac:dyDescent="0.3">
      <c r="A59" s="15">
        <v>1390</v>
      </c>
      <c r="B59" s="92">
        <f>(-0.00000003*Table195[[#This Row],[lbd '[nm']]]^3+0.00009*Table195[[#This Row],[lbd '[nm']]]^2-0.0814*Table195[[#This Row],[lbd '[nm']]]+113.79)/100</f>
        <v>0.93964430000000021</v>
      </c>
      <c r="C59" s="93"/>
    </row>
    <row r="60" spans="1:3" x14ac:dyDescent="0.3">
      <c r="A60" s="15">
        <v>1400</v>
      </c>
      <c r="B60" s="92">
        <f>(-0.00000003*Table195[[#This Row],[lbd '[nm']]]^3+0.00009*Table195[[#This Row],[lbd '[nm']]]^2-0.0814*Table195[[#This Row],[lbd '[nm']]]+113.79)/100</f>
        <v>0.93910000000000027</v>
      </c>
      <c r="C60" s="93"/>
    </row>
    <row r="61" spans="1:3" x14ac:dyDescent="0.3">
      <c r="A61" s="15">
        <v>1410</v>
      </c>
      <c r="B61" s="92">
        <f>(-0.00000003*Table195[[#This Row],[lbd '[nm']]]^3+0.00009*Table195[[#This Row],[lbd '[nm']]]^2-0.0814*Table195[[#This Row],[lbd '[nm']]]+113.79)/100</f>
        <v>0.93848370000000014</v>
      </c>
      <c r="C61" s="93"/>
    </row>
    <row r="62" spans="1:3" x14ac:dyDescent="0.3">
      <c r="A62" s="15">
        <v>1420</v>
      </c>
      <c r="B62" s="92">
        <f>(-0.00000003*Table195[[#This Row],[lbd '[nm']]]^3+0.00009*Table195[[#This Row],[lbd '[nm']]]^2-0.0814*Table195[[#This Row],[lbd '[nm']]]+113.79)/100</f>
        <v>0.93779360000000023</v>
      </c>
      <c r="C62" s="93"/>
    </row>
    <row r="63" spans="1:3" x14ac:dyDescent="0.3">
      <c r="A63" s="15">
        <v>1430</v>
      </c>
      <c r="B63" s="92">
        <f>(-0.00000003*Table195[[#This Row],[lbd '[nm']]]^3+0.00009*Table195[[#This Row],[lbd '[nm']]]^2-0.0814*Table195[[#This Row],[lbd '[nm']]]+113.79)/100</f>
        <v>0.93702790000000036</v>
      </c>
      <c r="C63" s="93"/>
    </row>
    <row r="64" spans="1:3" x14ac:dyDescent="0.3">
      <c r="A64" s="15">
        <v>1440</v>
      </c>
      <c r="B64" s="92">
        <f>(-0.00000003*Table195[[#This Row],[lbd '[nm']]]^3+0.00009*Table195[[#This Row],[lbd '[nm']]]^2-0.0814*Table195[[#This Row],[lbd '[nm']]]+113.79)/100</f>
        <v>0.93618480000000048</v>
      </c>
      <c r="C64" s="93"/>
    </row>
    <row r="65" spans="1:3" x14ac:dyDescent="0.3">
      <c r="A65" s="15">
        <v>1450</v>
      </c>
      <c r="B65" s="92">
        <f>(-0.00000003*Table195[[#This Row],[lbd '[nm']]]^3+0.00009*Table195[[#This Row],[lbd '[nm']]]^2-0.0814*Table195[[#This Row],[lbd '[nm']]]+113.79)/100</f>
        <v>0.93526250000000033</v>
      </c>
      <c r="C65" s="93"/>
    </row>
    <row r="66" spans="1:3" x14ac:dyDescent="0.3">
      <c r="A66" s="15">
        <v>1460</v>
      </c>
      <c r="B66" s="92">
        <f>(-0.00000003*Table195[[#This Row],[lbd '[nm']]]^3+0.00009*Table195[[#This Row],[lbd '[nm']]]^2-0.0814*Table195[[#This Row],[lbd '[nm']]]+113.79)/100</f>
        <v>0.93425920000000051</v>
      </c>
      <c r="C66" s="93"/>
    </row>
    <row r="67" spans="1:3" x14ac:dyDescent="0.3">
      <c r="A67" s="15">
        <v>1470</v>
      </c>
      <c r="B67" s="92">
        <f>(-0.00000003*Table195[[#This Row],[lbd '[nm']]]^3+0.00009*Table195[[#This Row],[lbd '[nm']]]^2-0.0814*Table195[[#This Row],[lbd '[nm']]]+113.79)/100</f>
        <v>0.93317310000000031</v>
      </c>
      <c r="C67" s="93"/>
    </row>
    <row r="68" spans="1:3" x14ac:dyDescent="0.3">
      <c r="A68" s="15">
        <v>1480</v>
      </c>
      <c r="B68" s="92">
        <f>(-0.00000003*Table195[[#This Row],[lbd '[nm']]]^3+0.00009*Table195[[#This Row],[lbd '[nm']]]^2-0.0814*Table195[[#This Row],[lbd '[nm']]]+113.79)/100</f>
        <v>0.93200240000000045</v>
      </c>
      <c r="C68" s="93"/>
    </row>
    <row r="69" spans="1:3" x14ac:dyDescent="0.3">
      <c r="A69" s="15">
        <v>1490</v>
      </c>
      <c r="B69" s="92">
        <f>(-0.00000003*Table195[[#This Row],[lbd '[nm']]]^3+0.00009*Table195[[#This Row],[lbd '[nm']]]^2-0.0814*Table195[[#This Row],[lbd '[nm']]]+113.79)/100</f>
        <v>0.93074530000000033</v>
      </c>
      <c r="C69" s="93"/>
    </row>
    <row r="70" spans="1:3" x14ac:dyDescent="0.3">
      <c r="A70" s="15">
        <v>1500</v>
      </c>
      <c r="B70" s="92">
        <f>(-0.00000003*Table195[[#This Row],[lbd '[nm']]]^3+0.00009*Table195[[#This Row],[lbd '[nm']]]^2-0.0814*Table195[[#This Row],[lbd '[nm']]]+113.79)/100</f>
        <v>0.92940000000000023</v>
      </c>
      <c r="C70" s="93"/>
    </row>
    <row r="71" spans="1:3" x14ac:dyDescent="0.3">
      <c r="A71" s="15">
        <v>1510</v>
      </c>
      <c r="B71" s="92">
        <f>(-0.00000003*Table195[[#This Row],[lbd '[nm']]]^3+0.00009*Table195[[#This Row],[lbd '[nm']]]^2-0.0814*Table195[[#This Row],[lbd '[nm']]]+113.79)/100</f>
        <v>0.92796470000000009</v>
      </c>
      <c r="C71" s="93"/>
    </row>
    <row r="72" spans="1:3" x14ac:dyDescent="0.3">
      <c r="A72" s="15">
        <v>1520</v>
      </c>
      <c r="B72" s="92">
        <f>(-0.00000003*Table195[[#This Row],[lbd '[nm']]]^3+0.00009*Table195[[#This Row],[lbd '[nm']]]^2-0.0814*Table195[[#This Row],[lbd '[nm']]]+113.79)/100</f>
        <v>0.92643760000000031</v>
      </c>
      <c r="C72" s="93"/>
    </row>
    <row r="73" spans="1:3" x14ac:dyDescent="0.3">
      <c r="A73" s="15">
        <v>1530</v>
      </c>
      <c r="B73" s="92">
        <f>(-0.00000003*Table195[[#This Row],[lbd '[nm']]]^3+0.00009*Table195[[#This Row],[lbd '[nm']]]^2-0.0814*Table195[[#This Row],[lbd '[nm']]]+113.79)/100</f>
        <v>0.92481690000000027</v>
      </c>
      <c r="C73" s="93"/>
    </row>
    <row r="74" spans="1:3" x14ac:dyDescent="0.3">
      <c r="A74" s="15">
        <v>1540</v>
      </c>
      <c r="B74" s="92">
        <f>(-0.00000003*Table195[[#This Row],[lbd '[nm']]]^3+0.00009*Table195[[#This Row],[lbd '[nm']]]^2-0.0814*Table195[[#This Row],[lbd '[nm']]]+113.79)/100</f>
        <v>0.92310080000000039</v>
      </c>
      <c r="C74" s="93"/>
    </row>
    <row r="75" spans="1:3" x14ac:dyDescent="0.3">
      <c r="A75" s="15">
        <v>1550</v>
      </c>
      <c r="B75" s="92">
        <f>(-0.00000003*Table195[[#This Row],[lbd '[nm']]]^3+0.00009*Table195[[#This Row],[lbd '[nm']]]^2-0.0814*Table195[[#This Row],[lbd '[nm']]]+113.79)/100</f>
        <v>0.92128750000000037</v>
      </c>
      <c r="C75" s="93"/>
    </row>
    <row r="76" spans="1:3" x14ac:dyDescent="0.3">
      <c r="A76" s="15">
        <v>1560</v>
      </c>
      <c r="B76" s="92">
        <f>(-0.00000003*Table195[[#This Row],[lbd '[nm']]]^3+0.00009*Table195[[#This Row],[lbd '[nm']]]^2-0.0814*Table195[[#This Row],[lbd '[nm']]]+113.79)/100</f>
        <v>0.91937520000000017</v>
      </c>
      <c r="C76" s="93"/>
    </row>
    <row r="77" spans="1:3" x14ac:dyDescent="0.3">
      <c r="A77" s="15">
        <v>1570</v>
      </c>
      <c r="B77" s="92">
        <f>(-0.00000003*Table195[[#This Row],[lbd '[nm']]]^3+0.00009*Table195[[#This Row],[lbd '[nm']]]^2-0.0814*Table195[[#This Row],[lbd '[nm']]]+113.79)/100</f>
        <v>0.91736210000000029</v>
      </c>
      <c r="C77" s="93"/>
    </row>
    <row r="78" spans="1:3" x14ac:dyDescent="0.3">
      <c r="A78" s="15">
        <v>1580</v>
      </c>
      <c r="B78" s="92">
        <f>(-0.00000003*Table195[[#This Row],[lbd '[nm']]]^3+0.00009*Table195[[#This Row],[lbd '[nm']]]^2-0.0814*Table195[[#This Row],[lbd '[nm']]]+113.79)/100</f>
        <v>0.91524640000000035</v>
      </c>
      <c r="C78" s="93"/>
    </row>
    <row r="79" spans="1:3" x14ac:dyDescent="0.3">
      <c r="A79" s="15">
        <v>1590</v>
      </c>
      <c r="B79" s="92">
        <f>(-0.00000003*Table195[[#This Row],[lbd '[nm']]]^3+0.00009*Table195[[#This Row],[lbd '[nm']]]^2-0.0814*Table195[[#This Row],[lbd '[nm']]]+113.79)/100</f>
        <v>0.91302630000000051</v>
      </c>
      <c r="C79" s="93"/>
    </row>
    <row r="80" spans="1:3" x14ac:dyDescent="0.3">
      <c r="A80" s="15">
        <v>1600</v>
      </c>
      <c r="B80" s="92">
        <f>(-0.00000003*Table195[[#This Row],[lbd '[nm']]]^3+0.00009*Table195[[#This Row],[lbd '[nm']]]^2-0.0814*Table195[[#This Row],[lbd '[nm']]]+113.79)/100</f>
        <v>0.91070000000000007</v>
      </c>
      <c r="C80" s="93"/>
    </row>
    <row r="81" spans="1:3" x14ac:dyDescent="0.3">
      <c r="A81" s="15">
        <v>1610</v>
      </c>
      <c r="B81" s="92">
        <f>(-0.00000003*Table195[[#This Row],[lbd '[nm']]]^3+0.00009*Table195[[#This Row],[lbd '[nm']]]^2-0.0814*Table195[[#This Row],[lbd '[nm']]]+113.79)/100</f>
        <v>0.90826570000000029</v>
      </c>
      <c r="C81" s="93"/>
    </row>
    <row r="82" spans="1:3" x14ac:dyDescent="0.3">
      <c r="A82" s="15">
        <v>1620</v>
      </c>
      <c r="B82" s="92">
        <f>(-0.00000003*Table195[[#This Row],[lbd '[nm']]]^3+0.00009*Table195[[#This Row],[lbd '[nm']]]^2-0.0814*Table195[[#This Row],[lbd '[nm']]]+113.79)/100</f>
        <v>0.90572160000000057</v>
      </c>
      <c r="C82" s="93"/>
    </row>
    <row r="83" spans="1:3" x14ac:dyDescent="0.3">
      <c r="A83" s="15">
        <v>1630</v>
      </c>
      <c r="B83" s="92">
        <f>(-0.00000003*Table195[[#This Row],[lbd '[nm']]]^3+0.00009*Table195[[#This Row],[lbd '[nm']]]^2-0.0814*Table195[[#This Row],[lbd '[nm']]]+113.79)/100</f>
        <v>0.90306590000000042</v>
      </c>
      <c r="C83" s="93"/>
    </row>
    <row r="84" spans="1:3" x14ac:dyDescent="0.3">
      <c r="A84" s="15">
        <v>1640</v>
      </c>
      <c r="B84" s="92">
        <f>(-0.00000003*Table195[[#This Row],[lbd '[nm']]]^3+0.00009*Table195[[#This Row],[lbd '[nm']]]^2-0.0814*Table195[[#This Row],[lbd '[nm']]]+113.79)/100</f>
        <v>0.90029680000000023</v>
      </c>
      <c r="C84" s="93"/>
    </row>
    <row r="85" spans="1:3" x14ac:dyDescent="0.3">
      <c r="A85" s="15">
        <v>1650</v>
      </c>
      <c r="B85" s="92">
        <f>(-0.00000003*Table195[[#This Row],[lbd '[nm']]]^3+0.00009*Table195[[#This Row],[lbd '[nm']]]^2-0.0814*Table195[[#This Row],[lbd '[nm']]]+113.79)/100</f>
        <v>0.89741250000000017</v>
      </c>
      <c r="C85" s="93"/>
    </row>
    <row r="86" spans="1:3" x14ac:dyDescent="0.3">
      <c r="A86" s="15">
        <v>1660</v>
      </c>
      <c r="B86" s="92">
        <f>(-0.00000003*Table195[[#This Row],[lbd '[nm']]]^3+0.00009*Table195[[#This Row],[lbd '[nm']]]^2-0.0814*Table195[[#This Row],[lbd '[nm']]]+113.79)/100</f>
        <v>0.89441120000000052</v>
      </c>
      <c r="C86" s="93"/>
    </row>
    <row r="87" spans="1:3" x14ac:dyDescent="0.3">
      <c r="A87" s="15">
        <v>1670</v>
      </c>
      <c r="B87" s="92">
        <f>(-0.00000003*Table195[[#This Row],[lbd '[nm']]]^3+0.00009*Table195[[#This Row],[lbd '[nm']]]^2-0.0814*Table195[[#This Row],[lbd '[nm']]]+113.79)/100</f>
        <v>0.89129110000000045</v>
      </c>
      <c r="C87" s="93"/>
    </row>
    <row r="88" spans="1:3" x14ac:dyDescent="0.3">
      <c r="A88" s="15">
        <v>1680</v>
      </c>
      <c r="B88" s="92">
        <f>(-0.00000003*Table195[[#This Row],[lbd '[nm']]]^3+0.00009*Table195[[#This Row],[lbd '[nm']]]^2-0.0814*Table195[[#This Row],[lbd '[nm']]]+113.79)/100</f>
        <v>0.88805040000000035</v>
      </c>
      <c r="C88" s="93"/>
    </row>
    <row r="89" spans="1:3" x14ac:dyDescent="0.3">
      <c r="A89" s="15">
        <v>1690</v>
      </c>
      <c r="B89" s="92">
        <f>(-0.00000003*Table195[[#This Row],[lbd '[nm']]]^3+0.00009*Table195[[#This Row],[lbd '[nm']]]^2-0.0814*Table195[[#This Row],[lbd '[nm']]]+113.79)/100</f>
        <v>0.88468730000000062</v>
      </c>
      <c r="C89" s="93"/>
    </row>
    <row r="90" spans="1:3" x14ac:dyDescent="0.3">
      <c r="A90" s="15">
        <v>1700</v>
      </c>
      <c r="B90" s="92">
        <f>(-0.00000003*Table195[[#This Row],[lbd '[nm']]]^3+0.00009*Table195[[#This Row],[lbd '[nm']]]^2-0.0814*Table195[[#This Row],[lbd '[nm']]]+113.79)/100</f>
        <v>0.88120000000000043</v>
      </c>
      <c r="C90" s="93"/>
    </row>
    <row r="91" spans="1:3" x14ac:dyDescent="0.3">
      <c r="A91" s="15">
        <v>1710</v>
      </c>
      <c r="B91" s="92">
        <f>(-0.00000003*Table195[[#This Row],[lbd '[nm']]]^3+0.00009*Table195[[#This Row],[lbd '[nm']]]^2-0.0814*Table195[[#This Row],[lbd '[nm']]]+113.79)/100</f>
        <v>0.87758670000000061</v>
      </c>
      <c r="C91" s="93"/>
    </row>
    <row r="92" spans="1:3" x14ac:dyDescent="0.3">
      <c r="A92" s="15">
        <v>1720</v>
      </c>
      <c r="B92" s="92">
        <f>(-0.00000003*Table195[[#This Row],[lbd '[nm']]]^3+0.00009*Table195[[#This Row],[lbd '[nm']]]^2-0.0814*Table195[[#This Row],[lbd '[nm']]]+113.79)/100</f>
        <v>0.87384560000000033</v>
      </c>
      <c r="C92" s="93"/>
    </row>
    <row r="93" spans="1:3" x14ac:dyDescent="0.3">
      <c r="A93" s="15">
        <v>1730</v>
      </c>
      <c r="B93" s="92">
        <f>(-0.00000003*Table195[[#This Row],[lbd '[nm']]]^3+0.00009*Table195[[#This Row],[lbd '[nm']]]^2-0.0814*Table195[[#This Row],[lbd '[nm']]]+113.79)/100</f>
        <v>0.86997490000000011</v>
      </c>
      <c r="C93" s="93"/>
    </row>
    <row r="94" spans="1:3" x14ac:dyDescent="0.3">
      <c r="A94" s="15">
        <v>1740</v>
      </c>
      <c r="B94" s="92">
        <f>(-0.00000003*Table195[[#This Row],[lbd '[nm']]]^3+0.00009*Table195[[#This Row],[lbd '[nm']]]^2-0.0814*Table195[[#This Row],[lbd '[nm']]]+113.79)/100</f>
        <v>0.86597280000000054</v>
      </c>
      <c r="C94" s="93"/>
    </row>
    <row r="95" spans="1:3" x14ac:dyDescent="0.3">
      <c r="A95" s="15">
        <v>1750</v>
      </c>
      <c r="B95" s="92">
        <f>(-0.00000003*Table195[[#This Row],[lbd '[nm']]]^3+0.00009*Table195[[#This Row],[lbd '[nm']]]^2-0.0814*Table195[[#This Row],[lbd '[nm']]]+113.79)/100</f>
        <v>0.86183750000000048</v>
      </c>
      <c r="C95" s="93"/>
    </row>
    <row r="96" spans="1:3" x14ac:dyDescent="0.3">
      <c r="A96" s="15">
        <v>1760</v>
      </c>
      <c r="B96" s="92">
        <f>(-0.00000003*Table195[[#This Row],[lbd '[nm']]]^3+0.00009*Table195[[#This Row],[lbd '[nm']]]^2-0.0814*Table195[[#This Row],[lbd '[nm']]]+113.79)/100</f>
        <v>0.8575672000000002</v>
      </c>
      <c r="C96" s="93"/>
    </row>
    <row r="97" spans="1:3" x14ac:dyDescent="0.3">
      <c r="A97" s="15">
        <v>1770</v>
      </c>
      <c r="B97" s="92">
        <f>(-0.00000003*Table195[[#This Row],[lbd '[nm']]]^3+0.00009*Table195[[#This Row],[lbd '[nm']]]^2-0.0814*Table195[[#This Row],[lbd '[nm']]]+113.79)/100</f>
        <v>0.8531601000000002</v>
      </c>
      <c r="C97" s="93"/>
    </row>
    <row r="98" spans="1:3" x14ac:dyDescent="0.3">
      <c r="A98" s="15">
        <v>1780</v>
      </c>
      <c r="B98" s="92">
        <f>(-0.00000003*Table195[[#This Row],[lbd '[nm']]]^3+0.00009*Table195[[#This Row],[lbd '[nm']]]^2-0.0814*Table195[[#This Row],[lbd '[nm']]]+113.79)/100</f>
        <v>0.84861440000000032</v>
      </c>
      <c r="C98" s="93"/>
    </row>
    <row r="99" spans="1:3" x14ac:dyDescent="0.3">
      <c r="A99" s="15">
        <v>1790</v>
      </c>
      <c r="B99" s="92">
        <f>(-0.00000003*Table195[[#This Row],[lbd '[nm']]]^3+0.00009*Table195[[#This Row],[lbd '[nm']]]^2-0.0814*Table195[[#This Row],[lbd '[nm']]]+113.79)/100</f>
        <v>0.84392830000000074</v>
      </c>
      <c r="C99" s="93"/>
    </row>
    <row r="100" spans="1:3" x14ac:dyDescent="0.3">
      <c r="A100" s="15">
        <v>1800</v>
      </c>
      <c r="B100" s="92">
        <f>(-0.00000003*Table195[[#This Row],[lbd '[nm']]]^3+0.00009*Table195[[#This Row],[lbd '[nm']]]^2-0.0814*Table195[[#This Row],[lbd '[nm']]]+113.79)/100</f>
        <v>0.8391000000000004</v>
      </c>
      <c r="C100" s="93"/>
    </row>
  </sheetData>
  <mergeCells count="3">
    <mergeCell ref="A1:Q1"/>
    <mergeCell ref="A3:Q3"/>
    <mergeCell ref="A15:Q15"/>
  </mergeCells>
  <pageMargins left="0.7" right="0.7" top="0.75" bottom="0.75" header="0.51180555555555496" footer="0.51180555555555496"/>
  <pageSetup firstPageNumber="0" orientation="portrait" horizontalDpi="300" verticalDpi="300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B176"/>
  <sheetViews>
    <sheetView zoomScale="75" zoomScaleNormal="75" workbookViewId="0"/>
  </sheetViews>
  <sheetFormatPr defaultColWidth="11.19921875" defaultRowHeight="15.6" x14ac:dyDescent="0.3"/>
  <cols>
    <col min="1" max="2" width="11" customWidth="1"/>
  </cols>
  <sheetData>
    <row r="5" spans="1:2" x14ac:dyDescent="0.3">
      <c r="A5" s="42" t="s">
        <v>122</v>
      </c>
      <c r="B5" s="42" t="s">
        <v>123</v>
      </c>
    </row>
    <row r="6" spans="1:2" x14ac:dyDescent="0.3">
      <c r="A6">
        <v>700</v>
      </c>
      <c r="B6">
        <v>97.287875</v>
      </c>
    </row>
    <row r="7" spans="1:2" x14ac:dyDescent="0.3">
      <c r="A7">
        <v>710</v>
      </c>
      <c r="B7">
        <v>97.282768000000004</v>
      </c>
    </row>
    <row r="8" spans="1:2" x14ac:dyDescent="0.3">
      <c r="A8">
        <v>720</v>
      </c>
      <c r="B8">
        <v>97.287481</v>
      </c>
    </row>
    <row r="9" spans="1:2" x14ac:dyDescent="0.3">
      <c r="A9">
        <v>730</v>
      </c>
      <c r="B9">
        <v>97.253090999999998</v>
      </c>
    </row>
    <row r="10" spans="1:2" x14ac:dyDescent="0.3">
      <c r="A10">
        <v>740</v>
      </c>
      <c r="B10">
        <v>97.273852000000005</v>
      </c>
    </row>
    <row r="11" spans="1:2" x14ac:dyDescent="0.3">
      <c r="A11">
        <v>750</v>
      </c>
      <c r="B11">
        <v>97.309977000000003</v>
      </c>
    </row>
    <row r="12" spans="1:2" x14ac:dyDescent="0.3">
      <c r="A12">
        <v>760</v>
      </c>
      <c r="B12">
        <v>97.273065000000003</v>
      </c>
    </row>
    <row r="13" spans="1:2" x14ac:dyDescent="0.3">
      <c r="A13">
        <v>770</v>
      </c>
      <c r="B13">
        <v>97.325911000000005</v>
      </c>
    </row>
    <row r="14" spans="1:2" x14ac:dyDescent="0.3">
      <c r="A14">
        <v>780</v>
      </c>
      <c r="B14">
        <v>97.302931000000001</v>
      </c>
    </row>
    <row r="15" spans="1:2" x14ac:dyDescent="0.3">
      <c r="A15">
        <v>790</v>
      </c>
      <c r="B15">
        <v>97.246523999999994</v>
      </c>
    </row>
    <row r="16" spans="1:2" x14ac:dyDescent="0.3">
      <c r="A16">
        <v>800</v>
      </c>
      <c r="B16">
        <v>97.270381999999998</v>
      </c>
    </row>
    <row r="17" spans="1:2" x14ac:dyDescent="0.3">
      <c r="A17">
        <v>810</v>
      </c>
      <c r="B17">
        <v>97.816337000000004</v>
      </c>
    </row>
    <row r="18" spans="1:2" x14ac:dyDescent="0.3">
      <c r="A18">
        <v>820</v>
      </c>
      <c r="B18">
        <v>97.488308000000004</v>
      </c>
    </row>
    <row r="19" spans="1:2" x14ac:dyDescent="0.3">
      <c r="A19">
        <v>830</v>
      </c>
      <c r="B19">
        <v>97.459487999999993</v>
      </c>
    </row>
    <row r="20" spans="1:2" x14ac:dyDescent="0.3">
      <c r="A20">
        <v>840</v>
      </c>
      <c r="B20">
        <v>97.513115999999997</v>
      </c>
    </row>
    <row r="21" spans="1:2" x14ac:dyDescent="0.3">
      <c r="A21">
        <v>850</v>
      </c>
      <c r="B21">
        <v>97.582294000000005</v>
      </c>
    </row>
    <row r="22" spans="1:2" x14ac:dyDescent="0.3">
      <c r="A22">
        <v>860</v>
      </c>
      <c r="B22">
        <v>97.707447999999999</v>
      </c>
    </row>
    <row r="23" spans="1:2" x14ac:dyDescent="0.3">
      <c r="A23">
        <v>870</v>
      </c>
      <c r="B23">
        <v>97.628170999999995</v>
      </c>
    </row>
    <row r="24" spans="1:2" x14ac:dyDescent="0.3">
      <c r="A24">
        <v>880</v>
      </c>
      <c r="B24">
        <v>97.620703000000006</v>
      </c>
    </row>
    <row r="25" spans="1:2" x14ac:dyDescent="0.3">
      <c r="A25">
        <v>890</v>
      </c>
      <c r="B25">
        <v>97.896901</v>
      </c>
    </row>
    <row r="26" spans="1:2" x14ac:dyDescent="0.3">
      <c r="A26">
        <v>900</v>
      </c>
      <c r="B26">
        <v>97.853752999999998</v>
      </c>
    </row>
    <row r="27" spans="1:2" x14ac:dyDescent="0.3">
      <c r="A27">
        <v>910</v>
      </c>
      <c r="B27">
        <v>98.075627999999995</v>
      </c>
    </row>
    <row r="28" spans="1:2" x14ac:dyDescent="0.3">
      <c r="A28">
        <v>920</v>
      </c>
      <c r="B28">
        <v>98.026081000000005</v>
      </c>
    </row>
    <row r="29" spans="1:2" x14ac:dyDescent="0.3">
      <c r="A29">
        <v>930</v>
      </c>
      <c r="B29">
        <v>98.110883999999999</v>
      </c>
    </row>
    <row r="30" spans="1:2" x14ac:dyDescent="0.3">
      <c r="A30">
        <v>940</v>
      </c>
      <c r="B30">
        <v>98.081164999999999</v>
      </c>
    </row>
    <row r="31" spans="1:2" x14ac:dyDescent="0.3">
      <c r="A31">
        <v>950</v>
      </c>
      <c r="B31">
        <v>98.121091000000007</v>
      </c>
    </row>
    <row r="32" spans="1:2" x14ac:dyDescent="0.3">
      <c r="A32">
        <v>960</v>
      </c>
      <c r="B32">
        <v>98.150443999999993</v>
      </c>
    </row>
    <row r="33" spans="1:2" x14ac:dyDescent="0.3">
      <c r="A33">
        <v>970</v>
      </c>
      <c r="B33">
        <v>98.169736</v>
      </c>
    </row>
    <row r="34" spans="1:2" x14ac:dyDescent="0.3">
      <c r="A34">
        <v>980</v>
      </c>
      <c r="B34">
        <v>98.178319000000002</v>
      </c>
    </row>
    <row r="35" spans="1:2" x14ac:dyDescent="0.3">
      <c r="A35">
        <v>990</v>
      </c>
      <c r="B35">
        <v>98.258559000000005</v>
      </c>
    </row>
    <row r="36" spans="1:2" x14ac:dyDescent="0.3">
      <c r="A36">
        <v>1000</v>
      </c>
      <c r="B36">
        <v>98.248024999999998</v>
      </c>
    </row>
    <row r="37" spans="1:2" x14ac:dyDescent="0.3">
      <c r="A37">
        <v>1010</v>
      </c>
      <c r="B37">
        <v>98.273770999999996</v>
      </c>
    </row>
    <row r="38" spans="1:2" x14ac:dyDescent="0.3">
      <c r="A38">
        <v>1020</v>
      </c>
      <c r="B38">
        <v>98.376018000000002</v>
      </c>
    </row>
    <row r="39" spans="1:2" x14ac:dyDescent="0.3">
      <c r="A39">
        <v>1030</v>
      </c>
      <c r="B39">
        <v>98.307760999999999</v>
      </c>
    </row>
    <row r="40" spans="1:2" x14ac:dyDescent="0.3">
      <c r="A40">
        <v>1040</v>
      </c>
      <c r="B40">
        <v>98.348888000000002</v>
      </c>
    </row>
    <row r="41" spans="1:2" x14ac:dyDescent="0.3">
      <c r="A41">
        <v>1050</v>
      </c>
      <c r="B41">
        <v>98.237939999999995</v>
      </c>
    </row>
    <row r="42" spans="1:2" x14ac:dyDescent="0.3">
      <c r="A42">
        <v>1060</v>
      </c>
      <c r="B42">
        <v>98.325408999999993</v>
      </c>
    </row>
    <row r="43" spans="1:2" x14ac:dyDescent="0.3">
      <c r="A43">
        <v>1070</v>
      </c>
      <c r="B43">
        <v>98.466766000000007</v>
      </c>
    </row>
    <row r="44" spans="1:2" x14ac:dyDescent="0.3">
      <c r="A44">
        <v>1080</v>
      </c>
      <c r="B44">
        <v>98.427698000000007</v>
      </c>
    </row>
    <row r="45" spans="1:2" x14ac:dyDescent="0.3">
      <c r="A45">
        <v>1090</v>
      </c>
      <c r="B45">
        <v>98.436115999999998</v>
      </c>
    </row>
    <row r="46" spans="1:2" x14ac:dyDescent="0.3">
      <c r="A46">
        <v>1100</v>
      </c>
      <c r="B46">
        <v>98.384760999999997</v>
      </c>
    </row>
    <row r="47" spans="1:2" x14ac:dyDescent="0.3">
      <c r="A47">
        <v>1110</v>
      </c>
      <c r="B47">
        <v>98.567791999999997</v>
      </c>
    </row>
    <row r="48" spans="1:2" x14ac:dyDescent="0.3">
      <c r="A48">
        <v>1120</v>
      </c>
      <c r="B48">
        <v>98.520206000000002</v>
      </c>
    </row>
    <row r="49" spans="1:2" x14ac:dyDescent="0.3">
      <c r="A49">
        <v>1130</v>
      </c>
      <c r="B49">
        <v>98.546010999999993</v>
      </c>
    </row>
    <row r="50" spans="1:2" x14ac:dyDescent="0.3">
      <c r="A50">
        <v>1140</v>
      </c>
      <c r="B50">
        <v>98.580242999999996</v>
      </c>
    </row>
    <row r="51" spans="1:2" x14ac:dyDescent="0.3">
      <c r="A51">
        <v>1150</v>
      </c>
      <c r="B51">
        <v>98.592220999999995</v>
      </c>
    </row>
    <row r="52" spans="1:2" x14ac:dyDescent="0.3">
      <c r="A52">
        <v>1160</v>
      </c>
      <c r="B52">
        <v>98.626819999999995</v>
      </c>
    </row>
    <row r="53" spans="1:2" x14ac:dyDescent="0.3">
      <c r="A53">
        <v>1170</v>
      </c>
      <c r="B53">
        <v>98.628546999999998</v>
      </c>
    </row>
    <row r="54" spans="1:2" x14ac:dyDescent="0.3">
      <c r="A54">
        <v>1180</v>
      </c>
      <c r="B54">
        <v>98.551002999999994</v>
      </c>
    </row>
    <row r="55" spans="1:2" x14ac:dyDescent="0.3">
      <c r="A55">
        <v>1190</v>
      </c>
      <c r="B55">
        <v>98.605705</v>
      </c>
    </row>
    <row r="56" spans="1:2" x14ac:dyDescent="0.3">
      <c r="A56">
        <v>1200</v>
      </c>
      <c r="B56">
        <v>98.676760999999999</v>
      </c>
    </row>
    <row r="57" spans="1:2" x14ac:dyDescent="0.3">
      <c r="A57">
        <v>1210</v>
      </c>
      <c r="B57">
        <v>98.698151999999993</v>
      </c>
    </row>
    <row r="58" spans="1:2" x14ac:dyDescent="0.3">
      <c r="A58">
        <v>1220</v>
      </c>
      <c r="B58">
        <v>98.654613999999995</v>
      </c>
    </row>
    <row r="59" spans="1:2" x14ac:dyDescent="0.3">
      <c r="A59">
        <v>1230</v>
      </c>
      <c r="B59">
        <v>98.721031999999994</v>
      </c>
    </row>
    <row r="60" spans="1:2" x14ac:dyDescent="0.3">
      <c r="A60">
        <v>1240</v>
      </c>
      <c r="B60">
        <v>98.698555999999996</v>
      </c>
    </row>
    <row r="61" spans="1:2" x14ac:dyDescent="0.3">
      <c r="A61">
        <v>1250</v>
      </c>
      <c r="B61">
        <v>98.720697000000001</v>
      </c>
    </row>
    <row r="62" spans="1:2" x14ac:dyDescent="0.3">
      <c r="A62">
        <v>1260</v>
      </c>
      <c r="B62">
        <v>98.69932</v>
      </c>
    </row>
    <row r="63" spans="1:2" x14ac:dyDescent="0.3">
      <c r="A63">
        <v>1270</v>
      </c>
      <c r="B63">
        <v>98.750957999999997</v>
      </c>
    </row>
    <row r="64" spans="1:2" x14ac:dyDescent="0.3">
      <c r="A64">
        <v>1280</v>
      </c>
      <c r="B64">
        <v>98.820854999999995</v>
      </c>
    </row>
    <row r="65" spans="1:2" x14ac:dyDescent="0.3">
      <c r="A65">
        <v>1290</v>
      </c>
      <c r="B65">
        <v>98.844373000000004</v>
      </c>
    </row>
    <row r="66" spans="1:2" x14ac:dyDescent="0.3">
      <c r="A66">
        <v>1300</v>
      </c>
      <c r="B66">
        <v>98.739624000000006</v>
      </c>
    </row>
    <row r="67" spans="1:2" x14ac:dyDescent="0.3">
      <c r="A67">
        <v>1310</v>
      </c>
      <c r="B67">
        <v>98.799312</v>
      </c>
    </row>
    <row r="68" spans="1:2" x14ac:dyDescent="0.3">
      <c r="A68">
        <v>1320</v>
      </c>
      <c r="B68">
        <v>98.801288</v>
      </c>
    </row>
    <row r="69" spans="1:2" x14ac:dyDescent="0.3">
      <c r="A69">
        <v>1330</v>
      </c>
      <c r="B69">
        <v>98.738733999999994</v>
      </c>
    </row>
    <row r="70" spans="1:2" x14ac:dyDescent="0.3">
      <c r="A70">
        <v>1340</v>
      </c>
      <c r="B70">
        <v>98.837388000000004</v>
      </c>
    </row>
    <row r="71" spans="1:2" x14ac:dyDescent="0.3">
      <c r="A71">
        <v>1350</v>
      </c>
      <c r="B71">
        <v>98.802529000000007</v>
      </c>
    </row>
    <row r="72" spans="1:2" x14ac:dyDescent="0.3">
      <c r="A72">
        <v>1360</v>
      </c>
      <c r="B72">
        <v>98.843461000000005</v>
      </c>
    </row>
    <row r="73" spans="1:2" x14ac:dyDescent="0.3">
      <c r="A73">
        <v>1370</v>
      </c>
      <c r="B73">
        <v>98.920193999999995</v>
      </c>
    </row>
    <row r="74" spans="1:2" x14ac:dyDescent="0.3">
      <c r="A74">
        <v>1380</v>
      </c>
      <c r="B74">
        <v>98.782132000000004</v>
      </c>
    </row>
    <row r="75" spans="1:2" x14ac:dyDescent="0.3">
      <c r="A75">
        <v>1390</v>
      </c>
      <c r="B75">
        <v>98.870358999999993</v>
      </c>
    </row>
    <row r="76" spans="1:2" x14ac:dyDescent="0.3">
      <c r="A76">
        <v>1400</v>
      </c>
      <c r="B76">
        <v>98.849591000000004</v>
      </c>
    </row>
    <row r="77" spans="1:2" x14ac:dyDescent="0.3">
      <c r="A77">
        <v>1410</v>
      </c>
      <c r="B77">
        <v>98.948171000000002</v>
      </c>
    </row>
    <row r="78" spans="1:2" x14ac:dyDescent="0.3">
      <c r="A78">
        <v>1420</v>
      </c>
      <c r="B78">
        <v>98.876751999999996</v>
      </c>
    </row>
    <row r="79" spans="1:2" x14ac:dyDescent="0.3">
      <c r="A79">
        <v>1430</v>
      </c>
      <c r="B79">
        <v>98.941903999999994</v>
      </c>
    </row>
    <row r="80" spans="1:2" x14ac:dyDescent="0.3">
      <c r="A80">
        <v>1440</v>
      </c>
      <c r="B80">
        <v>98.906628999999995</v>
      </c>
    </row>
    <row r="81" spans="1:2" x14ac:dyDescent="0.3">
      <c r="A81">
        <v>1450</v>
      </c>
      <c r="B81">
        <v>98.909733000000003</v>
      </c>
    </row>
    <row r="82" spans="1:2" x14ac:dyDescent="0.3">
      <c r="A82">
        <v>1460</v>
      </c>
      <c r="B82">
        <v>98.894193000000001</v>
      </c>
    </row>
    <row r="83" spans="1:2" x14ac:dyDescent="0.3">
      <c r="A83">
        <v>1470</v>
      </c>
      <c r="B83">
        <v>98.859959000000003</v>
      </c>
    </row>
    <row r="84" spans="1:2" x14ac:dyDescent="0.3">
      <c r="A84">
        <v>1480</v>
      </c>
      <c r="B84">
        <v>98.979635999999999</v>
      </c>
    </row>
    <row r="85" spans="1:2" x14ac:dyDescent="0.3">
      <c r="A85">
        <v>1490</v>
      </c>
      <c r="B85">
        <v>98.901629999999997</v>
      </c>
    </row>
    <row r="86" spans="1:2" x14ac:dyDescent="0.3">
      <c r="A86">
        <v>1500</v>
      </c>
      <c r="B86">
        <v>98.932276999999999</v>
      </c>
    </row>
    <row r="87" spans="1:2" x14ac:dyDescent="0.3">
      <c r="A87">
        <v>1510</v>
      </c>
      <c r="B87">
        <v>98.946151</v>
      </c>
    </row>
    <row r="88" spans="1:2" x14ac:dyDescent="0.3">
      <c r="A88">
        <v>1520</v>
      </c>
      <c r="B88">
        <v>98.929546000000002</v>
      </c>
    </row>
    <row r="89" spans="1:2" x14ac:dyDescent="0.3">
      <c r="A89">
        <v>1530</v>
      </c>
      <c r="B89">
        <v>99.012891999999994</v>
      </c>
    </row>
    <row r="90" spans="1:2" x14ac:dyDescent="0.3">
      <c r="A90">
        <v>1540</v>
      </c>
      <c r="B90">
        <v>99.050144000000003</v>
      </c>
    </row>
    <row r="91" spans="1:2" x14ac:dyDescent="0.3">
      <c r="A91">
        <v>1550</v>
      </c>
      <c r="B91">
        <v>98.958540999999997</v>
      </c>
    </row>
    <row r="92" spans="1:2" x14ac:dyDescent="0.3">
      <c r="A92">
        <v>1560</v>
      </c>
      <c r="B92">
        <v>99.003797000000006</v>
      </c>
    </row>
    <row r="93" spans="1:2" x14ac:dyDescent="0.3">
      <c r="A93">
        <v>1570</v>
      </c>
      <c r="B93">
        <v>99.033514999999994</v>
      </c>
    </row>
    <row r="94" spans="1:2" x14ac:dyDescent="0.3">
      <c r="A94">
        <v>1580</v>
      </c>
      <c r="B94">
        <v>99.072466000000006</v>
      </c>
    </row>
    <row r="95" spans="1:2" x14ac:dyDescent="0.3">
      <c r="A95">
        <v>1590</v>
      </c>
      <c r="B95">
        <v>99.097059000000002</v>
      </c>
    </row>
    <row r="96" spans="1:2" x14ac:dyDescent="0.3">
      <c r="A96">
        <v>1600</v>
      </c>
      <c r="B96">
        <v>99.069627999999994</v>
      </c>
    </row>
    <row r="97" spans="1:2" x14ac:dyDescent="0.3">
      <c r="A97">
        <v>1610</v>
      </c>
      <c r="B97">
        <v>99.136312000000004</v>
      </c>
    </row>
    <row r="98" spans="1:2" x14ac:dyDescent="0.3">
      <c r="A98">
        <v>1620</v>
      </c>
      <c r="B98">
        <v>99.025717999999998</v>
      </c>
    </row>
    <row r="99" spans="1:2" x14ac:dyDescent="0.3">
      <c r="A99">
        <v>1630</v>
      </c>
      <c r="B99">
        <v>99.093599999999995</v>
      </c>
    </row>
    <row r="100" spans="1:2" x14ac:dyDescent="0.3">
      <c r="A100">
        <v>1640</v>
      </c>
      <c r="B100">
        <v>99.064166999999998</v>
      </c>
    </row>
    <row r="101" spans="1:2" x14ac:dyDescent="0.3">
      <c r="A101">
        <v>1650</v>
      </c>
      <c r="B101">
        <v>99.017127000000002</v>
      </c>
    </row>
    <row r="102" spans="1:2" x14ac:dyDescent="0.3">
      <c r="A102">
        <v>1660</v>
      </c>
      <c r="B102">
        <v>99.033171999999993</v>
      </c>
    </row>
    <row r="103" spans="1:2" x14ac:dyDescent="0.3">
      <c r="A103">
        <v>1670</v>
      </c>
      <c r="B103">
        <v>99.042306999999994</v>
      </c>
    </row>
    <row r="104" spans="1:2" x14ac:dyDescent="0.3">
      <c r="A104">
        <v>1680</v>
      </c>
      <c r="B104">
        <v>99.093455000000006</v>
      </c>
    </row>
    <row r="105" spans="1:2" x14ac:dyDescent="0.3">
      <c r="A105">
        <v>1690</v>
      </c>
      <c r="B105">
        <v>99.072879</v>
      </c>
    </row>
    <row r="106" spans="1:2" x14ac:dyDescent="0.3">
      <c r="A106">
        <v>1700</v>
      </c>
      <c r="B106">
        <v>99.153717</v>
      </c>
    </row>
    <row r="107" spans="1:2" x14ac:dyDescent="0.3">
      <c r="A107">
        <v>1710</v>
      </c>
      <c r="B107">
        <v>99.188107000000002</v>
      </c>
    </row>
    <row r="108" spans="1:2" x14ac:dyDescent="0.3">
      <c r="A108">
        <v>1720</v>
      </c>
      <c r="B108">
        <v>99.136089999999996</v>
      </c>
    </row>
    <row r="109" spans="1:2" x14ac:dyDescent="0.3">
      <c r="A109">
        <v>1730</v>
      </c>
      <c r="B109">
        <v>99.149842000000007</v>
      </c>
    </row>
    <row r="110" spans="1:2" x14ac:dyDescent="0.3">
      <c r="A110">
        <v>1740</v>
      </c>
      <c r="B110">
        <v>99.134928000000002</v>
      </c>
    </row>
    <row r="111" spans="1:2" x14ac:dyDescent="0.3">
      <c r="A111">
        <v>1750</v>
      </c>
      <c r="B111">
        <v>99.155467999999999</v>
      </c>
    </row>
    <row r="112" spans="1:2" x14ac:dyDescent="0.3">
      <c r="A112">
        <v>1760</v>
      </c>
      <c r="B112">
        <v>98.998816000000005</v>
      </c>
    </row>
    <row r="113" spans="1:2" x14ac:dyDescent="0.3">
      <c r="A113">
        <v>1770</v>
      </c>
      <c r="B113">
        <v>99.110325000000003</v>
      </c>
    </row>
    <row r="114" spans="1:2" x14ac:dyDescent="0.3">
      <c r="A114">
        <v>1780</v>
      </c>
      <c r="B114">
        <v>99.188985000000002</v>
      </c>
    </row>
    <row r="115" spans="1:2" x14ac:dyDescent="0.3">
      <c r="A115">
        <v>1790</v>
      </c>
      <c r="B115">
        <v>99.205631999999994</v>
      </c>
    </row>
    <row r="116" spans="1:2" x14ac:dyDescent="0.3">
      <c r="A116">
        <v>1800</v>
      </c>
      <c r="B116">
        <v>99.198899999999995</v>
      </c>
    </row>
    <row r="117" spans="1:2" x14ac:dyDescent="0.3">
      <c r="A117">
        <v>1810</v>
      </c>
      <c r="B117">
        <v>99.201677000000004</v>
      </c>
    </row>
    <row r="118" spans="1:2" x14ac:dyDescent="0.3">
      <c r="A118">
        <v>1820</v>
      </c>
      <c r="B118">
        <v>99.274687999999998</v>
      </c>
    </row>
    <row r="119" spans="1:2" x14ac:dyDescent="0.3">
      <c r="A119">
        <v>1830</v>
      </c>
      <c r="B119">
        <v>99.200828999999999</v>
      </c>
    </row>
    <row r="120" spans="1:2" x14ac:dyDescent="0.3">
      <c r="A120">
        <v>1840</v>
      </c>
      <c r="B120">
        <v>99.157043999999999</v>
      </c>
    </row>
    <row r="121" spans="1:2" x14ac:dyDescent="0.3">
      <c r="A121">
        <v>1850</v>
      </c>
      <c r="B121">
        <v>99.172860999999997</v>
      </c>
    </row>
    <row r="122" spans="1:2" x14ac:dyDescent="0.3">
      <c r="A122">
        <v>1860</v>
      </c>
      <c r="B122">
        <v>99.107473999999996</v>
      </c>
    </row>
    <row r="123" spans="1:2" x14ac:dyDescent="0.3">
      <c r="A123">
        <v>1870</v>
      </c>
      <c r="B123">
        <v>99.096097</v>
      </c>
    </row>
    <row r="124" spans="1:2" x14ac:dyDescent="0.3">
      <c r="A124">
        <v>1880</v>
      </c>
      <c r="B124">
        <v>99.133080000000007</v>
      </c>
    </row>
    <row r="125" spans="1:2" x14ac:dyDescent="0.3">
      <c r="A125">
        <v>1890</v>
      </c>
      <c r="B125">
        <v>99.066104999999993</v>
      </c>
    </row>
    <row r="126" spans="1:2" x14ac:dyDescent="0.3">
      <c r="A126">
        <v>1900</v>
      </c>
      <c r="B126">
        <v>99.137798000000004</v>
      </c>
    </row>
    <row r="127" spans="1:2" x14ac:dyDescent="0.3">
      <c r="A127">
        <v>1910</v>
      </c>
      <c r="B127">
        <v>99.163696000000002</v>
      </c>
    </row>
    <row r="128" spans="1:2" x14ac:dyDescent="0.3">
      <c r="A128">
        <v>1920</v>
      </c>
      <c r="B128">
        <v>99.186969000000005</v>
      </c>
    </row>
    <row r="129" spans="1:2" x14ac:dyDescent="0.3">
      <c r="A129">
        <v>1930</v>
      </c>
      <c r="B129">
        <v>99.142887999999999</v>
      </c>
    </row>
    <row r="130" spans="1:2" x14ac:dyDescent="0.3">
      <c r="A130">
        <v>1940</v>
      </c>
      <c r="B130">
        <v>99.162808999999996</v>
      </c>
    </row>
    <row r="131" spans="1:2" x14ac:dyDescent="0.3">
      <c r="A131">
        <v>1950</v>
      </c>
      <c r="B131">
        <v>99.211841000000007</v>
      </c>
    </row>
    <row r="132" spans="1:2" x14ac:dyDescent="0.3">
      <c r="A132">
        <v>1960</v>
      </c>
      <c r="B132">
        <v>99.175916999999998</v>
      </c>
    </row>
    <row r="133" spans="1:2" x14ac:dyDescent="0.3">
      <c r="A133">
        <v>1970</v>
      </c>
      <c r="B133">
        <v>99.159238000000002</v>
      </c>
    </row>
    <row r="134" spans="1:2" x14ac:dyDescent="0.3">
      <c r="A134">
        <v>1980</v>
      </c>
      <c r="B134">
        <v>99.244782999999998</v>
      </c>
    </row>
    <row r="135" spans="1:2" x14ac:dyDescent="0.3">
      <c r="A135">
        <v>1990</v>
      </c>
      <c r="B135">
        <v>99.096090000000004</v>
      </c>
    </row>
    <row r="136" spans="1:2" x14ac:dyDescent="0.3">
      <c r="A136">
        <v>2000</v>
      </c>
      <c r="B136">
        <v>99.088553000000005</v>
      </c>
    </row>
    <row r="137" spans="1:2" x14ac:dyDescent="0.3">
      <c r="A137">
        <v>2010</v>
      </c>
      <c r="B137">
        <v>99.066458999999995</v>
      </c>
    </row>
    <row r="138" spans="1:2" x14ac:dyDescent="0.3">
      <c r="A138">
        <v>2020</v>
      </c>
      <c r="B138">
        <v>99.025020999999995</v>
      </c>
    </row>
    <row r="139" spans="1:2" x14ac:dyDescent="0.3">
      <c r="A139">
        <v>2030</v>
      </c>
      <c r="B139">
        <v>99.081788000000003</v>
      </c>
    </row>
    <row r="140" spans="1:2" x14ac:dyDescent="0.3">
      <c r="A140">
        <v>2040</v>
      </c>
      <c r="B140">
        <v>99.070848999999995</v>
      </c>
    </row>
    <row r="141" spans="1:2" x14ac:dyDescent="0.3">
      <c r="A141">
        <v>2050</v>
      </c>
      <c r="B141">
        <v>99.149398000000005</v>
      </c>
    </row>
    <row r="142" spans="1:2" x14ac:dyDescent="0.3">
      <c r="A142">
        <v>2060</v>
      </c>
      <c r="B142">
        <v>99.157105000000001</v>
      </c>
    </row>
    <row r="143" spans="1:2" x14ac:dyDescent="0.3">
      <c r="A143">
        <v>2070</v>
      </c>
      <c r="B143">
        <v>99.209113000000002</v>
      </c>
    </row>
    <row r="144" spans="1:2" x14ac:dyDescent="0.3">
      <c r="A144">
        <v>2080</v>
      </c>
      <c r="B144">
        <v>99.297242999999995</v>
      </c>
    </row>
    <row r="145" spans="1:2" x14ac:dyDescent="0.3">
      <c r="A145">
        <v>2090</v>
      </c>
      <c r="B145">
        <v>99.291638000000006</v>
      </c>
    </row>
    <row r="146" spans="1:2" x14ac:dyDescent="0.3">
      <c r="A146">
        <v>2100</v>
      </c>
      <c r="B146">
        <v>99.295908999999995</v>
      </c>
    </row>
    <row r="147" spans="1:2" x14ac:dyDescent="0.3">
      <c r="A147">
        <v>2110</v>
      </c>
      <c r="B147">
        <v>99.356519000000006</v>
      </c>
    </row>
    <row r="148" spans="1:2" x14ac:dyDescent="0.3">
      <c r="A148">
        <v>2120</v>
      </c>
      <c r="B148">
        <v>99.337588999999994</v>
      </c>
    </row>
    <row r="149" spans="1:2" x14ac:dyDescent="0.3">
      <c r="A149">
        <v>2130</v>
      </c>
      <c r="B149">
        <v>99.267960000000002</v>
      </c>
    </row>
    <row r="150" spans="1:2" x14ac:dyDescent="0.3">
      <c r="A150">
        <v>2140</v>
      </c>
      <c r="B150">
        <v>99.203226999999998</v>
      </c>
    </row>
    <row r="151" spans="1:2" x14ac:dyDescent="0.3">
      <c r="A151">
        <v>2150</v>
      </c>
      <c r="B151">
        <v>99.114165999999997</v>
      </c>
    </row>
    <row r="152" spans="1:2" x14ac:dyDescent="0.3">
      <c r="A152">
        <v>2160</v>
      </c>
      <c r="B152">
        <v>99.074520000000007</v>
      </c>
    </row>
    <row r="153" spans="1:2" x14ac:dyDescent="0.3">
      <c r="A153">
        <v>2170</v>
      </c>
      <c r="B153">
        <v>99.031921999999994</v>
      </c>
    </row>
    <row r="154" spans="1:2" x14ac:dyDescent="0.3">
      <c r="A154">
        <v>2180</v>
      </c>
      <c r="B154">
        <v>99.098875000000007</v>
      </c>
    </row>
    <row r="155" spans="1:2" x14ac:dyDescent="0.3">
      <c r="A155">
        <v>2190</v>
      </c>
      <c r="B155">
        <v>99.007064999999997</v>
      </c>
    </row>
    <row r="156" spans="1:2" x14ac:dyDescent="0.3">
      <c r="A156">
        <v>2200</v>
      </c>
      <c r="B156">
        <v>99.017062999999993</v>
      </c>
    </row>
    <row r="157" spans="1:2" x14ac:dyDescent="0.3">
      <c r="A157">
        <v>2210</v>
      </c>
      <c r="B157">
        <v>99.044597999999993</v>
      </c>
    </row>
    <row r="158" spans="1:2" x14ac:dyDescent="0.3">
      <c r="A158">
        <v>2220</v>
      </c>
      <c r="B158">
        <v>99.049985000000007</v>
      </c>
    </row>
    <row r="159" spans="1:2" x14ac:dyDescent="0.3">
      <c r="A159">
        <v>2230</v>
      </c>
      <c r="B159">
        <v>99.127526000000003</v>
      </c>
    </row>
    <row r="160" spans="1:2" x14ac:dyDescent="0.3">
      <c r="A160">
        <v>2240</v>
      </c>
      <c r="B160">
        <v>99.216113000000007</v>
      </c>
    </row>
    <row r="161" spans="1:2" x14ac:dyDescent="0.3">
      <c r="A161">
        <v>2250</v>
      </c>
      <c r="B161">
        <v>99.179924</v>
      </c>
    </row>
    <row r="162" spans="1:2" x14ac:dyDescent="0.3">
      <c r="A162">
        <v>2260</v>
      </c>
      <c r="B162">
        <v>99.327394999999996</v>
      </c>
    </row>
    <row r="163" spans="1:2" x14ac:dyDescent="0.3">
      <c r="A163">
        <v>2270</v>
      </c>
      <c r="B163">
        <v>99.331783999999999</v>
      </c>
    </row>
    <row r="164" spans="1:2" x14ac:dyDescent="0.3">
      <c r="A164">
        <v>2280</v>
      </c>
      <c r="B164">
        <v>99.235416999999998</v>
      </c>
    </row>
    <row r="165" spans="1:2" x14ac:dyDescent="0.3">
      <c r="A165">
        <v>2290</v>
      </c>
      <c r="B165">
        <v>99.295820000000006</v>
      </c>
    </row>
    <row r="166" spans="1:2" x14ac:dyDescent="0.3">
      <c r="A166">
        <v>2300</v>
      </c>
      <c r="B166">
        <v>99.247878</v>
      </c>
    </row>
    <row r="167" spans="1:2" x14ac:dyDescent="0.3">
      <c r="A167">
        <v>2310</v>
      </c>
      <c r="B167">
        <v>99.285745000000006</v>
      </c>
    </row>
    <row r="168" spans="1:2" x14ac:dyDescent="0.3">
      <c r="A168">
        <v>2320</v>
      </c>
      <c r="B168">
        <v>99.202079999999995</v>
      </c>
    </row>
    <row r="169" spans="1:2" x14ac:dyDescent="0.3">
      <c r="A169">
        <v>2330</v>
      </c>
      <c r="B169">
        <v>99.272886999999997</v>
      </c>
    </row>
    <row r="170" spans="1:2" x14ac:dyDescent="0.3">
      <c r="A170">
        <v>2340</v>
      </c>
      <c r="B170">
        <v>99.187972000000002</v>
      </c>
    </row>
    <row r="171" spans="1:2" x14ac:dyDescent="0.3">
      <c r="A171">
        <v>2350</v>
      </c>
      <c r="B171">
        <v>99.122069999999994</v>
      </c>
    </row>
    <row r="172" spans="1:2" x14ac:dyDescent="0.3">
      <c r="A172">
        <v>2360</v>
      </c>
      <c r="B172">
        <v>99.030158</v>
      </c>
    </row>
    <row r="173" spans="1:2" x14ac:dyDescent="0.3">
      <c r="A173">
        <v>2370</v>
      </c>
      <c r="B173">
        <v>99.173130999999998</v>
      </c>
    </row>
    <row r="174" spans="1:2" x14ac:dyDescent="0.3">
      <c r="A174">
        <v>2380</v>
      </c>
      <c r="B174">
        <v>99.098438999999999</v>
      </c>
    </row>
    <row r="175" spans="1:2" x14ac:dyDescent="0.3">
      <c r="A175">
        <v>2390</v>
      </c>
      <c r="B175">
        <v>99.050608999999994</v>
      </c>
    </row>
    <row r="176" spans="1:2" x14ac:dyDescent="0.3">
      <c r="A176">
        <v>2400</v>
      </c>
      <c r="B176">
        <v>99.040824000000001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21"/>
  <sheetViews>
    <sheetView zoomScale="75" zoomScaleNormal="75" workbookViewId="0"/>
  </sheetViews>
  <sheetFormatPr defaultColWidth="11.19921875" defaultRowHeight="15.6" x14ac:dyDescent="0.3"/>
  <cols>
    <col min="2" max="2" width="10.796875" customWidth="1"/>
    <col min="3" max="3" width="12.69921875" customWidth="1"/>
    <col min="4" max="4" width="11.796875" customWidth="1"/>
    <col min="5" max="5" width="10.69921875" customWidth="1"/>
    <col min="6" max="6" width="9.19921875" customWidth="1"/>
    <col min="7" max="7" width="10.19921875" customWidth="1"/>
    <col min="14" max="14" width="9.19921875" customWidth="1"/>
    <col min="15" max="15" width="10.19921875" customWidth="1"/>
  </cols>
  <sheetData>
    <row r="1" spans="1:18" ht="19.8" x14ac:dyDescent="0.4">
      <c r="A1" s="10" t="s">
        <v>124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3" spans="1:18" ht="15.6" customHeight="1" x14ac:dyDescent="0.3">
      <c r="A3" s="123" t="s">
        <v>125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</row>
    <row r="4" spans="1:18" x14ac:dyDescent="0.3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</row>
    <row r="5" spans="1:18" x14ac:dyDescent="0.3">
      <c r="A5" s="123"/>
      <c r="B5" s="123"/>
      <c r="C5" s="123"/>
      <c r="D5" s="123"/>
      <c r="E5" s="123"/>
      <c r="F5" s="123"/>
      <c r="G5" s="123"/>
      <c r="H5" s="123"/>
      <c r="I5" s="123"/>
      <c r="J5" s="123"/>
      <c r="K5" s="123"/>
    </row>
    <row r="10" spans="1:18" x14ac:dyDescent="0.3">
      <c r="A10" s="42" t="s">
        <v>20</v>
      </c>
      <c r="B10" s="42" t="s">
        <v>126</v>
      </c>
      <c r="C10" s="42" t="s">
        <v>127</v>
      </c>
      <c r="D10" s="42" t="s">
        <v>128</v>
      </c>
      <c r="E10" s="42" t="s">
        <v>129</v>
      </c>
      <c r="F10" s="42" t="s">
        <v>130</v>
      </c>
      <c r="G10" s="42" t="s">
        <v>131</v>
      </c>
      <c r="H10" s="42" t="s">
        <v>132</v>
      </c>
    </row>
    <row r="11" spans="1:18" x14ac:dyDescent="0.3">
      <c r="A11">
        <v>700</v>
      </c>
      <c r="B11" s="43">
        <v>0.99456509999999998</v>
      </c>
      <c r="C11" s="43">
        <v>0.9962164</v>
      </c>
      <c r="D11" s="43">
        <v>0.99714409999999998</v>
      </c>
      <c r="E11" s="43">
        <v>0.99878549999999999</v>
      </c>
    </row>
    <row r="12" spans="1:18" x14ac:dyDescent="0.3">
      <c r="A12">
        <v>710</v>
      </c>
      <c r="B12" s="43">
        <v>0.99754140000000002</v>
      </c>
      <c r="C12" s="43">
        <v>0.99625319999999995</v>
      </c>
      <c r="D12" s="43">
        <v>0.99560939999999998</v>
      </c>
      <c r="E12" s="43">
        <v>0.99951440000000003</v>
      </c>
    </row>
    <row r="13" spans="1:18" x14ac:dyDescent="0.3">
      <c r="A13">
        <v>720</v>
      </c>
      <c r="B13" s="43">
        <v>0.99740200000000001</v>
      </c>
      <c r="C13" s="43">
        <v>0.99519360000000001</v>
      </c>
      <c r="D13" s="43">
        <v>0.99365230000000004</v>
      </c>
      <c r="E13" s="43">
        <v>0.99961580000000005</v>
      </c>
    </row>
    <row r="14" spans="1:18" x14ac:dyDescent="0.3">
      <c r="A14">
        <v>730</v>
      </c>
      <c r="B14" s="43">
        <v>0.99583739999999998</v>
      </c>
      <c r="C14" s="43">
        <v>0.99390509999999999</v>
      </c>
      <c r="D14" s="43">
        <v>0.99167179999999999</v>
      </c>
      <c r="E14" s="43">
        <v>0.99956299999999998</v>
      </c>
    </row>
    <row r="15" spans="1:18" x14ac:dyDescent="0.3">
      <c r="A15">
        <v>740</v>
      </c>
      <c r="B15" s="43">
        <v>0.99417759999999999</v>
      </c>
      <c r="C15" s="43">
        <v>0.99288410000000005</v>
      </c>
      <c r="D15" s="43">
        <v>0.99047419999999997</v>
      </c>
      <c r="E15" s="43">
        <v>0.99946789999999996</v>
      </c>
    </row>
    <row r="16" spans="1:18" x14ac:dyDescent="0.3">
      <c r="A16">
        <v>750</v>
      </c>
      <c r="B16" s="43">
        <v>0.99282110000000001</v>
      </c>
      <c r="C16" s="43">
        <v>0.99237819999999999</v>
      </c>
      <c r="D16" s="43">
        <v>0.9903556</v>
      </c>
      <c r="E16" s="43">
        <v>0.99930750000000002</v>
      </c>
    </row>
    <row r="17" spans="1:6" x14ac:dyDescent="0.3">
      <c r="A17">
        <v>760</v>
      </c>
      <c r="B17" s="43">
        <v>0.99203180000000002</v>
      </c>
      <c r="C17" s="43">
        <v>0.99223879999999998</v>
      </c>
      <c r="D17" s="43">
        <v>0.99082389999999998</v>
      </c>
      <c r="E17" s="43">
        <v>0.99905480000000002</v>
      </c>
    </row>
    <row r="18" spans="1:6" x14ac:dyDescent="0.3">
      <c r="A18">
        <v>770</v>
      </c>
      <c r="B18" s="43">
        <v>0.99200330000000003</v>
      </c>
      <c r="C18" s="43">
        <v>0.99227880000000002</v>
      </c>
      <c r="D18" s="43">
        <v>0.99154620000000004</v>
      </c>
      <c r="E18" s="43">
        <v>0.99872139999999998</v>
      </c>
    </row>
    <row r="19" spans="1:6" x14ac:dyDescent="0.3">
      <c r="A19">
        <v>780</v>
      </c>
      <c r="B19" s="43">
        <v>0.99251739999999999</v>
      </c>
      <c r="C19" s="43">
        <v>0.99237869999999995</v>
      </c>
      <c r="D19" s="43">
        <v>0.99228110000000003</v>
      </c>
      <c r="E19" s="43">
        <v>0.99838039999999995</v>
      </c>
    </row>
    <row r="20" spans="1:6" x14ac:dyDescent="0.3">
      <c r="A20">
        <v>790</v>
      </c>
      <c r="B20" s="43">
        <v>0.99324080000000003</v>
      </c>
      <c r="C20" s="43">
        <v>0.99247439999999998</v>
      </c>
      <c r="D20" s="43">
        <v>0.99293430000000005</v>
      </c>
      <c r="E20" s="43">
        <v>0.99809610000000004</v>
      </c>
    </row>
    <row r="21" spans="1:6" x14ac:dyDescent="0.3">
      <c r="A21">
        <v>800</v>
      </c>
      <c r="B21" s="43">
        <v>0.99396759999999995</v>
      </c>
      <c r="C21" s="43">
        <v>0.99252790000000002</v>
      </c>
      <c r="D21" s="43">
        <v>0.99342750000000002</v>
      </c>
      <c r="E21" s="43">
        <v>0.99790449999999997</v>
      </c>
    </row>
    <row r="22" spans="1:6" x14ac:dyDescent="0.3">
      <c r="A22">
        <v>810</v>
      </c>
      <c r="B22" s="43">
        <v>0.99462499999999998</v>
      </c>
      <c r="C22" s="43">
        <v>0.99250570000000005</v>
      </c>
      <c r="D22" s="43">
        <v>0.99365409999999998</v>
      </c>
      <c r="E22" s="43">
        <v>0.99780559999999996</v>
      </c>
    </row>
    <row r="23" spans="1:6" x14ac:dyDescent="0.3">
      <c r="A23">
        <v>820</v>
      </c>
      <c r="B23" s="43">
        <v>0.99516400000000005</v>
      </c>
      <c r="C23" s="43">
        <v>0.99236860000000005</v>
      </c>
      <c r="D23" s="43">
        <v>0.99356449999999996</v>
      </c>
      <c r="E23" s="43">
        <v>0.99777439999999995</v>
      </c>
    </row>
    <row r="24" spans="1:6" x14ac:dyDescent="0.3">
      <c r="A24">
        <v>830</v>
      </c>
      <c r="B24" s="43">
        <v>0.99551000000000001</v>
      </c>
      <c r="C24" s="43">
        <v>0.99207279999999998</v>
      </c>
      <c r="D24" s="43">
        <v>0.99320339999999996</v>
      </c>
      <c r="E24" s="43">
        <v>0.99779470000000003</v>
      </c>
    </row>
    <row r="25" spans="1:6" x14ac:dyDescent="0.3">
      <c r="A25">
        <v>840</v>
      </c>
      <c r="B25" s="43">
        <v>0.99553999999999998</v>
      </c>
      <c r="C25" s="43">
        <v>0.99164110000000005</v>
      </c>
      <c r="D25" s="43">
        <v>0.9926682</v>
      </c>
      <c r="E25" s="43">
        <v>0.99785599999999997</v>
      </c>
    </row>
    <row r="26" spans="1:6" x14ac:dyDescent="0.3">
      <c r="A26">
        <v>850</v>
      </c>
      <c r="B26" s="43">
        <v>0.9952164</v>
      </c>
      <c r="C26" s="43">
        <v>0.99114519999999995</v>
      </c>
      <c r="D26" s="43">
        <v>0.99205379999999999</v>
      </c>
      <c r="E26" s="43">
        <v>0.99795160000000005</v>
      </c>
    </row>
    <row r="27" spans="1:6" x14ac:dyDescent="0.3">
      <c r="A27">
        <v>860</v>
      </c>
      <c r="B27" s="43">
        <v>0.99465550000000003</v>
      </c>
      <c r="C27" s="43">
        <v>0.99065979999999998</v>
      </c>
      <c r="D27" s="43">
        <v>0.99141900000000005</v>
      </c>
      <c r="E27" s="43">
        <v>0.99807659999999998</v>
      </c>
    </row>
    <row r="28" spans="1:6" x14ac:dyDescent="0.3">
      <c r="A28">
        <v>870</v>
      </c>
      <c r="B28" s="43">
        <v>0.99400469999999996</v>
      </c>
      <c r="C28" s="43">
        <v>0.99024069999999997</v>
      </c>
      <c r="D28" s="43">
        <v>0.99081010000000003</v>
      </c>
      <c r="E28" s="43">
        <v>0.99822489999999997</v>
      </c>
    </row>
    <row r="29" spans="1:6" x14ac:dyDescent="0.3">
      <c r="A29">
        <v>880</v>
      </c>
      <c r="B29" s="43">
        <v>0.99334169999999999</v>
      </c>
      <c r="C29" s="43">
        <v>0.98991850000000003</v>
      </c>
      <c r="D29" s="43">
        <v>0.99027189999999998</v>
      </c>
      <c r="E29" s="43">
        <v>0.99838879999999997</v>
      </c>
    </row>
    <row r="30" spans="1:6" x14ac:dyDescent="0.3">
      <c r="A30">
        <v>890</v>
      </c>
      <c r="B30" s="43">
        <v>0.9926895</v>
      </c>
      <c r="C30" s="43">
        <v>0.98970329999999995</v>
      </c>
      <c r="D30" s="43">
        <v>0.98983759999999998</v>
      </c>
      <c r="E30" s="43">
        <v>0.99855989999999994</v>
      </c>
    </row>
    <row r="31" spans="1:6" x14ac:dyDescent="0.3">
      <c r="A31">
        <v>900</v>
      </c>
      <c r="B31" s="43">
        <v>0.99206209999999995</v>
      </c>
      <c r="C31" s="43">
        <v>0.98957870000000003</v>
      </c>
      <c r="D31" s="43">
        <v>0.98953440000000004</v>
      </c>
      <c r="E31" s="43">
        <v>0.99872780000000005</v>
      </c>
      <c r="F31" s="96">
        <v>0.97245510000000002</v>
      </c>
    </row>
    <row r="32" spans="1:6" x14ac:dyDescent="0.3">
      <c r="A32">
        <v>910</v>
      </c>
      <c r="B32" s="43">
        <v>0.99147379999999996</v>
      </c>
      <c r="C32" s="43">
        <v>0.98951880000000003</v>
      </c>
      <c r="D32" s="43">
        <v>0.98938440000000005</v>
      </c>
      <c r="E32" s="43">
        <v>0.99887899999999996</v>
      </c>
      <c r="F32" s="96">
        <v>0.98536650000000003</v>
      </c>
    </row>
    <row r="33" spans="1:6" x14ac:dyDescent="0.3">
      <c r="A33">
        <v>920</v>
      </c>
      <c r="B33" s="43">
        <v>0.99094479999999996</v>
      </c>
      <c r="C33" s="43">
        <v>0.98950800000000005</v>
      </c>
      <c r="D33" s="43">
        <v>0.98939750000000004</v>
      </c>
      <c r="E33" s="43">
        <v>0.99899420000000005</v>
      </c>
      <c r="F33" s="96">
        <v>0.99281430000000004</v>
      </c>
    </row>
    <row r="34" spans="1:6" x14ac:dyDescent="0.3">
      <c r="A34">
        <v>930</v>
      </c>
      <c r="B34" s="43">
        <v>0.99050470000000002</v>
      </c>
      <c r="C34" s="43">
        <v>0.98953679999999999</v>
      </c>
      <c r="D34" s="43">
        <v>0.98953919999999995</v>
      </c>
      <c r="E34" s="43">
        <v>0.99905089999999996</v>
      </c>
      <c r="F34" s="96">
        <v>0.99731329999999996</v>
      </c>
    </row>
    <row r="35" spans="1:6" x14ac:dyDescent="0.3">
      <c r="A35">
        <v>940</v>
      </c>
      <c r="B35" s="43">
        <v>0.99017820000000001</v>
      </c>
      <c r="C35" s="43">
        <v>0.98959850000000005</v>
      </c>
      <c r="D35" s="43">
        <v>0.98975360000000001</v>
      </c>
      <c r="E35" s="43">
        <v>0.99902990000000003</v>
      </c>
      <c r="F35" s="96">
        <v>0.99883259999999996</v>
      </c>
    </row>
    <row r="36" spans="1:6" x14ac:dyDescent="0.3">
      <c r="A36">
        <v>950</v>
      </c>
      <c r="B36" s="43">
        <v>0.98997610000000003</v>
      </c>
      <c r="C36" s="43">
        <v>0.98968909999999999</v>
      </c>
      <c r="D36" s="43">
        <v>0.98999590000000004</v>
      </c>
      <c r="E36" s="43">
        <v>0.99892190000000003</v>
      </c>
      <c r="F36" s="96">
        <v>0.99893949999999998</v>
      </c>
    </row>
    <row r="37" spans="1:6" x14ac:dyDescent="0.3">
      <c r="A37">
        <v>960</v>
      </c>
      <c r="B37" s="43">
        <v>0.98989079999999996</v>
      </c>
      <c r="C37" s="43">
        <v>0.9898055</v>
      </c>
      <c r="D37" s="43">
        <v>0.99023709999999998</v>
      </c>
      <c r="E37" s="43">
        <v>0.99873020000000001</v>
      </c>
      <c r="F37" s="96">
        <v>0.99829040000000002</v>
      </c>
    </row>
    <row r="38" spans="1:6" x14ac:dyDescent="0.3">
      <c r="A38">
        <v>970</v>
      </c>
      <c r="B38" s="43">
        <v>0.98989959999999999</v>
      </c>
      <c r="C38" s="43">
        <v>0.98994689999999996</v>
      </c>
      <c r="D38" s="43">
        <v>0.99046109999999998</v>
      </c>
      <c r="E38" s="43">
        <v>0.99846199999999996</v>
      </c>
      <c r="F38" s="96">
        <v>0.99724999999999997</v>
      </c>
    </row>
    <row r="39" spans="1:6" x14ac:dyDescent="0.3">
      <c r="A39">
        <v>980</v>
      </c>
      <c r="B39" s="43">
        <v>0.98997539999999995</v>
      </c>
      <c r="C39" s="43">
        <v>0.99012909999999998</v>
      </c>
      <c r="D39" s="43">
        <v>0.99066419999999999</v>
      </c>
      <c r="E39" s="43">
        <v>0.99811989999999995</v>
      </c>
      <c r="F39" s="96">
        <v>0.99628170000000005</v>
      </c>
    </row>
    <row r="40" spans="1:6" x14ac:dyDescent="0.3">
      <c r="A40">
        <v>990</v>
      </c>
      <c r="B40" s="43">
        <v>0.99009780000000003</v>
      </c>
      <c r="C40" s="43">
        <v>0.99035329999999999</v>
      </c>
      <c r="D40" s="43">
        <v>0.990846</v>
      </c>
      <c r="E40" s="43">
        <v>0.99770230000000004</v>
      </c>
      <c r="F40" s="96">
        <v>0.99555660000000001</v>
      </c>
    </row>
    <row r="41" spans="1:6" x14ac:dyDescent="0.3">
      <c r="A41">
        <v>1000</v>
      </c>
      <c r="B41" s="43">
        <v>0.99025390000000002</v>
      </c>
      <c r="C41" s="43">
        <v>0.99048950000000002</v>
      </c>
      <c r="D41" s="43">
        <v>0.99100460000000001</v>
      </c>
      <c r="E41" s="43">
        <v>0.99720399999999998</v>
      </c>
      <c r="F41" s="96">
        <v>0.99510410000000005</v>
      </c>
    </row>
    <row r="42" spans="1:6" x14ac:dyDescent="0.3">
      <c r="A42">
        <v>1010</v>
      </c>
      <c r="B42" s="43">
        <v>0.9904345</v>
      </c>
      <c r="C42" s="43">
        <v>0.99058729999999995</v>
      </c>
      <c r="D42" s="43">
        <v>0.99113660000000003</v>
      </c>
      <c r="E42" s="43">
        <v>0.99661569999999999</v>
      </c>
      <c r="F42" s="96">
        <v>0.99499899999999997</v>
      </c>
    </row>
    <row r="43" spans="1:6" x14ac:dyDescent="0.3">
      <c r="A43">
        <v>1020</v>
      </c>
      <c r="B43" s="43">
        <v>0.99063290000000004</v>
      </c>
      <c r="C43" s="43">
        <v>0.99066290000000001</v>
      </c>
      <c r="D43" s="43">
        <v>0.99123600000000001</v>
      </c>
      <c r="E43" s="43">
        <v>0.99592829999999999</v>
      </c>
      <c r="F43" s="96">
        <v>0.99526029999999999</v>
      </c>
    </row>
    <row r="44" spans="1:6" x14ac:dyDescent="0.3">
      <c r="A44">
        <v>1030</v>
      </c>
      <c r="B44" s="43">
        <v>0.99084329999999998</v>
      </c>
      <c r="C44" s="43">
        <v>0.99071889999999996</v>
      </c>
      <c r="D44" s="43">
        <v>0.99129330000000004</v>
      </c>
      <c r="E44" s="43">
        <v>0.99513390000000002</v>
      </c>
      <c r="F44" s="96">
        <v>0.9957646</v>
      </c>
    </row>
    <row r="45" spans="1:6" x14ac:dyDescent="0.3">
      <c r="A45">
        <v>1040</v>
      </c>
      <c r="B45" s="43">
        <v>0.99105790000000005</v>
      </c>
      <c r="C45" s="43">
        <v>0.99075429999999998</v>
      </c>
      <c r="D45" s="43">
        <v>0.99129160000000005</v>
      </c>
      <c r="E45" s="43">
        <v>0.99422449999999996</v>
      </c>
      <c r="F45" s="96">
        <v>0.99635589999999996</v>
      </c>
    </row>
    <row r="46" spans="1:6" x14ac:dyDescent="0.3">
      <c r="A46">
        <v>1050</v>
      </c>
      <c r="B46" s="43">
        <v>0.99126270000000005</v>
      </c>
      <c r="C46" s="43">
        <v>0.99076189999999997</v>
      </c>
      <c r="D46" s="43">
        <v>0.9912147</v>
      </c>
      <c r="E46" s="43">
        <v>0.99319239999999998</v>
      </c>
      <c r="F46" s="96">
        <v>0.99693810000000005</v>
      </c>
    </row>
    <row r="47" spans="1:6" x14ac:dyDescent="0.3">
      <c r="A47">
        <v>1060</v>
      </c>
      <c r="B47" s="43">
        <v>0.99144460000000001</v>
      </c>
      <c r="C47" s="43">
        <v>0.99073319999999998</v>
      </c>
      <c r="D47" s="43">
        <v>0.99105799999999999</v>
      </c>
      <c r="E47" s="43">
        <v>0.99203220000000003</v>
      </c>
      <c r="F47" s="96">
        <v>0.99745289999999998</v>
      </c>
    </row>
    <row r="48" spans="1:6" x14ac:dyDescent="0.3">
      <c r="A48">
        <v>1070</v>
      </c>
      <c r="B48" s="43">
        <v>0.99159410000000003</v>
      </c>
      <c r="C48" s="43">
        <v>0.99066560000000004</v>
      </c>
      <c r="D48" s="43">
        <v>0.99083129999999997</v>
      </c>
      <c r="E48" s="43">
        <v>0.99075869999999999</v>
      </c>
      <c r="F48" s="96">
        <v>0.99787550000000003</v>
      </c>
    </row>
    <row r="49" spans="1:6" x14ac:dyDescent="0.3">
      <c r="A49">
        <v>1080</v>
      </c>
      <c r="B49" s="43">
        <v>0.99170510000000001</v>
      </c>
      <c r="C49" s="43">
        <v>0.99056120000000003</v>
      </c>
      <c r="D49" s="43">
        <v>0.99055720000000003</v>
      </c>
      <c r="E49" s="43">
        <v>0.989398</v>
      </c>
      <c r="F49" s="96">
        <v>0.99817599999999995</v>
      </c>
    </row>
    <row r="50" spans="1:6" x14ac:dyDescent="0.3">
      <c r="A50">
        <v>1090</v>
      </c>
      <c r="B50" s="43">
        <v>0.99177499999999996</v>
      </c>
      <c r="C50" s="43">
        <v>0.99042430000000004</v>
      </c>
      <c r="D50" s="43">
        <v>0.99026150000000002</v>
      </c>
      <c r="E50" s="43">
        <v>0.98797829999999998</v>
      </c>
      <c r="F50" s="96">
        <v>0.99831179999999997</v>
      </c>
    </row>
    <row r="51" spans="1:6" x14ac:dyDescent="0.3">
      <c r="A51">
        <v>1100</v>
      </c>
      <c r="B51" s="43">
        <v>0.9918034</v>
      </c>
      <c r="C51" s="43">
        <v>0.99025989999999997</v>
      </c>
      <c r="D51" s="43">
        <v>0.98996229999999996</v>
      </c>
      <c r="E51" s="43">
        <v>0.98655360000000003</v>
      </c>
      <c r="F51" s="96">
        <v>0.99826300000000001</v>
      </c>
    </row>
    <row r="52" spans="1:6" x14ac:dyDescent="0.3">
      <c r="A52">
        <v>1110</v>
      </c>
      <c r="B52" s="43">
        <v>0.99179260000000002</v>
      </c>
      <c r="C52" s="43">
        <v>0.99007420000000002</v>
      </c>
      <c r="D52" s="43">
        <v>0.98966580000000004</v>
      </c>
      <c r="F52" s="96">
        <v>0.99805849999999996</v>
      </c>
    </row>
    <row r="53" spans="1:6" x14ac:dyDescent="0.3">
      <c r="A53">
        <v>1120</v>
      </c>
      <c r="B53" s="43">
        <v>0.99174660000000003</v>
      </c>
      <c r="C53" s="43">
        <v>0.98987599999999998</v>
      </c>
      <c r="D53" s="43">
        <v>0.98937399999999998</v>
      </c>
      <c r="F53" s="96">
        <v>0.99775100000000005</v>
      </c>
    </row>
    <row r="54" spans="1:6" x14ac:dyDescent="0.3">
      <c r="A54">
        <v>1130</v>
      </c>
      <c r="B54" s="43">
        <v>0.99167050000000001</v>
      </c>
      <c r="C54" s="43">
        <v>0.98967190000000005</v>
      </c>
      <c r="D54" s="43">
        <v>0.98908910000000005</v>
      </c>
      <c r="F54" s="96">
        <v>0.99739069999999996</v>
      </c>
    </row>
    <row r="55" spans="1:6" x14ac:dyDescent="0.3">
      <c r="A55">
        <v>1140</v>
      </c>
      <c r="B55" s="43">
        <v>0.99156849999999996</v>
      </c>
      <c r="C55" s="43">
        <v>0.98946639999999997</v>
      </c>
      <c r="D55" s="43">
        <v>0.9888131</v>
      </c>
      <c r="F55" s="96">
        <v>0.99700840000000002</v>
      </c>
    </row>
    <row r="56" spans="1:6" x14ac:dyDescent="0.3">
      <c r="A56">
        <v>1150</v>
      </c>
      <c r="B56" s="43">
        <v>0.99144480000000001</v>
      </c>
      <c r="C56" s="43">
        <v>0.989263</v>
      </c>
      <c r="D56" s="43">
        <v>0.98854850000000005</v>
      </c>
      <c r="F56" s="96">
        <v>0.99662729999999999</v>
      </c>
    </row>
    <row r="57" spans="1:6" x14ac:dyDescent="0.3">
      <c r="A57">
        <v>1160</v>
      </c>
      <c r="B57" s="43">
        <v>0.99130269999999998</v>
      </c>
      <c r="C57" s="43">
        <v>0.98906450000000001</v>
      </c>
      <c r="D57" s="43">
        <v>0.98829889999999998</v>
      </c>
      <c r="F57" s="96">
        <v>0.99627259999999995</v>
      </c>
    </row>
    <row r="58" spans="1:6" x14ac:dyDescent="0.3">
      <c r="A58">
        <v>1170</v>
      </c>
      <c r="B58" s="43">
        <v>0.99114519999999995</v>
      </c>
      <c r="C58" s="43">
        <v>0.98887290000000005</v>
      </c>
      <c r="D58" s="43">
        <v>0.98806919999999998</v>
      </c>
      <c r="F58" s="96">
        <v>0.99597550000000001</v>
      </c>
    </row>
    <row r="59" spans="1:6" x14ac:dyDescent="0.3">
      <c r="A59">
        <v>1180</v>
      </c>
      <c r="B59" s="43">
        <v>0.99097449999999998</v>
      </c>
      <c r="C59" s="43">
        <v>0.98869010000000002</v>
      </c>
      <c r="D59" s="43">
        <v>0.98786350000000001</v>
      </c>
      <c r="F59" s="96">
        <v>0.99576370000000003</v>
      </c>
    </row>
    <row r="60" spans="1:6" x14ac:dyDescent="0.3">
      <c r="A60">
        <v>1190</v>
      </c>
      <c r="B60" s="43">
        <v>0.99079269999999997</v>
      </c>
      <c r="C60" s="43">
        <v>0.98851770000000005</v>
      </c>
      <c r="D60" s="43">
        <v>0.98768239999999996</v>
      </c>
      <c r="F60" s="96">
        <v>0.99565409999999999</v>
      </c>
    </row>
    <row r="61" spans="1:6" x14ac:dyDescent="0.3">
      <c r="A61">
        <v>1200</v>
      </c>
      <c r="B61" s="43">
        <v>0.99060119999999996</v>
      </c>
      <c r="C61" s="43">
        <v>0.98835709999999999</v>
      </c>
      <c r="D61" s="43">
        <v>0.9875256</v>
      </c>
      <c r="F61" s="96">
        <v>0.99564569999999997</v>
      </c>
    </row>
    <row r="62" spans="1:6" x14ac:dyDescent="0.3">
      <c r="A62">
        <v>1210</v>
      </c>
      <c r="B62" s="43">
        <v>0.99040150000000005</v>
      </c>
      <c r="C62" s="43">
        <v>0.98820949999999996</v>
      </c>
      <c r="D62" s="43">
        <v>0.98739129999999997</v>
      </c>
      <c r="F62" s="96">
        <v>0.995722</v>
      </c>
    </row>
    <row r="63" spans="1:6" x14ac:dyDescent="0.3">
      <c r="A63">
        <v>1220</v>
      </c>
      <c r="B63" s="43">
        <v>0.99019469999999998</v>
      </c>
      <c r="C63" s="43">
        <v>0.98807529999999999</v>
      </c>
      <c r="D63" s="43">
        <v>0.98727600000000004</v>
      </c>
      <c r="F63" s="96">
        <v>0.99587079999999994</v>
      </c>
    </row>
    <row r="64" spans="1:6" x14ac:dyDescent="0.3">
      <c r="A64">
        <v>1230</v>
      </c>
      <c r="B64" s="43">
        <v>0.98998240000000004</v>
      </c>
      <c r="C64" s="43">
        <v>0.98795429999999995</v>
      </c>
      <c r="D64" s="43">
        <v>0.98717390000000005</v>
      </c>
      <c r="F64" s="96">
        <v>0.99608459999999999</v>
      </c>
    </row>
    <row r="65" spans="1:6" x14ac:dyDescent="0.3">
      <c r="A65">
        <v>1240</v>
      </c>
      <c r="B65" s="43">
        <v>0.98976580000000003</v>
      </c>
      <c r="C65" s="43">
        <v>0.98784609999999995</v>
      </c>
      <c r="D65" s="43">
        <v>0.98709210000000003</v>
      </c>
      <c r="F65" s="96">
        <v>0.99635830000000003</v>
      </c>
    </row>
    <row r="66" spans="1:6" x14ac:dyDescent="0.3">
      <c r="A66">
        <v>1250</v>
      </c>
      <c r="B66" s="43">
        <v>0.98954589999999998</v>
      </c>
      <c r="C66" s="43">
        <v>0.98775009999999996</v>
      </c>
      <c r="D66" s="43">
        <v>0.98704749999999997</v>
      </c>
      <c r="F66" s="96">
        <v>0.9966796</v>
      </c>
    </row>
    <row r="67" spans="1:6" x14ac:dyDescent="0.3">
      <c r="A67">
        <v>1260</v>
      </c>
      <c r="B67" s="43">
        <v>0.98932350000000002</v>
      </c>
      <c r="C67" s="43">
        <v>0.98766580000000004</v>
      </c>
      <c r="D67" s="43">
        <v>0.98704380000000003</v>
      </c>
      <c r="F67" s="96">
        <v>0.99703010000000003</v>
      </c>
    </row>
    <row r="68" spans="1:6" x14ac:dyDescent="0.3">
      <c r="A68">
        <v>1270</v>
      </c>
      <c r="B68" s="43">
        <v>0.98909930000000001</v>
      </c>
      <c r="C68" s="43">
        <v>0.98759260000000004</v>
      </c>
      <c r="D68" s="43">
        <v>0.98707469999999997</v>
      </c>
      <c r="F68" s="96">
        <v>0.99739149999999999</v>
      </c>
    </row>
    <row r="69" spans="1:6" x14ac:dyDescent="0.3">
      <c r="A69">
        <v>1280</v>
      </c>
      <c r="B69" s="43">
        <v>0.98887380000000003</v>
      </c>
      <c r="C69" s="43">
        <v>0.98753000000000002</v>
      </c>
      <c r="D69" s="43">
        <v>0.98713220000000002</v>
      </c>
      <c r="F69" s="96">
        <v>0.99774689999999999</v>
      </c>
    </row>
    <row r="70" spans="1:6" x14ac:dyDescent="0.3">
      <c r="A70">
        <v>1290</v>
      </c>
      <c r="B70" s="43">
        <v>0.98864759999999996</v>
      </c>
      <c r="C70" s="43">
        <v>0.9874773</v>
      </c>
      <c r="D70" s="43">
        <v>0.98720949999999996</v>
      </c>
      <c r="F70" s="96">
        <v>0.9980829</v>
      </c>
    </row>
    <row r="71" spans="1:6" x14ac:dyDescent="0.3">
      <c r="A71">
        <v>1300</v>
      </c>
      <c r="B71" s="43">
        <v>0.98842110000000005</v>
      </c>
      <c r="C71" s="43">
        <v>0.98743389999999998</v>
      </c>
      <c r="D71" s="43">
        <v>0.98730010000000001</v>
      </c>
      <c r="F71" s="96">
        <v>0.99839299999999997</v>
      </c>
    </row>
    <row r="72" spans="1:6" x14ac:dyDescent="0.3">
      <c r="A72">
        <v>1310</v>
      </c>
      <c r="B72" s="43">
        <v>0.98819480000000004</v>
      </c>
      <c r="C72" s="43">
        <v>0.98739920000000003</v>
      </c>
      <c r="D72" s="43">
        <v>0.98739809999999995</v>
      </c>
      <c r="F72" s="96">
        <v>0.99867209999999995</v>
      </c>
    </row>
    <row r="73" spans="1:6" x14ac:dyDescent="0.3">
      <c r="A73">
        <v>1320</v>
      </c>
      <c r="B73" s="43">
        <v>0.98796910000000004</v>
      </c>
      <c r="C73" s="43">
        <v>0.98737280000000005</v>
      </c>
      <c r="D73" s="43">
        <v>0.98749969999999998</v>
      </c>
      <c r="F73" s="96">
        <v>0.99891370000000002</v>
      </c>
    </row>
    <row r="74" spans="1:6" x14ac:dyDescent="0.3">
      <c r="A74">
        <v>1330</v>
      </c>
      <c r="B74" s="43">
        <v>0.98774439999999997</v>
      </c>
      <c r="C74" s="43">
        <v>0.98735399999999995</v>
      </c>
      <c r="D74" s="43">
        <v>0.98760269999999994</v>
      </c>
      <c r="F74" s="96">
        <v>0.99910949999999998</v>
      </c>
    </row>
    <row r="75" spans="1:6" x14ac:dyDescent="0.3">
      <c r="A75">
        <v>1340</v>
      </c>
      <c r="B75" s="43">
        <v>0.98752099999999998</v>
      </c>
      <c r="C75" s="43">
        <v>0.98734239999999995</v>
      </c>
      <c r="D75" s="43">
        <v>0.98770530000000001</v>
      </c>
      <c r="F75" s="96">
        <v>0.99925030000000004</v>
      </c>
    </row>
    <row r="76" spans="1:6" x14ac:dyDescent="0.3">
      <c r="A76">
        <v>1350</v>
      </c>
      <c r="B76" s="43">
        <v>0.9872995</v>
      </c>
      <c r="C76" s="43">
        <v>0.98733749999999998</v>
      </c>
      <c r="D76" s="43">
        <v>0.98780639999999997</v>
      </c>
      <c r="F76" s="96">
        <v>0.9993341</v>
      </c>
    </row>
    <row r="77" spans="1:6" x14ac:dyDescent="0.3">
      <c r="A77">
        <v>1360</v>
      </c>
      <c r="B77" s="43">
        <v>0.98708019999999996</v>
      </c>
      <c r="C77" s="43">
        <v>0.98733890000000002</v>
      </c>
      <c r="D77" s="43">
        <v>0.98790489999999997</v>
      </c>
      <c r="F77" s="96">
        <v>0.999363</v>
      </c>
    </row>
    <row r="78" spans="1:6" x14ac:dyDescent="0.3">
      <c r="A78">
        <v>1370</v>
      </c>
      <c r="B78" s="43">
        <v>0.98686359999999995</v>
      </c>
      <c r="C78" s="43">
        <v>0.9873461</v>
      </c>
      <c r="D78" s="43">
        <v>0.98800030000000005</v>
      </c>
      <c r="F78" s="96">
        <v>0.99934109999999998</v>
      </c>
    </row>
    <row r="79" spans="1:6" x14ac:dyDescent="0.3">
      <c r="A79">
        <v>1380</v>
      </c>
      <c r="B79" s="43">
        <v>0.98665029999999998</v>
      </c>
      <c r="C79" s="43">
        <v>0.98735879999999998</v>
      </c>
      <c r="D79" s="43">
        <v>0.98809179999999996</v>
      </c>
      <c r="F79" s="96">
        <v>0.99927449999999995</v>
      </c>
    </row>
    <row r="80" spans="1:6" x14ac:dyDescent="0.3">
      <c r="A80">
        <v>1390</v>
      </c>
      <c r="B80" s="43">
        <v>0.98644080000000001</v>
      </c>
      <c r="C80" s="43">
        <v>0.98737680000000005</v>
      </c>
      <c r="D80" s="43">
        <v>0.98817900000000003</v>
      </c>
      <c r="F80" s="96">
        <v>0.99916959999999999</v>
      </c>
    </row>
    <row r="81" spans="1:6" x14ac:dyDescent="0.3">
      <c r="A81">
        <v>1400</v>
      </c>
      <c r="B81" s="43">
        <v>0.9862358</v>
      </c>
      <c r="C81" s="43">
        <v>0.98739980000000005</v>
      </c>
      <c r="D81" s="43">
        <v>0.98826150000000001</v>
      </c>
      <c r="F81" s="96">
        <v>0.99903140000000001</v>
      </c>
    </row>
    <row r="82" spans="1:6" x14ac:dyDescent="0.3">
      <c r="A82">
        <v>1410</v>
      </c>
      <c r="B82" s="43">
        <v>0.98603600000000002</v>
      </c>
      <c r="C82" s="43">
        <v>0.98742759999999996</v>
      </c>
      <c r="D82" s="43">
        <v>0.98833899999999997</v>
      </c>
      <c r="F82" s="96">
        <v>0.99886549999999996</v>
      </c>
    </row>
    <row r="83" spans="1:6" x14ac:dyDescent="0.3">
      <c r="A83">
        <v>1420</v>
      </c>
      <c r="B83" s="43">
        <v>0.98584210000000005</v>
      </c>
      <c r="C83" s="43">
        <v>0.98746</v>
      </c>
      <c r="D83" s="43">
        <v>0.98841120000000005</v>
      </c>
      <c r="F83" s="96">
        <v>0.9986775</v>
      </c>
    </row>
    <row r="84" spans="1:6" x14ac:dyDescent="0.3">
      <c r="A84">
        <v>1430</v>
      </c>
      <c r="B84" s="43">
        <v>0.98565449999999999</v>
      </c>
      <c r="C84" s="43">
        <v>0.98749690000000001</v>
      </c>
      <c r="D84" s="43">
        <v>0.98847819999999997</v>
      </c>
      <c r="F84" s="96">
        <v>0.99847280000000005</v>
      </c>
    </row>
    <row r="85" spans="1:6" x14ac:dyDescent="0.3">
      <c r="A85">
        <v>1440</v>
      </c>
      <c r="B85" s="43">
        <v>0.98547399999999996</v>
      </c>
      <c r="C85" s="43">
        <v>0.98753829999999998</v>
      </c>
      <c r="D85" s="43">
        <v>0.9885408</v>
      </c>
      <c r="F85" s="96">
        <v>0.9982569</v>
      </c>
    </row>
    <row r="86" spans="1:6" x14ac:dyDescent="0.3">
      <c r="A86">
        <v>1450</v>
      </c>
      <c r="B86" s="43">
        <v>0.98530099999999998</v>
      </c>
      <c r="C86" s="43">
        <v>0.98758409999999996</v>
      </c>
      <c r="D86" s="43">
        <v>0.98859960000000002</v>
      </c>
      <c r="F86" s="96">
        <v>0.99803560000000002</v>
      </c>
    </row>
    <row r="87" spans="1:6" x14ac:dyDescent="0.3">
      <c r="A87">
        <v>1460</v>
      </c>
      <c r="B87" s="43">
        <v>0.98513620000000002</v>
      </c>
      <c r="C87" s="43">
        <v>0.98763409999999996</v>
      </c>
      <c r="D87" s="43">
        <v>0.98865510000000001</v>
      </c>
      <c r="F87" s="96">
        <v>0.99781419999999998</v>
      </c>
    </row>
    <row r="88" spans="1:6" x14ac:dyDescent="0.3">
      <c r="A88">
        <v>1470</v>
      </c>
      <c r="B88" s="43">
        <v>0.98498050000000004</v>
      </c>
      <c r="C88" s="43">
        <v>0.98768840000000002</v>
      </c>
      <c r="D88" s="43">
        <v>0.98870800000000003</v>
      </c>
      <c r="F88" s="96">
        <v>0.99759750000000003</v>
      </c>
    </row>
    <row r="89" spans="1:6" x14ac:dyDescent="0.3">
      <c r="A89">
        <v>1480</v>
      </c>
      <c r="B89" s="43">
        <v>0.9848344</v>
      </c>
      <c r="C89" s="43">
        <v>0.98774700000000004</v>
      </c>
      <c r="D89" s="43">
        <v>0.98875849999999998</v>
      </c>
      <c r="F89" s="96">
        <v>0.99739169999999999</v>
      </c>
    </row>
    <row r="90" spans="1:6" x14ac:dyDescent="0.3">
      <c r="A90">
        <v>1490</v>
      </c>
      <c r="B90" s="43">
        <v>0.98469879999999999</v>
      </c>
      <c r="C90" s="43">
        <v>0.98780979999999996</v>
      </c>
      <c r="D90" s="43">
        <v>0.98880699999999999</v>
      </c>
      <c r="F90" s="96">
        <v>0.99720549999999997</v>
      </c>
    </row>
    <row r="91" spans="1:6" x14ac:dyDescent="0.3">
      <c r="A91">
        <v>1500</v>
      </c>
      <c r="B91" s="43">
        <v>0.98457439999999996</v>
      </c>
      <c r="C91" s="43">
        <v>0.98787689999999995</v>
      </c>
      <c r="D91" s="43">
        <v>0.98885400000000001</v>
      </c>
      <c r="F91" s="96">
        <v>0.9970523</v>
      </c>
    </row>
    <row r="92" spans="1:6" x14ac:dyDescent="0.3">
      <c r="A92">
        <v>1510</v>
      </c>
      <c r="B92" s="43">
        <v>0.98446210000000001</v>
      </c>
      <c r="C92" s="43">
        <v>0.9879483</v>
      </c>
      <c r="D92" s="43">
        <v>0.98889990000000005</v>
      </c>
      <c r="F92" s="96">
        <v>0.99694559999999999</v>
      </c>
    </row>
    <row r="93" spans="1:6" x14ac:dyDescent="0.3">
      <c r="A93">
        <v>1520</v>
      </c>
      <c r="B93" s="43">
        <v>0.98436270000000003</v>
      </c>
      <c r="C93" s="43">
        <v>0.98802400000000001</v>
      </c>
      <c r="D93" s="43">
        <v>0.98894490000000002</v>
      </c>
      <c r="F93" s="96">
        <v>0.99689260000000002</v>
      </c>
    </row>
    <row r="94" spans="1:6" x14ac:dyDescent="0.3">
      <c r="A94">
        <v>1530</v>
      </c>
      <c r="B94" s="43">
        <v>0.98427719999999996</v>
      </c>
      <c r="C94" s="43">
        <v>0.98810410000000004</v>
      </c>
      <c r="D94" s="43">
        <v>0.98898949999999997</v>
      </c>
      <c r="F94" s="96">
        <v>0.99689039999999995</v>
      </c>
    </row>
    <row r="95" spans="1:6" x14ac:dyDescent="0.3">
      <c r="A95">
        <v>1540</v>
      </c>
      <c r="B95" s="43">
        <v>0.98420620000000003</v>
      </c>
      <c r="C95" s="43">
        <v>0.98818870000000003</v>
      </c>
      <c r="D95" s="43">
        <v>0.98903410000000003</v>
      </c>
      <c r="F95" s="96">
        <v>0.99692990000000004</v>
      </c>
    </row>
    <row r="96" spans="1:6" x14ac:dyDescent="0.3">
      <c r="A96">
        <v>1550</v>
      </c>
      <c r="B96" s="43">
        <v>0.98415079999999999</v>
      </c>
      <c r="C96" s="43">
        <v>0.98827790000000004</v>
      </c>
      <c r="D96" s="43">
        <v>0.98907929999999999</v>
      </c>
      <c r="F96" s="96">
        <v>0.997</v>
      </c>
    </row>
    <row r="97" spans="1:6" x14ac:dyDescent="0.3">
      <c r="A97">
        <v>1560</v>
      </c>
      <c r="B97" s="43">
        <v>0.98411159999999998</v>
      </c>
      <c r="C97" s="43">
        <v>0.98837169999999996</v>
      </c>
      <c r="D97" s="43">
        <v>0.98912549999999999</v>
      </c>
      <c r="F97" s="96">
        <v>0.99709320000000001</v>
      </c>
    </row>
    <row r="98" spans="1:6" x14ac:dyDescent="0.3">
      <c r="A98">
        <v>1570</v>
      </c>
      <c r="B98" s="43">
        <v>0.98408949999999995</v>
      </c>
      <c r="C98" s="43">
        <v>0.98847030000000002</v>
      </c>
      <c r="D98" s="43">
        <v>0.98917350000000004</v>
      </c>
      <c r="F98" s="96">
        <v>0.99720509999999996</v>
      </c>
    </row>
    <row r="99" spans="1:6" x14ac:dyDescent="0.3">
      <c r="A99">
        <v>1580</v>
      </c>
      <c r="B99" s="43">
        <v>0.98408510000000005</v>
      </c>
      <c r="C99" s="43">
        <v>0.98857349999999999</v>
      </c>
      <c r="D99" s="43">
        <v>0.9892244</v>
      </c>
      <c r="F99" s="96">
        <v>0.99733320000000003</v>
      </c>
    </row>
    <row r="100" spans="1:6" x14ac:dyDescent="0.3">
      <c r="A100">
        <v>1590</v>
      </c>
      <c r="B100" s="43">
        <v>0.98409860000000005</v>
      </c>
      <c r="C100" s="43">
        <v>0.98868120000000004</v>
      </c>
      <c r="D100" s="43">
        <v>0.98927949999999998</v>
      </c>
      <c r="F100" s="96">
        <v>0.99747589999999997</v>
      </c>
    </row>
    <row r="101" spans="1:6" x14ac:dyDescent="0.3">
      <c r="A101">
        <v>1600</v>
      </c>
      <c r="B101" s="43">
        <v>0.98412999999999995</v>
      </c>
      <c r="C101" s="43">
        <v>0.98879300000000003</v>
      </c>
      <c r="D101" s="43">
        <v>0.98934</v>
      </c>
      <c r="F101" s="96">
        <v>0.99763279999999999</v>
      </c>
    </row>
    <row r="102" spans="1:6" x14ac:dyDescent="0.3">
      <c r="A102">
        <v>1610</v>
      </c>
      <c r="B102" s="43">
        <v>0.98417960000000004</v>
      </c>
      <c r="C102" s="43">
        <v>0.98890849999999997</v>
      </c>
      <c r="D102" s="43">
        <v>0.98940669999999997</v>
      </c>
      <c r="F102" s="96">
        <v>0.99780230000000003</v>
      </c>
    </row>
    <row r="103" spans="1:6" x14ac:dyDescent="0.3">
      <c r="A103">
        <v>1620</v>
      </c>
      <c r="B103" s="43">
        <v>0.98424739999999999</v>
      </c>
      <c r="C103" s="43">
        <v>0.9890274</v>
      </c>
      <c r="D103" s="43">
        <v>0.98948040000000004</v>
      </c>
      <c r="F103" s="96">
        <v>0.99798050000000005</v>
      </c>
    </row>
    <row r="104" spans="1:6" x14ac:dyDescent="0.3">
      <c r="A104">
        <v>1630</v>
      </c>
      <c r="B104" s="43">
        <v>0.98433340000000003</v>
      </c>
      <c r="C104" s="43">
        <v>0.98914939999999996</v>
      </c>
      <c r="D104" s="43">
        <v>0.98956169999999999</v>
      </c>
      <c r="F104" s="96">
        <v>0.99816229999999995</v>
      </c>
    </row>
    <row r="105" spans="1:6" x14ac:dyDescent="0.3">
      <c r="A105">
        <v>1640</v>
      </c>
      <c r="B105" s="43">
        <v>0.98443760000000002</v>
      </c>
      <c r="C105" s="43">
        <v>0.98927419999999999</v>
      </c>
      <c r="D105" s="43">
        <v>0.98965040000000004</v>
      </c>
      <c r="F105" s="96">
        <v>0.99834140000000005</v>
      </c>
    </row>
    <row r="106" spans="1:6" x14ac:dyDescent="0.3">
      <c r="A106">
        <v>1650</v>
      </c>
      <c r="B106" s="43">
        <v>0.98455990000000004</v>
      </c>
      <c r="C106" s="43">
        <v>0.98940139999999999</v>
      </c>
      <c r="D106" s="43">
        <v>0.9897456</v>
      </c>
      <c r="F106" s="96">
        <v>0.9985096</v>
      </c>
    </row>
    <row r="107" spans="1:6" x14ac:dyDescent="0.3">
      <c r="A107">
        <v>1660</v>
      </c>
      <c r="B107" s="43">
        <v>0.98470020000000003</v>
      </c>
      <c r="C107" s="43">
        <v>0.98953069999999999</v>
      </c>
      <c r="D107" s="43">
        <v>0.989846</v>
      </c>
      <c r="F107" s="96">
        <v>0.99865559999999998</v>
      </c>
    </row>
    <row r="108" spans="1:6" x14ac:dyDescent="0.3">
      <c r="A108">
        <v>1670</v>
      </c>
      <c r="B108" s="43">
        <v>0.98485829999999996</v>
      </c>
      <c r="C108" s="43">
        <v>0.98966180000000004</v>
      </c>
      <c r="D108" s="43">
        <v>0.98994979999999999</v>
      </c>
      <c r="F108" s="96">
        <v>0.9987663</v>
      </c>
    </row>
    <row r="109" spans="1:6" x14ac:dyDescent="0.3">
      <c r="A109">
        <v>1680</v>
      </c>
      <c r="B109" s="43">
        <v>0.98503410000000002</v>
      </c>
      <c r="C109" s="43">
        <v>0.98979430000000002</v>
      </c>
      <c r="D109" s="43">
        <v>0.99005520000000002</v>
      </c>
      <c r="F109" s="96">
        <v>0.99882859999999996</v>
      </c>
    </row>
    <row r="110" spans="1:6" x14ac:dyDescent="0.3">
      <c r="A110">
        <v>1690</v>
      </c>
      <c r="B110" s="43">
        <v>0.98522710000000002</v>
      </c>
      <c r="C110" s="43">
        <v>0.98992769999999997</v>
      </c>
      <c r="D110" s="43">
        <v>0.99016090000000001</v>
      </c>
      <c r="F110" s="96">
        <v>0.99882950000000004</v>
      </c>
    </row>
    <row r="111" spans="1:6" x14ac:dyDescent="0.3">
      <c r="A111">
        <v>1700</v>
      </c>
      <c r="B111" s="43">
        <v>0.98543709999999995</v>
      </c>
      <c r="C111" s="43">
        <v>0.99006179999999999</v>
      </c>
      <c r="D111" s="43">
        <v>0.99026610000000004</v>
      </c>
      <c r="F111" s="96">
        <v>0.99875899999999995</v>
      </c>
    </row>
    <row r="112" spans="1:6" x14ac:dyDescent="0.3">
      <c r="A112">
        <v>1710</v>
      </c>
      <c r="B112" s="43">
        <v>0.98566370000000003</v>
      </c>
      <c r="C112" s="43">
        <v>0.99019590000000002</v>
      </c>
      <c r="D112" s="43">
        <v>0.99037059999999999</v>
      </c>
      <c r="F112" s="96">
        <v>0.99861489999999997</v>
      </c>
    </row>
    <row r="113" spans="1:6" x14ac:dyDescent="0.3">
      <c r="A113">
        <v>1720</v>
      </c>
      <c r="B113" s="43">
        <v>0.98590549999999999</v>
      </c>
      <c r="C113" s="43">
        <v>0.99032969999999998</v>
      </c>
      <c r="D113" s="43">
        <v>0.99047450000000004</v>
      </c>
      <c r="F113" s="96">
        <v>0.99840410000000002</v>
      </c>
    </row>
    <row r="114" spans="1:6" x14ac:dyDescent="0.3">
      <c r="A114">
        <v>1730</v>
      </c>
      <c r="B114" s="43">
        <v>0.9861605</v>
      </c>
      <c r="C114" s="43">
        <v>0.99046259999999997</v>
      </c>
      <c r="D114" s="43">
        <v>0.99057779999999995</v>
      </c>
      <c r="F114" s="96">
        <v>0.99813479999999999</v>
      </c>
    </row>
    <row r="115" spans="1:6" x14ac:dyDescent="0.3">
      <c r="A115">
        <v>1740</v>
      </c>
      <c r="B115" s="43">
        <v>0.98642649999999998</v>
      </c>
      <c r="C115" s="43">
        <v>0.99059399999999997</v>
      </c>
      <c r="D115" s="43">
        <v>0.99068060000000002</v>
      </c>
      <c r="F115" s="96">
        <v>0.99781450000000005</v>
      </c>
    </row>
    <row r="116" spans="1:6" x14ac:dyDescent="0.3">
      <c r="A116">
        <v>1750</v>
      </c>
      <c r="B116" s="43">
        <v>0.9867011</v>
      </c>
      <c r="C116" s="43">
        <v>0.99072320000000003</v>
      </c>
      <c r="D116" s="43">
        <v>0.99078290000000002</v>
      </c>
      <c r="F116" s="96">
        <v>0.99744379999999999</v>
      </c>
    </row>
    <row r="117" spans="1:6" x14ac:dyDescent="0.3">
      <c r="A117">
        <v>1760</v>
      </c>
      <c r="B117" s="43">
        <v>0.98698209999999997</v>
      </c>
      <c r="C117" s="43">
        <v>0.99084950000000005</v>
      </c>
      <c r="D117" s="43">
        <v>0.9908846</v>
      </c>
      <c r="F117" s="96">
        <v>0.99697029999999998</v>
      </c>
    </row>
    <row r="118" spans="1:6" x14ac:dyDescent="0.3">
      <c r="A118">
        <v>1770</v>
      </c>
      <c r="B118" s="43">
        <v>0.98726729999999996</v>
      </c>
      <c r="C118" s="43">
        <v>0.99097190000000002</v>
      </c>
      <c r="D118" s="43">
        <v>0.99098569999999997</v>
      </c>
      <c r="F118" s="96">
        <v>0.99634449999999997</v>
      </c>
    </row>
    <row r="119" spans="1:6" x14ac:dyDescent="0.3">
      <c r="A119">
        <v>1780</v>
      </c>
      <c r="B119" s="43">
        <v>0.98755420000000005</v>
      </c>
      <c r="C119" s="43">
        <v>0.99108969999999996</v>
      </c>
      <c r="D119" s="43">
        <v>0.99108629999999998</v>
      </c>
      <c r="F119" s="96">
        <v>0.99555629999999995</v>
      </c>
    </row>
    <row r="120" spans="1:6" x14ac:dyDescent="0.3">
      <c r="A120">
        <v>1790</v>
      </c>
      <c r="B120" s="43">
        <v>0.98784090000000002</v>
      </c>
      <c r="C120" s="43">
        <v>0.99120229999999998</v>
      </c>
      <c r="D120" s="43">
        <v>0.99118620000000002</v>
      </c>
      <c r="F120" s="96">
        <v>0.99461849999999996</v>
      </c>
    </row>
    <row r="121" spans="1:6" x14ac:dyDescent="0.3">
      <c r="A121">
        <v>1800</v>
      </c>
      <c r="B121" s="43">
        <v>0.98812529999999998</v>
      </c>
      <c r="C121" s="43">
        <v>0.99130969999999996</v>
      </c>
      <c r="D121" s="43">
        <v>0.99128539999999998</v>
      </c>
      <c r="F121" s="96">
        <v>0.99355230000000005</v>
      </c>
    </row>
  </sheetData>
  <mergeCells count="2">
    <mergeCell ref="A1:R1"/>
    <mergeCell ref="A3:K5"/>
  </mergeCells>
  <pageMargins left="0.7" right="0.7" top="0.75" bottom="0.75" header="0.51180555555555496" footer="0.51180555555555496"/>
  <pageSetup firstPageNumber="0" orientation="portrait" horizontalDpi="300" verticalDpi="300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207"/>
  <sheetViews>
    <sheetView zoomScale="70" zoomScaleNormal="70" workbookViewId="0">
      <selection activeCell="J59" sqref="J59"/>
    </sheetView>
  </sheetViews>
  <sheetFormatPr defaultColWidth="11.19921875" defaultRowHeight="15.6" x14ac:dyDescent="0.3"/>
  <cols>
    <col min="1" max="1" width="8.5" customWidth="1"/>
    <col min="2" max="2" width="9.296875" customWidth="1"/>
    <col min="3" max="3" width="8.796875" customWidth="1"/>
  </cols>
  <sheetData>
    <row r="1" spans="1:17" ht="19.8" x14ac:dyDescent="0.4">
      <c r="A1" s="12" t="s">
        <v>133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3">
      <c r="A2" s="6"/>
      <c r="B2" s="6"/>
      <c r="C2" s="6"/>
      <c r="E2" s="6"/>
      <c r="F2" s="6"/>
      <c r="G2" s="6"/>
    </row>
    <row r="3" spans="1:17" x14ac:dyDescent="0.3">
      <c r="A3" s="6"/>
      <c r="B3" s="6"/>
      <c r="C3" s="6"/>
      <c r="E3" s="19"/>
    </row>
    <row r="4" spans="1:17" ht="28.8" x14ac:dyDescent="0.3">
      <c r="A4" s="89" t="s">
        <v>20</v>
      </c>
      <c r="B4" s="97" t="s">
        <v>134</v>
      </c>
      <c r="C4" s="97" t="s">
        <v>135</v>
      </c>
      <c r="E4" s="34"/>
      <c r="F4" s="91"/>
    </row>
    <row r="5" spans="1:17" x14ac:dyDescent="0.3">
      <c r="A5" s="98">
        <v>380</v>
      </c>
      <c r="B5" s="94">
        <v>0.82197920000000002</v>
      </c>
      <c r="C5" s="43">
        <v>0</v>
      </c>
      <c r="E5" s="94"/>
    </row>
    <row r="6" spans="1:17" x14ac:dyDescent="0.3">
      <c r="A6" s="98">
        <v>390</v>
      </c>
      <c r="B6" s="94">
        <v>0.85450369999999998</v>
      </c>
      <c r="C6" s="43">
        <v>0</v>
      </c>
      <c r="E6" s="94"/>
    </row>
    <row r="7" spans="1:17" x14ac:dyDescent="0.3">
      <c r="A7" s="98">
        <v>400</v>
      </c>
      <c r="B7" s="94">
        <v>0.88718070000000004</v>
      </c>
      <c r="C7" s="43">
        <v>0</v>
      </c>
      <c r="E7" s="94"/>
    </row>
    <row r="8" spans="1:17" x14ac:dyDescent="0.3">
      <c r="A8" s="98">
        <v>410</v>
      </c>
      <c r="B8" s="94">
        <v>0.91250430000000005</v>
      </c>
      <c r="C8" s="43">
        <v>0</v>
      </c>
      <c r="E8" s="94"/>
    </row>
    <row r="9" spans="1:17" x14ac:dyDescent="0.3">
      <c r="A9" s="98">
        <v>420</v>
      </c>
      <c r="B9" s="94">
        <v>0.93098519999999996</v>
      </c>
      <c r="C9" s="43">
        <v>0</v>
      </c>
      <c r="E9" s="94"/>
    </row>
    <row r="10" spans="1:17" x14ac:dyDescent="0.3">
      <c r="A10" s="98">
        <v>430</v>
      </c>
      <c r="B10" s="94">
        <v>0.9434188</v>
      </c>
      <c r="C10" s="43">
        <v>0</v>
      </c>
      <c r="E10" s="94"/>
    </row>
    <row r="11" spans="1:17" x14ac:dyDescent="0.3">
      <c r="A11" s="98">
        <v>440</v>
      </c>
      <c r="B11" s="94">
        <v>0.95123919999999995</v>
      </c>
      <c r="C11" s="43">
        <v>0</v>
      </c>
      <c r="E11" s="94"/>
    </row>
    <row r="12" spans="1:17" x14ac:dyDescent="0.3">
      <c r="A12" s="98">
        <v>450</v>
      </c>
      <c r="B12" s="94">
        <v>0.95738610000000002</v>
      </c>
      <c r="C12" s="43">
        <v>0</v>
      </c>
      <c r="E12" s="94"/>
    </row>
    <row r="13" spans="1:17" x14ac:dyDescent="0.3">
      <c r="A13" s="98">
        <v>460</v>
      </c>
      <c r="B13" s="94">
        <v>0.96078180000000002</v>
      </c>
      <c r="C13" s="43">
        <v>0</v>
      </c>
      <c r="E13" s="94"/>
    </row>
    <row r="14" spans="1:17" x14ac:dyDescent="0.3">
      <c r="A14" s="98">
        <v>470</v>
      </c>
      <c r="B14" s="94">
        <v>0.96273129999999996</v>
      </c>
      <c r="C14" s="43">
        <v>0</v>
      </c>
      <c r="E14" s="94"/>
    </row>
    <row r="15" spans="1:17" x14ac:dyDescent="0.3">
      <c r="A15" s="98">
        <v>480</v>
      </c>
      <c r="B15" s="94">
        <v>0.96437130000000004</v>
      </c>
      <c r="C15" s="43">
        <v>0</v>
      </c>
      <c r="E15" s="94"/>
    </row>
    <row r="16" spans="1:17" x14ac:dyDescent="0.3">
      <c r="A16" s="98">
        <v>490</v>
      </c>
      <c r="B16" s="94">
        <v>0.96527640000000003</v>
      </c>
      <c r="C16" s="43">
        <v>0.56999999999999995</v>
      </c>
      <c r="E16" s="94"/>
    </row>
    <row r="17" spans="1:5" x14ac:dyDescent="0.3">
      <c r="A17" s="98">
        <v>500</v>
      </c>
      <c r="B17" s="94">
        <v>0.96552090000000002</v>
      </c>
      <c r="C17" s="43">
        <v>0.62249880000000002</v>
      </c>
      <c r="E17" s="94"/>
    </row>
    <row r="18" spans="1:5" x14ac:dyDescent="0.3">
      <c r="A18" s="98">
        <v>510</v>
      </c>
      <c r="B18" s="94">
        <v>0.96504190000000001</v>
      </c>
      <c r="C18" s="43">
        <v>0.62249880000000002</v>
      </c>
      <c r="E18" s="94"/>
    </row>
    <row r="19" spans="1:5" x14ac:dyDescent="0.3">
      <c r="A19" s="98">
        <v>520</v>
      </c>
      <c r="B19" s="94">
        <v>0.96422790000000003</v>
      </c>
      <c r="C19" s="43">
        <v>0.66528940000000003</v>
      </c>
      <c r="E19" s="94"/>
    </row>
    <row r="20" spans="1:5" x14ac:dyDescent="0.3">
      <c r="A20" s="98">
        <v>530</v>
      </c>
      <c r="B20" s="94">
        <v>0.96371850000000003</v>
      </c>
      <c r="C20" s="43">
        <v>0.73493779999999997</v>
      </c>
      <c r="E20" s="94"/>
    </row>
    <row r="21" spans="1:5" x14ac:dyDescent="0.3">
      <c r="A21" s="98">
        <v>540</v>
      </c>
      <c r="B21" s="94">
        <v>0.96334209999999998</v>
      </c>
      <c r="C21" s="43">
        <v>0.78726640000000003</v>
      </c>
      <c r="E21" s="94"/>
    </row>
    <row r="22" spans="1:5" x14ac:dyDescent="0.3">
      <c r="A22" s="98">
        <v>550</v>
      </c>
      <c r="B22" s="94">
        <v>0.9634123</v>
      </c>
      <c r="C22" s="43">
        <v>0.82622620000000002</v>
      </c>
      <c r="E22" s="94"/>
    </row>
    <row r="23" spans="1:5" x14ac:dyDescent="0.3">
      <c r="A23" s="98">
        <v>560</v>
      </c>
      <c r="B23" s="94">
        <v>0.96218049999999999</v>
      </c>
      <c r="C23" s="43">
        <v>0.85595730000000003</v>
      </c>
      <c r="E23" s="94"/>
    </row>
    <row r="24" spans="1:5" x14ac:dyDescent="0.3">
      <c r="A24" s="98">
        <v>570</v>
      </c>
      <c r="B24" s="94">
        <v>0.96072139999999995</v>
      </c>
      <c r="C24" s="43">
        <v>0.8789283</v>
      </c>
      <c r="E24" s="94"/>
    </row>
    <row r="25" spans="1:5" x14ac:dyDescent="0.3">
      <c r="A25" s="98">
        <v>580</v>
      </c>
      <c r="B25" s="94">
        <v>0.95904</v>
      </c>
      <c r="C25" s="43">
        <v>0.89702130000000002</v>
      </c>
      <c r="E25" s="94"/>
    </row>
    <row r="26" spans="1:5" x14ac:dyDescent="0.3">
      <c r="A26" s="98">
        <v>590</v>
      </c>
      <c r="B26" s="94">
        <v>0.95852720000000002</v>
      </c>
      <c r="C26" s="43">
        <v>0.91143249999999998</v>
      </c>
      <c r="E26" s="94"/>
    </row>
    <row r="27" spans="1:5" x14ac:dyDescent="0.3">
      <c r="A27" s="98">
        <v>600</v>
      </c>
      <c r="B27" s="94">
        <v>0.95753840000000001</v>
      </c>
      <c r="C27" s="43">
        <v>0.92281060000000004</v>
      </c>
      <c r="E27" s="94"/>
    </row>
    <row r="28" spans="1:5" x14ac:dyDescent="0.3">
      <c r="A28" s="98">
        <v>610</v>
      </c>
      <c r="B28" s="94">
        <v>0.95730349999999997</v>
      </c>
      <c r="C28" s="43">
        <v>0.93240299999999998</v>
      </c>
      <c r="E28" s="94"/>
    </row>
    <row r="29" spans="1:5" x14ac:dyDescent="0.3">
      <c r="A29" s="98">
        <v>620</v>
      </c>
      <c r="B29" s="94">
        <v>0.95721440000000002</v>
      </c>
      <c r="C29" s="43">
        <v>0.94040100000000004</v>
      </c>
      <c r="E29" s="94"/>
    </row>
    <row r="30" spans="1:5" x14ac:dyDescent="0.3">
      <c r="A30" s="98">
        <v>630</v>
      </c>
      <c r="B30" s="94">
        <v>0.95712699999999995</v>
      </c>
      <c r="C30" s="43">
        <v>0.94679500000000005</v>
      </c>
      <c r="E30" s="94"/>
    </row>
    <row r="31" spans="1:5" x14ac:dyDescent="0.3">
      <c r="A31" s="98">
        <v>640</v>
      </c>
      <c r="B31" s="94">
        <v>0.95711570000000001</v>
      </c>
      <c r="C31" s="43">
        <v>0.95247210000000004</v>
      </c>
      <c r="E31" s="94"/>
    </row>
    <row r="32" spans="1:5" x14ac:dyDescent="0.3">
      <c r="A32" s="98">
        <v>650</v>
      </c>
      <c r="B32" s="94">
        <v>0.9572349</v>
      </c>
      <c r="C32" s="43">
        <v>0.95718749999999997</v>
      </c>
      <c r="E32" s="94"/>
    </row>
    <row r="33" spans="1:5" x14ac:dyDescent="0.3">
      <c r="A33" s="98">
        <v>660</v>
      </c>
      <c r="B33" s="94">
        <v>0.9568295</v>
      </c>
      <c r="C33" s="43">
        <v>0.96143840000000003</v>
      </c>
      <c r="E33" s="94"/>
    </row>
    <row r="34" spans="1:5" x14ac:dyDescent="0.3">
      <c r="A34" s="98">
        <v>670</v>
      </c>
      <c r="B34" s="94">
        <v>0.95661810000000003</v>
      </c>
      <c r="C34" s="43">
        <v>0.9647078</v>
      </c>
      <c r="E34" s="94"/>
    </row>
    <row r="35" spans="1:5" x14ac:dyDescent="0.3">
      <c r="A35" s="98">
        <v>680</v>
      </c>
      <c r="B35" s="94">
        <v>0.95588340000000005</v>
      </c>
      <c r="C35" s="43">
        <v>0.96726809999999996</v>
      </c>
      <c r="E35" s="94"/>
    </row>
    <row r="36" spans="1:5" x14ac:dyDescent="0.3">
      <c r="A36" s="98">
        <v>690</v>
      </c>
      <c r="B36" s="94">
        <v>0.9557215</v>
      </c>
      <c r="C36" s="43">
        <v>0.96943829999999998</v>
      </c>
      <c r="E36" s="94"/>
    </row>
    <row r="37" spans="1:5" x14ac:dyDescent="0.3">
      <c r="A37" s="98">
        <v>700</v>
      </c>
      <c r="B37" s="94">
        <v>0.95393559999999999</v>
      </c>
      <c r="C37" s="43">
        <v>0.97090109999999996</v>
      </c>
      <c r="E37" s="94"/>
    </row>
    <row r="38" spans="1:5" x14ac:dyDescent="0.3">
      <c r="A38" s="98">
        <v>710</v>
      </c>
      <c r="B38" s="94">
        <v>0.95205490000000004</v>
      </c>
      <c r="C38" s="43">
        <v>0.97220189999999995</v>
      </c>
      <c r="E38" s="94"/>
    </row>
    <row r="39" spans="1:5" x14ac:dyDescent="0.3">
      <c r="A39" s="98">
        <v>720</v>
      </c>
      <c r="B39" s="94">
        <v>0.9509069</v>
      </c>
      <c r="C39" s="43">
        <v>0.97323210000000004</v>
      </c>
      <c r="E39" s="94"/>
    </row>
    <row r="40" spans="1:5" x14ac:dyDescent="0.3">
      <c r="A40" s="98">
        <v>730</v>
      </c>
      <c r="B40" s="94">
        <v>0.95141379999999998</v>
      </c>
      <c r="C40" s="43">
        <v>0.97422869999999995</v>
      </c>
      <c r="E40" s="94"/>
    </row>
    <row r="41" spans="1:5" x14ac:dyDescent="0.3">
      <c r="A41" s="98">
        <v>740</v>
      </c>
      <c r="B41" s="94">
        <v>0.95171280000000003</v>
      </c>
      <c r="C41" s="43">
        <v>0.97490840000000001</v>
      </c>
      <c r="E41" s="94"/>
    </row>
    <row r="42" spans="1:5" x14ac:dyDescent="0.3">
      <c r="A42" s="98">
        <v>750</v>
      </c>
      <c r="B42" s="94">
        <v>0.95260940000000005</v>
      </c>
      <c r="C42" s="43">
        <v>0.97578750000000003</v>
      </c>
      <c r="E42" s="94"/>
    </row>
    <row r="43" spans="1:5" x14ac:dyDescent="0.3">
      <c r="A43" s="98">
        <v>760</v>
      </c>
      <c r="B43" s="94">
        <v>0.95300119999999999</v>
      </c>
      <c r="C43" s="43">
        <v>0.97616780000000003</v>
      </c>
      <c r="E43" s="94"/>
    </row>
    <row r="44" spans="1:5" x14ac:dyDescent="0.3">
      <c r="A44" s="98">
        <v>770</v>
      </c>
      <c r="B44" s="94">
        <v>0.95345539999999995</v>
      </c>
      <c r="C44" s="43">
        <v>0.9770643</v>
      </c>
      <c r="E44" s="94"/>
    </row>
    <row r="45" spans="1:5" x14ac:dyDescent="0.3">
      <c r="A45" s="98">
        <v>780</v>
      </c>
      <c r="B45" s="94">
        <v>0.95395960000000002</v>
      </c>
      <c r="C45" s="43">
        <v>0.97757629999999995</v>
      </c>
      <c r="E45" s="94"/>
    </row>
    <row r="46" spans="1:5" x14ac:dyDescent="0.3">
      <c r="A46" s="98">
        <v>790</v>
      </c>
      <c r="B46" s="94">
        <v>0.95474709999999996</v>
      </c>
      <c r="C46" s="43">
        <v>0.97811079999999995</v>
      </c>
      <c r="E46" s="94"/>
    </row>
    <row r="47" spans="1:5" x14ac:dyDescent="0.3">
      <c r="A47" s="98">
        <v>800</v>
      </c>
      <c r="B47" s="94">
        <v>0.9553123</v>
      </c>
      <c r="C47" s="43">
        <v>0.97866980000000003</v>
      </c>
      <c r="E47" s="94"/>
    </row>
    <row r="48" spans="1:5" x14ac:dyDescent="0.3">
      <c r="A48" s="98">
        <v>810</v>
      </c>
      <c r="B48" s="94">
        <v>0.95781070000000001</v>
      </c>
      <c r="C48" s="43">
        <v>0.97927489999999995</v>
      </c>
      <c r="E48" s="94"/>
    </row>
    <row r="49" spans="1:5" x14ac:dyDescent="0.3">
      <c r="A49" s="98">
        <v>820</v>
      </c>
      <c r="B49" s="94">
        <v>0.9594608</v>
      </c>
      <c r="C49" s="43">
        <v>0.97915680000000005</v>
      </c>
      <c r="E49" s="94"/>
    </row>
    <row r="50" spans="1:5" x14ac:dyDescent="0.3">
      <c r="A50" s="98">
        <v>830</v>
      </c>
      <c r="B50" s="94">
        <v>0.95965540000000005</v>
      </c>
      <c r="C50" s="43">
        <v>0.97907829999999996</v>
      </c>
      <c r="E50" s="94"/>
    </row>
    <row r="51" spans="1:5" x14ac:dyDescent="0.3">
      <c r="A51" s="98">
        <v>840</v>
      </c>
      <c r="B51" s="94">
        <v>0.95971039999999996</v>
      </c>
      <c r="C51" s="43">
        <v>0.9796802</v>
      </c>
      <c r="E51" s="94"/>
    </row>
    <row r="52" spans="1:5" x14ac:dyDescent="0.3">
      <c r="A52" s="98">
        <v>850</v>
      </c>
      <c r="B52" s="94">
        <v>0.96118610000000004</v>
      </c>
      <c r="C52" s="43">
        <v>0.97994870000000001</v>
      </c>
      <c r="E52" s="94"/>
    </row>
    <row r="53" spans="1:5" x14ac:dyDescent="0.3">
      <c r="A53" s="98">
        <v>860</v>
      </c>
      <c r="B53" s="94">
        <v>0.96310969999999996</v>
      </c>
      <c r="C53" s="43">
        <v>0.97983120000000001</v>
      </c>
      <c r="E53" s="94"/>
    </row>
    <row r="54" spans="1:5" x14ac:dyDescent="0.3">
      <c r="A54" s="98">
        <v>870</v>
      </c>
      <c r="B54" s="94">
        <v>0.96342130000000004</v>
      </c>
      <c r="C54" s="43">
        <v>0.98030379999999995</v>
      </c>
      <c r="E54" s="94"/>
    </row>
    <row r="55" spans="1:5" x14ac:dyDescent="0.3">
      <c r="A55" s="98">
        <v>880</v>
      </c>
      <c r="B55" s="94">
        <v>0.96466470000000004</v>
      </c>
      <c r="C55" s="43">
        <v>0.98057609999999995</v>
      </c>
      <c r="E55" s="94"/>
    </row>
    <row r="56" spans="1:5" x14ac:dyDescent="0.3">
      <c r="A56" s="98">
        <v>890</v>
      </c>
      <c r="B56" s="94">
        <v>0.9651111</v>
      </c>
      <c r="C56" s="43">
        <v>0.98070029999999997</v>
      </c>
      <c r="E56" s="94"/>
    </row>
    <row r="57" spans="1:5" x14ac:dyDescent="0.3">
      <c r="A57" s="98">
        <v>900</v>
      </c>
      <c r="B57" s="94">
        <v>0.96605379999999996</v>
      </c>
      <c r="C57" s="43">
        <v>0.98171679999999995</v>
      </c>
      <c r="E57" s="94"/>
    </row>
    <row r="58" spans="1:5" x14ac:dyDescent="0.3">
      <c r="A58" s="98">
        <v>910</v>
      </c>
      <c r="B58" s="94">
        <v>0.96636730000000004</v>
      </c>
      <c r="C58" s="43">
        <v>0.98057589999999994</v>
      </c>
      <c r="E58" s="94"/>
    </row>
    <row r="59" spans="1:5" x14ac:dyDescent="0.3">
      <c r="A59" s="98">
        <v>920</v>
      </c>
      <c r="B59" s="94">
        <v>0.96655789999999997</v>
      </c>
      <c r="C59" s="43">
        <v>0.98080239999999996</v>
      </c>
      <c r="E59" s="94"/>
    </row>
    <row r="60" spans="1:5" x14ac:dyDescent="0.3">
      <c r="A60" s="98">
        <v>930</v>
      </c>
      <c r="B60" s="94">
        <v>0.96713700000000002</v>
      </c>
      <c r="C60" s="43">
        <v>0.98132359999999996</v>
      </c>
      <c r="E60" s="94"/>
    </row>
    <row r="61" spans="1:5" x14ac:dyDescent="0.3">
      <c r="A61" s="98">
        <v>940</v>
      </c>
      <c r="B61" s="94">
        <v>0.96787730000000005</v>
      </c>
      <c r="C61" s="43">
        <v>0.98094429999999999</v>
      </c>
      <c r="E61" s="94"/>
    </row>
    <row r="62" spans="1:5" x14ac:dyDescent="0.3">
      <c r="A62" s="98">
        <v>950</v>
      </c>
      <c r="B62" s="94">
        <v>0.96847229999999995</v>
      </c>
      <c r="C62" s="43">
        <v>0.98103569999999995</v>
      </c>
      <c r="E62" s="94"/>
    </row>
    <row r="63" spans="1:5" x14ac:dyDescent="0.3">
      <c r="A63" s="98">
        <v>960</v>
      </c>
      <c r="B63" s="94">
        <v>0.96881119999999998</v>
      </c>
      <c r="C63" s="43">
        <v>0.98097610000000002</v>
      </c>
      <c r="E63" s="94"/>
    </row>
    <row r="64" spans="1:5" x14ac:dyDescent="0.3">
      <c r="A64" s="98">
        <v>970</v>
      </c>
      <c r="B64" s="94">
        <v>0.96902659999999996</v>
      </c>
      <c r="C64" s="43">
        <v>0.98111479999999995</v>
      </c>
      <c r="E64" s="94"/>
    </row>
    <row r="65" spans="1:5" x14ac:dyDescent="0.3">
      <c r="A65" s="98">
        <v>980</v>
      </c>
      <c r="B65" s="94">
        <v>0.96932969999999996</v>
      </c>
      <c r="C65" s="43">
        <v>0.98109239999999998</v>
      </c>
      <c r="E65" s="94"/>
    </row>
    <row r="66" spans="1:5" x14ac:dyDescent="0.3">
      <c r="A66" s="98">
        <v>990</v>
      </c>
      <c r="B66" s="94">
        <v>0.96970160000000005</v>
      </c>
      <c r="C66" s="43">
        <v>0.98113740000000005</v>
      </c>
      <c r="E66" s="94"/>
    </row>
    <row r="67" spans="1:5" x14ac:dyDescent="0.3">
      <c r="A67" s="98">
        <v>1000</v>
      </c>
      <c r="B67" s="94">
        <v>0.97014219999999995</v>
      </c>
      <c r="C67" s="43">
        <v>0.98118139999999998</v>
      </c>
      <c r="E67" s="94"/>
    </row>
    <row r="68" spans="1:5" x14ac:dyDescent="0.3">
      <c r="A68" s="98">
        <v>1010</v>
      </c>
      <c r="B68" s="94">
        <v>0.97059340000000005</v>
      </c>
      <c r="C68" s="43">
        <v>0.98134399999999999</v>
      </c>
      <c r="E68" s="94"/>
    </row>
    <row r="69" spans="1:5" x14ac:dyDescent="0.3">
      <c r="A69" s="98">
        <v>1020</v>
      </c>
      <c r="B69" s="94">
        <v>0.97098010000000001</v>
      </c>
      <c r="C69" s="43">
        <v>0.9814657</v>
      </c>
      <c r="E69" s="94"/>
    </row>
    <row r="70" spans="1:5" x14ac:dyDescent="0.3">
      <c r="A70" s="98">
        <v>1030</v>
      </c>
      <c r="B70" s="94">
        <v>0.97152070000000001</v>
      </c>
      <c r="C70" s="43">
        <v>0.98144310000000001</v>
      </c>
      <c r="E70" s="94"/>
    </row>
    <row r="71" spans="1:5" x14ac:dyDescent="0.3">
      <c r="A71" s="98">
        <v>1040</v>
      </c>
      <c r="B71" s="94">
        <v>0.97209769999999995</v>
      </c>
      <c r="C71" s="43">
        <v>0.98113039999999996</v>
      </c>
      <c r="E71" s="94"/>
    </row>
    <row r="72" spans="1:5" x14ac:dyDescent="0.3">
      <c r="A72" s="98">
        <v>1050</v>
      </c>
      <c r="B72" s="94">
        <v>0.97245380000000003</v>
      </c>
      <c r="C72" s="43">
        <v>0.98152269999999997</v>
      </c>
      <c r="E72" s="94"/>
    </row>
    <row r="73" spans="1:5" x14ac:dyDescent="0.3">
      <c r="A73" s="98">
        <v>1060</v>
      </c>
      <c r="B73" s="94">
        <v>0.97267429999999999</v>
      </c>
      <c r="C73" s="43">
        <v>0.98165049999999998</v>
      </c>
      <c r="E73" s="94"/>
    </row>
    <row r="74" spans="1:5" x14ac:dyDescent="0.3">
      <c r="A74" s="98">
        <v>1070</v>
      </c>
      <c r="B74" s="94">
        <v>0.97290120000000002</v>
      </c>
      <c r="C74" s="43">
        <v>0.98149989999999998</v>
      </c>
      <c r="E74" s="94"/>
    </row>
    <row r="75" spans="1:5" x14ac:dyDescent="0.3">
      <c r="A75" s="98">
        <v>1080</v>
      </c>
      <c r="B75" s="94">
        <v>0.97338619999999998</v>
      </c>
      <c r="C75" s="43">
        <v>0.98138590000000003</v>
      </c>
      <c r="E75" s="94"/>
    </row>
    <row r="76" spans="1:5" x14ac:dyDescent="0.3">
      <c r="A76" s="98">
        <v>1090</v>
      </c>
      <c r="B76" s="94">
        <v>0.97370350000000006</v>
      </c>
      <c r="C76" s="43">
        <v>0.98148749999999996</v>
      </c>
      <c r="E76" s="94"/>
    </row>
    <row r="77" spans="1:5" x14ac:dyDescent="0.3">
      <c r="A77" s="98">
        <v>1100</v>
      </c>
      <c r="B77" s="94">
        <v>0.9740065</v>
      </c>
      <c r="C77" s="43">
        <v>0.98120110000000005</v>
      </c>
      <c r="E77" s="94"/>
    </row>
    <row r="78" spans="1:5" x14ac:dyDescent="0.3">
      <c r="A78" s="98">
        <v>1110</v>
      </c>
      <c r="B78" s="94">
        <v>0.97434180000000004</v>
      </c>
      <c r="C78" s="43">
        <v>0.98124270000000002</v>
      </c>
      <c r="E78" s="94"/>
    </row>
    <row r="79" spans="1:5" x14ac:dyDescent="0.3">
      <c r="A79" s="98">
        <v>1120</v>
      </c>
      <c r="B79" s="94">
        <v>0.97456010000000004</v>
      </c>
      <c r="C79" s="43">
        <v>0.98113490000000003</v>
      </c>
      <c r="E79" s="94"/>
    </row>
    <row r="80" spans="1:5" x14ac:dyDescent="0.3">
      <c r="A80" s="98">
        <v>1130</v>
      </c>
      <c r="B80" s="94">
        <v>0.97496470000000002</v>
      </c>
      <c r="C80" s="43">
        <v>0.98124230000000001</v>
      </c>
      <c r="E80" s="94"/>
    </row>
    <row r="81" spans="1:5" x14ac:dyDescent="0.3">
      <c r="A81" s="98">
        <v>1140</v>
      </c>
      <c r="B81" s="94">
        <v>0.97538170000000002</v>
      </c>
      <c r="C81" s="43">
        <v>0.98149779999999998</v>
      </c>
      <c r="E81" s="94"/>
    </row>
    <row r="82" spans="1:5" x14ac:dyDescent="0.3">
      <c r="A82" s="98">
        <v>1150</v>
      </c>
      <c r="B82" s="94">
        <v>0.97565329999999995</v>
      </c>
      <c r="C82" s="43">
        <v>0.98162039999999995</v>
      </c>
      <c r="E82" s="94"/>
    </row>
    <row r="83" spans="1:5" x14ac:dyDescent="0.3">
      <c r="A83" s="98">
        <v>1160</v>
      </c>
      <c r="B83" s="94">
        <v>0.97578600000000004</v>
      </c>
      <c r="C83" s="43">
        <v>0.98137920000000001</v>
      </c>
      <c r="E83" s="94"/>
    </row>
    <row r="84" spans="1:5" x14ac:dyDescent="0.3">
      <c r="A84" s="98">
        <v>1170</v>
      </c>
      <c r="B84" s="94">
        <v>0.97609880000000004</v>
      </c>
      <c r="C84" s="43">
        <v>0.98109559999999996</v>
      </c>
      <c r="E84" s="94"/>
    </row>
    <row r="85" spans="1:5" x14ac:dyDescent="0.3">
      <c r="A85" s="98">
        <v>1180</v>
      </c>
      <c r="B85" s="94">
        <v>0.97632319999999995</v>
      </c>
      <c r="C85" s="43">
        <v>0.98115090000000005</v>
      </c>
      <c r="E85" s="94"/>
    </row>
    <row r="86" spans="1:5" x14ac:dyDescent="0.3">
      <c r="A86" s="98">
        <v>1190</v>
      </c>
      <c r="B86" s="94">
        <v>0.97642569999999995</v>
      </c>
      <c r="C86" s="43">
        <v>0.98133230000000005</v>
      </c>
      <c r="E86" s="94"/>
    </row>
    <row r="87" spans="1:5" x14ac:dyDescent="0.3">
      <c r="A87" s="98">
        <v>1200</v>
      </c>
      <c r="B87" s="94">
        <v>0.97680210000000001</v>
      </c>
      <c r="C87" s="43">
        <v>0.98173560000000004</v>
      </c>
      <c r="E87" s="94"/>
    </row>
    <row r="88" spans="1:5" x14ac:dyDescent="0.3">
      <c r="A88" s="98">
        <v>1210</v>
      </c>
      <c r="B88" s="94">
        <v>0.97707089999999996</v>
      </c>
      <c r="C88" s="43">
        <v>0.98099270000000005</v>
      </c>
      <c r="E88" s="94"/>
    </row>
    <row r="89" spans="1:5" x14ac:dyDescent="0.3">
      <c r="A89" s="98">
        <v>1220</v>
      </c>
      <c r="B89" s="94">
        <v>0.97707580000000005</v>
      </c>
      <c r="C89" s="43">
        <v>0.98090940000000004</v>
      </c>
      <c r="E89" s="94"/>
    </row>
    <row r="90" spans="1:5" x14ac:dyDescent="0.3">
      <c r="A90" s="98">
        <v>1230</v>
      </c>
      <c r="B90" s="94">
        <v>0.97755069999999999</v>
      </c>
      <c r="C90" s="43">
        <v>0.98075570000000001</v>
      </c>
      <c r="E90" s="94"/>
    </row>
    <row r="91" spans="1:5" x14ac:dyDescent="0.3">
      <c r="A91" s="98">
        <v>1240</v>
      </c>
      <c r="B91" s="94">
        <v>0.97797029999999996</v>
      </c>
      <c r="C91" s="43">
        <v>0.98123990000000005</v>
      </c>
      <c r="E91" s="94"/>
    </row>
    <row r="92" spans="1:5" x14ac:dyDescent="0.3">
      <c r="A92" s="98">
        <v>1250</v>
      </c>
      <c r="B92" s="94">
        <v>0.97806769999999998</v>
      </c>
      <c r="C92" s="43">
        <v>0.98135110000000003</v>
      </c>
      <c r="E92" s="94"/>
    </row>
    <row r="93" spans="1:5" x14ac:dyDescent="0.3">
      <c r="A93" s="98">
        <v>1260</v>
      </c>
      <c r="B93" s="94">
        <v>0.97834089999999996</v>
      </c>
      <c r="C93" s="43">
        <v>0.98163990000000001</v>
      </c>
      <c r="E93" s="94"/>
    </row>
    <row r="94" spans="1:5" x14ac:dyDescent="0.3">
      <c r="A94" s="98">
        <v>1270</v>
      </c>
      <c r="B94" s="94">
        <v>0.97862709999999997</v>
      </c>
      <c r="C94" s="43">
        <v>0.9814522</v>
      </c>
      <c r="E94" s="94"/>
    </row>
    <row r="95" spans="1:5" x14ac:dyDescent="0.3">
      <c r="A95" s="98">
        <v>1280</v>
      </c>
      <c r="B95" s="94">
        <v>0.97885149999999999</v>
      </c>
      <c r="C95" s="43">
        <v>0.98171059999999999</v>
      </c>
      <c r="E95" s="94"/>
    </row>
    <row r="96" spans="1:5" x14ac:dyDescent="0.3">
      <c r="A96" s="98">
        <v>1290</v>
      </c>
      <c r="B96" s="94">
        <v>0.97910339999999996</v>
      </c>
      <c r="C96" s="43">
        <v>0.98155490000000001</v>
      </c>
      <c r="E96" s="94"/>
    </row>
    <row r="97" spans="1:5" x14ac:dyDescent="0.3">
      <c r="A97" s="98">
        <v>1300</v>
      </c>
      <c r="B97" s="94">
        <v>0.97917259999999995</v>
      </c>
      <c r="C97" s="43">
        <v>0.98134560000000004</v>
      </c>
      <c r="E97" s="94"/>
    </row>
    <row r="98" spans="1:5" x14ac:dyDescent="0.3">
      <c r="A98" s="98">
        <v>1310</v>
      </c>
      <c r="B98" s="94">
        <v>0.97927200000000003</v>
      </c>
      <c r="C98" s="43">
        <v>0.98166500000000001</v>
      </c>
      <c r="E98" s="94"/>
    </row>
    <row r="99" spans="1:5" x14ac:dyDescent="0.3">
      <c r="A99" s="98">
        <v>1320</v>
      </c>
      <c r="B99" s="94">
        <v>0.979599</v>
      </c>
      <c r="C99" s="43">
        <v>0.98138029999999998</v>
      </c>
      <c r="E99" s="94"/>
    </row>
    <row r="100" spans="1:5" x14ac:dyDescent="0.3">
      <c r="A100" s="98">
        <v>1330</v>
      </c>
      <c r="B100" s="94">
        <v>0.97979019999999994</v>
      </c>
      <c r="C100" s="43">
        <v>0.98141650000000002</v>
      </c>
      <c r="E100" s="94"/>
    </row>
    <row r="101" spans="1:5" x14ac:dyDescent="0.3">
      <c r="A101" s="98">
        <v>1340</v>
      </c>
      <c r="B101" s="94">
        <v>0.97966489999999995</v>
      </c>
      <c r="C101" s="43">
        <v>0.98111090000000001</v>
      </c>
      <c r="E101" s="94"/>
    </row>
    <row r="102" spans="1:5" x14ac:dyDescent="0.3">
      <c r="A102" s="98">
        <v>1350</v>
      </c>
      <c r="B102" s="94">
        <v>0.97982080000000005</v>
      </c>
      <c r="C102" s="43">
        <v>0.98088759999999997</v>
      </c>
      <c r="E102" s="94"/>
    </row>
    <row r="103" spans="1:5" x14ac:dyDescent="0.3">
      <c r="A103" s="98">
        <v>1360</v>
      </c>
      <c r="B103" s="94">
        <v>0.97985149999999999</v>
      </c>
      <c r="C103" s="43">
        <v>0.98125099999999998</v>
      </c>
      <c r="E103" s="94"/>
    </row>
    <row r="104" spans="1:5" x14ac:dyDescent="0.3">
      <c r="A104" s="98">
        <v>1370</v>
      </c>
      <c r="B104" s="94">
        <v>0.98013340000000004</v>
      </c>
      <c r="C104" s="43">
        <v>0.98204400000000003</v>
      </c>
      <c r="E104" s="94"/>
    </row>
    <row r="105" spans="1:5" x14ac:dyDescent="0.3">
      <c r="A105" s="98">
        <v>1380</v>
      </c>
      <c r="B105" s="94">
        <v>0.9804948</v>
      </c>
      <c r="C105" s="43">
        <v>0.98178489999999996</v>
      </c>
      <c r="E105" s="94"/>
    </row>
    <row r="106" spans="1:5" x14ac:dyDescent="0.3">
      <c r="A106" s="98">
        <v>1390</v>
      </c>
      <c r="B106" s="94">
        <v>0.98061160000000003</v>
      </c>
      <c r="C106" s="43">
        <v>0.98189459999999995</v>
      </c>
      <c r="E106" s="94"/>
    </row>
    <row r="107" spans="1:5" x14ac:dyDescent="0.3">
      <c r="A107" s="98">
        <v>1400</v>
      </c>
      <c r="B107" s="94">
        <v>0.98069099999999998</v>
      </c>
      <c r="C107" s="43">
        <v>0.9819272</v>
      </c>
      <c r="E107" s="94"/>
    </row>
    <row r="108" spans="1:5" x14ac:dyDescent="0.3">
      <c r="A108" s="98">
        <v>1410</v>
      </c>
      <c r="B108" s="94">
        <v>0.98086870000000004</v>
      </c>
      <c r="C108" s="43">
        <v>0.98220200000000002</v>
      </c>
      <c r="E108" s="94"/>
    </row>
    <row r="109" spans="1:5" x14ac:dyDescent="0.3">
      <c r="A109" s="98">
        <v>1420</v>
      </c>
      <c r="B109" s="94">
        <v>0.98098289999999999</v>
      </c>
      <c r="C109" s="43">
        <v>0.98204539999999996</v>
      </c>
      <c r="E109" s="94"/>
    </row>
    <row r="110" spans="1:5" x14ac:dyDescent="0.3">
      <c r="A110" s="98">
        <v>1430</v>
      </c>
      <c r="B110" s="94">
        <v>0.98116570000000003</v>
      </c>
      <c r="C110" s="43">
        <v>0.98175480000000004</v>
      </c>
      <c r="E110" s="94"/>
    </row>
    <row r="111" spans="1:5" x14ac:dyDescent="0.3">
      <c r="A111" s="98">
        <v>1440</v>
      </c>
      <c r="B111" s="94">
        <v>0.98112290000000002</v>
      </c>
      <c r="C111" s="43">
        <v>0.98190040000000001</v>
      </c>
      <c r="E111" s="94"/>
    </row>
    <row r="112" spans="1:5" x14ac:dyDescent="0.3">
      <c r="A112" s="98">
        <v>1450</v>
      </c>
      <c r="B112" s="94">
        <v>0.98133519999999996</v>
      </c>
      <c r="C112" s="43">
        <v>0.98206859999999996</v>
      </c>
      <c r="E112" s="94"/>
    </row>
    <row r="113" spans="1:5" x14ac:dyDescent="0.3">
      <c r="A113" s="98">
        <v>1460</v>
      </c>
      <c r="B113" s="94">
        <v>0.98166980000000004</v>
      </c>
      <c r="C113" s="43">
        <v>0.98182320000000001</v>
      </c>
      <c r="E113" s="94"/>
    </row>
    <row r="114" spans="1:5" x14ac:dyDescent="0.3">
      <c r="A114" s="98">
        <v>1470</v>
      </c>
      <c r="B114" s="94">
        <v>0.98178370000000004</v>
      </c>
      <c r="C114" s="43">
        <v>0.98230249999999997</v>
      </c>
      <c r="E114" s="94"/>
    </row>
    <row r="115" spans="1:5" x14ac:dyDescent="0.3">
      <c r="A115" s="98">
        <v>1480</v>
      </c>
      <c r="B115" s="94">
        <v>0.98201939999999999</v>
      </c>
      <c r="C115" s="43">
        <v>0.9821491</v>
      </c>
      <c r="E115" s="94"/>
    </row>
    <row r="116" spans="1:5" x14ac:dyDescent="0.3">
      <c r="A116" s="98">
        <v>1490</v>
      </c>
      <c r="B116" s="94">
        <v>0.98198620000000003</v>
      </c>
      <c r="C116" s="43">
        <v>0.98190809999999995</v>
      </c>
      <c r="E116" s="94"/>
    </row>
    <row r="117" spans="1:5" x14ac:dyDescent="0.3">
      <c r="A117" s="98">
        <v>1500</v>
      </c>
      <c r="B117" s="94">
        <v>0.98173379999999999</v>
      </c>
      <c r="C117" s="43">
        <v>0.98185489999999997</v>
      </c>
      <c r="E117" s="94"/>
    </row>
    <row r="118" spans="1:5" x14ac:dyDescent="0.3">
      <c r="A118" s="98">
        <v>1510</v>
      </c>
      <c r="B118" s="94">
        <v>0.98183549999999997</v>
      </c>
      <c r="C118" s="43">
        <v>0.98167539999999998</v>
      </c>
      <c r="E118" s="94"/>
    </row>
    <row r="119" spans="1:5" x14ac:dyDescent="0.3">
      <c r="A119" s="98">
        <v>1520</v>
      </c>
      <c r="B119" s="94">
        <v>0.98193439999999999</v>
      </c>
      <c r="C119" s="43">
        <v>0.98124889999999998</v>
      </c>
      <c r="E119" s="94"/>
    </row>
    <row r="120" spans="1:5" x14ac:dyDescent="0.3">
      <c r="A120" s="98">
        <v>1530</v>
      </c>
      <c r="B120" s="94">
        <v>0.9819331</v>
      </c>
      <c r="C120" s="43">
        <v>0.98113850000000002</v>
      </c>
      <c r="E120" s="94"/>
    </row>
    <row r="121" spans="1:5" x14ac:dyDescent="0.3">
      <c r="A121" s="98">
        <v>1540</v>
      </c>
      <c r="B121" s="94">
        <v>0.98213760000000006</v>
      </c>
      <c r="C121" s="43">
        <v>0.98117560000000004</v>
      </c>
      <c r="E121" s="94"/>
    </row>
    <row r="122" spans="1:5" x14ac:dyDescent="0.3">
      <c r="A122" s="98">
        <v>1550</v>
      </c>
      <c r="B122" s="94">
        <v>0.98214520000000005</v>
      </c>
      <c r="C122" s="43">
        <v>0.98142160000000001</v>
      </c>
      <c r="E122" s="94"/>
    </row>
    <row r="123" spans="1:5" x14ac:dyDescent="0.3">
      <c r="A123" s="98">
        <v>1560</v>
      </c>
      <c r="B123" s="94">
        <v>0.98191839999999997</v>
      </c>
      <c r="C123" s="43">
        <v>0.98120410000000002</v>
      </c>
      <c r="E123" s="94"/>
    </row>
    <row r="124" spans="1:5" x14ac:dyDescent="0.3">
      <c r="A124" s="98">
        <v>1570</v>
      </c>
      <c r="B124" s="94">
        <v>0.98189789999999999</v>
      </c>
      <c r="C124" s="43">
        <v>0.98108309999999999</v>
      </c>
      <c r="E124" s="94"/>
    </row>
    <row r="125" spans="1:5" x14ac:dyDescent="0.3">
      <c r="A125" s="98">
        <v>1580</v>
      </c>
      <c r="B125" s="94">
        <v>0.98212080000000002</v>
      </c>
      <c r="C125" s="43">
        <v>0.981124</v>
      </c>
      <c r="E125" s="94"/>
    </row>
    <row r="126" spans="1:5" x14ac:dyDescent="0.3">
      <c r="A126" s="98">
        <v>1590</v>
      </c>
      <c r="B126" s="94">
        <v>0.98211660000000001</v>
      </c>
      <c r="C126" s="43">
        <v>0.981097</v>
      </c>
      <c r="E126" s="94"/>
    </row>
    <row r="127" spans="1:5" x14ac:dyDescent="0.3">
      <c r="A127" s="98">
        <v>1600</v>
      </c>
      <c r="B127" s="94">
        <v>0.98237220000000003</v>
      </c>
      <c r="C127" s="43">
        <v>0.98108099999999998</v>
      </c>
      <c r="E127" s="94"/>
    </row>
    <row r="128" spans="1:5" x14ac:dyDescent="0.3">
      <c r="A128" s="98">
        <v>1610</v>
      </c>
      <c r="B128" s="94">
        <v>0.98272389999999998</v>
      </c>
      <c r="C128" s="43">
        <v>0.98149010000000003</v>
      </c>
      <c r="E128" s="94"/>
    </row>
    <row r="129" spans="1:5" x14ac:dyDescent="0.3">
      <c r="A129" s="98">
        <v>1620</v>
      </c>
      <c r="B129" s="94">
        <v>0.98291759999999995</v>
      </c>
      <c r="C129" s="43">
        <v>0.98168670000000002</v>
      </c>
      <c r="E129" s="94"/>
    </row>
    <row r="130" spans="1:5" x14ac:dyDescent="0.3">
      <c r="A130" s="98">
        <v>1630</v>
      </c>
      <c r="B130" s="94">
        <v>0.98299559999999997</v>
      </c>
      <c r="C130" s="43">
        <v>0.98196309999999998</v>
      </c>
      <c r="E130" s="94"/>
    </row>
    <row r="131" spans="1:5" x14ac:dyDescent="0.3">
      <c r="A131" s="98">
        <v>1640</v>
      </c>
      <c r="B131" s="94">
        <v>0.98315810000000003</v>
      </c>
      <c r="C131" s="43">
        <v>0.98214159999999995</v>
      </c>
      <c r="E131" s="94"/>
    </row>
    <row r="132" spans="1:5" x14ac:dyDescent="0.3">
      <c r="A132" s="98">
        <v>1650</v>
      </c>
      <c r="B132" s="94">
        <v>0.98319140000000005</v>
      </c>
      <c r="C132" s="43">
        <v>0.98238110000000001</v>
      </c>
      <c r="E132" s="94"/>
    </row>
    <row r="133" spans="1:5" x14ac:dyDescent="0.3">
      <c r="A133" s="98">
        <v>1660</v>
      </c>
      <c r="B133" s="94">
        <v>0.98347660000000003</v>
      </c>
      <c r="C133" s="43">
        <v>0.98263670000000003</v>
      </c>
      <c r="E133" s="94"/>
    </row>
    <row r="134" spans="1:5" x14ac:dyDescent="0.3">
      <c r="A134" s="98">
        <v>1670</v>
      </c>
      <c r="B134" s="94">
        <v>0.98349279999999994</v>
      </c>
      <c r="C134" s="43">
        <v>0.98279059999999996</v>
      </c>
      <c r="E134" s="94"/>
    </row>
    <row r="135" spans="1:5" x14ac:dyDescent="0.3">
      <c r="A135" s="98">
        <v>1680</v>
      </c>
      <c r="B135" s="94">
        <v>0.9835663</v>
      </c>
      <c r="C135" s="43">
        <v>0.98216910000000002</v>
      </c>
      <c r="E135" s="94"/>
    </row>
    <row r="136" spans="1:5" x14ac:dyDescent="0.3">
      <c r="A136" s="98">
        <v>1690</v>
      </c>
      <c r="B136" s="94">
        <v>0.98385610000000001</v>
      </c>
      <c r="C136" s="43">
        <v>0.98206819999999995</v>
      </c>
      <c r="E136" s="94"/>
    </row>
    <row r="137" spans="1:5" x14ac:dyDescent="0.3">
      <c r="A137" s="98">
        <v>1700</v>
      </c>
      <c r="B137" s="94">
        <v>0.98374510000000004</v>
      </c>
      <c r="C137" s="43">
        <v>0.98211579999999998</v>
      </c>
      <c r="E137" s="94"/>
    </row>
    <row r="138" spans="1:5" x14ac:dyDescent="0.3">
      <c r="A138" s="98">
        <v>1710</v>
      </c>
      <c r="B138" s="94">
        <v>0.98392120000000005</v>
      </c>
      <c r="C138" s="43">
        <v>0.98211820000000005</v>
      </c>
      <c r="E138" s="94"/>
    </row>
    <row r="139" spans="1:5" x14ac:dyDescent="0.3">
      <c r="A139" s="98">
        <v>1720</v>
      </c>
      <c r="B139" s="94">
        <v>0.98395790000000005</v>
      </c>
      <c r="C139" s="43">
        <v>0.98160630000000004</v>
      </c>
      <c r="E139" s="94"/>
    </row>
    <row r="140" spans="1:5" x14ac:dyDescent="0.3">
      <c r="A140" s="98">
        <v>1730</v>
      </c>
      <c r="B140" s="94">
        <v>0.98353139999999994</v>
      </c>
      <c r="C140" s="43">
        <v>0.98166200000000003</v>
      </c>
      <c r="E140" s="94"/>
    </row>
    <row r="141" spans="1:5" x14ac:dyDescent="0.3">
      <c r="A141" s="98">
        <v>1740</v>
      </c>
      <c r="B141" s="94">
        <v>0.98360530000000002</v>
      </c>
      <c r="C141" s="43">
        <v>0.98146800000000001</v>
      </c>
      <c r="E141" s="94"/>
    </row>
    <row r="142" spans="1:5" x14ac:dyDescent="0.3">
      <c r="A142" s="98">
        <v>1750</v>
      </c>
      <c r="B142" s="94">
        <v>0.98333320000000002</v>
      </c>
      <c r="C142" s="43">
        <v>0.98159169999999996</v>
      </c>
      <c r="E142" s="94"/>
    </row>
    <row r="143" spans="1:5" x14ac:dyDescent="0.3">
      <c r="A143" s="98">
        <v>1760</v>
      </c>
      <c r="B143" s="94">
        <v>0.98322710000000002</v>
      </c>
      <c r="C143" s="43">
        <v>0.98133389999999998</v>
      </c>
      <c r="E143" s="94"/>
    </row>
    <row r="144" spans="1:5" x14ac:dyDescent="0.3">
      <c r="A144" s="98">
        <v>1770</v>
      </c>
      <c r="B144" s="94">
        <v>0.98312820000000001</v>
      </c>
      <c r="C144" s="43">
        <v>0.98096119999999998</v>
      </c>
      <c r="E144" s="94"/>
    </row>
    <row r="145" spans="1:5" x14ac:dyDescent="0.3">
      <c r="A145" s="98">
        <v>1780</v>
      </c>
      <c r="B145" s="94">
        <v>0.98348460000000004</v>
      </c>
      <c r="C145" s="43">
        <v>0.98125499999999999</v>
      </c>
      <c r="E145" s="94"/>
    </row>
    <row r="146" spans="1:5" x14ac:dyDescent="0.3">
      <c r="A146" s="98">
        <v>1790</v>
      </c>
      <c r="B146" s="94">
        <v>0.98341179999999995</v>
      </c>
      <c r="C146" s="43">
        <v>0.98129</v>
      </c>
      <c r="E146" s="94"/>
    </row>
    <row r="147" spans="1:5" x14ac:dyDescent="0.3">
      <c r="A147" s="98">
        <v>1800</v>
      </c>
      <c r="B147" s="94">
        <v>0.98315759999999996</v>
      </c>
      <c r="C147" s="43">
        <v>0.98084760000000004</v>
      </c>
      <c r="E147" s="94"/>
    </row>
    <row r="148" spans="1:5" x14ac:dyDescent="0.3">
      <c r="A148" s="98">
        <v>1810</v>
      </c>
      <c r="B148" s="94">
        <v>0.98330459999999997</v>
      </c>
      <c r="C148" s="43">
        <v>0.98038650000000005</v>
      </c>
      <c r="E148" s="94"/>
    </row>
    <row r="149" spans="1:5" x14ac:dyDescent="0.3">
      <c r="A149" s="98">
        <v>1820</v>
      </c>
      <c r="B149" s="94">
        <v>0.98326990000000003</v>
      </c>
      <c r="C149" s="43">
        <v>0.98050289999999996</v>
      </c>
      <c r="E149" s="94"/>
    </row>
    <row r="150" spans="1:5" x14ac:dyDescent="0.3">
      <c r="A150" s="98">
        <v>1830</v>
      </c>
      <c r="B150" s="94">
        <v>0.98342209999999997</v>
      </c>
      <c r="C150" s="43">
        <v>0.98051359999999999</v>
      </c>
      <c r="E150" s="94"/>
    </row>
    <row r="151" spans="1:5" x14ac:dyDescent="0.3">
      <c r="A151" s="98">
        <v>1840</v>
      </c>
      <c r="B151" s="94">
        <v>0.98331440000000003</v>
      </c>
      <c r="C151" s="43">
        <v>0.98050559999999998</v>
      </c>
      <c r="E151" s="94"/>
    </row>
    <row r="152" spans="1:5" x14ac:dyDescent="0.3">
      <c r="A152" s="98">
        <v>1850</v>
      </c>
      <c r="B152" s="94">
        <v>0.98338879999999995</v>
      </c>
      <c r="C152" s="43">
        <v>0.98113309999999998</v>
      </c>
      <c r="E152" s="94"/>
    </row>
    <row r="153" spans="1:5" x14ac:dyDescent="0.3">
      <c r="A153" s="98">
        <v>1860</v>
      </c>
      <c r="B153" s="94">
        <v>0.98391839999999997</v>
      </c>
      <c r="C153" s="43">
        <v>0.98108910000000005</v>
      </c>
      <c r="E153" s="94"/>
    </row>
    <row r="154" spans="1:5" x14ac:dyDescent="0.3">
      <c r="A154" s="98">
        <v>1870</v>
      </c>
      <c r="B154" s="94">
        <v>0.98381669999999999</v>
      </c>
      <c r="C154" s="43">
        <v>0.98187530000000001</v>
      </c>
      <c r="E154" s="94"/>
    </row>
    <row r="155" spans="1:5" x14ac:dyDescent="0.3">
      <c r="A155" s="98">
        <v>1880</v>
      </c>
      <c r="B155" s="94">
        <v>0.98418669999999997</v>
      </c>
      <c r="C155" s="43">
        <v>0.98210509999999995</v>
      </c>
      <c r="E155" s="94"/>
    </row>
    <row r="156" spans="1:5" x14ac:dyDescent="0.3">
      <c r="A156" s="98">
        <v>1890</v>
      </c>
      <c r="B156" s="94">
        <v>0.98421619999999999</v>
      </c>
      <c r="C156" s="43">
        <v>0.98235510000000004</v>
      </c>
      <c r="E156" s="94"/>
    </row>
    <row r="157" spans="1:5" x14ac:dyDescent="0.3">
      <c r="A157" s="98">
        <v>1900</v>
      </c>
      <c r="B157" s="94">
        <v>0.98427240000000005</v>
      </c>
      <c r="C157" s="43">
        <v>0.98258670000000004</v>
      </c>
      <c r="E157" s="94"/>
    </row>
    <row r="158" spans="1:5" x14ac:dyDescent="0.3">
      <c r="A158" s="98">
        <v>1910</v>
      </c>
      <c r="B158" s="94">
        <v>0.98453939999999995</v>
      </c>
      <c r="C158" s="43">
        <v>0.98256690000000002</v>
      </c>
      <c r="E158" s="94"/>
    </row>
    <row r="159" spans="1:5" x14ac:dyDescent="0.3">
      <c r="A159" s="98">
        <v>1920</v>
      </c>
      <c r="B159" s="94">
        <v>0.98486410000000002</v>
      </c>
      <c r="C159" s="43">
        <v>0.98303019999999997</v>
      </c>
      <c r="E159" s="94"/>
    </row>
    <row r="160" spans="1:5" x14ac:dyDescent="0.3">
      <c r="A160" s="98">
        <v>1930</v>
      </c>
      <c r="B160" s="94">
        <v>0.9850565</v>
      </c>
      <c r="C160" s="43">
        <v>0.98352320000000004</v>
      </c>
      <c r="E160" s="94"/>
    </row>
    <row r="161" spans="1:5" x14ac:dyDescent="0.3">
      <c r="A161" s="98">
        <v>1940</v>
      </c>
      <c r="B161" s="94">
        <v>0.98516190000000003</v>
      </c>
      <c r="C161" s="43">
        <v>0.98370650000000004</v>
      </c>
      <c r="E161" s="94"/>
    </row>
    <row r="162" spans="1:5" x14ac:dyDescent="0.3">
      <c r="A162" s="98">
        <v>1950</v>
      </c>
      <c r="B162" s="94">
        <v>0.98532799999999998</v>
      </c>
      <c r="C162" s="43">
        <v>0.98398339999999995</v>
      </c>
      <c r="E162" s="94"/>
    </row>
    <row r="163" spans="1:5" x14ac:dyDescent="0.3">
      <c r="A163" s="98">
        <v>1960</v>
      </c>
      <c r="B163" s="94">
        <v>0.98497120000000005</v>
      </c>
      <c r="C163" s="43">
        <v>0.98320510000000005</v>
      </c>
      <c r="E163" s="94"/>
    </row>
    <row r="164" spans="1:5" x14ac:dyDescent="0.3">
      <c r="A164" s="98">
        <v>1970</v>
      </c>
      <c r="B164" s="94">
        <v>0.98515969999999997</v>
      </c>
      <c r="C164" s="43">
        <v>0.98276790000000003</v>
      </c>
      <c r="E164" s="94"/>
    </row>
    <row r="165" spans="1:5" x14ac:dyDescent="0.3">
      <c r="A165" s="98">
        <v>1980</v>
      </c>
      <c r="B165" s="94">
        <v>0.98515200000000003</v>
      </c>
      <c r="C165" s="43">
        <v>0.98274139999999999</v>
      </c>
      <c r="E165" s="94"/>
    </row>
    <row r="166" spans="1:5" x14ac:dyDescent="0.3">
      <c r="A166" s="98">
        <v>1990</v>
      </c>
      <c r="B166" s="94">
        <v>0.98557709999999998</v>
      </c>
      <c r="C166" s="43">
        <v>0.98264779999999996</v>
      </c>
      <c r="E166" s="94"/>
    </row>
    <row r="167" spans="1:5" x14ac:dyDescent="0.3">
      <c r="A167" s="98">
        <v>2000</v>
      </c>
      <c r="B167" s="94">
        <v>0.98531919999999995</v>
      </c>
      <c r="C167" s="43">
        <v>0.98271330000000001</v>
      </c>
      <c r="E167" s="94"/>
    </row>
    <row r="168" spans="1:5" x14ac:dyDescent="0.3">
      <c r="A168" s="98">
        <v>2010</v>
      </c>
      <c r="B168" s="94">
        <v>0.98551469999999997</v>
      </c>
      <c r="C168" s="43">
        <v>0.98304159999999996</v>
      </c>
      <c r="E168" s="94"/>
    </row>
    <row r="169" spans="1:5" x14ac:dyDescent="0.3">
      <c r="A169" s="98">
        <v>2020</v>
      </c>
      <c r="B169" s="94">
        <v>0.98541650000000003</v>
      </c>
      <c r="C169" s="43">
        <v>0.98286870000000004</v>
      </c>
      <c r="E169" s="94"/>
    </row>
    <row r="170" spans="1:5" x14ac:dyDescent="0.3">
      <c r="A170" s="98">
        <v>2030</v>
      </c>
      <c r="B170" s="94">
        <v>0.98585069999999997</v>
      </c>
      <c r="C170" s="43">
        <v>0.98253210000000002</v>
      </c>
      <c r="E170" s="94"/>
    </row>
    <row r="171" spans="1:5" x14ac:dyDescent="0.3">
      <c r="A171" s="98">
        <v>2040</v>
      </c>
      <c r="B171" s="94">
        <v>0.98498549999999996</v>
      </c>
      <c r="C171" s="43">
        <v>0.9824098</v>
      </c>
      <c r="E171" s="94"/>
    </row>
    <row r="172" spans="1:5" x14ac:dyDescent="0.3">
      <c r="A172" s="98">
        <v>2050</v>
      </c>
      <c r="B172" s="94">
        <v>0.9847861</v>
      </c>
      <c r="C172" s="43">
        <v>0.98180769999999995</v>
      </c>
      <c r="E172" s="94"/>
    </row>
    <row r="173" spans="1:5" x14ac:dyDescent="0.3">
      <c r="A173" s="98">
        <v>2060</v>
      </c>
      <c r="B173" s="94">
        <v>0.98480480000000004</v>
      </c>
      <c r="C173" s="43">
        <v>0.98133009999999998</v>
      </c>
      <c r="E173" s="94"/>
    </row>
    <row r="174" spans="1:5" x14ac:dyDescent="0.3">
      <c r="A174" s="98">
        <v>2070</v>
      </c>
      <c r="B174" s="94">
        <v>0.98476549999999996</v>
      </c>
      <c r="C174" s="43">
        <v>0.9816201</v>
      </c>
      <c r="E174" s="94"/>
    </row>
    <row r="175" spans="1:5" x14ac:dyDescent="0.3">
      <c r="A175" s="98">
        <v>2080</v>
      </c>
      <c r="B175" s="94">
        <v>0.98445199999999999</v>
      </c>
      <c r="C175" s="43">
        <v>0.98090460000000002</v>
      </c>
      <c r="E175" s="94"/>
    </row>
    <row r="176" spans="1:5" x14ac:dyDescent="0.3">
      <c r="A176" s="98">
        <v>2090</v>
      </c>
      <c r="B176" s="94">
        <v>0.98430770000000001</v>
      </c>
      <c r="C176" s="43">
        <v>0.98139209999999999</v>
      </c>
      <c r="E176" s="94"/>
    </row>
    <row r="177" spans="1:5" x14ac:dyDescent="0.3">
      <c r="A177" s="98">
        <v>2100</v>
      </c>
      <c r="B177" s="94">
        <v>0.98428009999999999</v>
      </c>
      <c r="C177" s="43">
        <v>0.98069700000000004</v>
      </c>
      <c r="E177" s="94"/>
    </row>
    <row r="178" spans="1:5" x14ac:dyDescent="0.3">
      <c r="A178" s="98">
        <v>2110</v>
      </c>
      <c r="B178" s="94">
        <v>0.98401720000000004</v>
      </c>
      <c r="C178" s="43">
        <v>0.98072099999999995</v>
      </c>
      <c r="E178" s="94"/>
    </row>
    <row r="179" spans="1:5" x14ac:dyDescent="0.3">
      <c r="A179" s="98">
        <v>2120</v>
      </c>
      <c r="B179" s="94">
        <v>0.98399049999999999</v>
      </c>
      <c r="C179" s="43">
        <v>0.98035499999999998</v>
      </c>
      <c r="E179" s="94"/>
    </row>
    <row r="180" spans="1:5" x14ac:dyDescent="0.3">
      <c r="A180" s="98">
        <v>2130</v>
      </c>
      <c r="B180" s="94">
        <v>0.98373270000000002</v>
      </c>
      <c r="C180" s="43">
        <v>0.97998300000000005</v>
      </c>
      <c r="E180" s="94"/>
    </row>
    <row r="181" spans="1:5" x14ac:dyDescent="0.3">
      <c r="A181" s="98">
        <v>2140</v>
      </c>
      <c r="B181" s="94">
        <v>0.98358440000000003</v>
      </c>
      <c r="C181" s="43">
        <v>0.98030680000000003</v>
      </c>
      <c r="E181" s="94"/>
    </row>
    <row r="182" spans="1:5" x14ac:dyDescent="0.3">
      <c r="A182" s="98">
        <v>2150</v>
      </c>
      <c r="B182" s="94">
        <v>0.9833982</v>
      </c>
      <c r="C182" s="43">
        <v>0.98049319999999995</v>
      </c>
      <c r="E182" s="94"/>
    </row>
    <row r="183" spans="1:5" x14ac:dyDescent="0.3">
      <c r="A183" s="98">
        <v>2160</v>
      </c>
      <c r="B183" s="94">
        <v>0.98429469999999997</v>
      </c>
      <c r="C183" s="43">
        <v>0.98048690000000005</v>
      </c>
      <c r="E183" s="94"/>
    </row>
    <row r="184" spans="1:5" x14ac:dyDescent="0.3">
      <c r="A184" s="98">
        <v>2170</v>
      </c>
      <c r="B184" s="94">
        <v>0.98421420000000004</v>
      </c>
      <c r="C184" s="43">
        <v>0.98106269999999995</v>
      </c>
      <c r="E184" s="94"/>
    </row>
    <row r="185" spans="1:5" x14ac:dyDescent="0.3">
      <c r="A185" s="98">
        <v>2180</v>
      </c>
      <c r="B185" s="94">
        <v>0.98404469999999999</v>
      </c>
      <c r="C185" s="43">
        <v>0.98181799999999997</v>
      </c>
      <c r="E185" s="94"/>
    </row>
    <row r="186" spans="1:5" x14ac:dyDescent="0.3">
      <c r="A186" s="98">
        <v>2190</v>
      </c>
      <c r="B186" s="94">
        <v>0.98442149999999995</v>
      </c>
      <c r="C186" s="43">
        <v>0.98184890000000002</v>
      </c>
      <c r="E186" s="94"/>
    </row>
    <row r="187" spans="1:5" x14ac:dyDescent="0.3">
      <c r="A187" s="98">
        <v>2200</v>
      </c>
      <c r="B187" s="94">
        <v>0.98371810000000004</v>
      </c>
      <c r="C187" s="43">
        <v>0.98168719999999998</v>
      </c>
      <c r="E187" s="94"/>
    </row>
    <row r="188" spans="1:5" x14ac:dyDescent="0.3">
      <c r="A188" s="98">
        <v>2210</v>
      </c>
      <c r="B188" s="94">
        <v>0.98438210000000004</v>
      </c>
      <c r="C188" s="43">
        <v>0.98156600000000005</v>
      </c>
      <c r="E188" s="94"/>
    </row>
    <row r="189" spans="1:5" x14ac:dyDescent="0.3">
      <c r="A189" s="98">
        <v>2220</v>
      </c>
      <c r="B189" s="94">
        <v>0.98402679999999998</v>
      </c>
      <c r="C189" s="43">
        <v>0.98149120000000001</v>
      </c>
      <c r="E189" s="94"/>
    </row>
    <row r="190" spans="1:5" x14ac:dyDescent="0.3">
      <c r="A190" s="98">
        <v>2230</v>
      </c>
      <c r="B190" s="94">
        <v>0.98348040000000003</v>
      </c>
      <c r="C190" s="43">
        <v>0.98247580000000001</v>
      </c>
      <c r="E190" s="94"/>
    </row>
    <row r="191" spans="1:5" x14ac:dyDescent="0.3">
      <c r="A191" s="98">
        <v>2240</v>
      </c>
      <c r="B191" s="94">
        <v>0.98338219999999998</v>
      </c>
      <c r="C191" s="43">
        <v>0.98250959999999998</v>
      </c>
      <c r="E191" s="94"/>
    </row>
    <row r="192" spans="1:5" x14ac:dyDescent="0.3">
      <c r="A192" s="98">
        <v>2250</v>
      </c>
      <c r="B192" s="94">
        <v>0.98455230000000005</v>
      </c>
      <c r="C192" s="43">
        <v>0.98245930000000004</v>
      </c>
      <c r="E192" s="94"/>
    </row>
    <row r="193" spans="1:5" x14ac:dyDescent="0.3">
      <c r="A193" s="98">
        <v>2260</v>
      </c>
      <c r="B193" s="94">
        <v>0.984846</v>
      </c>
      <c r="C193" s="43">
        <v>0.98198479999999999</v>
      </c>
      <c r="E193" s="94"/>
    </row>
    <row r="194" spans="1:5" x14ac:dyDescent="0.3">
      <c r="A194" s="98">
        <v>2270</v>
      </c>
      <c r="B194" s="94">
        <v>0.98497009999999996</v>
      </c>
      <c r="C194" s="43">
        <v>0.98139880000000002</v>
      </c>
      <c r="E194" s="94"/>
    </row>
    <row r="195" spans="1:5" x14ac:dyDescent="0.3">
      <c r="A195" s="98">
        <v>2280</v>
      </c>
      <c r="B195" s="94">
        <v>0.98433579999999998</v>
      </c>
      <c r="C195" s="43">
        <v>0.98292380000000001</v>
      </c>
      <c r="E195" s="94"/>
    </row>
    <row r="196" spans="1:5" x14ac:dyDescent="0.3">
      <c r="A196" s="98">
        <v>2290</v>
      </c>
      <c r="B196" s="94">
        <v>0.98407820000000001</v>
      </c>
      <c r="C196" s="43">
        <v>0.98124979999999995</v>
      </c>
      <c r="E196" s="94"/>
    </row>
    <row r="197" spans="1:5" x14ac:dyDescent="0.3">
      <c r="A197" s="98">
        <v>2300</v>
      </c>
      <c r="B197" s="94">
        <v>0.98491919999999999</v>
      </c>
      <c r="C197" s="43">
        <v>0.9830932</v>
      </c>
      <c r="E197" s="94"/>
    </row>
    <row r="198" spans="1:5" x14ac:dyDescent="0.3">
      <c r="A198" s="98">
        <v>2310</v>
      </c>
      <c r="B198" s="94">
        <v>0.98570999999999998</v>
      </c>
      <c r="C198" s="43">
        <v>0.98311970000000004</v>
      </c>
      <c r="E198" s="94"/>
    </row>
    <row r="199" spans="1:5" x14ac:dyDescent="0.3">
      <c r="A199" s="98">
        <v>2320</v>
      </c>
      <c r="B199" s="94">
        <v>0.98430419999999996</v>
      </c>
      <c r="C199" s="43">
        <v>0.98375420000000002</v>
      </c>
      <c r="E199" s="94"/>
    </row>
    <row r="200" spans="1:5" x14ac:dyDescent="0.3">
      <c r="A200" s="98">
        <v>2330</v>
      </c>
      <c r="B200" s="94">
        <v>0.98454560000000002</v>
      </c>
      <c r="C200" s="43">
        <v>0.98263339999999999</v>
      </c>
      <c r="E200" s="94"/>
    </row>
    <row r="201" spans="1:5" x14ac:dyDescent="0.3">
      <c r="A201" s="98">
        <v>2340</v>
      </c>
      <c r="B201" s="94">
        <v>0.98453469999999998</v>
      </c>
      <c r="C201" s="43">
        <v>0.98427980000000004</v>
      </c>
      <c r="E201" s="94"/>
    </row>
    <row r="202" spans="1:5" x14ac:dyDescent="0.3">
      <c r="A202" s="98">
        <v>2350</v>
      </c>
      <c r="B202" s="94">
        <v>0.98462249999999996</v>
      </c>
      <c r="C202" s="43">
        <v>0.9835623</v>
      </c>
      <c r="E202" s="94"/>
    </row>
    <row r="203" spans="1:5" x14ac:dyDescent="0.3">
      <c r="A203" s="98">
        <v>2360</v>
      </c>
      <c r="B203" s="94">
        <v>0.98531610000000003</v>
      </c>
      <c r="C203" s="43">
        <v>0.98219880000000004</v>
      </c>
      <c r="E203" s="94"/>
    </row>
    <row r="204" spans="1:5" x14ac:dyDescent="0.3">
      <c r="A204" s="98">
        <v>2370</v>
      </c>
      <c r="B204" s="94">
        <v>0.98427739999999997</v>
      </c>
      <c r="C204" s="43">
        <v>0.98369019999999996</v>
      </c>
      <c r="E204" s="94"/>
    </row>
    <row r="205" spans="1:5" x14ac:dyDescent="0.3">
      <c r="A205" s="98">
        <v>2380</v>
      </c>
      <c r="B205" s="94">
        <v>0.98480279999999998</v>
      </c>
      <c r="C205" s="43">
        <v>0.98482999999999998</v>
      </c>
      <c r="E205" s="94"/>
    </row>
    <row r="206" spans="1:5" x14ac:dyDescent="0.3">
      <c r="A206" s="98">
        <v>2390</v>
      </c>
      <c r="B206" s="94">
        <v>0.98379000000000005</v>
      </c>
      <c r="C206" s="43">
        <v>0.98480440000000002</v>
      </c>
      <c r="E206" s="94"/>
    </row>
    <row r="207" spans="1:5" x14ac:dyDescent="0.3">
      <c r="A207" s="98">
        <v>2400</v>
      </c>
      <c r="B207" s="94">
        <v>0.98395659999999996</v>
      </c>
      <c r="C207" s="43">
        <v>0.98267459999999995</v>
      </c>
      <c r="E207" s="94"/>
    </row>
    <row r="208" spans="1:5" x14ac:dyDescent="0.3">
      <c r="A208" s="94"/>
      <c r="B208" s="94"/>
    </row>
    <row r="209" spans="1:2" x14ac:dyDescent="0.3">
      <c r="A209" s="94"/>
      <c r="B209" s="94"/>
    </row>
    <row r="210" spans="1:2" x14ac:dyDescent="0.3">
      <c r="A210" s="94"/>
      <c r="B210" s="94"/>
    </row>
    <row r="211" spans="1:2" x14ac:dyDescent="0.3">
      <c r="A211" s="94"/>
      <c r="B211" s="94"/>
    </row>
    <row r="212" spans="1:2" x14ac:dyDescent="0.3">
      <c r="A212" s="94"/>
      <c r="B212" s="94"/>
    </row>
    <row r="213" spans="1:2" x14ac:dyDescent="0.3">
      <c r="A213" s="94"/>
      <c r="B213" s="94"/>
    </row>
    <row r="214" spans="1:2" x14ac:dyDescent="0.3">
      <c r="A214" s="94"/>
      <c r="B214" s="94"/>
    </row>
    <row r="215" spans="1:2" x14ac:dyDescent="0.3">
      <c r="A215" s="94"/>
      <c r="B215" s="94"/>
    </row>
    <row r="216" spans="1:2" x14ac:dyDescent="0.3">
      <c r="A216" s="94"/>
      <c r="B216" s="94"/>
    </row>
    <row r="217" spans="1:2" x14ac:dyDescent="0.3">
      <c r="A217" s="94"/>
      <c r="B217" s="94"/>
    </row>
    <row r="218" spans="1:2" x14ac:dyDescent="0.3">
      <c r="A218" s="94"/>
      <c r="B218" s="94"/>
    </row>
    <row r="219" spans="1:2" x14ac:dyDescent="0.3">
      <c r="A219" s="94"/>
      <c r="B219" s="94"/>
    </row>
    <row r="220" spans="1:2" x14ac:dyDescent="0.3">
      <c r="A220" s="94"/>
      <c r="B220" s="94"/>
    </row>
    <row r="221" spans="1:2" x14ac:dyDescent="0.3">
      <c r="A221" s="94"/>
      <c r="B221" s="94"/>
    </row>
    <row r="222" spans="1:2" x14ac:dyDescent="0.3">
      <c r="A222" s="94"/>
      <c r="B222" s="94"/>
    </row>
    <row r="223" spans="1:2" x14ac:dyDescent="0.3">
      <c r="A223" s="94"/>
      <c r="B223" s="94"/>
    </row>
    <row r="224" spans="1:2" x14ac:dyDescent="0.3">
      <c r="A224" s="94"/>
      <c r="B224" s="94"/>
    </row>
    <row r="225" spans="1:2" x14ac:dyDescent="0.3">
      <c r="A225" s="94"/>
      <c r="B225" s="94"/>
    </row>
    <row r="226" spans="1:2" x14ac:dyDescent="0.3">
      <c r="A226" s="94"/>
      <c r="B226" s="94"/>
    </row>
    <row r="227" spans="1:2" x14ac:dyDescent="0.3">
      <c r="A227" s="94"/>
      <c r="B227" s="94"/>
    </row>
    <row r="228" spans="1:2" x14ac:dyDescent="0.3">
      <c r="A228" s="94"/>
      <c r="B228" s="94"/>
    </row>
    <row r="229" spans="1:2" x14ac:dyDescent="0.3">
      <c r="A229" s="94"/>
      <c r="B229" s="94"/>
    </row>
    <row r="230" spans="1:2" x14ac:dyDescent="0.3">
      <c r="A230" s="94"/>
      <c r="B230" s="94"/>
    </row>
    <row r="231" spans="1:2" x14ac:dyDescent="0.3">
      <c r="A231" s="94"/>
      <c r="B231" s="94"/>
    </row>
    <row r="232" spans="1:2" x14ac:dyDescent="0.3">
      <c r="A232" s="94"/>
      <c r="B232" s="94"/>
    </row>
    <row r="233" spans="1:2" x14ac:dyDescent="0.3">
      <c r="A233" s="94"/>
      <c r="B233" s="94"/>
    </row>
    <row r="234" spans="1:2" x14ac:dyDescent="0.3">
      <c r="A234" s="94"/>
      <c r="B234" s="94"/>
    </row>
    <row r="235" spans="1:2" x14ac:dyDescent="0.3">
      <c r="A235" s="94"/>
      <c r="B235" s="94"/>
    </row>
    <row r="236" spans="1:2" x14ac:dyDescent="0.3">
      <c r="A236" s="94"/>
      <c r="B236" s="94"/>
    </row>
    <row r="237" spans="1:2" x14ac:dyDescent="0.3">
      <c r="A237" s="94"/>
      <c r="B237" s="94"/>
    </row>
    <row r="238" spans="1:2" x14ac:dyDescent="0.3">
      <c r="A238" s="94"/>
      <c r="B238" s="94"/>
    </row>
    <row r="239" spans="1:2" x14ac:dyDescent="0.3">
      <c r="A239" s="94"/>
      <c r="B239" s="94"/>
    </row>
    <row r="240" spans="1:2" x14ac:dyDescent="0.3">
      <c r="A240" s="94"/>
      <c r="B240" s="94"/>
    </row>
    <row r="241" spans="1:2" x14ac:dyDescent="0.3">
      <c r="A241" s="94"/>
      <c r="B241" s="94"/>
    </row>
    <row r="242" spans="1:2" x14ac:dyDescent="0.3">
      <c r="A242" s="94"/>
      <c r="B242" s="94"/>
    </row>
    <row r="243" spans="1:2" x14ac:dyDescent="0.3">
      <c r="A243" s="94"/>
      <c r="B243" s="94"/>
    </row>
    <row r="244" spans="1:2" x14ac:dyDescent="0.3">
      <c r="A244" s="94"/>
      <c r="B244" s="94"/>
    </row>
    <row r="245" spans="1:2" x14ac:dyDescent="0.3">
      <c r="A245" s="94"/>
      <c r="B245" s="94"/>
    </row>
    <row r="246" spans="1:2" x14ac:dyDescent="0.3">
      <c r="A246" s="94"/>
      <c r="B246" s="94"/>
    </row>
    <row r="247" spans="1:2" x14ac:dyDescent="0.3">
      <c r="A247" s="94"/>
      <c r="B247" s="94"/>
    </row>
    <row r="248" spans="1:2" x14ac:dyDescent="0.3">
      <c r="A248" s="94"/>
      <c r="B248" s="94"/>
    </row>
    <row r="249" spans="1:2" x14ac:dyDescent="0.3">
      <c r="A249" s="94"/>
      <c r="B249" s="94"/>
    </row>
    <row r="250" spans="1:2" x14ac:dyDescent="0.3">
      <c r="A250" s="94"/>
      <c r="B250" s="94"/>
    </row>
    <row r="251" spans="1:2" x14ac:dyDescent="0.3">
      <c r="A251" s="94"/>
      <c r="B251" s="94"/>
    </row>
    <row r="252" spans="1:2" x14ac:dyDescent="0.3">
      <c r="A252" s="94"/>
      <c r="B252" s="94"/>
    </row>
    <row r="253" spans="1:2" x14ac:dyDescent="0.3">
      <c r="A253" s="94"/>
      <c r="B253" s="94"/>
    </row>
    <row r="254" spans="1:2" x14ac:dyDescent="0.3">
      <c r="A254" s="94"/>
      <c r="B254" s="94"/>
    </row>
    <row r="255" spans="1:2" x14ac:dyDescent="0.3">
      <c r="A255" s="94"/>
      <c r="B255" s="94"/>
    </row>
    <row r="256" spans="1:2" x14ac:dyDescent="0.3">
      <c r="A256" s="94"/>
      <c r="B256" s="94"/>
    </row>
    <row r="257" spans="1:2" x14ac:dyDescent="0.3">
      <c r="A257" s="94"/>
      <c r="B257" s="94"/>
    </row>
    <row r="258" spans="1:2" x14ac:dyDescent="0.3">
      <c r="A258" s="94"/>
      <c r="B258" s="94"/>
    </row>
    <row r="259" spans="1:2" x14ac:dyDescent="0.3">
      <c r="A259" s="94"/>
      <c r="B259" s="94"/>
    </row>
    <row r="260" spans="1:2" x14ac:dyDescent="0.3">
      <c r="A260" s="94"/>
      <c r="B260" s="94"/>
    </row>
    <row r="261" spans="1:2" x14ac:dyDescent="0.3">
      <c r="A261" s="94"/>
      <c r="B261" s="94"/>
    </row>
    <row r="262" spans="1:2" x14ac:dyDescent="0.3">
      <c r="A262" s="94"/>
      <c r="B262" s="94"/>
    </row>
    <row r="263" spans="1:2" x14ac:dyDescent="0.3">
      <c r="A263" s="94"/>
      <c r="B263" s="94"/>
    </row>
    <row r="264" spans="1:2" x14ac:dyDescent="0.3">
      <c r="A264" s="94"/>
      <c r="B264" s="94"/>
    </row>
    <row r="265" spans="1:2" x14ac:dyDescent="0.3">
      <c r="A265" s="94"/>
      <c r="B265" s="94"/>
    </row>
    <row r="266" spans="1:2" x14ac:dyDescent="0.3">
      <c r="A266" s="94"/>
      <c r="B266" s="94"/>
    </row>
    <row r="267" spans="1:2" x14ac:dyDescent="0.3">
      <c r="A267" s="94"/>
      <c r="B267" s="94"/>
    </row>
    <row r="268" spans="1:2" x14ac:dyDescent="0.3">
      <c r="A268" s="94"/>
      <c r="B268" s="94"/>
    </row>
    <row r="269" spans="1:2" x14ac:dyDescent="0.3">
      <c r="A269" s="94"/>
      <c r="B269" s="94"/>
    </row>
    <row r="270" spans="1:2" x14ac:dyDescent="0.3">
      <c r="A270" s="94"/>
      <c r="B270" s="94"/>
    </row>
    <row r="271" spans="1:2" x14ac:dyDescent="0.3">
      <c r="A271" s="94"/>
      <c r="B271" s="94"/>
    </row>
    <row r="272" spans="1:2" x14ac:dyDescent="0.3">
      <c r="A272" s="94"/>
      <c r="B272" s="94"/>
    </row>
    <row r="273" spans="1:2" x14ac:dyDescent="0.3">
      <c r="A273" s="94"/>
      <c r="B273" s="94"/>
    </row>
    <row r="274" spans="1:2" x14ac:dyDescent="0.3">
      <c r="A274" s="94"/>
      <c r="B274" s="94"/>
    </row>
    <row r="275" spans="1:2" x14ac:dyDescent="0.3">
      <c r="A275" s="94"/>
      <c r="B275" s="94"/>
    </row>
    <row r="276" spans="1:2" x14ac:dyDescent="0.3">
      <c r="A276" s="94"/>
      <c r="B276" s="94"/>
    </row>
    <row r="277" spans="1:2" x14ac:dyDescent="0.3">
      <c r="A277" s="94"/>
      <c r="B277" s="94"/>
    </row>
    <row r="278" spans="1:2" x14ac:dyDescent="0.3">
      <c r="A278" s="94"/>
      <c r="B278" s="94"/>
    </row>
    <row r="279" spans="1:2" x14ac:dyDescent="0.3">
      <c r="A279" s="94"/>
      <c r="B279" s="94"/>
    </row>
    <row r="280" spans="1:2" x14ac:dyDescent="0.3">
      <c r="A280" s="94"/>
      <c r="B280" s="94"/>
    </row>
    <row r="281" spans="1:2" x14ac:dyDescent="0.3">
      <c r="A281" s="94"/>
      <c r="B281" s="94"/>
    </row>
    <row r="282" spans="1:2" x14ac:dyDescent="0.3">
      <c r="A282" s="94"/>
      <c r="B282" s="94"/>
    </row>
    <row r="283" spans="1:2" x14ac:dyDescent="0.3">
      <c r="A283" s="94"/>
      <c r="B283" s="94"/>
    </row>
    <row r="284" spans="1:2" x14ac:dyDescent="0.3">
      <c r="A284" s="94"/>
      <c r="B284" s="94"/>
    </row>
    <row r="285" spans="1:2" x14ac:dyDescent="0.3">
      <c r="A285" s="94"/>
      <c r="B285" s="94"/>
    </row>
    <row r="286" spans="1:2" x14ac:dyDescent="0.3">
      <c r="A286" s="94"/>
      <c r="B286" s="94"/>
    </row>
    <row r="287" spans="1:2" x14ac:dyDescent="0.3">
      <c r="A287" s="94"/>
      <c r="B287" s="94"/>
    </row>
    <row r="288" spans="1:2" x14ac:dyDescent="0.3">
      <c r="A288" s="94"/>
      <c r="B288" s="94"/>
    </row>
    <row r="289" spans="1:2" x14ac:dyDescent="0.3">
      <c r="A289" s="94"/>
      <c r="B289" s="94"/>
    </row>
    <row r="290" spans="1:2" x14ac:dyDescent="0.3">
      <c r="A290" s="94"/>
      <c r="B290" s="94"/>
    </row>
    <row r="291" spans="1:2" x14ac:dyDescent="0.3">
      <c r="A291" s="94"/>
      <c r="B291" s="94"/>
    </row>
    <row r="292" spans="1:2" x14ac:dyDescent="0.3">
      <c r="A292" s="94"/>
      <c r="B292" s="94"/>
    </row>
    <row r="293" spans="1:2" x14ac:dyDescent="0.3">
      <c r="A293" s="94"/>
      <c r="B293" s="94"/>
    </row>
    <row r="294" spans="1:2" x14ac:dyDescent="0.3">
      <c r="A294" s="94"/>
      <c r="B294" s="94"/>
    </row>
    <row r="295" spans="1:2" x14ac:dyDescent="0.3">
      <c r="A295" s="94"/>
      <c r="B295" s="94"/>
    </row>
    <row r="296" spans="1:2" x14ac:dyDescent="0.3">
      <c r="A296" s="94"/>
      <c r="B296" s="94"/>
    </row>
    <row r="297" spans="1:2" x14ac:dyDescent="0.3">
      <c r="A297" s="94"/>
      <c r="B297" s="94"/>
    </row>
    <row r="298" spans="1:2" x14ac:dyDescent="0.3">
      <c r="A298" s="94"/>
      <c r="B298" s="94"/>
    </row>
    <row r="299" spans="1:2" x14ac:dyDescent="0.3">
      <c r="A299" s="94"/>
      <c r="B299" s="94"/>
    </row>
    <row r="300" spans="1:2" x14ac:dyDescent="0.3">
      <c r="A300" s="94"/>
      <c r="B300" s="94"/>
    </row>
    <row r="301" spans="1:2" x14ac:dyDescent="0.3">
      <c r="A301" s="94"/>
      <c r="B301" s="94"/>
    </row>
    <row r="302" spans="1:2" x14ac:dyDescent="0.3">
      <c r="A302" s="94"/>
      <c r="B302" s="94"/>
    </row>
    <row r="303" spans="1:2" x14ac:dyDescent="0.3">
      <c r="A303" s="94"/>
      <c r="B303" s="94"/>
    </row>
    <row r="304" spans="1:2" x14ac:dyDescent="0.3">
      <c r="A304" s="94"/>
      <c r="B304" s="94"/>
    </row>
    <row r="305" spans="1:2" x14ac:dyDescent="0.3">
      <c r="A305" s="94"/>
      <c r="B305" s="94"/>
    </row>
    <row r="306" spans="1:2" x14ac:dyDescent="0.3">
      <c r="A306" s="94"/>
      <c r="B306" s="94"/>
    </row>
    <row r="307" spans="1:2" x14ac:dyDescent="0.3">
      <c r="A307" s="94"/>
      <c r="B307" s="94"/>
    </row>
    <row r="308" spans="1:2" x14ac:dyDescent="0.3">
      <c r="A308" s="94"/>
      <c r="B308" s="94"/>
    </row>
    <row r="309" spans="1:2" x14ac:dyDescent="0.3">
      <c r="A309" s="94"/>
      <c r="B309" s="94"/>
    </row>
    <row r="310" spans="1:2" x14ac:dyDescent="0.3">
      <c r="A310" s="94"/>
      <c r="B310" s="94"/>
    </row>
    <row r="311" spans="1:2" x14ac:dyDescent="0.3">
      <c r="A311" s="94"/>
      <c r="B311" s="94"/>
    </row>
    <row r="312" spans="1:2" x14ac:dyDescent="0.3">
      <c r="A312" s="94"/>
      <c r="B312" s="94"/>
    </row>
    <row r="313" spans="1:2" x14ac:dyDescent="0.3">
      <c r="A313" s="94"/>
      <c r="B313" s="94"/>
    </row>
    <row r="314" spans="1:2" x14ac:dyDescent="0.3">
      <c r="A314" s="94"/>
      <c r="B314" s="94"/>
    </row>
    <row r="315" spans="1:2" x14ac:dyDescent="0.3">
      <c r="A315" s="94"/>
      <c r="B315" s="94"/>
    </row>
    <row r="316" spans="1:2" x14ac:dyDescent="0.3">
      <c r="A316" s="94"/>
      <c r="B316" s="94"/>
    </row>
    <row r="317" spans="1:2" x14ac:dyDescent="0.3">
      <c r="A317" s="94"/>
      <c r="B317" s="94"/>
    </row>
    <row r="318" spans="1:2" x14ac:dyDescent="0.3">
      <c r="A318" s="94"/>
      <c r="B318" s="94"/>
    </row>
    <row r="319" spans="1:2" x14ac:dyDescent="0.3">
      <c r="A319" s="94"/>
      <c r="B319" s="94"/>
    </row>
    <row r="320" spans="1:2" x14ac:dyDescent="0.3">
      <c r="A320" s="94"/>
      <c r="B320" s="94"/>
    </row>
    <row r="321" spans="1:2" x14ac:dyDescent="0.3">
      <c r="A321" s="94"/>
      <c r="B321" s="94"/>
    </row>
    <row r="322" spans="1:2" x14ac:dyDescent="0.3">
      <c r="A322" s="94"/>
      <c r="B322" s="94"/>
    </row>
    <row r="323" spans="1:2" x14ac:dyDescent="0.3">
      <c r="A323" s="94"/>
      <c r="B323" s="94"/>
    </row>
    <row r="324" spans="1:2" x14ac:dyDescent="0.3">
      <c r="A324" s="94"/>
      <c r="B324" s="94"/>
    </row>
    <row r="325" spans="1:2" x14ac:dyDescent="0.3">
      <c r="A325" s="94"/>
      <c r="B325" s="94"/>
    </row>
    <row r="326" spans="1:2" x14ac:dyDescent="0.3">
      <c r="A326" s="94"/>
      <c r="B326" s="94"/>
    </row>
    <row r="327" spans="1:2" x14ac:dyDescent="0.3">
      <c r="A327" s="94"/>
      <c r="B327" s="94"/>
    </row>
    <row r="328" spans="1:2" x14ac:dyDescent="0.3">
      <c r="A328" s="94"/>
      <c r="B328" s="94"/>
    </row>
    <row r="329" spans="1:2" x14ac:dyDescent="0.3">
      <c r="A329" s="94"/>
      <c r="B329" s="94"/>
    </row>
    <row r="330" spans="1:2" x14ac:dyDescent="0.3">
      <c r="A330" s="94"/>
      <c r="B330" s="94"/>
    </row>
    <row r="331" spans="1:2" x14ac:dyDescent="0.3">
      <c r="A331" s="94"/>
      <c r="B331" s="94"/>
    </row>
    <row r="332" spans="1:2" x14ac:dyDescent="0.3">
      <c r="A332" s="94"/>
      <c r="B332" s="94"/>
    </row>
    <row r="333" spans="1:2" x14ac:dyDescent="0.3">
      <c r="A333" s="94"/>
      <c r="B333" s="94"/>
    </row>
    <row r="334" spans="1:2" x14ac:dyDescent="0.3">
      <c r="A334" s="94"/>
      <c r="B334" s="94"/>
    </row>
    <row r="335" spans="1:2" x14ac:dyDescent="0.3">
      <c r="A335" s="94"/>
      <c r="B335" s="94"/>
    </row>
    <row r="336" spans="1:2" x14ac:dyDescent="0.3">
      <c r="A336" s="94"/>
      <c r="B336" s="94"/>
    </row>
    <row r="337" spans="1:2" x14ac:dyDescent="0.3">
      <c r="A337" s="94"/>
      <c r="B337" s="94"/>
    </row>
    <row r="338" spans="1:2" x14ac:dyDescent="0.3">
      <c r="A338" s="94"/>
      <c r="B338" s="94"/>
    </row>
    <row r="339" spans="1:2" x14ac:dyDescent="0.3">
      <c r="A339" s="94"/>
      <c r="B339" s="94"/>
    </row>
    <row r="340" spans="1:2" x14ac:dyDescent="0.3">
      <c r="A340" s="94"/>
      <c r="B340" s="94"/>
    </row>
    <row r="341" spans="1:2" x14ac:dyDescent="0.3">
      <c r="A341" s="94"/>
      <c r="B341" s="94"/>
    </row>
    <row r="342" spans="1:2" x14ac:dyDescent="0.3">
      <c r="A342" s="94"/>
      <c r="B342" s="94"/>
    </row>
    <row r="343" spans="1:2" x14ac:dyDescent="0.3">
      <c r="A343" s="94"/>
      <c r="B343" s="94"/>
    </row>
    <row r="344" spans="1:2" x14ac:dyDescent="0.3">
      <c r="A344" s="94"/>
      <c r="B344" s="94"/>
    </row>
    <row r="345" spans="1:2" x14ac:dyDescent="0.3">
      <c r="A345" s="94"/>
      <c r="B345" s="94"/>
    </row>
    <row r="346" spans="1:2" x14ac:dyDescent="0.3">
      <c r="A346" s="94"/>
      <c r="B346" s="94"/>
    </row>
    <row r="347" spans="1:2" x14ac:dyDescent="0.3">
      <c r="A347" s="94"/>
      <c r="B347" s="94"/>
    </row>
    <row r="348" spans="1:2" x14ac:dyDescent="0.3">
      <c r="A348" s="94"/>
      <c r="B348" s="94"/>
    </row>
    <row r="349" spans="1:2" x14ac:dyDescent="0.3">
      <c r="A349" s="94"/>
      <c r="B349" s="94"/>
    </row>
    <row r="350" spans="1:2" x14ac:dyDescent="0.3">
      <c r="A350" s="94"/>
      <c r="B350" s="94"/>
    </row>
    <row r="351" spans="1:2" x14ac:dyDescent="0.3">
      <c r="A351" s="94"/>
      <c r="B351" s="94"/>
    </row>
    <row r="352" spans="1:2" x14ac:dyDescent="0.3">
      <c r="A352" s="94"/>
      <c r="B352" s="94"/>
    </row>
    <row r="353" spans="1:2" x14ac:dyDescent="0.3">
      <c r="A353" s="94"/>
      <c r="B353" s="94"/>
    </row>
    <row r="354" spans="1:2" x14ac:dyDescent="0.3">
      <c r="A354" s="94"/>
      <c r="B354" s="94"/>
    </row>
    <row r="355" spans="1:2" x14ac:dyDescent="0.3">
      <c r="A355" s="94"/>
      <c r="B355" s="94"/>
    </row>
    <row r="356" spans="1:2" x14ac:dyDescent="0.3">
      <c r="A356" s="94"/>
      <c r="B356" s="94"/>
    </row>
    <row r="357" spans="1:2" x14ac:dyDescent="0.3">
      <c r="A357" s="94"/>
      <c r="B357" s="94"/>
    </row>
    <row r="358" spans="1:2" x14ac:dyDescent="0.3">
      <c r="A358" s="94"/>
      <c r="B358" s="94"/>
    </row>
    <row r="359" spans="1:2" x14ac:dyDescent="0.3">
      <c r="A359" s="94"/>
      <c r="B359" s="94"/>
    </row>
    <row r="360" spans="1:2" x14ac:dyDescent="0.3">
      <c r="A360" s="94"/>
      <c r="B360" s="94"/>
    </row>
    <row r="361" spans="1:2" x14ac:dyDescent="0.3">
      <c r="A361" s="94"/>
      <c r="B361" s="94"/>
    </row>
    <row r="362" spans="1:2" x14ac:dyDescent="0.3">
      <c r="A362" s="94"/>
      <c r="B362" s="94"/>
    </row>
    <row r="363" spans="1:2" x14ac:dyDescent="0.3">
      <c r="A363" s="94"/>
      <c r="B363" s="94"/>
    </row>
    <row r="364" spans="1:2" x14ac:dyDescent="0.3">
      <c r="A364" s="94"/>
      <c r="B364" s="94"/>
    </row>
    <row r="365" spans="1:2" x14ac:dyDescent="0.3">
      <c r="A365" s="94"/>
      <c r="B365" s="94"/>
    </row>
    <row r="366" spans="1:2" x14ac:dyDescent="0.3">
      <c r="A366" s="94"/>
      <c r="B366" s="94"/>
    </row>
    <row r="367" spans="1:2" x14ac:dyDescent="0.3">
      <c r="A367" s="94"/>
      <c r="B367" s="94"/>
    </row>
    <row r="368" spans="1:2" x14ac:dyDescent="0.3">
      <c r="A368" s="94"/>
      <c r="B368" s="94"/>
    </row>
    <row r="369" spans="1:2" x14ac:dyDescent="0.3">
      <c r="A369" s="94"/>
      <c r="B369" s="94"/>
    </row>
    <row r="370" spans="1:2" x14ac:dyDescent="0.3">
      <c r="A370" s="94"/>
      <c r="B370" s="94"/>
    </row>
    <row r="371" spans="1:2" x14ac:dyDescent="0.3">
      <c r="A371" s="94"/>
      <c r="B371" s="94"/>
    </row>
    <row r="372" spans="1:2" x14ac:dyDescent="0.3">
      <c r="A372" s="94"/>
      <c r="B372" s="94"/>
    </row>
    <row r="373" spans="1:2" x14ac:dyDescent="0.3">
      <c r="A373" s="94"/>
      <c r="B373" s="94"/>
    </row>
    <row r="374" spans="1:2" x14ac:dyDescent="0.3">
      <c r="A374" s="94"/>
      <c r="B374" s="94"/>
    </row>
    <row r="375" spans="1:2" x14ac:dyDescent="0.3">
      <c r="A375" s="94"/>
      <c r="B375" s="94"/>
    </row>
    <row r="376" spans="1:2" x14ac:dyDescent="0.3">
      <c r="A376" s="94"/>
      <c r="B376" s="94"/>
    </row>
    <row r="377" spans="1:2" x14ac:dyDescent="0.3">
      <c r="A377" s="94"/>
      <c r="B377" s="94"/>
    </row>
    <row r="378" spans="1:2" x14ac:dyDescent="0.3">
      <c r="A378" s="94"/>
      <c r="B378" s="94"/>
    </row>
    <row r="379" spans="1:2" x14ac:dyDescent="0.3">
      <c r="A379" s="94"/>
      <c r="B379" s="94"/>
    </row>
    <row r="380" spans="1:2" x14ac:dyDescent="0.3">
      <c r="A380" s="94"/>
      <c r="B380" s="94"/>
    </row>
    <row r="381" spans="1:2" x14ac:dyDescent="0.3">
      <c r="A381" s="94"/>
      <c r="B381" s="94"/>
    </row>
    <row r="382" spans="1:2" x14ac:dyDescent="0.3">
      <c r="A382" s="94"/>
      <c r="B382" s="94"/>
    </row>
    <row r="383" spans="1:2" x14ac:dyDescent="0.3">
      <c r="A383" s="94"/>
      <c r="B383" s="94"/>
    </row>
    <row r="384" spans="1:2" x14ac:dyDescent="0.3">
      <c r="A384" s="94"/>
      <c r="B384" s="94"/>
    </row>
    <row r="385" spans="1:2" x14ac:dyDescent="0.3">
      <c r="A385" s="94"/>
      <c r="B385" s="94"/>
    </row>
    <row r="386" spans="1:2" x14ac:dyDescent="0.3">
      <c r="A386" s="94"/>
      <c r="B386" s="94"/>
    </row>
    <row r="387" spans="1:2" x14ac:dyDescent="0.3">
      <c r="A387" s="94"/>
      <c r="B387" s="94"/>
    </row>
    <row r="388" spans="1:2" x14ac:dyDescent="0.3">
      <c r="A388" s="94"/>
      <c r="B388" s="94"/>
    </row>
    <row r="389" spans="1:2" x14ac:dyDescent="0.3">
      <c r="A389" s="94"/>
      <c r="B389" s="94"/>
    </row>
    <row r="390" spans="1:2" x14ac:dyDescent="0.3">
      <c r="A390" s="94"/>
      <c r="B390" s="94"/>
    </row>
    <row r="391" spans="1:2" x14ac:dyDescent="0.3">
      <c r="A391" s="94"/>
      <c r="B391" s="94"/>
    </row>
    <row r="392" spans="1:2" x14ac:dyDescent="0.3">
      <c r="A392" s="94"/>
      <c r="B392" s="94"/>
    </row>
    <row r="393" spans="1:2" x14ac:dyDescent="0.3">
      <c r="A393" s="94"/>
      <c r="B393" s="94"/>
    </row>
    <row r="394" spans="1:2" x14ac:dyDescent="0.3">
      <c r="A394" s="94"/>
      <c r="B394" s="94"/>
    </row>
    <row r="395" spans="1:2" x14ac:dyDescent="0.3">
      <c r="A395" s="94"/>
      <c r="B395" s="94"/>
    </row>
    <row r="396" spans="1:2" x14ac:dyDescent="0.3">
      <c r="A396" s="94"/>
      <c r="B396" s="94"/>
    </row>
    <row r="397" spans="1:2" x14ac:dyDescent="0.3">
      <c r="A397" s="94"/>
      <c r="B397" s="94"/>
    </row>
    <row r="398" spans="1:2" x14ac:dyDescent="0.3">
      <c r="A398" s="94"/>
      <c r="B398" s="94"/>
    </row>
    <row r="399" spans="1:2" x14ac:dyDescent="0.3">
      <c r="A399" s="94"/>
      <c r="B399" s="94"/>
    </row>
    <row r="400" spans="1:2" x14ac:dyDescent="0.3">
      <c r="A400" s="94"/>
      <c r="B400" s="94"/>
    </row>
    <row r="401" spans="1:2" x14ac:dyDescent="0.3">
      <c r="A401" s="94"/>
      <c r="B401" s="94"/>
    </row>
    <row r="402" spans="1:2" x14ac:dyDescent="0.3">
      <c r="A402" s="94"/>
      <c r="B402" s="94"/>
    </row>
    <row r="403" spans="1:2" x14ac:dyDescent="0.3">
      <c r="A403" s="94"/>
      <c r="B403" s="94"/>
    </row>
    <row r="404" spans="1:2" x14ac:dyDescent="0.3">
      <c r="A404" s="94"/>
      <c r="B404" s="94"/>
    </row>
    <row r="405" spans="1:2" x14ac:dyDescent="0.3">
      <c r="A405" s="94"/>
      <c r="B405" s="94"/>
    </row>
    <row r="406" spans="1:2" x14ac:dyDescent="0.3">
      <c r="A406" s="94"/>
      <c r="B406" s="94"/>
    </row>
    <row r="407" spans="1:2" x14ac:dyDescent="0.3">
      <c r="A407" s="94"/>
      <c r="B407" s="94"/>
    </row>
    <row r="408" spans="1:2" x14ac:dyDescent="0.3">
      <c r="A408" s="94"/>
      <c r="B408" s="94"/>
    </row>
    <row r="409" spans="1:2" x14ac:dyDescent="0.3">
      <c r="A409" s="94"/>
      <c r="B409" s="94"/>
    </row>
    <row r="410" spans="1:2" x14ac:dyDescent="0.3">
      <c r="A410" s="94"/>
      <c r="B410" s="94"/>
    </row>
    <row r="411" spans="1:2" x14ac:dyDescent="0.3">
      <c r="A411" s="94"/>
      <c r="B411" s="94"/>
    </row>
    <row r="412" spans="1:2" x14ac:dyDescent="0.3">
      <c r="A412" s="94"/>
      <c r="B412" s="94"/>
    </row>
    <row r="413" spans="1:2" x14ac:dyDescent="0.3">
      <c r="A413" s="94"/>
      <c r="B413" s="94"/>
    </row>
    <row r="414" spans="1:2" x14ac:dyDescent="0.3">
      <c r="A414" s="94"/>
      <c r="B414" s="94"/>
    </row>
    <row r="415" spans="1:2" x14ac:dyDescent="0.3">
      <c r="A415" s="94"/>
      <c r="B415" s="94"/>
    </row>
    <row r="416" spans="1:2" x14ac:dyDescent="0.3">
      <c r="A416" s="94"/>
      <c r="B416" s="94"/>
    </row>
    <row r="417" spans="1:2" x14ac:dyDescent="0.3">
      <c r="A417" s="94"/>
      <c r="B417" s="94"/>
    </row>
    <row r="418" spans="1:2" x14ac:dyDescent="0.3">
      <c r="A418" s="94"/>
      <c r="B418" s="94"/>
    </row>
    <row r="419" spans="1:2" x14ac:dyDescent="0.3">
      <c r="A419" s="94"/>
      <c r="B419" s="94"/>
    </row>
    <row r="420" spans="1:2" x14ac:dyDescent="0.3">
      <c r="A420" s="94"/>
      <c r="B420" s="94"/>
    </row>
    <row r="421" spans="1:2" x14ac:dyDescent="0.3">
      <c r="A421" s="94"/>
      <c r="B421" s="94"/>
    </row>
    <row r="422" spans="1:2" x14ac:dyDescent="0.3">
      <c r="A422" s="94"/>
      <c r="B422" s="94"/>
    </row>
    <row r="423" spans="1:2" x14ac:dyDescent="0.3">
      <c r="A423" s="94"/>
      <c r="B423" s="94"/>
    </row>
    <row r="424" spans="1:2" x14ac:dyDescent="0.3">
      <c r="A424" s="94"/>
      <c r="B424" s="94"/>
    </row>
    <row r="425" spans="1:2" x14ac:dyDescent="0.3">
      <c r="A425" s="94"/>
      <c r="B425" s="94"/>
    </row>
    <row r="426" spans="1:2" x14ac:dyDescent="0.3">
      <c r="A426" s="94"/>
      <c r="B426" s="94"/>
    </row>
    <row r="427" spans="1:2" x14ac:dyDescent="0.3">
      <c r="A427" s="94"/>
      <c r="B427" s="94"/>
    </row>
    <row r="428" spans="1:2" x14ac:dyDescent="0.3">
      <c r="A428" s="94"/>
      <c r="B428" s="94"/>
    </row>
    <row r="429" spans="1:2" x14ac:dyDescent="0.3">
      <c r="A429" s="94"/>
      <c r="B429" s="94"/>
    </row>
    <row r="430" spans="1:2" x14ac:dyDescent="0.3">
      <c r="A430" s="94"/>
      <c r="B430" s="94"/>
    </row>
    <row r="431" spans="1:2" x14ac:dyDescent="0.3">
      <c r="A431" s="94"/>
      <c r="B431" s="94"/>
    </row>
    <row r="432" spans="1:2" x14ac:dyDescent="0.3">
      <c r="A432" s="94"/>
      <c r="B432" s="94"/>
    </row>
    <row r="433" spans="1:2" x14ac:dyDescent="0.3">
      <c r="A433" s="94"/>
      <c r="B433" s="94"/>
    </row>
    <row r="434" spans="1:2" x14ac:dyDescent="0.3">
      <c r="A434" s="94"/>
      <c r="B434" s="94"/>
    </row>
    <row r="435" spans="1:2" x14ac:dyDescent="0.3">
      <c r="A435" s="94"/>
      <c r="B435" s="94"/>
    </row>
    <row r="436" spans="1:2" x14ac:dyDescent="0.3">
      <c r="A436" s="94"/>
      <c r="B436" s="94"/>
    </row>
    <row r="437" spans="1:2" x14ac:dyDescent="0.3">
      <c r="A437" s="94"/>
      <c r="B437" s="94"/>
    </row>
    <row r="438" spans="1:2" x14ac:dyDescent="0.3">
      <c r="A438" s="94"/>
      <c r="B438" s="94"/>
    </row>
    <row r="439" spans="1:2" x14ac:dyDescent="0.3">
      <c r="A439" s="94"/>
      <c r="B439" s="94"/>
    </row>
    <row r="440" spans="1:2" x14ac:dyDescent="0.3">
      <c r="A440" s="94"/>
      <c r="B440" s="94"/>
    </row>
    <row r="441" spans="1:2" x14ac:dyDescent="0.3">
      <c r="A441" s="94"/>
      <c r="B441" s="94"/>
    </row>
    <row r="442" spans="1:2" x14ac:dyDescent="0.3">
      <c r="A442" s="94"/>
      <c r="B442" s="94"/>
    </row>
    <row r="443" spans="1:2" x14ac:dyDescent="0.3">
      <c r="A443" s="94"/>
      <c r="B443" s="94"/>
    </row>
    <row r="444" spans="1:2" x14ac:dyDescent="0.3">
      <c r="A444" s="94"/>
      <c r="B444" s="94"/>
    </row>
    <row r="445" spans="1:2" x14ac:dyDescent="0.3">
      <c r="A445" s="94"/>
      <c r="B445" s="94"/>
    </row>
    <row r="446" spans="1:2" x14ac:dyDescent="0.3">
      <c r="A446" s="94"/>
      <c r="B446" s="94"/>
    </row>
    <row r="447" spans="1:2" x14ac:dyDescent="0.3">
      <c r="A447" s="94"/>
      <c r="B447" s="94"/>
    </row>
    <row r="448" spans="1:2" x14ac:dyDescent="0.3">
      <c r="A448" s="94"/>
      <c r="B448" s="94"/>
    </row>
    <row r="449" spans="1:2" x14ac:dyDescent="0.3">
      <c r="A449" s="94"/>
      <c r="B449" s="94"/>
    </row>
    <row r="450" spans="1:2" x14ac:dyDescent="0.3">
      <c r="A450" s="94"/>
      <c r="B450" s="94"/>
    </row>
    <row r="451" spans="1:2" x14ac:dyDescent="0.3">
      <c r="A451" s="94"/>
      <c r="B451" s="94"/>
    </row>
    <row r="452" spans="1:2" x14ac:dyDescent="0.3">
      <c r="A452" s="94"/>
      <c r="B452" s="94"/>
    </row>
    <row r="453" spans="1:2" x14ac:dyDescent="0.3">
      <c r="A453" s="94"/>
      <c r="B453" s="94"/>
    </row>
    <row r="454" spans="1:2" x14ac:dyDescent="0.3">
      <c r="A454" s="94"/>
      <c r="B454" s="94"/>
    </row>
    <row r="455" spans="1:2" x14ac:dyDescent="0.3">
      <c r="A455" s="94"/>
      <c r="B455" s="94"/>
    </row>
    <row r="456" spans="1:2" x14ac:dyDescent="0.3">
      <c r="A456" s="94"/>
      <c r="B456" s="94"/>
    </row>
    <row r="457" spans="1:2" x14ac:dyDescent="0.3">
      <c r="A457" s="94"/>
      <c r="B457" s="94"/>
    </row>
    <row r="458" spans="1:2" x14ac:dyDescent="0.3">
      <c r="A458" s="94"/>
      <c r="B458" s="94"/>
    </row>
    <row r="459" spans="1:2" x14ac:dyDescent="0.3">
      <c r="A459" s="94"/>
      <c r="B459" s="94"/>
    </row>
    <row r="460" spans="1:2" x14ac:dyDescent="0.3">
      <c r="A460" s="94"/>
      <c r="B460" s="94"/>
    </row>
    <row r="461" spans="1:2" x14ac:dyDescent="0.3">
      <c r="A461" s="94"/>
      <c r="B461" s="94"/>
    </row>
    <row r="462" spans="1:2" x14ac:dyDescent="0.3">
      <c r="A462" s="94"/>
      <c r="B462" s="94"/>
    </row>
    <row r="463" spans="1:2" x14ac:dyDescent="0.3">
      <c r="A463" s="94"/>
      <c r="B463" s="94"/>
    </row>
    <row r="464" spans="1:2" x14ac:dyDescent="0.3">
      <c r="A464" s="94"/>
      <c r="B464" s="94"/>
    </row>
    <row r="465" spans="1:2" x14ac:dyDescent="0.3">
      <c r="A465" s="94"/>
      <c r="B465" s="94"/>
    </row>
    <row r="466" spans="1:2" x14ac:dyDescent="0.3">
      <c r="A466" s="94"/>
      <c r="B466" s="94"/>
    </row>
    <row r="467" spans="1:2" x14ac:dyDescent="0.3">
      <c r="A467" s="94"/>
      <c r="B467" s="94"/>
    </row>
    <row r="468" spans="1:2" x14ac:dyDescent="0.3">
      <c r="A468" s="94"/>
      <c r="B468" s="94"/>
    </row>
    <row r="469" spans="1:2" x14ac:dyDescent="0.3">
      <c r="A469" s="94"/>
      <c r="B469" s="94"/>
    </row>
    <row r="470" spans="1:2" x14ac:dyDescent="0.3">
      <c r="A470" s="94"/>
      <c r="B470" s="94"/>
    </row>
    <row r="471" spans="1:2" x14ac:dyDescent="0.3">
      <c r="A471" s="94"/>
      <c r="B471" s="94"/>
    </row>
    <row r="472" spans="1:2" x14ac:dyDescent="0.3">
      <c r="A472" s="94"/>
      <c r="B472" s="94"/>
    </row>
    <row r="473" spans="1:2" x14ac:dyDescent="0.3">
      <c r="A473" s="94"/>
      <c r="B473" s="94"/>
    </row>
    <row r="474" spans="1:2" x14ac:dyDescent="0.3">
      <c r="A474" s="94"/>
      <c r="B474" s="94"/>
    </row>
    <row r="475" spans="1:2" x14ac:dyDescent="0.3">
      <c r="A475" s="94"/>
      <c r="B475" s="94"/>
    </row>
    <row r="476" spans="1:2" x14ac:dyDescent="0.3">
      <c r="A476" s="94"/>
      <c r="B476" s="94"/>
    </row>
    <row r="477" spans="1:2" x14ac:dyDescent="0.3">
      <c r="A477" s="94"/>
      <c r="B477" s="94"/>
    </row>
    <row r="478" spans="1:2" x14ac:dyDescent="0.3">
      <c r="A478" s="94"/>
      <c r="B478" s="94"/>
    </row>
    <row r="479" spans="1:2" x14ac:dyDescent="0.3">
      <c r="A479" s="94"/>
      <c r="B479" s="94"/>
    </row>
    <row r="480" spans="1:2" x14ac:dyDescent="0.3">
      <c r="A480" s="94"/>
      <c r="B480" s="94"/>
    </row>
    <row r="481" spans="1:2" x14ac:dyDescent="0.3">
      <c r="A481" s="94"/>
      <c r="B481" s="94"/>
    </row>
    <row r="482" spans="1:2" x14ac:dyDescent="0.3">
      <c r="A482" s="94"/>
      <c r="B482" s="94"/>
    </row>
    <row r="483" spans="1:2" x14ac:dyDescent="0.3">
      <c r="A483" s="94"/>
      <c r="B483" s="94"/>
    </row>
    <row r="484" spans="1:2" x14ac:dyDescent="0.3">
      <c r="A484" s="94"/>
      <c r="B484" s="94"/>
    </row>
    <row r="485" spans="1:2" x14ac:dyDescent="0.3">
      <c r="A485" s="94"/>
      <c r="B485" s="94"/>
    </row>
    <row r="486" spans="1:2" x14ac:dyDescent="0.3">
      <c r="A486" s="94"/>
      <c r="B486" s="94"/>
    </row>
    <row r="487" spans="1:2" x14ac:dyDescent="0.3">
      <c r="A487" s="94"/>
      <c r="B487" s="94"/>
    </row>
    <row r="488" spans="1:2" x14ac:dyDescent="0.3">
      <c r="A488" s="94"/>
      <c r="B488" s="94"/>
    </row>
    <row r="489" spans="1:2" x14ac:dyDescent="0.3">
      <c r="A489" s="94"/>
      <c r="B489" s="94"/>
    </row>
    <row r="490" spans="1:2" x14ac:dyDescent="0.3">
      <c r="A490" s="94"/>
      <c r="B490" s="94"/>
    </row>
    <row r="491" spans="1:2" x14ac:dyDescent="0.3">
      <c r="A491" s="94"/>
      <c r="B491" s="94"/>
    </row>
    <row r="492" spans="1:2" x14ac:dyDescent="0.3">
      <c r="A492" s="94"/>
      <c r="B492" s="94"/>
    </row>
    <row r="493" spans="1:2" x14ac:dyDescent="0.3">
      <c r="A493" s="94"/>
      <c r="B493" s="94"/>
    </row>
    <row r="494" spans="1:2" x14ac:dyDescent="0.3">
      <c r="A494" s="94"/>
      <c r="B494" s="94"/>
    </row>
    <row r="495" spans="1:2" x14ac:dyDescent="0.3">
      <c r="A495" s="94"/>
      <c r="B495" s="94"/>
    </row>
    <row r="496" spans="1:2" x14ac:dyDescent="0.3">
      <c r="A496" s="94"/>
      <c r="B496" s="94"/>
    </row>
    <row r="497" spans="1:2" x14ac:dyDescent="0.3">
      <c r="A497" s="94"/>
      <c r="B497" s="94"/>
    </row>
    <row r="498" spans="1:2" x14ac:dyDescent="0.3">
      <c r="A498" s="94"/>
      <c r="B498" s="94"/>
    </row>
    <row r="499" spans="1:2" x14ac:dyDescent="0.3">
      <c r="A499" s="94"/>
      <c r="B499" s="94"/>
    </row>
    <row r="500" spans="1:2" x14ac:dyDescent="0.3">
      <c r="A500" s="94"/>
      <c r="B500" s="94"/>
    </row>
    <row r="501" spans="1:2" x14ac:dyDescent="0.3">
      <c r="A501" s="94"/>
      <c r="B501" s="94"/>
    </row>
    <row r="502" spans="1:2" x14ac:dyDescent="0.3">
      <c r="A502" s="94"/>
      <c r="B502" s="94"/>
    </row>
    <row r="503" spans="1:2" x14ac:dyDescent="0.3">
      <c r="A503" s="94"/>
      <c r="B503" s="94"/>
    </row>
    <row r="504" spans="1:2" x14ac:dyDescent="0.3">
      <c r="A504" s="94"/>
      <c r="B504" s="94"/>
    </row>
    <row r="505" spans="1:2" x14ac:dyDescent="0.3">
      <c r="A505" s="94"/>
      <c r="B505" s="94"/>
    </row>
    <row r="506" spans="1:2" x14ac:dyDescent="0.3">
      <c r="A506" s="94"/>
      <c r="B506" s="94"/>
    </row>
    <row r="507" spans="1:2" x14ac:dyDescent="0.3">
      <c r="A507" s="94"/>
      <c r="B507" s="94"/>
    </row>
    <row r="508" spans="1:2" x14ac:dyDescent="0.3">
      <c r="A508" s="94"/>
      <c r="B508" s="94"/>
    </row>
    <row r="509" spans="1:2" x14ac:dyDescent="0.3">
      <c r="A509" s="94"/>
      <c r="B509" s="94"/>
    </row>
    <row r="510" spans="1:2" x14ac:dyDescent="0.3">
      <c r="A510" s="94"/>
      <c r="B510" s="94"/>
    </row>
    <row r="511" spans="1:2" x14ac:dyDescent="0.3">
      <c r="A511" s="94"/>
      <c r="B511" s="94"/>
    </row>
    <row r="512" spans="1:2" x14ac:dyDescent="0.3">
      <c r="A512" s="94"/>
      <c r="B512" s="94"/>
    </row>
    <row r="513" spans="1:2" x14ac:dyDescent="0.3">
      <c r="A513" s="94"/>
      <c r="B513" s="94"/>
    </row>
    <row r="514" spans="1:2" x14ac:dyDescent="0.3">
      <c r="A514" s="94"/>
      <c r="B514" s="94"/>
    </row>
    <row r="515" spans="1:2" x14ac:dyDescent="0.3">
      <c r="A515" s="94"/>
      <c r="B515" s="94"/>
    </row>
    <row r="516" spans="1:2" x14ac:dyDescent="0.3">
      <c r="A516" s="94"/>
      <c r="B516" s="94"/>
    </row>
    <row r="517" spans="1:2" x14ac:dyDescent="0.3">
      <c r="A517" s="94"/>
      <c r="B517" s="94"/>
    </row>
    <row r="518" spans="1:2" x14ac:dyDescent="0.3">
      <c r="A518" s="94"/>
      <c r="B518" s="94"/>
    </row>
    <row r="519" spans="1:2" x14ac:dyDescent="0.3">
      <c r="A519" s="94"/>
      <c r="B519" s="94"/>
    </row>
    <row r="520" spans="1:2" x14ac:dyDescent="0.3">
      <c r="A520" s="94"/>
      <c r="B520" s="94"/>
    </row>
    <row r="521" spans="1:2" x14ac:dyDescent="0.3">
      <c r="A521" s="94"/>
      <c r="B521" s="94"/>
    </row>
    <row r="522" spans="1:2" x14ac:dyDescent="0.3">
      <c r="A522" s="94"/>
      <c r="B522" s="94"/>
    </row>
    <row r="523" spans="1:2" x14ac:dyDescent="0.3">
      <c r="A523" s="94"/>
      <c r="B523" s="94"/>
    </row>
    <row r="524" spans="1:2" x14ac:dyDescent="0.3">
      <c r="A524" s="94"/>
      <c r="B524" s="94"/>
    </row>
    <row r="525" spans="1:2" x14ac:dyDescent="0.3">
      <c r="A525" s="94"/>
      <c r="B525" s="94"/>
    </row>
    <row r="526" spans="1:2" x14ac:dyDescent="0.3">
      <c r="A526" s="94"/>
      <c r="B526" s="94"/>
    </row>
    <row r="527" spans="1:2" x14ac:dyDescent="0.3">
      <c r="A527" s="94"/>
      <c r="B527" s="94"/>
    </row>
    <row r="528" spans="1:2" x14ac:dyDescent="0.3">
      <c r="A528" s="94"/>
      <c r="B528" s="94"/>
    </row>
    <row r="529" spans="1:2" x14ac:dyDescent="0.3">
      <c r="A529" s="94"/>
      <c r="B529" s="94"/>
    </row>
    <row r="530" spans="1:2" x14ac:dyDescent="0.3">
      <c r="A530" s="94"/>
      <c r="B530" s="94"/>
    </row>
    <row r="531" spans="1:2" x14ac:dyDescent="0.3">
      <c r="A531" s="94"/>
      <c r="B531" s="94"/>
    </row>
    <row r="532" spans="1:2" x14ac:dyDescent="0.3">
      <c r="A532" s="94"/>
      <c r="B532" s="94"/>
    </row>
    <row r="533" spans="1:2" x14ac:dyDescent="0.3">
      <c r="A533" s="94"/>
      <c r="B533" s="94"/>
    </row>
    <row r="534" spans="1:2" x14ac:dyDescent="0.3">
      <c r="A534" s="94"/>
      <c r="B534" s="94"/>
    </row>
    <row r="535" spans="1:2" x14ac:dyDescent="0.3">
      <c r="A535" s="94"/>
      <c r="B535" s="94"/>
    </row>
    <row r="536" spans="1:2" x14ac:dyDescent="0.3">
      <c r="A536" s="94"/>
      <c r="B536" s="94"/>
    </row>
    <row r="537" spans="1:2" x14ac:dyDescent="0.3">
      <c r="A537" s="94"/>
      <c r="B537" s="94"/>
    </row>
    <row r="538" spans="1:2" x14ac:dyDescent="0.3">
      <c r="A538" s="94"/>
      <c r="B538" s="94"/>
    </row>
    <row r="539" spans="1:2" x14ac:dyDescent="0.3">
      <c r="A539" s="94"/>
      <c r="B539" s="94"/>
    </row>
    <row r="540" spans="1:2" x14ac:dyDescent="0.3">
      <c r="A540" s="94"/>
      <c r="B540" s="94"/>
    </row>
    <row r="541" spans="1:2" x14ac:dyDescent="0.3">
      <c r="A541" s="94"/>
      <c r="B541" s="94"/>
    </row>
    <row r="542" spans="1:2" x14ac:dyDescent="0.3">
      <c r="A542" s="94"/>
      <c r="B542" s="94"/>
    </row>
    <row r="543" spans="1:2" x14ac:dyDescent="0.3">
      <c r="A543" s="94"/>
      <c r="B543" s="94"/>
    </row>
    <row r="544" spans="1:2" x14ac:dyDescent="0.3">
      <c r="A544" s="94"/>
      <c r="B544" s="94"/>
    </row>
    <row r="545" spans="1:2" x14ac:dyDescent="0.3">
      <c r="A545" s="94"/>
      <c r="B545" s="94"/>
    </row>
    <row r="546" spans="1:2" x14ac:dyDescent="0.3">
      <c r="A546" s="94"/>
      <c r="B546" s="94"/>
    </row>
    <row r="547" spans="1:2" x14ac:dyDescent="0.3">
      <c r="A547" s="94"/>
      <c r="B547" s="94"/>
    </row>
    <row r="548" spans="1:2" x14ac:dyDescent="0.3">
      <c r="A548" s="94"/>
      <c r="B548" s="94"/>
    </row>
    <row r="549" spans="1:2" x14ac:dyDescent="0.3">
      <c r="A549" s="94"/>
      <c r="B549" s="94"/>
    </row>
    <row r="550" spans="1:2" x14ac:dyDescent="0.3">
      <c r="A550" s="94"/>
      <c r="B550" s="94"/>
    </row>
    <row r="551" spans="1:2" x14ac:dyDescent="0.3">
      <c r="A551" s="94"/>
      <c r="B551" s="94"/>
    </row>
    <row r="552" spans="1:2" x14ac:dyDescent="0.3">
      <c r="A552" s="94"/>
      <c r="B552" s="94"/>
    </row>
    <row r="553" spans="1:2" x14ac:dyDescent="0.3">
      <c r="A553" s="94"/>
      <c r="B553" s="94"/>
    </row>
    <row r="554" spans="1:2" x14ac:dyDescent="0.3">
      <c r="A554" s="94"/>
      <c r="B554" s="94"/>
    </row>
    <row r="555" spans="1:2" x14ac:dyDescent="0.3">
      <c r="A555" s="94"/>
      <c r="B555" s="94"/>
    </row>
    <row r="556" spans="1:2" x14ac:dyDescent="0.3">
      <c r="A556" s="94"/>
      <c r="B556" s="94"/>
    </row>
    <row r="557" spans="1:2" x14ac:dyDescent="0.3">
      <c r="A557" s="94"/>
      <c r="B557" s="94"/>
    </row>
    <row r="558" spans="1:2" x14ac:dyDescent="0.3">
      <c r="A558" s="94"/>
      <c r="B558" s="94"/>
    </row>
    <row r="559" spans="1:2" x14ac:dyDescent="0.3">
      <c r="A559" s="94"/>
      <c r="B559" s="94"/>
    </row>
    <row r="560" spans="1:2" x14ac:dyDescent="0.3">
      <c r="A560" s="94"/>
      <c r="B560" s="94"/>
    </row>
    <row r="561" spans="1:2" x14ac:dyDescent="0.3">
      <c r="A561" s="94"/>
      <c r="B561" s="94"/>
    </row>
    <row r="562" spans="1:2" x14ac:dyDescent="0.3">
      <c r="A562" s="94"/>
      <c r="B562" s="94"/>
    </row>
    <row r="563" spans="1:2" x14ac:dyDescent="0.3">
      <c r="A563" s="94"/>
      <c r="B563" s="94"/>
    </row>
    <row r="564" spans="1:2" x14ac:dyDescent="0.3">
      <c r="A564" s="94"/>
      <c r="B564" s="94"/>
    </row>
    <row r="565" spans="1:2" x14ac:dyDescent="0.3">
      <c r="A565" s="94"/>
      <c r="B565" s="94"/>
    </row>
    <row r="566" spans="1:2" x14ac:dyDescent="0.3">
      <c r="A566" s="94"/>
      <c r="B566" s="94"/>
    </row>
    <row r="567" spans="1:2" x14ac:dyDescent="0.3">
      <c r="A567" s="94"/>
      <c r="B567" s="94"/>
    </row>
    <row r="568" spans="1:2" x14ac:dyDescent="0.3">
      <c r="A568" s="94"/>
      <c r="B568" s="94"/>
    </row>
    <row r="569" spans="1:2" x14ac:dyDescent="0.3">
      <c r="A569" s="94"/>
      <c r="B569" s="94"/>
    </row>
    <row r="570" spans="1:2" x14ac:dyDescent="0.3">
      <c r="A570" s="94"/>
      <c r="B570" s="94"/>
    </row>
    <row r="571" spans="1:2" x14ac:dyDescent="0.3">
      <c r="A571" s="94"/>
      <c r="B571" s="94"/>
    </row>
    <row r="572" spans="1:2" x14ac:dyDescent="0.3">
      <c r="A572" s="94"/>
      <c r="B572" s="94"/>
    </row>
    <row r="573" spans="1:2" x14ac:dyDescent="0.3">
      <c r="A573" s="94"/>
      <c r="B573" s="94"/>
    </row>
    <row r="574" spans="1:2" x14ac:dyDescent="0.3">
      <c r="A574" s="94"/>
      <c r="B574" s="94"/>
    </row>
    <row r="575" spans="1:2" x14ac:dyDescent="0.3">
      <c r="A575" s="94"/>
      <c r="B575" s="94"/>
    </row>
    <row r="576" spans="1:2" x14ac:dyDescent="0.3">
      <c r="A576" s="94"/>
      <c r="B576" s="94"/>
    </row>
    <row r="577" spans="1:2" x14ac:dyDescent="0.3">
      <c r="A577" s="94"/>
      <c r="B577" s="94"/>
    </row>
    <row r="578" spans="1:2" x14ac:dyDescent="0.3">
      <c r="A578" s="94"/>
      <c r="B578" s="94"/>
    </row>
    <row r="579" spans="1:2" x14ac:dyDescent="0.3">
      <c r="A579" s="94"/>
      <c r="B579" s="94"/>
    </row>
    <row r="580" spans="1:2" x14ac:dyDescent="0.3">
      <c r="A580" s="94"/>
      <c r="B580" s="94"/>
    </row>
    <row r="581" spans="1:2" x14ac:dyDescent="0.3">
      <c r="A581" s="94"/>
      <c r="B581" s="94"/>
    </row>
    <row r="582" spans="1:2" x14ac:dyDescent="0.3">
      <c r="A582" s="94"/>
      <c r="B582" s="94"/>
    </row>
    <row r="583" spans="1:2" x14ac:dyDescent="0.3">
      <c r="A583" s="94"/>
      <c r="B583" s="94"/>
    </row>
    <row r="584" spans="1:2" x14ac:dyDescent="0.3">
      <c r="A584" s="94"/>
      <c r="B584" s="94"/>
    </row>
    <row r="585" spans="1:2" x14ac:dyDescent="0.3">
      <c r="A585" s="94"/>
      <c r="B585" s="94"/>
    </row>
    <row r="586" spans="1:2" x14ac:dyDescent="0.3">
      <c r="A586" s="94"/>
      <c r="B586" s="94"/>
    </row>
    <row r="587" spans="1:2" x14ac:dyDescent="0.3">
      <c r="A587" s="94"/>
      <c r="B587" s="94"/>
    </row>
    <row r="588" spans="1:2" x14ac:dyDescent="0.3">
      <c r="A588" s="94"/>
      <c r="B588" s="94"/>
    </row>
    <row r="589" spans="1:2" x14ac:dyDescent="0.3">
      <c r="A589" s="94"/>
      <c r="B589" s="94"/>
    </row>
    <row r="590" spans="1:2" x14ac:dyDescent="0.3">
      <c r="A590" s="94"/>
      <c r="B590" s="94"/>
    </row>
    <row r="591" spans="1:2" x14ac:dyDescent="0.3">
      <c r="A591" s="94"/>
      <c r="B591" s="94"/>
    </row>
    <row r="592" spans="1:2" x14ac:dyDescent="0.3">
      <c r="A592" s="94"/>
      <c r="B592" s="94"/>
    </row>
    <row r="593" spans="1:2" x14ac:dyDescent="0.3">
      <c r="A593" s="94"/>
      <c r="B593" s="94"/>
    </row>
    <row r="594" spans="1:2" x14ac:dyDescent="0.3">
      <c r="A594" s="94"/>
      <c r="B594" s="94"/>
    </row>
    <row r="595" spans="1:2" x14ac:dyDescent="0.3">
      <c r="A595" s="94"/>
      <c r="B595" s="94"/>
    </row>
    <row r="596" spans="1:2" x14ac:dyDescent="0.3">
      <c r="A596" s="94"/>
      <c r="B596" s="94"/>
    </row>
    <row r="597" spans="1:2" x14ac:dyDescent="0.3">
      <c r="A597" s="94"/>
      <c r="B597" s="94"/>
    </row>
    <row r="598" spans="1:2" x14ac:dyDescent="0.3">
      <c r="A598" s="94"/>
      <c r="B598" s="94"/>
    </row>
    <row r="599" spans="1:2" x14ac:dyDescent="0.3">
      <c r="A599" s="94"/>
      <c r="B599" s="94"/>
    </row>
    <row r="600" spans="1:2" x14ac:dyDescent="0.3">
      <c r="A600" s="94"/>
      <c r="B600" s="94"/>
    </row>
    <row r="601" spans="1:2" x14ac:dyDescent="0.3">
      <c r="A601" s="94"/>
      <c r="B601" s="94"/>
    </row>
    <row r="602" spans="1:2" x14ac:dyDescent="0.3">
      <c r="A602" s="94"/>
      <c r="B602" s="94"/>
    </row>
    <row r="603" spans="1:2" x14ac:dyDescent="0.3">
      <c r="A603" s="94"/>
      <c r="B603" s="94"/>
    </row>
    <row r="604" spans="1:2" x14ac:dyDescent="0.3">
      <c r="A604" s="94"/>
      <c r="B604" s="94"/>
    </row>
    <row r="605" spans="1:2" x14ac:dyDescent="0.3">
      <c r="A605" s="94"/>
      <c r="B605" s="94"/>
    </row>
    <row r="606" spans="1:2" x14ac:dyDescent="0.3">
      <c r="A606" s="94"/>
      <c r="B606" s="94"/>
    </row>
    <row r="607" spans="1:2" x14ac:dyDescent="0.3">
      <c r="A607" s="94"/>
      <c r="B607" s="94"/>
    </row>
    <row r="608" spans="1:2" x14ac:dyDescent="0.3">
      <c r="A608" s="94"/>
      <c r="B608" s="94"/>
    </row>
    <row r="609" spans="1:2" x14ac:dyDescent="0.3">
      <c r="A609" s="94"/>
      <c r="B609" s="94"/>
    </row>
    <row r="610" spans="1:2" x14ac:dyDescent="0.3">
      <c r="A610" s="94"/>
      <c r="B610" s="94"/>
    </row>
    <row r="611" spans="1:2" x14ac:dyDescent="0.3">
      <c r="A611" s="94"/>
      <c r="B611" s="94"/>
    </row>
    <row r="612" spans="1:2" x14ac:dyDescent="0.3">
      <c r="A612" s="94"/>
      <c r="B612" s="94"/>
    </row>
    <row r="613" spans="1:2" x14ac:dyDescent="0.3">
      <c r="A613" s="94"/>
      <c r="B613" s="94"/>
    </row>
    <row r="614" spans="1:2" x14ac:dyDescent="0.3">
      <c r="A614" s="94"/>
      <c r="B614" s="94"/>
    </row>
    <row r="615" spans="1:2" x14ac:dyDescent="0.3">
      <c r="A615" s="94"/>
      <c r="B615" s="94"/>
    </row>
    <row r="616" spans="1:2" x14ac:dyDescent="0.3">
      <c r="A616" s="94"/>
      <c r="B616" s="94"/>
    </row>
    <row r="617" spans="1:2" x14ac:dyDescent="0.3">
      <c r="A617" s="94"/>
      <c r="B617" s="94"/>
    </row>
    <row r="618" spans="1:2" x14ac:dyDescent="0.3">
      <c r="A618" s="94"/>
      <c r="B618" s="94"/>
    </row>
    <row r="619" spans="1:2" x14ac:dyDescent="0.3">
      <c r="A619" s="94"/>
      <c r="B619" s="94"/>
    </row>
    <row r="620" spans="1:2" x14ac:dyDescent="0.3">
      <c r="A620" s="94"/>
      <c r="B620" s="94"/>
    </row>
    <row r="621" spans="1:2" x14ac:dyDescent="0.3">
      <c r="A621" s="94"/>
      <c r="B621" s="94"/>
    </row>
    <row r="622" spans="1:2" x14ac:dyDescent="0.3">
      <c r="A622" s="94"/>
      <c r="B622" s="94"/>
    </row>
    <row r="623" spans="1:2" x14ac:dyDescent="0.3">
      <c r="A623" s="94"/>
      <c r="B623" s="94"/>
    </row>
    <row r="624" spans="1:2" x14ac:dyDescent="0.3">
      <c r="A624" s="94"/>
      <c r="B624" s="94"/>
    </row>
    <row r="625" spans="1:2" x14ac:dyDescent="0.3">
      <c r="A625" s="94"/>
      <c r="B625" s="94"/>
    </row>
    <row r="626" spans="1:2" x14ac:dyDescent="0.3">
      <c r="A626" s="94"/>
      <c r="B626" s="94"/>
    </row>
    <row r="627" spans="1:2" x14ac:dyDescent="0.3">
      <c r="A627" s="94"/>
      <c r="B627" s="94"/>
    </row>
    <row r="628" spans="1:2" x14ac:dyDescent="0.3">
      <c r="A628" s="94"/>
      <c r="B628" s="94"/>
    </row>
    <row r="629" spans="1:2" x14ac:dyDescent="0.3">
      <c r="A629" s="94"/>
      <c r="B629" s="94"/>
    </row>
    <row r="630" spans="1:2" x14ac:dyDescent="0.3">
      <c r="A630" s="94"/>
      <c r="B630" s="94"/>
    </row>
    <row r="631" spans="1:2" x14ac:dyDescent="0.3">
      <c r="A631" s="94"/>
      <c r="B631" s="94"/>
    </row>
    <row r="632" spans="1:2" x14ac:dyDescent="0.3">
      <c r="A632" s="94"/>
      <c r="B632" s="94"/>
    </row>
    <row r="633" spans="1:2" x14ac:dyDescent="0.3">
      <c r="A633" s="94"/>
      <c r="B633" s="94"/>
    </row>
    <row r="634" spans="1:2" x14ac:dyDescent="0.3">
      <c r="A634" s="94"/>
      <c r="B634" s="94"/>
    </row>
    <row r="635" spans="1:2" x14ac:dyDescent="0.3">
      <c r="A635" s="94"/>
      <c r="B635" s="94"/>
    </row>
    <row r="636" spans="1:2" x14ac:dyDescent="0.3">
      <c r="A636" s="94"/>
      <c r="B636" s="94"/>
    </row>
    <row r="637" spans="1:2" x14ac:dyDescent="0.3">
      <c r="A637" s="94"/>
      <c r="B637" s="94"/>
    </row>
    <row r="638" spans="1:2" x14ac:dyDescent="0.3">
      <c r="A638" s="94"/>
      <c r="B638" s="94"/>
    </row>
    <row r="639" spans="1:2" x14ac:dyDescent="0.3">
      <c r="A639" s="94"/>
      <c r="B639" s="94"/>
    </row>
    <row r="640" spans="1:2" x14ac:dyDescent="0.3">
      <c r="A640" s="94"/>
      <c r="B640" s="94"/>
    </row>
    <row r="641" spans="1:2" x14ac:dyDescent="0.3">
      <c r="A641" s="94"/>
      <c r="B641" s="94"/>
    </row>
    <row r="642" spans="1:2" x14ac:dyDescent="0.3">
      <c r="A642" s="94"/>
      <c r="B642" s="94"/>
    </row>
    <row r="643" spans="1:2" x14ac:dyDescent="0.3">
      <c r="A643" s="94"/>
      <c r="B643" s="94"/>
    </row>
    <row r="644" spans="1:2" x14ac:dyDescent="0.3">
      <c r="A644" s="94"/>
      <c r="B644" s="94"/>
    </row>
    <row r="645" spans="1:2" x14ac:dyDescent="0.3">
      <c r="A645" s="94"/>
      <c r="B645" s="94"/>
    </row>
    <row r="646" spans="1:2" x14ac:dyDescent="0.3">
      <c r="A646" s="94"/>
      <c r="B646" s="94"/>
    </row>
    <row r="647" spans="1:2" x14ac:dyDescent="0.3">
      <c r="A647" s="94"/>
      <c r="B647" s="94"/>
    </row>
    <row r="648" spans="1:2" x14ac:dyDescent="0.3">
      <c r="A648" s="94"/>
      <c r="B648" s="94"/>
    </row>
    <row r="649" spans="1:2" x14ac:dyDescent="0.3">
      <c r="A649" s="94"/>
      <c r="B649" s="94"/>
    </row>
    <row r="650" spans="1:2" x14ac:dyDescent="0.3">
      <c r="A650" s="94"/>
      <c r="B650" s="94"/>
    </row>
    <row r="651" spans="1:2" x14ac:dyDescent="0.3">
      <c r="A651" s="94"/>
      <c r="B651" s="94"/>
    </row>
    <row r="652" spans="1:2" x14ac:dyDescent="0.3">
      <c r="A652" s="94"/>
      <c r="B652" s="94"/>
    </row>
    <row r="653" spans="1:2" x14ac:dyDescent="0.3">
      <c r="A653" s="94"/>
      <c r="B653" s="94"/>
    </row>
    <row r="654" spans="1:2" x14ac:dyDescent="0.3">
      <c r="A654" s="94"/>
      <c r="B654" s="94"/>
    </row>
    <row r="655" spans="1:2" x14ac:dyDescent="0.3">
      <c r="A655" s="94"/>
      <c r="B655" s="94"/>
    </row>
    <row r="656" spans="1:2" x14ac:dyDescent="0.3">
      <c r="A656" s="94"/>
      <c r="B656" s="94"/>
    </row>
    <row r="657" spans="1:2" x14ac:dyDescent="0.3">
      <c r="A657" s="94"/>
      <c r="B657" s="94"/>
    </row>
    <row r="658" spans="1:2" x14ac:dyDescent="0.3">
      <c r="A658" s="94"/>
      <c r="B658" s="94"/>
    </row>
    <row r="659" spans="1:2" x14ac:dyDescent="0.3">
      <c r="A659" s="94"/>
      <c r="B659" s="94"/>
    </row>
    <row r="660" spans="1:2" x14ac:dyDescent="0.3">
      <c r="A660" s="94"/>
      <c r="B660" s="94"/>
    </row>
    <row r="661" spans="1:2" x14ac:dyDescent="0.3">
      <c r="A661" s="94"/>
      <c r="B661" s="94"/>
    </row>
    <row r="662" spans="1:2" x14ac:dyDescent="0.3">
      <c r="A662" s="94"/>
      <c r="B662" s="94"/>
    </row>
    <row r="663" spans="1:2" x14ac:dyDescent="0.3">
      <c r="A663" s="94"/>
      <c r="B663" s="94"/>
    </row>
    <row r="664" spans="1:2" x14ac:dyDescent="0.3">
      <c r="A664" s="94"/>
      <c r="B664" s="94"/>
    </row>
    <row r="665" spans="1:2" x14ac:dyDescent="0.3">
      <c r="A665" s="94"/>
      <c r="B665" s="94"/>
    </row>
    <row r="666" spans="1:2" x14ac:dyDescent="0.3">
      <c r="A666" s="94"/>
      <c r="B666" s="94"/>
    </row>
    <row r="667" spans="1:2" x14ac:dyDescent="0.3">
      <c r="A667" s="94"/>
      <c r="B667" s="94"/>
    </row>
    <row r="668" spans="1:2" x14ac:dyDescent="0.3">
      <c r="A668" s="94"/>
      <c r="B668" s="94"/>
    </row>
    <row r="669" spans="1:2" x14ac:dyDescent="0.3">
      <c r="A669" s="94"/>
      <c r="B669" s="94"/>
    </row>
    <row r="670" spans="1:2" x14ac:dyDescent="0.3">
      <c r="A670" s="94"/>
      <c r="B670" s="94"/>
    </row>
    <row r="671" spans="1:2" x14ac:dyDescent="0.3">
      <c r="A671" s="94"/>
      <c r="B671" s="94"/>
    </row>
    <row r="672" spans="1:2" x14ac:dyDescent="0.3">
      <c r="A672" s="94"/>
      <c r="B672" s="94"/>
    </row>
    <row r="673" spans="1:2" x14ac:dyDescent="0.3">
      <c r="A673" s="94"/>
      <c r="B673" s="94"/>
    </row>
    <row r="674" spans="1:2" x14ac:dyDescent="0.3">
      <c r="A674" s="94"/>
      <c r="B674" s="94"/>
    </row>
    <row r="675" spans="1:2" x14ac:dyDescent="0.3">
      <c r="A675" s="94"/>
      <c r="B675" s="94"/>
    </row>
    <row r="676" spans="1:2" x14ac:dyDescent="0.3">
      <c r="A676" s="94"/>
      <c r="B676" s="94"/>
    </row>
    <row r="677" spans="1:2" x14ac:dyDescent="0.3">
      <c r="A677" s="94"/>
      <c r="B677" s="94"/>
    </row>
    <row r="678" spans="1:2" x14ac:dyDescent="0.3">
      <c r="A678" s="94"/>
      <c r="B678" s="94"/>
    </row>
    <row r="679" spans="1:2" x14ac:dyDescent="0.3">
      <c r="A679" s="94"/>
      <c r="B679" s="94"/>
    </row>
    <row r="680" spans="1:2" x14ac:dyDescent="0.3">
      <c r="A680" s="94"/>
      <c r="B680" s="94"/>
    </row>
    <row r="681" spans="1:2" x14ac:dyDescent="0.3">
      <c r="A681" s="94"/>
      <c r="B681" s="94"/>
    </row>
    <row r="682" spans="1:2" x14ac:dyDescent="0.3">
      <c r="A682" s="94"/>
      <c r="B682" s="94"/>
    </row>
    <row r="683" spans="1:2" x14ac:dyDescent="0.3">
      <c r="A683" s="94"/>
      <c r="B683" s="94"/>
    </row>
    <row r="684" spans="1:2" x14ac:dyDescent="0.3">
      <c r="A684" s="94"/>
      <c r="B684" s="94"/>
    </row>
    <row r="685" spans="1:2" x14ac:dyDescent="0.3">
      <c r="A685" s="94"/>
      <c r="B685" s="94"/>
    </row>
    <row r="686" spans="1:2" x14ac:dyDescent="0.3">
      <c r="A686" s="94"/>
      <c r="B686" s="94"/>
    </row>
    <row r="687" spans="1:2" x14ac:dyDescent="0.3">
      <c r="A687" s="94"/>
      <c r="B687" s="94"/>
    </row>
    <row r="688" spans="1:2" x14ac:dyDescent="0.3">
      <c r="A688" s="94"/>
      <c r="B688" s="94"/>
    </row>
    <row r="689" spans="1:2" x14ac:dyDescent="0.3">
      <c r="A689" s="94"/>
      <c r="B689" s="94"/>
    </row>
    <row r="690" spans="1:2" x14ac:dyDescent="0.3">
      <c r="A690" s="94"/>
      <c r="B690" s="94"/>
    </row>
    <row r="691" spans="1:2" x14ac:dyDescent="0.3">
      <c r="A691" s="94"/>
      <c r="B691" s="94"/>
    </row>
    <row r="692" spans="1:2" x14ac:dyDescent="0.3">
      <c r="A692" s="94"/>
      <c r="B692" s="94"/>
    </row>
    <row r="693" spans="1:2" x14ac:dyDescent="0.3">
      <c r="A693" s="94"/>
      <c r="B693" s="94"/>
    </row>
    <row r="694" spans="1:2" x14ac:dyDescent="0.3">
      <c r="A694" s="94"/>
      <c r="B694" s="94"/>
    </row>
    <row r="695" spans="1:2" x14ac:dyDescent="0.3">
      <c r="A695" s="94"/>
      <c r="B695" s="94"/>
    </row>
    <row r="696" spans="1:2" x14ac:dyDescent="0.3">
      <c r="A696" s="94"/>
      <c r="B696" s="94"/>
    </row>
    <row r="697" spans="1:2" x14ac:dyDescent="0.3">
      <c r="A697" s="94"/>
      <c r="B697" s="94"/>
    </row>
    <row r="698" spans="1:2" x14ac:dyDescent="0.3">
      <c r="A698" s="94"/>
      <c r="B698" s="94"/>
    </row>
    <row r="699" spans="1:2" x14ac:dyDescent="0.3">
      <c r="A699" s="94"/>
      <c r="B699" s="94"/>
    </row>
    <row r="700" spans="1:2" x14ac:dyDescent="0.3">
      <c r="A700" s="94"/>
      <c r="B700" s="94"/>
    </row>
    <row r="701" spans="1:2" x14ac:dyDescent="0.3">
      <c r="A701" s="94"/>
      <c r="B701" s="94"/>
    </row>
    <row r="702" spans="1:2" x14ac:dyDescent="0.3">
      <c r="A702" s="94"/>
      <c r="B702" s="94"/>
    </row>
    <row r="703" spans="1:2" x14ac:dyDescent="0.3">
      <c r="A703" s="94"/>
      <c r="B703" s="94"/>
    </row>
    <row r="704" spans="1:2" x14ac:dyDescent="0.3">
      <c r="A704" s="94"/>
      <c r="B704" s="94"/>
    </row>
    <row r="705" spans="1:2" x14ac:dyDescent="0.3">
      <c r="A705" s="94"/>
      <c r="B705" s="94"/>
    </row>
    <row r="706" spans="1:2" x14ac:dyDescent="0.3">
      <c r="A706" s="94"/>
      <c r="B706" s="94"/>
    </row>
    <row r="707" spans="1:2" x14ac:dyDescent="0.3">
      <c r="A707" s="94"/>
      <c r="B707" s="94"/>
    </row>
    <row r="708" spans="1:2" x14ac:dyDescent="0.3">
      <c r="A708" s="94"/>
      <c r="B708" s="94"/>
    </row>
    <row r="709" spans="1:2" x14ac:dyDescent="0.3">
      <c r="A709" s="94"/>
      <c r="B709" s="94"/>
    </row>
    <row r="710" spans="1:2" x14ac:dyDescent="0.3">
      <c r="A710" s="94"/>
      <c r="B710" s="94"/>
    </row>
    <row r="711" spans="1:2" x14ac:dyDescent="0.3">
      <c r="A711" s="94"/>
      <c r="B711" s="94"/>
    </row>
    <row r="712" spans="1:2" x14ac:dyDescent="0.3">
      <c r="A712" s="94"/>
      <c r="B712" s="94"/>
    </row>
    <row r="713" spans="1:2" x14ac:dyDescent="0.3">
      <c r="A713" s="94"/>
      <c r="B713" s="94"/>
    </row>
    <row r="714" spans="1:2" x14ac:dyDescent="0.3">
      <c r="A714" s="94"/>
      <c r="B714" s="94"/>
    </row>
    <row r="715" spans="1:2" x14ac:dyDescent="0.3">
      <c r="A715" s="94"/>
      <c r="B715" s="94"/>
    </row>
    <row r="716" spans="1:2" x14ac:dyDescent="0.3">
      <c r="A716" s="94"/>
      <c r="B716" s="94"/>
    </row>
    <row r="717" spans="1:2" x14ac:dyDescent="0.3">
      <c r="A717" s="94"/>
      <c r="B717" s="94"/>
    </row>
    <row r="718" spans="1:2" x14ac:dyDescent="0.3">
      <c r="A718" s="94"/>
      <c r="B718" s="94"/>
    </row>
    <row r="719" spans="1:2" x14ac:dyDescent="0.3">
      <c r="A719" s="94"/>
      <c r="B719" s="94"/>
    </row>
    <row r="720" spans="1:2" x14ac:dyDescent="0.3">
      <c r="A720" s="94"/>
      <c r="B720" s="94"/>
    </row>
    <row r="721" spans="1:2" x14ac:dyDescent="0.3">
      <c r="A721" s="94"/>
      <c r="B721" s="94"/>
    </row>
    <row r="722" spans="1:2" x14ac:dyDescent="0.3">
      <c r="A722" s="94"/>
      <c r="B722" s="94"/>
    </row>
    <row r="723" spans="1:2" x14ac:dyDescent="0.3">
      <c r="A723" s="94"/>
      <c r="B723" s="94"/>
    </row>
    <row r="724" spans="1:2" x14ac:dyDescent="0.3">
      <c r="A724" s="94"/>
      <c r="B724" s="94"/>
    </row>
    <row r="725" spans="1:2" x14ac:dyDescent="0.3">
      <c r="A725" s="94"/>
      <c r="B725" s="94"/>
    </row>
    <row r="726" spans="1:2" x14ac:dyDescent="0.3">
      <c r="A726" s="94"/>
      <c r="B726" s="94"/>
    </row>
    <row r="727" spans="1:2" x14ac:dyDescent="0.3">
      <c r="A727" s="94"/>
      <c r="B727" s="94"/>
    </row>
    <row r="728" spans="1:2" x14ac:dyDescent="0.3">
      <c r="A728" s="94"/>
      <c r="B728" s="94"/>
    </row>
    <row r="729" spans="1:2" x14ac:dyDescent="0.3">
      <c r="A729" s="94"/>
      <c r="B729" s="94"/>
    </row>
    <row r="730" spans="1:2" x14ac:dyDescent="0.3">
      <c r="A730" s="94"/>
      <c r="B730" s="94"/>
    </row>
    <row r="731" spans="1:2" x14ac:dyDescent="0.3">
      <c r="A731" s="94"/>
      <c r="B731" s="94"/>
    </row>
    <row r="732" spans="1:2" x14ac:dyDescent="0.3">
      <c r="A732" s="94"/>
      <c r="B732" s="94"/>
    </row>
    <row r="733" spans="1:2" x14ac:dyDescent="0.3">
      <c r="A733" s="94"/>
      <c r="B733" s="94"/>
    </row>
    <row r="734" spans="1:2" x14ac:dyDescent="0.3">
      <c r="A734" s="94"/>
      <c r="B734" s="94"/>
    </row>
    <row r="735" spans="1:2" x14ac:dyDescent="0.3">
      <c r="A735" s="94"/>
      <c r="B735" s="94"/>
    </row>
    <row r="736" spans="1:2" x14ac:dyDescent="0.3">
      <c r="A736" s="94"/>
      <c r="B736" s="94"/>
    </row>
    <row r="737" spans="1:2" x14ac:dyDescent="0.3">
      <c r="A737" s="94"/>
      <c r="B737" s="94"/>
    </row>
    <row r="738" spans="1:2" x14ac:dyDescent="0.3">
      <c r="A738" s="94"/>
      <c r="B738" s="94"/>
    </row>
    <row r="739" spans="1:2" x14ac:dyDescent="0.3">
      <c r="A739" s="94"/>
      <c r="B739" s="94"/>
    </row>
    <row r="740" spans="1:2" x14ac:dyDescent="0.3">
      <c r="A740" s="94"/>
      <c r="B740" s="94"/>
    </row>
    <row r="741" spans="1:2" x14ac:dyDescent="0.3">
      <c r="A741" s="94"/>
      <c r="B741" s="94"/>
    </row>
    <row r="742" spans="1:2" x14ac:dyDescent="0.3">
      <c r="A742" s="94"/>
      <c r="B742" s="94"/>
    </row>
    <row r="743" spans="1:2" x14ac:dyDescent="0.3">
      <c r="A743" s="94"/>
      <c r="B743" s="94"/>
    </row>
    <row r="744" spans="1:2" x14ac:dyDescent="0.3">
      <c r="A744" s="94"/>
      <c r="B744" s="94"/>
    </row>
    <row r="745" spans="1:2" x14ac:dyDescent="0.3">
      <c r="A745" s="94"/>
      <c r="B745" s="94"/>
    </row>
    <row r="746" spans="1:2" x14ac:dyDescent="0.3">
      <c r="A746" s="94"/>
      <c r="B746" s="94"/>
    </row>
    <row r="747" spans="1:2" x14ac:dyDescent="0.3">
      <c r="A747" s="94"/>
      <c r="B747" s="94"/>
    </row>
    <row r="748" spans="1:2" x14ac:dyDescent="0.3">
      <c r="A748" s="94"/>
      <c r="B748" s="94"/>
    </row>
    <row r="749" spans="1:2" x14ac:dyDescent="0.3">
      <c r="A749" s="94"/>
      <c r="B749" s="94"/>
    </row>
    <row r="750" spans="1:2" x14ac:dyDescent="0.3">
      <c r="A750" s="94"/>
      <c r="B750" s="94"/>
    </row>
    <row r="751" spans="1:2" x14ac:dyDescent="0.3">
      <c r="A751" s="94"/>
      <c r="B751" s="94"/>
    </row>
    <row r="752" spans="1:2" x14ac:dyDescent="0.3">
      <c r="A752" s="94"/>
      <c r="B752" s="94"/>
    </row>
    <row r="753" spans="1:2" x14ac:dyDescent="0.3">
      <c r="A753" s="94"/>
      <c r="B753" s="94"/>
    </row>
    <row r="754" spans="1:2" x14ac:dyDescent="0.3">
      <c r="A754" s="94"/>
      <c r="B754" s="94"/>
    </row>
    <row r="755" spans="1:2" x14ac:dyDescent="0.3">
      <c r="A755" s="94"/>
      <c r="B755" s="94"/>
    </row>
    <row r="756" spans="1:2" x14ac:dyDescent="0.3">
      <c r="A756" s="94"/>
      <c r="B756" s="94"/>
    </row>
    <row r="757" spans="1:2" x14ac:dyDescent="0.3">
      <c r="A757" s="94"/>
      <c r="B757" s="94"/>
    </row>
    <row r="758" spans="1:2" x14ac:dyDescent="0.3">
      <c r="A758" s="94"/>
      <c r="B758" s="94"/>
    </row>
    <row r="759" spans="1:2" x14ac:dyDescent="0.3">
      <c r="A759" s="94"/>
      <c r="B759" s="94"/>
    </row>
    <row r="760" spans="1:2" x14ac:dyDescent="0.3">
      <c r="A760" s="94"/>
      <c r="B760" s="94"/>
    </row>
    <row r="761" spans="1:2" x14ac:dyDescent="0.3">
      <c r="A761" s="94"/>
      <c r="B761" s="94"/>
    </row>
    <row r="762" spans="1:2" x14ac:dyDescent="0.3">
      <c r="A762" s="94"/>
      <c r="B762" s="94"/>
    </row>
    <row r="763" spans="1:2" x14ac:dyDescent="0.3">
      <c r="A763" s="94"/>
      <c r="B763" s="94"/>
    </row>
    <row r="764" spans="1:2" x14ac:dyDescent="0.3">
      <c r="A764" s="94"/>
      <c r="B764" s="94"/>
    </row>
    <row r="765" spans="1:2" x14ac:dyDescent="0.3">
      <c r="A765" s="94"/>
      <c r="B765" s="94"/>
    </row>
    <row r="766" spans="1:2" x14ac:dyDescent="0.3">
      <c r="A766" s="94"/>
      <c r="B766" s="94"/>
    </row>
    <row r="767" spans="1:2" x14ac:dyDescent="0.3">
      <c r="A767" s="94"/>
      <c r="B767" s="94"/>
    </row>
    <row r="768" spans="1:2" x14ac:dyDescent="0.3">
      <c r="A768" s="94"/>
      <c r="B768" s="94"/>
    </row>
    <row r="769" spans="1:2" x14ac:dyDescent="0.3">
      <c r="A769" s="94"/>
      <c r="B769" s="94"/>
    </row>
    <row r="770" spans="1:2" x14ac:dyDescent="0.3">
      <c r="A770" s="94"/>
      <c r="B770" s="94"/>
    </row>
    <row r="771" spans="1:2" x14ac:dyDescent="0.3">
      <c r="A771" s="94"/>
      <c r="B771" s="94"/>
    </row>
    <row r="772" spans="1:2" x14ac:dyDescent="0.3">
      <c r="A772" s="94"/>
      <c r="B772" s="94"/>
    </row>
    <row r="773" spans="1:2" x14ac:dyDescent="0.3">
      <c r="A773" s="94"/>
      <c r="B773" s="94"/>
    </row>
    <row r="774" spans="1:2" x14ac:dyDescent="0.3">
      <c r="A774" s="94"/>
      <c r="B774" s="94"/>
    </row>
    <row r="775" spans="1:2" x14ac:dyDescent="0.3">
      <c r="A775" s="94"/>
      <c r="B775" s="94"/>
    </row>
    <row r="776" spans="1:2" x14ac:dyDescent="0.3">
      <c r="A776" s="94"/>
      <c r="B776" s="94"/>
    </row>
    <row r="777" spans="1:2" x14ac:dyDescent="0.3">
      <c r="A777" s="94"/>
      <c r="B777" s="94"/>
    </row>
    <row r="778" spans="1:2" x14ac:dyDescent="0.3">
      <c r="A778" s="94"/>
      <c r="B778" s="94"/>
    </row>
    <row r="779" spans="1:2" x14ac:dyDescent="0.3">
      <c r="A779" s="94"/>
      <c r="B779" s="94"/>
    </row>
    <row r="780" spans="1:2" x14ac:dyDescent="0.3">
      <c r="A780" s="94"/>
      <c r="B780" s="94"/>
    </row>
    <row r="781" spans="1:2" x14ac:dyDescent="0.3">
      <c r="A781" s="94"/>
      <c r="B781" s="94"/>
    </row>
    <row r="782" spans="1:2" x14ac:dyDescent="0.3">
      <c r="A782" s="94"/>
      <c r="B782" s="94"/>
    </row>
    <row r="783" spans="1:2" x14ac:dyDescent="0.3">
      <c r="A783" s="94"/>
      <c r="B783" s="94"/>
    </row>
    <row r="784" spans="1:2" x14ac:dyDescent="0.3">
      <c r="A784" s="94"/>
      <c r="B784" s="94"/>
    </row>
    <row r="785" spans="1:2" x14ac:dyDescent="0.3">
      <c r="A785" s="94"/>
      <c r="B785" s="94"/>
    </row>
    <row r="786" spans="1:2" x14ac:dyDescent="0.3">
      <c r="A786" s="94"/>
      <c r="B786" s="94"/>
    </row>
    <row r="787" spans="1:2" x14ac:dyDescent="0.3">
      <c r="A787" s="94"/>
      <c r="B787" s="94"/>
    </row>
    <row r="788" spans="1:2" x14ac:dyDescent="0.3">
      <c r="A788" s="94"/>
      <c r="B788" s="94"/>
    </row>
    <row r="789" spans="1:2" x14ac:dyDescent="0.3">
      <c r="A789" s="94"/>
      <c r="B789" s="94"/>
    </row>
    <row r="790" spans="1:2" x14ac:dyDescent="0.3">
      <c r="A790" s="94"/>
      <c r="B790" s="94"/>
    </row>
    <row r="791" spans="1:2" x14ac:dyDescent="0.3">
      <c r="A791" s="94"/>
      <c r="B791" s="94"/>
    </row>
    <row r="792" spans="1:2" x14ac:dyDescent="0.3">
      <c r="A792" s="94"/>
      <c r="B792" s="94"/>
    </row>
    <row r="793" spans="1:2" x14ac:dyDescent="0.3">
      <c r="A793" s="94"/>
      <c r="B793" s="94"/>
    </row>
    <row r="794" spans="1:2" x14ac:dyDescent="0.3">
      <c r="A794" s="94"/>
      <c r="B794" s="94"/>
    </row>
    <row r="795" spans="1:2" x14ac:dyDescent="0.3">
      <c r="A795" s="94"/>
      <c r="B795" s="94"/>
    </row>
    <row r="796" spans="1:2" x14ac:dyDescent="0.3">
      <c r="A796" s="94"/>
      <c r="B796" s="94"/>
    </row>
    <row r="797" spans="1:2" x14ac:dyDescent="0.3">
      <c r="A797" s="94"/>
      <c r="B797" s="94"/>
    </row>
    <row r="798" spans="1:2" x14ac:dyDescent="0.3">
      <c r="A798" s="94"/>
      <c r="B798" s="94"/>
    </row>
    <row r="799" spans="1:2" x14ac:dyDescent="0.3">
      <c r="A799" s="94"/>
      <c r="B799" s="94"/>
    </row>
    <row r="800" spans="1:2" x14ac:dyDescent="0.3">
      <c r="A800" s="94"/>
      <c r="B800" s="94"/>
    </row>
    <row r="801" spans="1:2" x14ac:dyDescent="0.3">
      <c r="A801" s="94"/>
      <c r="B801" s="94"/>
    </row>
    <row r="802" spans="1:2" x14ac:dyDescent="0.3">
      <c r="A802" s="94"/>
      <c r="B802" s="94"/>
    </row>
    <row r="803" spans="1:2" x14ac:dyDescent="0.3">
      <c r="A803" s="94"/>
      <c r="B803" s="94"/>
    </row>
    <row r="804" spans="1:2" x14ac:dyDescent="0.3">
      <c r="A804" s="94"/>
      <c r="B804" s="94"/>
    </row>
    <row r="805" spans="1:2" x14ac:dyDescent="0.3">
      <c r="A805" s="94"/>
      <c r="B805" s="94"/>
    </row>
    <row r="806" spans="1:2" x14ac:dyDescent="0.3">
      <c r="A806" s="94"/>
      <c r="B806" s="94"/>
    </row>
    <row r="807" spans="1:2" x14ac:dyDescent="0.3">
      <c r="A807" s="94"/>
      <c r="B807" s="94"/>
    </row>
    <row r="808" spans="1:2" x14ac:dyDescent="0.3">
      <c r="A808" s="94"/>
      <c r="B808" s="94"/>
    </row>
    <row r="809" spans="1:2" x14ac:dyDescent="0.3">
      <c r="A809" s="94"/>
      <c r="B809" s="94"/>
    </row>
    <row r="810" spans="1:2" x14ac:dyDescent="0.3">
      <c r="A810" s="94"/>
      <c r="B810" s="94"/>
    </row>
    <row r="811" spans="1:2" x14ac:dyDescent="0.3">
      <c r="A811" s="94"/>
      <c r="B811" s="94"/>
    </row>
    <row r="812" spans="1:2" x14ac:dyDescent="0.3">
      <c r="A812" s="94"/>
      <c r="B812" s="94"/>
    </row>
    <row r="813" spans="1:2" x14ac:dyDescent="0.3">
      <c r="A813" s="94"/>
      <c r="B813" s="94"/>
    </row>
    <row r="814" spans="1:2" x14ac:dyDescent="0.3">
      <c r="A814" s="94"/>
      <c r="B814" s="94"/>
    </row>
    <row r="815" spans="1:2" x14ac:dyDescent="0.3">
      <c r="A815" s="94"/>
      <c r="B815" s="94"/>
    </row>
    <row r="816" spans="1:2" x14ac:dyDescent="0.3">
      <c r="A816" s="94"/>
      <c r="B816" s="94"/>
    </row>
    <row r="817" spans="1:2" x14ac:dyDescent="0.3">
      <c r="A817" s="94"/>
      <c r="B817" s="94"/>
    </row>
    <row r="818" spans="1:2" x14ac:dyDescent="0.3">
      <c r="A818" s="94"/>
      <c r="B818" s="94"/>
    </row>
    <row r="819" spans="1:2" x14ac:dyDescent="0.3">
      <c r="A819" s="94"/>
      <c r="B819" s="94"/>
    </row>
    <row r="820" spans="1:2" x14ac:dyDescent="0.3">
      <c r="A820" s="94"/>
      <c r="B820" s="94"/>
    </row>
    <row r="821" spans="1:2" x14ac:dyDescent="0.3">
      <c r="A821" s="94"/>
      <c r="B821" s="94"/>
    </row>
    <row r="822" spans="1:2" x14ac:dyDescent="0.3">
      <c r="A822" s="94"/>
      <c r="B822" s="94"/>
    </row>
    <row r="823" spans="1:2" x14ac:dyDescent="0.3">
      <c r="A823" s="94"/>
      <c r="B823" s="94"/>
    </row>
    <row r="824" spans="1:2" x14ac:dyDescent="0.3">
      <c r="A824" s="94"/>
      <c r="B824" s="94"/>
    </row>
    <row r="825" spans="1:2" x14ac:dyDescent="0.3">
      <c r="A825" s="94"/>
      <c r="B825" s="94"/>
    </row>
    <row r="826" spans="1:2" x14ac:dyDescent="0.3">
      <c r="A826" s="94"/>
      <c r="B826" s="94"/>
    </row>
    <row r="827" spans="1:2" x14ac:dyDescent="0.3">
      <c r="A827" s="94"/>
      <c r="B827" s="94"/>
    </row>
    <row r="828" spans="1:2" x14ac:dyDescent="0.3">
      <c r="A828" s="94"/>
      <c r="B828" s="94"/>
    </row>
    <row r="829" spans="1:2" x14ac:dyDescent="0.3">
      <c r="A829" s="94"/>
      <c r="B829" s="94"/>
    </row>
    <row r="830" spans="1:2" x14ac:dyDescent="0.3">
      <c r="A830" s="94"/>
      <c r="B830" s="94"/>
    </row>
    <row r="831" spans="1:2" x14ac:dyDescent="0.3">
      <c r="A831" s="94"/>
      <c r="B831" s="94"/>
    </row>
    <row r="832" spans="1:2" x14ac:dyDescent="0.3">
      <c r="A832" s="94"/>
      <c r="B832" s="94"/>
    </row>
    <row r="833" spans="1:2" x14ac:dyDescent="0.3">
      <c r="A833" s="94"/>
      <c r="B833" s="94"/>
    </row>
    <row r="834" spans="1:2" x14ac:dyDescent="0.3">
      <c r="A834" s="94"/>
      <c r="B834" s="94"/>
    </row>
    <row r="835" spans="1:2" x14ac:dyDescent="0.3">
      <c r="A835" s="94"/>
      <c r="B835" s="94"/>
    </row>
    <row r="836" spans="1:2" x14ac:dyDescent="0.3">
      <c r="A836" s="94"/>
      <c r="B836" s="94"/>
    </row>
    <row r="837" spans="1:2" x14ac:dyDescent="0.3">
      <c r="A837" s="94"/>
      <c r="B837" s="94"/>
    </row>
    <row r="838" spans="1:2" x14ac:dyDescent="0.3">
      <c r="A838" s="94"/>
      <c r="B838" s="94"/>
    </row>
    <row r="839" spans="1:2" x14ac:dyDescent="0.3">
      <c r="A839" s="94"/>
      <c r="B839" s="94"/>
    </row>
    <row r="840" spans="1:2" x14ac:dyDescent="0.3">
      <c r="A840" s="94"/>
      <c r="B840" s="94"/>
    </row>
    <row r="841" spans="1:2" x14ac:dyDescent="0.3">
      <c r="A841" s="94"/>
      <c r="B841" s="94"/>
    </row>
    <row r="842" spans="1:2" x14ac:dyDescent="0.3">
      <c r="A842" s="94"/>
      <c r="B842" s="94"/>
    </row>
    <row r="843" spans="1:2" x14ac:dyDescent="0.3">
      <c r="A843" s="94"/>
      <c r="B843" s="94"/>
    </row>
    <row r="844" spans="1:2" x14ac:dyDescent="0.3">
      <c r="A844" s="94"/>
      <c r="B844" s="94"/>
    </row>
    <row r="845" spans="1:2" x14ac:dyDescent="0.3">
      <c r="A845" s="94"/>
      <c r="B845" s="94"/>
    </row>
    <row r="846" spans="1:2" x14ac:dyDescent="0.3">
      <c r="A846" s="94"/>
      <c r="B846" s="94"/>
    </row>
    <row r="847" spans="1:2" x14ac:dyDescent="0.3">
      <c r="A847" s="94"/>
      <c r="B847" s="94"/>
    </row>
    <row r="848" spans="1:2" x14ac:dyDescent="0.3">
      <c r="A848" s="94"/>
      <c r="B848" s="94"/>
    </row>
    <row r="849" spans="1:2" x14ac:dyDescent="0.3">
      <c r="A849" s="94"/>
      <c r="B849" s="94"/>
    </row>
    <row r="850" spans="1:2" x14ac:dyDescent="0.3">
      <c r="A850" s="94"/>
      <c r="B850" s="94"/>
    </row>
    <row r="851" spans="1:2" x14ac:dyDescent="0.3">
      <c r="A851" s="94"/>
      <c r="B851" s="94"/>
    </row>
    <row r="852" spans="1:2" x14ac:dyDescent="0.3">
      <c r="A852" s="94"/>
      <c r="B852" s="94"/>
    </row>
    <row r="853" spans="1:2" x14ac:dyDescent="0.3">
      <c r="A853" s="94"/>
      <c r="B853" s="94"/>
    </row>
    <row r="854" spans="1:2" x14ac:dyDescent="0.3">
      <c r="A854" s="94"/>
      <c r="B854" s="94"/>
    </row>
    <row r="855" spans="1:2" x14ac:dyDescent="0.3">
      <c r="A855" s="94"/>
      <c r="B855" s="94"/>
    </row>
    <row r="856" spans="1:2" x14ac:dyDescent="0.3">
      <c r="A856" s="94"/>
      <c r="B856" s="94"/>
    </row>
    <row r="857" spans="1:2" x14ac:dyDescent="0.3">
      <c r="A857" s="94"/>
      <c r="B857" s="94"/>
    </row>
    <row r="858" spans="1:2" x14ac:dyDescent="0.3">
      <c r="A858" s="94"/>
      <c r="B858" s="94"/>
    </row>
    <row r="859" spans="1:2" x14ac:dyDescent="0.3">
      <c r="A859" s="94"/>
      <c r="B859" s="94"/>
    </row>
    <row r="860" spans="1:2" x14ac:dyDescent="0.3">
      <c r="A860" s="94"/>
      <c r="B860" s="94"/>
    </row>
    <row r="861" spans="1:2" x14ac:dyDescent="0.3">
      <c r="A861" s="94"/>
      <c r="B861" s="94"/>
    </row>
    <row r="862" spans="1:2" x14ac:dyDescent="0.3">
      <c r="A862" s="94"/>
      <c r="B862" s="94"/>
    </row>
    <row r="863" spans="1:2" x14ac:dyDescent="0.3">
      <c r="A863" s="94"/>
      <c r="B863" s="94"/>
    </row>
    <row r="864" spans="1:2" x14ac:dyDescent="0.3">
      <c r="A864" s="94"/>
      <c r="B864" s="94"/>
    </row>
    <row r="865" spans="1:2" x14ac:dyDescent="0.3">
      <c r="A865" s="94"/>
      <c r="B865" s="94"/>
    </row>
    <row r="866" spans="1:2" x14ac:dyDescent="0.3">
      <c r="A866" s="94"/>
      <c r="B866" s="94"/>
    </row>
    <row r="867" spans="1:2" x14ac:dyDescent="0.3">
      <c r="A867" s="94"/>
      <c r="B867" s="94"/>
    </row>
    <row r="868" spans="1:2" x14ac:dyDescent="0.3">
      <c r="A868" s="94"/>
      <c r="B868" s="94"/>
    </row>
    <row r="869" spans="1:2" x14ac:dyDescent="0.3">
      <c r="A869" s="94"/>
      <c r="B869" s="94"/>
    </row>
    <row r="870" spans="1:2" x14ac:dyDescent="0.3">
      <c r="A870" s="94"/>
      <c r="B870" s="94"/>
    </row>
    <row r="871" spans="1:2" x14ac:dyDescent="0.3">
      <c r="A871" s="94"/>
      <c r="B871" s="94"/>
    </row>
    <row r="872" spans="1:2" x14ac:dyDescent="0.3">
      <c r="A872" s="94"/>
      <c r="B872" s="94"/>
    </row>
    <row r="873" spans="1:2" x14ac:dyDescent="0.3">
      <c r="A873" s="94"/>
      <c r="B873" s="94"/>
    </row>
    <row r="874" spans="1:2" x14ac:dyDescent="0.3">
      <c r="A874" s="94"/>
      <c r="B874" s="94"/>
    </row>
    <row r="875" spans="1:2" x14ac:dyDescent="0.3">
      <c r="A875" s="94"/>
      <c r="B875" s="94"/>
    </row>
    <row r="876" spans="1:2" x14ac:dyDescent="0.3">
      <c r="A876" s="94"/>
      <c r="B876" s="94"/>
    </row>
    <row r="877" spans="1:2" x14ac:dyDescent="0.3">
      <c r="A877" s="94"/>
      <c r="B877" s="94"/>
    </row>
    <row r="878" spans="1:2" x14ac:dyDescent="0.3">
      <c r="A878" s="94"/>
      <c r="B878" s="94"/>
    </row>
    <row r="879" spans="1:2" x14ac:dyDescent="0.3">
      <c r="A879" s="94"/>
      <c r="B879" s="94"/>
    </row>
    <row r="880" spans="1:2" x14ac:dyDescent="0.3">
      <c r="A880" s="94"/>
      <c r="B880" s="94"/>
    </row>
    <row r="881" spans="1:2" x14ac:dyDescent="0.3">
      <c r="A881" s="94"/>
      <c r="B881" s="94"/>
    </row>
    <row r="882" spans="1:2" x14ac:dyDescent="0.3">
      <c r="A882" s="94"/>
      <c r="B882" s="94"/>
    </row>
    <row r="883" spans="1:2" x14ac:dyDescent="0.3">
      <c r="A883" s="94"/>
      <c r="B883" s="94"/>
    </row>
    <row r="884" spans="1:2" x14ac:dyDescent="0.3">
      <c r="A884" s="94"/>
      <c r="B884" s="94"/>
    </row>
    <row r="885" spans="1:2" x14ac:dyDescent="0.3">
      <c r="A885" s="94"/>
      <c r="B885" s="94"/>
    </row>
    <row r="886" spans="1:2" x14ac:dyDescent="0.3">
      <c r="A886" s="94"/>
      <c r="B886" s="94"/>
    </row>
    <row r="887" spans="1:2" x14ac:dyDescent="0.3">
      <c r="A887" s="94"/>
      <c r="B887" s="94"/>
    </row>
    <row r="888" spans="1:2" x14ac:dyDescent="0.3">
      <c r="A888" s="94"/>
      <c r="B888" s="94"/>
    </row>
    <row r="889" spans="1:2" x14ac:dyDescent="0.3">
      <c r="A889" s="94"/>
      <c r="B889" s="94"/>
    </row>
    <row r="890" spans="1:2" x14ac:dyDescent="0.3">
      <c r="A890" s="94"/>
      <c r="B890" s="94"/>
    </row>
    <row r="891" spans="1:2" x14ac:dyDescent="0.3">
      <c r="A891" s="94"/>
      <c r="B891" s="94"/>
    </row>
    <row r="892" spans="1:2" x14ac:dyDescent="0.3">
      <c r="A892" s="94"/>
      <c r="B892" s="94"/>
    </row>
    <row r="893" spans="1:2" x14ac:dyDescent="0.3">
      <c r="A893" s="94"/>
      <c r="B893" s="94"/>
    </row>
    <row r="894" spans="1:2" x14ac:dyDescent="0.3">
      <c r="A894" s="94"/>
      <c r="B894" s="94"/>
    </row>
    <row r="895" spans="1:2" x14ac:dyDescent="0.3">
      <c r="A895" s="94"/>
      <c r="B895" s="94"/>
    </row>
    <row r="896" spans="1:2" x14ac:dyDescent="0.3">
      <c r="A896" s="94"/>
      <c r="B896" s="94"/>
    </row>
    <row r="897" spans="1:2" x14ac:dyDescent="0.3">
      <c r="A897" s="94"/>
      <c r="B897" s="94"/>
    </row>
    <row r="898" spans="1:2" x14ac:dyDescent="0.3">
      <c r="A898" s="94"/>
      <c r="B898" s="94"/>
    </row>
    <row r="899" spans="1:2" x14ac:dyDescent="0.3">
      <c r="A899" s="94"/>
      <c r="B899" s="94"/>
    </row>
    <row r="900" spans="1:2" x14ac:dyDescent="0.3">
      <c r="A900" s="94"/>
      <c r="B900" s="94"/>
    </row>
    <row r="901" spans="1:2" x14ac:dyDescent="0.3">
      <c r="A901" s="94"/>
      <c r="B901" s="94"/>
    </row>
    <row r="902" spans="1:2" x14ac:dyDescent="0.3">
      <c r="A902" s="94"/>
      <c r="B902" s="94"/>
    </row>
    <row r="903" spans="1:2" x14ac:dyDescent="0.3">
      <c r="A903" s="94"/>
      <c r="B903" s="94"/>
    </row>
    <row r="904" spans="1:2" x14ac:dyDescent="0.3">
      <c r="A904" s="94"/>
      <c r="B904" s="94"/>
    </row>
    <row r="905" spans="1:2" x14ac:dyDescent="0.3">
      <c r="A905" s="94"/>
      <c r="B905" s="94"/>
    </row>
    <row r="906" spans="1:2" x14ac:dyDescent="0.3">
      <c r="A906" s="94"/>
      <c r="B906" s="94"/>
    </row>
    <row r="907" spans="1:2" x14ac:dyDescent="0.3">
      <c r="A907" s="94"/>
      <c r="B907" s="94"/>
    </row>
    <row r="908" spans="1:2" x14ac:dyDescent="0.3">
      <c r="A908" s="94"/>
      <c r="B908" s="94"/>
    </row>
    <row r="909" spans="1:2" x14ac:dyDescent="0.3">
      <c r="A909" s="94"/>
      <c r="B909" s="94"/>
    </row>
    <row r="910" spans="1:2" x14ac:dyDescent="0.3">
      <c r="A910" s="94"/>
      <c r="B910" s="94"/>
    </row>
    <row r="911" spans="1:2" x14ac:dyDescent="0.3">
      <c r="A911" s="94"/>
      <c r="B911" s="94"/>
    </row>
    <row r="912" spans="1:2" x14ac:dyDescent="0.3">
      <c r="A912" s="94"/>
      <c r="B912" s="94"/>
    </row>
    <row r="913" spans="1:2" x14ac:dyDescent="0.3">
      <c r="A913" s="94"/>
      <c r="B913" s="94"/>
    </row>
    <row r="914" spans="1:2" x14ac:dyDescent="0.3">
      <c r="A914" s="94"/>
      <c r="B914" s="94"/>
    </row>
    <row r="915" spans="1:2" x14ac:dyDescent="0.3">
      <c r="A915" s="94"/>
      <c r="B915" s="94"/>
    </row>
    <row r="916" spans="1:2" x14ac:dyDescent="0.3">
      <c r="A916" s="94"/>
      <c r="B916" s="94"/>
    </row>
    <row r="917" spans="1:2" x14ac:dyDescent="0.3">
      <c r="A917" s="94"/>
      <c r="B917" s="94"/>
    </row>
    <row r="918" spans="1:2" x14ac:dyDescent="0.3">
      <c r="A918" s="94"/>
      <c r="B918" s="94"/>
    </row>
    <row r="919" spans="1:2" x14ac:dyDescent="0.3">
      <c r="A919" s="94"/>
      <c r="B919" s="94"/>
    </row>
    <row r="920" spans="1:2" x14ac:dyDescent="0.3">
      <c r="A920" s="94"/>
      <c r="B920" s="94"/>
    </row>
    <row r="921" spans="1:2" x14ac:dyDescent="0.3">
      <c r="A921" s="94"/>
      <c r="B921" s="94"/>
    </row>
    <row r="922" spans="1:2" x14ac:dyDescent="0.3">
      <c r="A922" s="94"/>
      <c r="B922" s="94"/>
    </row>
    <row r="923" spans="1:2" x14ac:dyDescent="0.3">
      <c r="A923" s="94"/>
      <c r="B923" s="94"/>
    </row>
    <row r="924" spans="1:2" x14ac:dyDescent="0.3">
      <c r="A924" s="94"/>
      <c r="B924" s="94"/>
    </row>
    <row r="925" spans="1:2" x14ac:dyDescent="0.3">
      <c r="A925" s="94"/>
      <c r="B925" s="94"/>
    </row>
    <row r="926" spans="1:2" x14ac:dyDescent="0.3">
      <c r="A926" s="94"/>
      <c r="B926" s="94"/>
    </row>
    <row r="927" spans="1:2" x14ac:dyDescent="0.3">
      <c r="A927" s="94"/>
      <c r="B927" s="94"/>
    </row>
    <row r="928" spans="1:2" x14ac:dyDescent="0.3">
      <c r="A928" s="94"/>
      <c r="B928" s="94"/>
    </row>
    <row r="929" spans="1:2" x14ac:dyDescent="0.3">
      <c r="A929" s="94"/>
      <c r="B929" s="94"/>
    </row>
    <row r="930" spans="1:2" x14ac:dyDescent="0.3">
      <c r="A930" s="94"/>
      <c r="B930" s="94"/>
    </row>
    <row r="931" spans="1:2" x14ac:dyDescent="0.3">
      <c r="A931" s="94"/>
      <c r="B931" s="94"/>
    </row>
    <row r="932" spans="1:2" x14ac:dyDescent="0.3">
      <c r="A932" s="94"/>
      <c r="B932" s="94"/>
    </row>
    <row r="933" spans="1:2" x14ac:dyDescent="0.3">
      <c r="A933" s="94"/>
      <c r="B933" s="94"/>
    </row>
    <row r="934" spans="1:2" x14ac:dyDescent="0.3">
      <c r="A934" s="94"/>
      <c r="B934" s="94"/>
    </row>
    <row r="935" spans="1:2" x14ac:dyDescent="0.3">
      <c r="A935" s="94"/>
      <c r="B935" s="94"/>
    </row>
    <row r="936" spans="1:2" x14ac:dyDescent="0.3">
      <c r="A936" s="94"/>
      <c r="B936" s="94"/>
    </row>
    <row r="937" spans="1:2" x14ac:dyDescent="0.3">
      <c r="A937" s="94"/>
      <c r="B937" s="94"/>
    </row>
    <row r="938" spans="1:2" x14ac:dyDescent="0.3">
      <c r="A938" s="94"/>
      <c r="B938" s="94"/>
    </row>
    <row r="939" spans="1:2" x14ac:dyDescent="0.3">
      <c r="A939" s="94"/>
      <c r="B939" s="94"/>
    </row>
    <row r="940" spans="1:2" x14ac:dyDescent="0.3">
      <c r="A940" s="94"/>
      <c r="B940" s="94"/>
    </row>
    <row r="941" spans="1:2" x14ac:dyDescent="0.3">
      <c r="A941" s="94"/>
      <c r="B941" s="94"/>
    </row>
    <row r="942" spans="1:2" x14ac:dyDescent="0.3">
      <c r="A942" s="94"/>
      <c r="B942" s="94"/>
    </row>
    <row r="943" spans="1:2" x14ac:dyDescent="0.3">
      <c r="A943" s="94"/>
      <c r="B943" s="94"/>
    </row>
    <row r="944" spans="1:2" x14ac:dyDescent="0.3">
      <c r="A944" s="94"/>
      <c r="B944" s="94"/>
    </row>
    <row r="945" spans="1:2" x14ac:dyDescent="0.3">
      <c r="A945" s="94"/>
      <c r="B945" s="94"/>
    </row>
    <row r="946" spans="1:2" x14ac:dyDescent="0.3">
      <c r="A946" s="94"/>
      <c r="B946" s="94"/>
    </row>
    <row r="947" spans="1:2" x14ac:dyDescent="0.3">
      <c r="A947" s="94"/>
      <c r="B947" s="94"/>
    </row>
    <row r="948" spans="1:2" x14ac:dyDescent="0.3">
      <c r="A948" s="94"/>
      <c r="B948" s="94"/>
    </row>
    <row r="949" spans="1:2" x14ac:dyDescent="0.3">
      <c r="A949" s="94"/>
      <c r="B949" s="94"/>
    </row>
    <row r="950" spans="1:2" x14ac:dyDescent="0.3">
      <c r="A950" s="94"/>
      <c r="B950" s="94"/>
    </row>
    <row r="951" spans="1:2" x14ac:dyDescent="0.3">
      <c r="A951" s="94"/>
      <c r="B951" s="94"/>
    </row>
    <row r="952" spans="1:2" x14ac:dyDescent="0.3">
      <c r="A952" s="94"/>
      <c r="B952" s="94"/>
    </row>
    <row r="953" spans="1:2" x14ac:dyDescent="0.3">
      <c r="A953" s="94"/>
      <c r="B953" s="94"/>
    </row>
    <row r="954" spans="1:2" x14ac:dyDescent="0.3">
      <c r="A954" s="94"/>
      <c r="B954" s="94"/>
    </row>
    <row r="955" spans="1:2" x14ac:dyDescent="0.3">
      <c r="A955" s="94"/>
      <c r="B955" s="94"/>
    </row>
    <row r="956" spans="1:2" x14ac:dyDescent="0.3">
      <c r="A956" s="94"/>
      <c r="B956" s="94"/>
    </row>
    <row r="957" spans="1:2" x14ac:dyDescent="0.3">
      <c r="A957" s="94"/>
      <c r="B957" s="94"/>
    </row>
    <row r="958" spans="1:2" x14ac:dyDescent="0.3">
      <c r="A958" s="94"/>
      <c r="B958" s="94"/>
    </row>
    <row r="959" spans="1:2" x14ac:dyDescent="0.3">
      <c r="A959" s="94"/>
      <c r="B959" s="94"/>
    </row>
    <row r="960" spans="1:2" x14ac:dyDescent="0.3">
      <c r="A960" s="94"/>
      <c r="B960" s="94"/>
    </row>
    <row r="961" spans="1:2" x14ac:dyDescent="0.3">
      <c r="A961" s="94"/>
      <c r="B961" s="94"/>
    </row>
    <row r="962" spans="1:2" x14ac:dyDescent="0.3">
      <c r="A962" s="94"/>
      <c r="B962" s="94"/>
    </row>
    <row r="963" spans="1:2" x14ac:dyDescent="0.3">
      <c r="A963" s="94"/>
      <c r="B963" s="94"/>
    </row>
    <row r="964" spans="1:2" x14ac:dyDescent="0.3">
      <c r="A964" s="94"/>
      <c r="B964" s="94"/>
    </row>
    <row r="965" spans="1:2" x14ac:dyDescent="0.3">
      <c r="A965" s="94"/>
      <c r="B965" s="94"/>
    </row>
    <row r="966" spans="1:2" x14ac:dyDescent="0.3">
      <c r="A966" s="94"/>
      <c r="B966" s="94"/>
    </row>
    <row r="967" spans="1:2" x14ac:dyDescent="0.3">
      <c r="A967" s="94"/>
      <c r="B967" s="94"/>
    </row>
    <row r="968" spans="1:2" x14ac:dyDescent="0.3">
      <c r="A968" s="94"/>
      <c r="B968" s="94"/>
    </row>
    <row r="969" spans="1:2" x14ac:dyDescent="0.3">
      <c r="A969" s="94"/>
      <c r="B969" s="94"/>
    </row>
    <row r="970" spans="1:2" x14ac:dyDescent="0.3">
      <c r="A970" s="94"/>
      <c r="B970" s="94"/>
    </row>
    <row r="971" spans="1:2" x14ac:dyDescent="0.3">
      <c r="A971" s="94"/>
      <c r="B971" s="94"/>
    </row>
    <row r="972" spans="1:2" x14ac:dyDescent="0.3">
      <c r="A972" s="94"/>
      <c r="B972" s="94"/>
    </row>
    <row r="973" spans="1:2" x14ac:dyDescent="0.3">
      <c r="A973" s="94"/>
      <c r="B973" s="94"/>
    </row>
    <row r="974" spans="1:2" x14ac:dyDescent="0.3">
      <c r="A974" s="94"/>
      <c r="B974" s="94"/>
    </row>
    <row r="975" spans="1:2" x14ac:dyDescent="0.3">
      <c r="A975" s="94"/>
      <c r="B975" s="94"/>
    </row>
    <row r="976" spans="1:2" x14ac:dyDescent="0.3">
      <c r="A976" s="94"/>
      <c r="B976" s="94"/>
    </row>
    <row r="977" spans="1:2" x14ac:dyDescent="0.3">
      <c r="A977" s="94"/>
      <c r="B977" s="94"/>
    </row>
    <row r="978" spans="1:2" x14ac:dyDescent="0.3">
      <c r="A978" s="94"/>
      <c r="B978" s="94"/>
    </row>
    <row r="979" spans="1:2" x14ac:dyDescent="0.3">
      <c r="A979" s="94"/>
      <c r="B979" s="94"/>
    </row>
    <row r="980" spans="1:2" x14ac:dyDescent="0.3">
      <c r="A980" s="94"/>
      <c r="B980" s="94"/>
    </row>
    <row r="981" spans="1:2" x14ac:dyDescent="0.3">
      <c r="A981" s="94"/>
      <c r="B981" s="94"/>
    </row>
    <row r="982" spans="1:2" x14ac:dyDescent="0.3">
      <c r="A982" s="94"/>
      <c r="B982" s="94"/>
    </row>
    <row r="983" spans="1:2" x14ac:dyDescent="0.3">
      <c r="A983" s="94"/>
      <c r="B983" s="94"/>
    </row>
    <row r="984" spans="1:2" x14ac:dyDescent="0.3">
      <c r="A984" s="94"/>
      <c r="B984" s="94"/>
    </row>
    <row r="985" spans="1:2" x14ac:dyDescent="0.3">
      <c r="A985" s="94"/>
      <c r="B985" s="94"/>
    </row>
    <row r="986" spans="1:2" x14ac:dyDescent="0.3">
      <c r="A986" s="94"/>
      <c r="B986" s="94"/>
    </row>
    <row r="987" spans="1:2" x14ac:dyDescent="0.3">
      <c r="A987" s="94"/>
      <c r="B987" s="94"/>
    </row>
    <row r="988" spans="1:2" x14ac:dyDescent="0.3">
      <c r="A988" s="94"/>
      <c r="B988" s="94"/>
    </row>
    <row r="989" spans="1:2" x14ac:dyDescent="0.3">
      <c r="A989" s="94"/>
      <c r="B989" s="94"/>
    </row>
    <row r="990" spans="1:2" x14ac:dyDescent="0.3">
      <c r="A990" s="94"/>
      <c r="B990" s="94"/>
    </row>
    <row r="991" spans="1:2" x14ac:dyDescent="0.3">
      <c r="A991" s="94"/>
      <c r="B991" s="94"/>
    </row>
    <row r="992" spans="1:2" x14ac:dyDescent="0.3">
      <c r="A992" s="94"/>
      <c r="B992" s="94"/>
    </row>
    <row r="993" spans="1:2" x14ac:dyDescent="0.3">
      <c r="A993" s="94"/>
      <c r="B993" s="94"/>
    </row>
    <row r="994" spans="1:2" x14ac:dyDescent="0.3">
      <c r="A994" s="94"/>
      <c r="B994" s="94"/>
    </row>
    <row r="995" spans="1:2" x14ac:dyDescent="0.3">
      <c r="A995" s="94"/>
      <c r="B995" s="94"/>
    </row>
    <row r="996" spans="1:2" x14ac:dyDescent="0.3">
      <c r="A996" s="94"/>
      <c r="B996" s="94"/>
    </row>
    <row r="997" spans="1:2" x14ac:dyDescent="0.3">
      <c r="A997" s="94"/>
      <c r="B997" s="94"/>
    </row>
    <row r="998" spans="1:2" x14ac:dyDescent="0.3">
      <c r="A998" s="94"/>
      <c r="B998" s="94"/>
    </row>
    <row r="999" spans="1:2" x14ac:dyDescent="0.3">
      <c r="A999" s="94"/>
      <c r="B999" s="94"/>
    </row>
    <row r="1000" spans="1:2" x14ac:dyDescent="0.3">
      <c r="A1000" s="94"/>
      <c r="B1000" s="94"/>
    </row>
    <row r="1001" spans="1:2" x14ac:dyDescent="0.3">
      <c r="A1001" s="94"/>
      <c r="B1001" s="94"/>
    </row>
    <row r="1002" spans="1:2" x14ac:dyDescent="0.3">
      <c r="A1002" s="94"/>
      <c r="B1002" s="94"/>
    </row>
    <row r="1003" spans="1:2" x14ac:dyDescent="0.3">
      <c r="A1003" s="94"/>
      <c r="B1003" s="94"/>
    </row>
    <row r="1004" spans="1:2" x14ac:dyDescent="0.3">
      <c r="A1004" s="94"/>
      <c r="B1004" s="94"/>
    </row>
    <row r="1005" spans="1:2" x14ac:dyDescent="0.3">
      <c r="A1005" s="94"/>
      <c r="B1005" s="94"/>
    </row>
    <row r="1006" spans="1:2" x14ac:dyDescent="0.3">
      <c r="A1006" s="94"/>
      <c r="B1006" s="94"/>
    </row>
    <row r="1007" spans="1:2" x14ac:dyDescent="0.3">
      <c r="A1007" s="94"/>
      <c r="B1007" s="94"/>
    </row>
    <row r="1008" spans="1:2" x14ac:dyDescent="0.3">
      <c r="A1008" s="94"/>
      <c r="B1008" s="94"/>
    </row>
    <row r="1009" spans="1:2" x14ac:dyDescent="0.3">
      <c r="A1009" s="94"/>
      <c r="B1009" s="94"/>
    </row>
    <row r="1010" spans="1:2" x14ac:dyDescent="0.3">
      <c r="A1010" s="94"/>
      <c r="B1010" s="94"/>
    </row>
    <row r="1011" spans="1:2" x14ac:dyDescent="0.3">
      <c r="A1011" s="94"/>
      <c r="B1011" s="94"/>
    </row>
    <row r="1012" spans="1:2" x14ac:dyDescent="0.3">
      <c r="A1012" s="94"/>
      <c r="B1012" s="94"/>
    </row>
    <row r="1013" spans="1:2" x14ac:dyDescent="0.3">
      <c r="A1013" s="94"/>
      <c r="B1013" s="94"/>
    </row>
    <row r="1014" spans="1:2" x14ac:dyDescent="0.3">
      <c r="A1014" s="94"/>
      <c r="B1014" s="94"/>
    </row>
    <row r="1015" spans="1:2" x14ac:dyDescent="0.3">
      <c r="A1015" s="94"/>
      <c r="B1015" s="94"/>
    </row>
    <row r="1016" spans="1:2" x14ac:dyDescent="0.3">
      <c r="A1016" s="94"/>
      <c r="B1016" s="94"/>
    </row>
    <row r="1017" spans="1:2" x14ac:dyDescent="0.3">
      <c r="A1017" s="94"/>
      <c r="B1017" s="94"/>
    </row>
    <row r="1018" spans="1:2" x14ac:dyDescent="0.3">
      <c r="A1018" s="94"/>
      <c r="B1018" s="94"/>
    </row>
    <row r="1019" spans="1:2" x14ac:dyDescent="0.3">
      <c r="A1019" s="94"/>
      <c r="B1019" s="94"/>
    </row>
    <row r="1020" spans="1:2" x14ac:dyDescent="0.3">
      <c r="A1020" s="94"/>
      <c r="B1020" s="94"/>
    </row>
    <row r="1021" spans="1:2" x14ac:dyDescent="0.3">
      <c r="A1021" s="94"/>
      <c r="B1021" s="94"/>
    </row>
    <row r="1022" spans="1:2" x14ac:dyDescent="0.3">
      <c r="A1022" s="94"/>
      <c r="B1022" s="94"/>
    </row>
    <row r="1023" spans="1:2" x14ac:dyDescent="0.3">
      <c r="A1023" s="94"/>
      <c r="B1023" s="94"/>
    </row>
    <row r="1024" spans="1:2" x14ac:dyDescent="0.3">
      <c r="A1024" s="94"/>
      <c r="B1024" s="94"/>
    </row>
    <row r="1025" spans="1:2" x14ac:dyDescent="0.3">
      <c r="A1025" s="94"/>
      <c r="B1025" s="94"/>
    </row>
    <row r="1026" spans="1:2" x14ac:dyDescent="0.3">
      <c r="A1026" s="94"/>
      <c r="B1026" s="94"/>
    </row>
    <row r="1027" spans="1:2" x14ac:dyDescent="0.3">
      <c r="A1027" s="94"/>
      <c r="B1027" s="94"/>
    </row>
    <row r="1028" spans="1:2" x14ac:dyDescent="0.3">
      <c r="A1028" s="94"/>
      <c r="B1028" s="94"/>
    </row>
    <row r="1029" spans="1:2" x14ac:dyDescent="0.3">
      <c r="A1029" s="94"/>
      <c r="B1029" s="94"/>
    </row>
    <row r="1030" spans="1:2" x14ac:dyDescent="0.3">
      <c r="A1030" s="94"/>
      <c r="B1030" s="94"/>
    </row>
    <row r="1031" spans="1:2" x14ac:dyDescent="0.3">
      <c r="A1031" s="94"/>
      <c r="B1031" s="94"/>
    </row>
    <row r="1032" spans="1:2" x14ac:dyDescent="0.3">
      <c r="A1032" s="94"/>
      <c r="B1032" s="94"/>
    </row>
    <row r="1033" spans="1:2" x14ac:dyDescent="0.3">
      <c r="A1033" s="94"/>
      <c r="B1033" s="94"/>
    </row>
    <row r="1034" spans="1:2" x14ac:dyDescent="0.3">
      <c r="A1034" s="94"/>
      <c r="B1034" s="94"/>
    </row>
    <row r="1035" spans="1:2" x14ac:dyDescent="0.3">
      <c r="A1035" s="94"/>
      <c r="B1035" s="94"/>
    </row>
    <row r="1036" spans="1:2" x14ac:dyDescent="0.3">
      <c r="A1036" s="94"/>
      <c r="B1036" s="94"/>
    </row>
    <row r="1037" spans="1:2" x14ac:dyDescent="0.3">
      <c r="A1037" s="94"/>
      <c r="B1037" s="94"/>
    </row>
    <row r="1038" spans="1:2" x14ac:dyDescent="0.3">
      <c r="A1038" s="94"/>
      <c r="B1038" s="94"/>
    </row>
    <row r="1039" spans="1:2" x14ac:dyDescent="0.3">
      <c r="A1039" s="94"/>
      <c r="B1039" s="94"/>
    </row>
    <row r="1040" spans="1:2" x14ac:dyDescent="0.3">
      <c r="A1040" s="94"/>
      <c r="B1040" s="94"/>
    </row>
    <row r="1041" spans="1:2" x14ac:dyDescent="0.3">
      <c r="A1041" s="94"/>
      <c r="B1041" s="94"/>
    </row>
    <row r="1042" spans="1:2" x14ac:dyDescent="0.3">
      <c r="A1042" s="94"/>
      <c r="B1042" s="94"/>
    </row>
    <row r="1043" spans="1:2" x14ac:dyDescent="0.3">
      <c r="A1043" s="94"/>
      <c r="B1043" s="94"/>
    </row>
    <row r="1044" spans="1:2" x14ac:dyDescent="0.3">
      <c r="A1044" s="94"/>
      <c r="B1044" s="94"/>
    </row>
    <row r="1045" spans="1:2" x14ac:dyDescent="0.3">
      <c r="A1045" s="94"/>
      <c r="B1045" s="94"/>
    </row>
    <row r="1046" spans="1:2" x14ac:dyDescent="0.3">
      <c r="A1046" s="94"/>
      <c r="B1046" s="94"/>
    </row>
    <row r="1047" spans="1:2" x14ac:dyDescent="0.3">
      <c r="A1047" s="94"/>
      <c r="B1047" s="94"/>
    </row>
    <row r="1048" spans="1:2" x14ac:dyDescent="0.3">
      <c r="A1048" s="94"/>
      <c r="B1048" s="94"/>
    </row>
    <row r="1049" spans="1:2" x14ac:dyDescent="0.3">
      <c r="A1049" s="94"/>
      <c r="B1049" s="94"/>
    </row>
    <row r="1050" spans="1:2" x14ac:dyDescent="0.3">
      <c r="A1050" s="94"/>
      <c r="B1050" s="94"/>
    </row>
    <row r="1051" spans="1:2" x14ac:dyDescent="0.3">
      <c r="A1051" s="94"/>
      <c r="B1051" s="94"/>
    </row>
    <row r="1052" spans="1:2" x14ac:dyDescent="0.3">
      <c r="A1052" s="94"/>
      <c r="B1052" s="94"/>
    </row>
    <row r="1053" spans="1:2" x14ac:dyDescent="0.3">
      <c r="A1053" s="94"/>
      <c r="B1053" s="94"/>
    </row>
    <row r="1054" spans="1:2" x14ac:dyDescent="0.3">
      <c r="A1054" s="94"/>
      <c r="B1054" s="94"/>
    </row>
    <row r="1055" spans="1:2" x14ac:dyDescent="0.3">
      <c r="A1055" s="94"/>
      <c r="B1055" s="94"/>
    </row>
    <row r="1056" spans="1:2" x14ac:dyDescent="0.3">
      <c r="A1056" s="94"/>
      <c r="B1056" s="94"/>
    </row>
    <row r="1057" spans="1:2" x14ac:dyDescent="0.3">
      <c r="A1057" s="94"/>
      <c r="B1057" s="94"/>
    </row>
    <row r="1058" spans="1:2" x14ac:dyDescent="0.3">
      <c r="A1058" s="94"/>
      <c r="B1058" s="94"/>
    </row>
    <row r="1059" spans="1:2" x14ac:dyDescent="0.3">
      <c r="A1059" s="94"/>
      <c r="B1059" s="94"/>
    </row>
    <row r="1060" spans="1:2" x14ac:dyDescent="0.3">
      <c r="A1060" s="94"/>
      <c r="B1060" s="94"/>
    </row>
    <row r="1061" spans="1:2" x14ac:dyDescent="0.3">
      <c r="A1061" s="94"/>
      <c r="B1061" s="94"/>
    </row>
    <row r="1062" spans="1:2" x14ac:dyDescent="0.3">
      <c r="A1062" s="94"/>
      <c r="B1062" s="94"/>
    </row>
    <row r="1063" spans="1:2" x14ac:dyDescent="0.3">
      <c r="A1063" s="94"/>
      <c r="B1063" s="94"/>
    </row>
    <row r="1064" spans="1:2" x14ac:dyDescent="0.3">
      <c r="A1064" s="94"/>
      <c r="B1064" s="94"/>
    </row>
    <row r="1065" spans="1:2" x14ac:dyDescent="0.3">
      <c r="A1065" s="94"/>
      <c r="B1065" s="94"/>
    </row>
    <row r="1066" spans="1:2" x14ac:dyDescent="0.3">
      <c r="A1066" s="94"/>
      <c r="B1066" s="94"/>
    </row>
    <row r="1067" spans="1:2" x14ac:dyDescent="0.3">
      <c r="A1067" s="94"/>
      <c r="B1067" s="94"/>
    </row>
    <row r="1068" spans="1:2" x14ac:dyDescent="0.3">
      <c r="A1068" s="94"/>
      <c r="B1068" s="94"/>
    </row>
    <row r="1069" spans="1:2" x14ac:dyDescent="0.3">
      <c r="A1069" s="94"/>
      <c r="B1069" s="94"/>
    </row>
    <row r="1070" spans="1:2" x14ac:dyDescent="0.3">
      <c r="A1070" s="94"/>
      <c r="B1070" s="94"/>
    </row>
    <row r="1071" spans="1:2" x14ac:dyDescent="0.3">
      <c r="A1071" s="94"/>
      <c r="B1071" s="94"/>
    </row>
    <row r="1072" spans="1:2" x14ac:dyDescent="0.3">
      <c r="A1072" s="94"/>
      <c r="B1072" s="94"/>
    </row>
    <row r="1073" spans="1:2" x14ac:dyDescent="0.3">
      <c r="A1073" s="94"/>
      <c r="B1073" s="94"/>
    </row>
    <row r="1074" spans="1:2" x14ac:dyDescent="0.3">
      <c r="A1074" s="94"/>
      <c r="B1074" s="94"/>
    </row>
    <row r="1075" spans="1:2" x14ac:dyDescent="0.3">
      <c r="A1075" s="94"/>
      <c r="B1075" s="94"/>
    </row>
    <row r="1076" spans="1:2" x14ac:dyDescent="0.3">
      <c r="A1076" s="94"/>
      <c r="B1076" s="94"/>
    </row>
    <row r="1077" spans="1:2" x14ac:dyDescent="0.3">
      <c r="A1077" s="94"/>
      <c r="B1077" s="94"/>
    </row>
    <row r="1078" spans="1:2" x14ac:dyDescent="0.3">
      <c r="A1078" s="94"/>
      <c r="B1078" s="94"/>
    </row>
    <row r="1079" spans="1:2" x14ac:dyDescent="0.3">
      <c r="A1079" s="94"/>
      <c r="B1079" s="94"/>
    </row>
    <row r="1080" spans="1:2" x14ac:dyDescent="0.3">
      <c r="A1080" s="94"/>
      <c r="B1080" s="94"/>
    </row>
    <row r="1081" spans="1:2" x14ac:dyDescent="0.3">
      <c r="A1081" s="94"/>
      <c r="B1081" s="94"/>
    </row>
    <row r="1082" spans="1:2" x14ac:dyDescent="0.3">
      <c r="A1082" s="94"/>
      <c r="B1082" s="94"/>
    </row>
    <row r="1083" spans="1:2" x14ac:dyDescent="0.3">
      <c r="A1083" s="94"/>
      <c r="B1083" s="94"/>
    </row>
    <row r="1084" spans="1:2" x14ac:dyDescent="0.3">
      <c r="A1084" s="94"/>
      <c r="B1084" s="94"/>
    </row>
    <row r="1085" spans="1:2" x14ac:dyDescent="0.3">
      <c r="A1085" s="94"/>
      <c r="B1085" s="94"/>
    </row>
    <row r="1086" spans="1:2" x14ac:dyDescent="0.3">
      <c r="A1086" s="94"/>
      <c r="B1086" s="94"/>
    </row>
    <row r="1087" spans="1:2" x14ac:dyDescent="0.3">
      <c r="A1087" s="94"/>
      <c r="B1087" s="94"/>
    </row>
    <row r="1088" spans="1:2" x14ac:dyDescent="0.3">
      <c r="A1088" s="94"/>
      <c r="B1088" s="94"/>
    </row>
    <row r="1089" spans="1:2" x14ac:dyDescent="0.3">
      <c r="A1089" s="94"/>
      <c r="B1089" s="94"/>
    </row>
    <row r="1090" spans="1:2" x14ac:dyDescent="0.3">
      <c r="A1090" s="94"/>
      <c r="B1090" s="94"/>
    </row>
    <row r="1091" spans="1:2" x14ac:dyDescent="0.3">
      <c r="A1091" s="94"/>
      <c r="B1091" s="94"/>
    </row>
    <row r="1092" spans="1:2" x14ac:dyDescent="0.3">
      <c r="A1092" s="94"/>
      <c r="B1092" s="94"/>
    </row>
    <row r="1093" spans="1:2" x14ac:dyDescent="0.3">
      <c r="A1093" s="94"/>
      <c r="B1093" s="94"/>
    </row>
    <row r="1094" spans="1:2" x14ac:dyDescent="0.3">
      <c r="A1094" s="94"/>
      <c r="B1094" s="94"/>
    </row>
    <row r="1095" spans="1:2" x14ac:dyDescent="0.3">
      <c r="A1095" s="94"/>
      <c r="B1095" s="94"/>
    </row>
    <row r="1096" spans="1:2" x14ac:dyDescent="0.3">
      <c r="A1096" s="94"/>
      <c r="B1096" s="94"/>
    </row>
    <row r="1097" spans="1:2" x14ac:dyDescent="0.3">
      <c r="A1097" s="94"/>
      <c r="B1097" s="94"/>
    </row>
    <row r="1098" spans="1:2" x14ac:dyDescent="0.3">
      <c r="A1098" s="94"/>
      <c r="B1098" s="94"/>
    </row>
    <row r="1099" spans="1:2" x14ac:dyDescent="0.3">
      <c r="A1099" s="94"/>
      <c r="B1099" s="94"/>
    </row>
    <row r="1100" spans="1:2" x14ac:dyDescent="0.3">
      <c r="A1100" s="94"/>
      <c r="B1100" s="94"/>
    </row>
    <row r="1101" spans="1:2" x14ac:dyDescent="0.3">
      <c r="A1101" s="94"/>
      <c r="B1101" s="94"/>
    </row>
    <row r="1102" spans="1:2" x14ac:dyDescent="0.3">
      <c r="A1102" s="94"/>
      <c r="B1102" s="94"/>
    </row>
    <row r="1103" spans="1:2" x14ac:dyDescent="0.3">
      <c r="A1103" s="94"/>
      <c r="B1103" s="94"/>
    </row>
    <row r="1104" spans="1:2" x14ac:dyDescent="0.3">
      <c r="A1104" s="94"/>
      <c r="B1104" s="94"/>
    </row>
    <row r="1105" spans="1:2" x14ac:dyDescent="0.3">
      <c r="A1105" s="94"/>
      <c r="B1105" s="94"/>
    </row>
    <row r="1106" spans="1:2" x14ac:dyDescent="0.3">
      <c r="A1106" s="94"/>
      <c r="B1106" s="94"/>
    </row>
    <row r="1107" spans="1:2" x14ac:dyDescent="0.3">
      <c r="A1107" s="94"/>
      <c r="B1107" s="94"/>
    </row>
    <row r="1108" spans="1:2" x14ac:dyDescent="0.3">
      <c r="A1108" s="94"/>
      <c r="B1108" s="94"/>
    </row>
    <row r="1109" spans="1:2" x14ac:dyDescent="0.3">
      <c r="A1109" s="94"/>
      <c r="B1109" s="94"/>
    </row>
    <row r="1110" spans="1:2" x14ac:dyDescent="0.3">
      <c r="A1110" s="94"/>
      <c r="B1110" s="94"/>
    </row>
    <row r="1111" spans="1:2" x14ac:dyDescent="0.3">
      <c r="A1111" s="94"/>
      <c r="B1111" s="94"/>
    </row>
    <row r="1112" spans="1:2" x14ac:dyDescent="0.3">
      <c r="A1112" s="94"/>
      <c r="B1112" s="94"/>
    </row>
    <row r="1113" spans="1:2" x14ac:dyDescent="0.3">
      <c r="A1113" s="94"/>
      <c r="B1113" s="94"/>
    </row>
    <row r="1114" spans="1:2" x14ac:dyDescent="0.3">
      <c r="A1114" s="94"/>
      <c r="B1114" s="94"/>
    </row>
    <row r="1115" spans="1:2" x14ac:dyDescent="0.3">
      <c r="A1115" s="94"/>
      <c r="B1115" s="94"/>
    </row>
    <row r="1116" spans="1:2" x14ac:dyDescent="0.3">
      <c r="A1116" s="94"/>
      <c r="B1116" s="94"/>
    </row>
    <row r="1117" spans="1:2" x14ac:dyDescent="0.3">
      <c r="A1117" s="94"/>
      <c r="B1117" s="94"/>
    </row>
    <row r="1118" spans="1:2" x14ac:dyDescent="0.3">
      <c r="A1118" s="94"/>
      <c r="B1118" s="94"/>
    </row>
    <row r="1119" spans="1:2" x14ac:dyDescent="0.3">
      <c r="A1119" s="94"/>
      <c r="B1119" s="94"/>
    </row>
    <row r="1120" spans="1:2" x14ac:dyDescent="0.3">
      <c r="A1120" s="94"/>
      <c r="B1120" s="94"/>
    </row>
    <row r="1121" spans="1:2" x14ac:dyDescent="0.3">
      <c r="A1121" s="94"/>
      <c r="B1121" s="94"/>
    </row>
    <row r="1122" spans="1:2" x14ac:dyDescent="0.3">
      <c r="A1122" s="94"/>
      <c r="B1122" s="94"/>
    </row>
    <row r="1123" spans="1:2" x14ac:dyDescent="0.3">
      <c r="A1123" s="94"/>
      <c r="B1123" s="94"/>
    </row>
    <row r="1124" spans="1:2" x14ac:dyDescent="0.3">
      <c r="A1124" s="94"/>
      <c r="B1124" s="94"/>
    </row>
    <row r="1125" spans="1:2" x14ac:dyDescent="0.3">
      <c r="A1125" s="94"/>
      <c r="B1125" s="94"/>
    </row>
    <row r="1126" spans="1:2" x14ac:dyDescent="0.3">
      <c r="A1126" s="94"/>
      <c r="B1126" s="94"/>
    </row>
    <row r="1127" spans="1:2" x14ac:dyDescent="0.3">
      <c r="A1127" s="94"/>
      <c r="B1127" s="94"/>
    </row>
    <row r="1128" spans="1:2" x14ac:dyDescent="0.3">
      <c r="A1128" s="94"/>
      <c r="B1128" s="94"/>
    </row>
    <row r="1129" spans="1:2" x14ac:dyDescent="0.3">
      <c r="A1129" s="94"/>
      <c r="B1129" s="94"/>
    </row>
    <row r="1130" spans="1:2" x14ac:dyDescent="0.3">
      <c r="A1130" s="94"/>
      <c r="B1130" s="94"/>
    </row>
    <row r="1131" spans="1:2" x14ac:dyDescent="0.3">
      <c r="A1131" s="94"/>
      <c r="B1131" s="94"/>
    </row>
    <row r="1132" spans="1:2" x14ac:dyDescent="0.3">
      <c r="A1132" s="94"/>
      <c r="B1132" s="94"/>
    </row>
    <row r="1133" spans="1:2" x14ac:dyDescent="0.3">
      <c r="A1133" s="94"/>
      <c r="B1133" s="94"/>
    </row>
    <row r="1134" spans="1:2" x14ac:dyDescent="0.3">
      <c r="A1134" s="94"/>
      <c r="B1134" s="94"/>
    </row>
    <row r="1135" spans="1:2" x14ac:dyDescent="0.3">
      <c r="A1135" s="94"/>
      <c r="B1135" s="94"/>
    </row>
    <row r="1136" spans="1:2" x14ac:dyDescent="0.3">
      <c r="A1136" s="94"/>
      <c r="B1136" s="94"/>
    </row>
    <row r="1137" spans="1:2" x14ac:dyDescent="0.3">
      <c r="A1137" s="94"/>
      <c r="B1137" s="94"/>
    </row>
    <row r="1138" spans="1:2" x14ac:dyDescent="0.3">
      <c r="A1138" s="94"/>
      <c r="B1138" s="94"/>
    </row>
    <row r="1139" spans="1:2" x14ac:dyDescent="0.3">
      <c r="A1139" s="94"/>
      <c r="B1139" s="94"/>
    </row>
    <row r="1140" spans="1:2" x14ac:dyDescent="0.3">
      <c r="A1140" s="94"/>
      <c r="B1140" s="94"/>
    </row>
    <row r="1141" spans="1:2" x14ac:dyDescent="0.3">
      <c r="A1141" s="94"/>
      <c r="B1141" s="94"/>
    </row>
    <row r="1142" spans="1:2" x14ac:dyDescent="0.3">
      <c r="A1142" s="94"/>
      <c r="B1142" s="94"/>
    </row>
    <row r="1143" spans="1:2" x14ac:dyDescent="0.3">
      <c r="A1143" s="94"/>
      <c r="B1143" s="94"/>
    </row>
    <row r="1144" spans="1:2" x14ac:dyDescent="0.3">
      <c r="A1144" s="94"/>
      <c r="B1144" s="94"/>
    </row>
    <row r="1145" spans="1:2" x14ac:dyDescent="0.3">
      <c r="A1145" s="94"/>
      <c r="B1145" s="94"/>
    </row>
    <row r="1146" spans="1:2" x14ac:dyDescent="0.3">
      <c r="A1146" s="94"/>
      <c r="B1146" s="94"/>
    </row>
    <row r="1147" spans="1:2" x14ac:dyDescent="0.3">
      <c r="A1147" s="94"/>
      <c r="B1147" s="94"/>
    </row>
    <row r="1148" spans="1:2" x14ac:dyDescent="0.3">
      <c r="A1148" s="94"/>
      <c r="B1148" s="94"/>
    </row>
    <row r="1149" spans="1:2" x14ac:dyDescent="0.3">
      <c r="A1149" s="94"/>
      <c r="B1149" s="94"/>
    </row>
    <row r="1150" spans="1:2" x14ac:dyDescent="0.3">
      <c r="A1150" s="94"/>
      <c r="B1150" s="94"/>
    </row>
    <row r="1151" spans="1:2" x14ac:dyDescent="0.3">
      <c r="A1151" s="94"/>
      <c r="B1151" s="94"/>
    </row>
    <row r="1152" spans="1:2" x14ac:dyDescent="0.3">
      <c r="A1152" s="94"/>
      <c r="B1152" s="94"/>
    </row>
    <row r="1153" spans="1:2" x14ac:dyDescent="0.3">
      <c r="A1153" s="94"/>
      <c r="B1153" s="94"/>
    </row>
    <row r="1154" spans="1:2" x14ac:dyDescent="0.3">
      <c r="A1154" s="94"/>
      <c r="B1154" s="94"/>
    </row>
    <row r="1155" spans="1:2" x14ac:dyDescent="0.3">
      <c r="A1155" s="94"/>
      <c r="B1155" s="94"/>
    </row>
    <row r="1156" spans="1:2" x14ac:dyDescent="0.3">
      <c r="A1156" s="94"/>
      <c r="B1156" s="94"/>
    </row>
    <row r="1157" spans="1:2" x14ac:dyDescent="0.3">
      <c r="A1157" s="94"/>
      <c r="B1157" s="94"/>
    </row>
    <row r="1158" spans="1:2" x14ac:dyDescent="0.3">
      <c r="A1158" s="94"/>
      <c r="B1158" s="94"/>
    </row>
    <row r="1159" spans="1:2" x14ac:dyDescent="0.3">
      <c r="A1159" s="94"/>
      <c r="B1159" s="94"/>
    </row>
    <row r="1160" spans="1:2" x14ac:dyDescent="0.3">
      <c r="A1160" s="94"/>
      <c r="B1160" s="94"/>
    </row>
    <row r="1161" spans="1:2" x14ac:dyDescent="0.3">
      <c r="A1161" s="94"/>
      <c r="B1161" s="94"/>
    </row>
    <row r="1162" spans="1:2" x14ac:dyDescent="0.3">
      <c r="A1162" s="94"/>
      <c r="B1162" s="94"/>
    </row>
    <row r="1163" spans="1:2" x14ac:dyDescent="0.3">
      <c r="A1163" s="94"/>
      <c r="B1163" s="94"/>
    </row>
    <row r="1164" spans="1:2" x14ac:dyDescent="0.3">
      <c r="A1164" s="94"/>
      <c r="B1164" s="94"/>
    </row>
    <row r="1165" spans="1:2" x14ac:dyDescent="0.3">
      <c r="A1165" s="94"/>
      <c r="B1165" s="94"/>
    </row>
    <row r="1166" spans="1:2" x14ac:dyDescent="0.3">
      <c r="A1166" s="94"/>
      <c r="B1166" s="94"/>
    </row>
    <row r="1167" spans="1:2" x14ac:dyDescent="0.3">
      <c r="A1167" s="94"/>
      <c r="B1167" s="94"/>
    </row>
    <row r="1168" spans="1:2" x14ac:dyDescent="0.3">
      <c r="A1168" s="94"/>
      <c r="B1168" s="94"/>
    </row>
    <row r="1169" spans="1:2" x14ac:dyDescent="0.3">
      <c r="A1169" s="94"/>
      <c r="B1169" s="94"/>
    </row>
    <row r="1170" spans="1:2" x14ac:dyDescent="0.3">
      <c r="A1170" s="94"/>
      <c r="B1170" s="94"/>
    </row>
    <row r="1171" spans="1:2" x14ac:dyDescent="0.3">
      <c r="A1171" s="94"/>
      <c r="B1171" s="94"/>
    </row>
    <row r="1172" spans="1:2" x14ac:dyDescent="0.3">
      <c r="A1172" s="94"/>
      <c r="B1172" s="94"/>
    </row>
    <row r="1173" spans="1:2" x14ac:dyDescent="0.3">
      <c r="A1173" s="94"/>
      <c r="B1173" s="94"/>
    </row>
    <row r="1174" spans="1:2" x14ac:dyDescent="0.3">
      <c r="A1174" s="94"/>
      <c r="B1174" s="94"/>
    </row>
    <row r="1175" spans="1:2" x14ac:dyDescent="0.3">
      <c r="A1175" s="94"/>
      <c r="B1175" s="94"/>
    </row>
    <row r="1176" spans="1:2" x14ac:dyDescent="0.3">
      <c r="A1176" s="94"/>
      <c r="B1176" s="94"/>
    </row>
    <row r="1177" spans="1:2" x14ac:dyDescent="0.3">
      <c r="A1177" s="94"/>
      <c r="B1177" s="94"/>
    </row>
    <row r="1178" spans="1:2" x14ac:dyDescent="0.3">
      <c r="A1178" s="94"/>
      <c r="B1178" s="94"/>
    </row>
    <row r="1179" spans="1:2" x14ac:dyDescent="0.3">
      <c r="A1179" s="94"/>
      <c r="B1179" s="94"/>
    </row>
    <row r="1180" spans="1:2" x14ac:dyDescent="0.3">
      <c r="A1180" s="94"/>
      <c r="B1180" s="94"/>
    </row>
    <row r="1181" spans="1:2" x14ac:dyDescent="0.3">
      <c r="A1181" s="94"/>
      <c r="B1181" s="94"/>
    </row>
    <row r="1182" spans="1:2" x14ac:dyDescent="0.3">
      <c r="A1182" s="94"/>
      <c r="B1182" s="94"/>
    </row>
    <row r="1183" spans="1:2" x14ac:dyDescent="0.3">
      <c r="A1183" s="94"/>
      <c r="B1183" s="94"/>
    </row>
    <row r="1184" spans="1:2" x14ac:dyDescent="0.3">
      <c r="A1184" s="94"/>
      <c r="B1184" s="94"/>
    </row>
    <row r="1185" spans="1:2" x14ac:dyDescent="0.3">
      <c r="A1185" s="94"/>
      <c r="B1185" s="94"/>
    </row>
    <row r="1186" spans="1:2" x14ac:dyDescent="0.3">
      <c r="A1186" s="94"/>
      <c r="B1186" s="94"/>
    </row>
    <row r="1187" spans="1:2" x14ac:dyDescent="0.3">
      <c r="A1187" s="94"/>
      <c r="B1187" s="94"/>
    </row>
    <row r="1188" spans="1:2" x14ac:dyDescent="0.3">
      <c r="A1188" s="94"/>
      <c r="B1188" s="94"/>
    </row>
    <row r="1189" spans="1:2" x14ac:dyDescent="0.3">
      <c r="A1189" s="94"/>
      <c r="B1189" s="94"/>
    </row>
    <row r="1190" spans="1:2" x14ac:dyDescent="0.3">
      <c r="A1190" s="94"/>
      <c r="B1190" s="94"/>
    </row>
    <row r="1191" spans="1:2" x14ac:dyDescent="0.3">
      <c r="A1191" s="94"/>
      <c r="B1191" s="94"/>
    </row>
    <row r="1192" spans="1:2" x14ac:dyDescent="0.3">
      <c r="A1192" s="94"/>
      <c r="B1192" s="94"/>
    </row>
    <row r="1193" spans="1:2" x14ac:dyDescent="0.3">
      <c r="A1193" s="94"/>
      <c r="B1193" s="94"/>
    </row>
    <row r="1194" spans="1:2" x14ac:dyDescent="0.3">
      <c r="A1194" s="94"/>
      <c r="B1194" s="94"/>
    </row>
    <row r="1195" spans="1:2" x14ac:dyDescent="0.3">
      <c r="A1195" s="94"/>
      <c r="B1195" s="94"/>
    </row>
    <row r="1196" spans="1:2" x14ac:dyDescent="0.3">
      <c r="A1196" s="94"/>
      <c r="B1196" s="94"/>
    </row>
    <row r="1197" spans="1:2" x14ac:dyDescent="0.3">
      <c r="A1197" s="94"/>
      <c r="B1197" s="94"/>
    </row>
    <row r="1198" spans="1:2" x14ac:dyDescent="0.3">
      <c r="A1198" s="94"/>
      <c r="B1198" s="94"/>
    </row>
    <row r="1199" spans="1:2" x14ac:dyDescent="0.3">
      <c r="A1199" s="94"/>
      <c r="B1199" s="94"/>
    </row>
    <row r="1200" spans="1:2" x14ac:dyDescent="0.3">
      <c r="A1200" s="94"/>
      <c r="B1200" s="94"/>
    </row>
    <row r="1201" spans="1:2" x14ac:dyDescent="0.3">
      <c r="A1201" s="94"/>
      <c r="B1201" s="94"/>
    </row>
    <row r="1202" spans="1:2" x14ac:dyDescent="0.3">
      <c r="A1202" s="94"/>
      <c r="B1202" s="94"/>
    </row>
    <row r="1203" spans="1:2" x14ac:dyDescent="0.3">
      <c r="A1203" s="94"/>
      <c r="B1203" s="94"/>
    </row>
    <row r="1204" spans="1:2" x14ac:dyDescent="0.3">
      <c r="A1204" s="94"/>
      <c r="B1204" s="94"/>
    </row>
    <row r="1205" spans="1:2" x14ac:dyDescent="0.3">
      <c r="A1205" s="94"/>
      <c r="B1205" s="94"/>
    </row>
    <row r="1206" spans="1:2" x14ac:dyDescent="0.3">
      <c r="A1206" s="94"/>
      <c r="B1206" s="94"/>
    </row>
    <row r="1207" spans="1:2" x14ac:dyDescent="0.3">
      <c r="A1207" s="94"/>
      <c r="B1207" s="94"/>
    </row>
  </sheetData>
  <mergeCells count="4">
    <mergeCell ref="A1:Q1"/>
    <mergeCell ref="A2:C2"/>
    <mergeCell ref="E2:G2"/>
    <mergeCell ref="A3:C3"/>
  </mergeCells>
  <pageMargins left="0.75" right="0.75" top="1" bottom="1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5:AA53"/>
  <sheetViews>
    <sheetView zoomScale="70" zoomScaleNormal="70" workbookViewId="0">
      <selection activeCell="AC14" sqref="AC14"/>
    </sheetView>
  </sheetViews>
  <sheetFormatPr defaultColWidth="11.19921875" defaultRowHeight="15.6" x14ac:dyDescent="0.3"/>
  <cols>
    <col min="10" max="10" width="12.19921875" customWidth="1"/>
    <col min="11" max="13" width="13.19921875" customWidth="1"/>
    <col min="14" max="17" width="13" customWidth="1"/>
  </cols>
  <sheetData>
    <row r="5" spans="2:27" ht="19.8" x14ac:dyDescent="0.4">
      <c r="B5" s="10" t="s">
        <v>136</v>
      </c>
      <c r="C5" s="10"/>
      <c r="D5" s="10"/>
      <c r="E5" s="10"/>
      <c r="F5" s="10"/>
      <c r="G5" s="10"/>
      <c r="H5" s="10"/>
      <c r="I5" s="34"/>
      <c r="K5" s="10" t="s">
        <v>137</v>
      </c>
      <c r="L5" s="10"/>
      <c r="M5" s="10"/>
      <c r="N5" s="10"/>
      <c r="O5" s="10"/>
      <c r="P5" s="10"/>
      <c r="Q5" s="10"/>
      <c r="R5" s="34"/>
      <c r="T5" s="10" t="s">
        <v>138</v>
      </c>
      <c r="U5" s="10"/>
      <c r="V5" s="10"/>
      <c r="W5" s="10"/>
      <c r="X5" s="10"/>
      <c r="Y5" s="10"/>
      <c r="Z5" s="10"/>
      <c r="AA5" s="34"/>
    </row>
    <row r="31" spans="14:14" x14ac:dyDescent="0.3">
      <c r="N31" t="s">
        <v>19</v>
      </c>
    </row>
    <row r="35" spans="1:18" x14ac:dyDescent="0.3">
      <c r="A35" s="99"/>
      <c r="B35" s="99"/>
      <c r="C35" s="99"/>
      <c r="D35" s="99"/>
      <c r="E35" s="99"/>
      <c r="F35" s="99"/>
      <c r="H35" s="100"/>
      <c r="I35" s="100"/>
      <c r="J35" s="101"/>
      <c r="K35" s="101"/>
      <c r="L35" s="101"/>
      <c r="M35" s="101"/>
      <c r="N35" s="101"/>
      <c r="O35" s="101"/>
      <c r="P35" s="101"/>
      <c r="Q35" s="101"/>
      <c r="R35" s="101"/>
    </row>
    <row r="36" spans="1:18" ht="19.8" x14ac:dyDescent="0.4">
      <c r="A36" s="99"/>
      <c r="B36" s="124" t="s">
        <v>139</v>
      </c>
      <c r="C36" s="124"/>
      <c r="D36" s="124"/>
      <c r="E36" s="124"/>
      <c r="F36" s="99"/>
      <c r="H36" s="100"/>
      <c r="I36" s="100"/>
      <c r="J36" s="125" t="s">
        <v>140</v>
      </c>
      <c r="K36" s="125"/>
      <c r="L36" s="125"/>
      <c r="M36" s="125"/>
      <c r="N36" s="125" t="s">
        <v>141</v>
      </c>
      <c r="O36" s="125"/>
      <c r="P36" s="125"/>
      <c r="Q36" s="125"/>
      <c r="R36" s="101"/>
    </row>
    <row r="37" spans="1:18" x14ac:dyDescent="0.3">
      <c r="A37" s="99"/>
      <c r="B37" s="119" t="s">
        <v>142</v>
      </c>
      <c r="C37" s="119"/>
      <c r="D37" s="119"/>
      <c r="E37" s="99" t="s">
        <v>143</v>
      </c>
      <c r="F37" s="99"/>
      <c r="H37" s="100"/>
      <c r="I37" s="19" t="s">
        <v>37</v>
      </c>
      <c r="J37" s="85" t="s">
        <v>144</v>
      </c>
      <c r="K37" s="85" t="s">
        <v>145</v>
      </c>
      <c r="L37" s="85" t="s">
        <v>146</v>
      </c>
      <c r="M37" s="85" t="s">
        <v>147</v>
      </c>
      <c r="N37" s="85" t="s">
        <v>148</v>
      </c>
      <c r="O37" s="85" t="s">
        <v>149</v>
      </c>
      <c r="P37" s="85" t="s">
        <v>150</v>
      </c>
      <c r="Q37" s="85" t="s">
        <v>151</v>
      </c>
      <c r="R37" s="101"/>
    </row>
    <row r="38" spans="1:18" x14ac:dyDescent="0.3">
      <c r="A38" s="99"/>
      <c r="B38" s="119" t="s">
        <v>152</v>
      </c>
      <c r="C38" s="119"/>
      <c r="D38" s="119"/>
      <c r="E38" s="102" t="s">
        <v>153</v>
      </c>
      <c r="F38" s="99"/>
      <c r="H38" s="100"/>
      <c r="I38" s="103">
        <v>0.7</v>
      </c>
      <c r="J38" s="43">
        <f>'Coupling 0.7"'!B95</f>
        <v>0.75117265060240901</v>
      </c>
      <c r="K38" s="43">
        <f>'Coupling 0.7"'!C95</f>
        <v>0.69179495180722905</v>
      </c>
      <c r="L38" s="43">
        <f>'Coupling 0.7"'!D95</f>
        <v>0.52888614457831296</v>
      </c>
      <c r="M38" s="43">
        <f>'Coupling 0.7"'!E95</f>
        <v>0.41996972289156598</v>
      </c>
      <c r="N38" s="43">
        <f>'Coupling 0.7"'!F95</f>
        <v>0.83207136701471096</v>
      </c>
      <c r="O38" s="43">
        <f>'Coupling 0.7"'!G95</f>
        <v>0.80972733734939695</v>
      </c>
      <c r="P38" s="43">
        <f>'Coupling 0.7"'!H95</f>
        <v>0.79499684337349397</v>
      </c>
      <c r="Q38" s="43">
        <f>'Coupling 0.7"'!I95</f>
        <v>0.73977532530120504</v>
      </c>
      <c r="R38" s="101"/>
    </row>
    <row r="39" spans="1:18" x14ac:dyDescent="0.3">
      <c r="A39" s="99"/>
      <c r="B39" s="119" t="s">
        <v>154</v>
      </c>
      <c r="C39" s="119"/>
      <c r="D39" s="119"/>
      <c r="E39" s="102" t="s">
        <v>155</v>
      </c>
      <c r="F39" s="99"/>
      <c r="H39" s="100"/>
      <c r="I39" s="103">
        <v>0.9</v>
      </c>
      <c r="J39" s="43">
        <f>'Coupling 0.9"'!B95</f>
        <v>0.68963153012048195</v>
      </c>
      <c r="K39" s="43">
        <f>'Coupling 0.9"'!C95</f>
        <v>0.63583187951807196</v>
      </c>
      <c r="L39" s="43">
        <f>'Coupling 0.9"'!D95</f>
        <v>0.50039953528456504</v>
      </c>
      <c r="M39" s="43">
        <f>'Coupling 0.9"'!E95</f>
        <v>0.31465297590361502</v>
      </c>
      <c r="N39" s="43">
        <f>'Coupling 0.9"'!F95</f>
        <v>0.78493375903614404</v>
      </c>
      <c r="O39" s="43">
        <f>'Coupling 0.9"'!G95</f>
        <v>0.77708965060240898</v>
      </c>
      <c r="P39" s="43">
        <f>'Coupling 0.9"'!H95</f>
        <v>0.71178515662650599</v>
      </c>
      <c r="Q39" s="43">
        <f>'Coupling 0.9"'!I95</f>
        <v>0.66552593975903596</v>
      </c>
      <c r="R39" s="101"/>
    </row>
    <row r="40" spans="1:18" x14ac:dyDescent="0.3">
      <c r="A40" s="99"/>
      <c r="B40" s="119" t="s">
        <v>156</v>
      </c>
      <c r="C40" s="119"/>
      <c r="D40" s="119"/>
      <c r="E40" s="99" t="s">
        <v>157</v>
      </c>
      <c r="F40" s="99"/>
      <c r="H40" s="100"/>
      <c r="I40" s="104">
        <v>1.2</v>
      </c>
      <c r="J40" s="105">
        <f>'Coupling 1.2"'!B96</f>
        <v>0.59450092771084395</v>
      </c>
      <c r="K40" s="105">
        <f>'Coupling 1.2"'!C96</f>
        <v>0.528032710843374</v>
      </c>
      <c r="L40" s="105">
        <f>'Coupling 1.2"'!D96</f>
        <v>0.39859768674698798</v>
      </c>
      <c r="M40" s="105">
        <f>'Coupling 1.2"'!E96</f>
        <v>0.21617155421686701</v>
      </c>
      <c r="N40" s="105">
        <f>'Coupling 1.2"'!F96</f>
        <v>0.70818433734939701</v>
      </c>
      <c r="O40" s="105">
        <f>'Coupling 1.2"'!G96</f>
        <v>0.67804396385542198</v>
      </c>
      <c r="P40" s="105">
        <f>'Coupling 1.2"'!H96</f>
        <v>0.62316151807228903</v>
      </c>
      <c r="Q40" s="105">
        <f>'Coupling 1.2"'!I96</f>
        <v>0.54548760240963901</v>
      </c>
      <c r="R40" s="101"/>
    </row>
    <row r="41" spans="1:18" x14ac:dyDescent="0.3">
      <c r="A41" s="99"/>
      <c r="B41" s="119" t="s">
        <v>158</v>
      </c>
      <c r="C41" s="119"/>
      <c r="D41" s="119"/>
      <c r="E41" s="102">
        <v>1.4</v>
      </c>
      <c r="F41" s="99"/>
      <c r="H41" s="100"/>
      <c r="I41" s="34"/>
      <c r="J41" s="34"/>
      <c r="K41" s="34"/>
      <c r="L41" s="34"/>
      <c r="M41" s="34"/>
      <c r="N41" s="34"/>
      <c r="O41" s="34"/>
      <c r="P41" s="34"/>
      <c r="Q41" s="34"/>
      <c r="R41" s="101"/>
    </row>
    <row r="42" spans="1:18" x14ac:dyDescent="0.3">
      <c r="A42" s="99"/>
      <c r="B42" s="119" t="s">
        <v>86</v>
      </c>
      <c r="C42" s="119"/>
      <c r="D42" s="119"/>
      <c r="E42" s="106">
        <v>0.8</v>
      </c>
      <c r="F42" s="99"/>
      <c r="H42" s="28"/>
      <c r="I42" s="34"/>
      <c r="J42" s="34"/>
      <c r="K42" s="34"/>
      <c r="L42" s="34"/>
      <c r="M42" s="34"/>
      <c r="N42" s="34"/>
      <c r="O42" s="34"/>
      <c r="P42" s="34"/>
      <c r="Q42" s="34"/>
      <c r="R42" s="28"/>
    </row>
    <row r="43" spans="1:18" x14ac:dyDescent="0.3">
      <c r="A43" s="99"/>
      <c r="B43" s="119" t="s">
        <v>159</v>
      </c>
      <c r="C43" s="119"/>
      <c r="D43" s="119"/>
      <c r="E43" s="3" t="s">
        <v>160</v>
      </c>
      <c r="F43" s="3"/>
      <c r="H43" s="28"/>
      <c r="I43" s="34"/>
      <c r="J43" s="34"/>
      <c r="K43" s="34"/>
      <c r="L43" s="34"/>
      <c r="M43" s="34"/>
      <c r="N43" s="34"/>
      <c r="O43" s="34"/>
      <c r="P43" s="34"/>
      <c r="Q43" s="34"/>
      <c r="R43" s="28"/>
    </row>
    <row r="44" spans="1:18" x14ac:dyDescent="0.3">
      <c r="A44" s="99"/>
      <c r="B44" s="99"/>
      <c r="C44" s="99"/>
      <c r="D44" s="99"/>
      <c r="E44" s="99"/>
      <c r="F44" s="99"/>
      <c r="H44" s="28"/>
      <c r="I44" s="34"/>
      <c r="J44" s="34"/>
      <c r="K44" s="34"/>
      <c r="L44" s="34"/>
      <c r="M44" s="34"/>
      <c r="N44" s="34"/>
      <c r="O44" s="34"/>
      <c r="P44" s="34"/>
      <c r="Q44" s="34"/>
      <c r="R44" s="28"/>
    </row>
    <row r="45" spans="1:18" x14ac:dyDescent="0.3">
      <c r="A45" s="99"/>
      <c r="B45" s="99"/>
      <c r="C45" s="99"/>
      <c r="D45" s="99"/>
      <c r="E45" s="99"/>
      <c r="F45" s="99"/>
      <c r="H45" s="28"/>
      <c r="I45" s="34"/>
      <c r="J45" s="34"/>
      <c r="K45" s="34"/>
      <c r="L45" s="34"/>
      <c r="M45" s="34"/>
      <c r="N45" s="34"/>
      <c r="O45" s="34"/>
      <c r="P45" s="34"/>
      <c r="Q45" s="34"/>
      <c r="R45" s="28"/>
    </row>
    <row r="46" spans="1:18" x14ac:dyDescent="0.3">
      <c r="A46" s="99"/>
      <c r="B46" s="99"/>
      <c r="C46" s="99"/>
      <c r="D46" s="99"/>
      <c r="E46" s="99"/>
      <c r="F46" s="99"/>
      <c r="H46" s="28"/>
      <c r="P46" s="28"/>
      <c r="Q46" s="28"/>
      <c r="R46" s="28"/>
    </row>
    <row r="47" spans="1:18" x14ac:dyDescent="0.3">
      <c r="H47" s="28"/>
      <c r="I47" t="s">
        <v>161</v>
      </c>
      <c r="K47">
        <v>0.7</v>
      </c>
      <c r="P47" s="28"/>
      <c r="Q47" s="28"/>
      <c r="R47" s="28"/>
    </row>
    <row r="48" spans="1:18" x14ac:dyDescent="0.3">
      <c r="H48" s="28"/>
      <c r="P48" s="28"/>
      <c r="R48" s="28"/>
    </row>
    <row r="49" spans="9:16" ht="19.8" x14ac:dyDescent="0.4">
      <c r="I49" s="10" t="s">
        <v>162</v>
      </c>
      <c r="J49" s="10"/>
      <c r="K49" s="10"/>
      <c r="L49" s="10"/>
      <c r="M49" s="10"/>
      <c r="N49" s="28"/>
      <c r="O49" s="28"/>
      <c r="P49" s="28"/>
    </row>
    <row r="50" spans="9:16" x14ac:dyDescent="0.3">
      <c r="I50" s="107" t="s">
        <v>163</v>
      </c>
      <c r="J50" s="85" t="s">
        <v>144</v>
      </c>
      <c r="K50" s="85" t="s">
        <v>145</v>
      </c>
      <c r="L50" s="85" t="s">
        <v>146</v>
      </c>
      <c r="M50" s="85" t="s">
        <v>147</v>
      </c>
      <c r="N50" s="28"/>
      <c r="O50" s="28"/>
      <c r="P50" s="28"/>
    </row>
    <row r="51" spans="9:16" x14ac:dyDescent="0.3">
      <c r="I51" s="108">
        <v>0.7</v>
      </c>
      <c r="J51" s="109">
        <f t="shared" ref="J51:M53" si="0">J38/(N38*$K$47)</f>
        <v>1.2896775794904833</v>
      </c>
      <c r="K51" s="109">
        <f t="shared" si="0"/>
        <v>1.2205077647703453</v>
      </c>
      <c r="L51" s="109">
        <f t="shared" si="0"/>
        <v>0.95038318882596284</v>
      </c>
      <c r="M51" s="110">
        <f t="shared" si="0"/>
        <v>0.81099859169224731</v>
      </c>
    </row>
    <row r="52" spans="9:16" x14ac:dyDescent="0.3">
      <c r="I52" s="111">
        <v>0.9</v>
      </c>
      <c r="J52" s="109">
        <f t="shared" si="0"/>
        <v>1.2551223448229241</v>
      </c>
      <c r="K52" s="109">
        <f t="shared" si="0"/>
        <v>1.1688886291951508</v>
      </c>
      <c r="L52" s="109">
        <f t="shared" si="0"/>
        <v>1.0043149570103438</v>
      </c>
      <c r="M52" s="110">
        <f t="shared" si="0"/>
        <v>0.67541206801590437</v>
      </c>
    </row>
    <row r="53" spans="9:16" x14ac:dyDescent="0.3">
      <c r="I53" s="112">
        <v>1.2</v>
      </c>
      <c r="J53" s="109">
        <f t="shared" si="0"/>
        <v>1.1992457257183127</v>
      </c>
      <c r="K53" s="109">
        <f t="shared" si="0"/>
        <v>1.1125125866068588</v>
      </c>
      <c r="L53" s="109">
        <f t="shared" si="0"/>
        <v>0.9137683413810479</v>
      </c>
      <c r="M53" s="110">
        <f t="shared" si="0"/>
        <v>0.56612928444189847</v>
      </c>
    </row>
  </sheetData>
  <mergeCells count="15">
    <mergeCell ref="B42:D42"/>
    <mergeCell ref="B43:D43"/>
    <mergeCell ref="E43:F43"/>
    <mergeCell ref="I49:M49"/>
    <mergeCell ref="B37:D37"/>
    <mergeCell ref="B38:D38"/>
    <mergeCell ref="B39:D39"/>
    <mergeCell ref="B40:D40"/>
    <mergeCell ref="B41:D41"/>
    <mergeCell ref="B5:H5"/>
    <mergeCell ref="K5:Q5"/>
    <mergeCell ref="T5:Z5"/>
    <mergeCell ref="B36:E36"/>
    <mergeCell ref="J36:M36"/>
    <mergeCell ref="N36:Q36"/>
  </mergeCells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zoomScaleNormal="100" workbookViewId="0"/>
  </sheetViews>
  <sheetFormatPr defaultColWidth="8.796875" defaultRowHeight="15.6" x14ac:dyDescent="0.3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zoomScaleNormal="100" workbookViewId="0"/>
  </sheetViews>
  <sheetFormatPr defaultColWidth="8.796875" defaultRowHeight="15.6" x14ac:dyDescent="0.3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22"/>
  <sheetViews>
    <sheetView topLeftCell="J11" zoomScaleNormal="100" workbookViewId="0">
      <selection activeCell="B95" sqref="B95"/>
    </sheetView>
  </sheetViews>
  <sheetFormatPr defaultColWidth="10.796875" defaultRowHeight="15.6" x14ac:dyDescent="0.3"/>
  <cols>
    <col min="1" max="1" width="10.69921875" customWidth="1"/>
    <col min="2" max="2" width="15.296875" customWidth="1"/>
    <col min="3" max="3" width="15" customWidth="1"/>
    <col min="4" max="4" width="16.796875" customWidth="1"/>
    <col min="5" max="5" width="17" customWidth="1"/>
    <col min="6" max="6" width="11.296875" customWidth="1"/>
    <col min="7" max="7" width="12.796875" customWidth="1"/>
    <col min="8" max="8" width="12.69921875" customWidth="1"/>
    <col min="9" max="9" width="12.5" customWidth="1"/>
    <col min="10" max="10" width="14.5" customWidth="1"/>
    <col min="11" max="11" width="6.19921875" customWidth="1"/>
    <col min="12" max="12" width="5.19921875" customWidth="1"/>
    <col min="13" max="17" width="6.19921875" customWidth="1"/>
    <col min="18" max="19" width="5.19921875" customWidth="1"/>
    <col min="20" max="21" width="6.19921875" customWidth="1"/>
    <col min="22" max="23" width="5.19921875" customWidth="1"/>
    <col min="24" max="25" width="6.19921875" customWidth="1"/>
    <col min="27" max="27" width="5.19921875" customWidth="1"/>
    <col min="28" max="29" width="6.19921875" customWidth="1"/>
    <col min="31" max="31" width="5.19921875" customWidth="1"/>
    <col min="32" max="33" width="6.19921875" customWidth="1"/>
  </cols>
  <sheetData>
    <row r="1" spans="1:17" ht="19.8" x14ac:dyDescent="0.4">
      <c r="A1" s="10" t="s">
        <v>164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3" spans="1:17" x14ac:dyDescent="0.3">
      <c r="B3" s="119" t="s">
        <v>165</v>
      </c>
      <c r="C3" s="119"/>
      <c r="D3" s="119"/>
      <c r="E3" s="119"/>
      <c r="F3" s="119"/>
    </row>
    <row r="5" spans="1:17" ht="16.05" customHeight="1" x14ac:dyDescent="0.3">
      <c r="B5" s="113"/>
      <c r="C5" s="113"/>
      <c r="D5" s="113"/>
      <c r="E5" s="113"/>
      <c r="F5" s="113"/>
      <c r="G5" s="113"/>
    </row>
    <row r="6" spans="1:17" ht="16.05" customHeight="1" x14ac:dyDescent="0.3">
      <c r="B6" s="113"/>
      <c r="C6" s="113"/>
      <c r="D6" s="113"/>
      <c r="E6" s="113"/>
      <c r="F6" s="113"/>
      <c r="G6" s="113"/>
    </row>
    <row r="7" spans="1:17" ht="16.05" customHeight="1" x14ac:dyDescent="0.3">
      <c r="B7" s="113"/>
      <c r="C7" s="113"/>
      <c r="D7" s="113"/>
      <c r="E7" s="113"/>
      <c r="F7" s="113"/>
      <c r="G7" s="113"/>
    </row>
    <row r="9" spans="1:17" ht="19.8" x14ac:dyDescent="0.4">
      <c r="B9" s="125" t="s">
        <v>140</v>
      </c>
      <c r="C9" s="125"/>
      <c r="D9" s="125"/>
      <c r="E9" s="125"/>
      <c r="F9" s="125" t="s">
        <v>141</v>
      </c>
      <c r="G9" s="125"/>
      <c r="H9" s="125"/>
      <c r="I9" s="125"/>
    </row>
    <row r="10" spans="1:17" x14ac:dyDescent="0.3">
      <c r="A10" s="42" t="s">
        <v>20</v>
      </c>
      <c r="B10" s="42" t="s">
        <v>144</v>
      </c>
      <c r="C10" s="42" t="s">
        <v>145</v>
      </c>
      <c r="D10" s="42" t="s">
        <v>146</v>
      </c>
      <c r="E10" s="42" t="s">
        <v>147</v>
      </c>
      <c r="F10" s="42" t="s">
        <v>148</v>
      </c>
      <c r="G10" s="42" t="s">
        <v>149</v>
      </c>
      <c r="H10" s="42" t="s">
        <v>150</v>
      </c>
      <c r="I10" s="42" t="s">
        <v>151</v>
      </c>
    </row>
    <row r="11" spans="1:17" x14ac:dyDescent="0.3">
      <c r="A11" s="114">
        <v>980</v>
      </c>
      <c r="B11" s="15">
        <v>0.67496900000000004</v>
      </c>
      <c r="C11" s="86">
        <v>0.59587000000000001</v>
      </c>
      <c r="D11" s="86">
        <v>0.45137300000000002</v>
      </c>
      <c r="E11" s="86">
        <v>0.34152700000000003</v>
      </c>
      <c r="F11" s="43">
        <v>0.80607463910125299</v>
      </c>
      <c r="G11" s="86">
        <v>0.78576900000000005</v>
      </c>
      <c r="H11" s="86">
        <v>0.78172799999999998</v>
      </c>
      <c r="I11" s="86">
        <v>0.71651200000000004</v>
      </c>
      <c r="J11" s="15"/>
    </row>
    <row r="12" spans="1:17" x14ac:dyDescent="0.3">
      <c r="A12" s="114">
        <v>990</v>
      </c>
      <c r="B12" s="15">
        <v>0.67867100000000002</v>
      </c>
      <c r="C12" s="86">
        <v>0.59903300000000004</v>
      </c>
      <c r="D12" s="86">
        <v>0.45599099999999998</v>
      </c>
      <c r="E12" s="86">
        <v>0.34614499999999998</v>
      </c>
      <c r="F12" s="43">
        <v>0.80699840528448297</v>
      </c>
      <c r="G12" s="86">
        <v>0.78653799999999996</v>
      </c>
      <c r="H12" s="86">
        <v>0.78229300000000002</v>
      </c>
      <c r="I12" s="86">
        <v>0.71721999999999997</v>
      </c>
      <c r="J12" s="15"/>
    </row>
    <row r="13" spans="1:17" x14ac:dyDescent="0.3">
      <c r="A13" s="114">
        <v>1000</v>
      </c>
      <c r="B13" s="15">
        <v>0.68050600000000006</v>
      </c>
      <c r="C13" s="86">
        <v>0.60219599999999995</v>
      </c>
      <c r="D13" s="86">
        <v>0.45223799999999997</v>
      </c>
      <c r="E13" s="86">
        <v>0.34135399999999999</v>
      </c>
      <c r="F13" s="43">
        <v>0.80791144185109198</v>
      </c>
      <c r="G13" s="86">
        <v>0.78729899999999997</v>
      </c>
      <c r="H13" s="86">
        <v>0.78285000000000005</v>
      </c>
      <c r="I13" s="86">
        <v>0.71792400000000001</v>
      </c>
      <c r="J13" s="15"/>
    </row>
    <row r="14" spans="1:17" x14ac:dyDescent="0.3">
      <c r="A14" s="114">
        <v>1010</v>
      </c>
      <c r="B14" s="15">
        <v>0.68234099999999998</v>
      </c>
      <c r="C14" s="86">
        <v>0.60536000000000001</v>
      </c>
      <c r="D14" s="86">
        <v>0.448486</v>
      </c>
      <c r="E14" s="86">
        <v>0.33656199999999997</v>
      </c>
      <c r="F14" s="43">
        <v>0.80881374880108103</v>
      </c>
      <c r="G14" s="86">
        <v>0.78805400000000003</v>
      </c>
      <c r="H14" s="86">
        <v>0.78339800000000004</v>
      </c>
      <c r="I14" s="86">
        <v>0.71862199999999998</v>
      </c>
      <c r="J14" s="15"/>
    </row>
    <row r="15" spans="1:17" x14ac:dyDescent="0.3">
      <c r="A15" s="114">
        <v>1020</v>
      </c>
      <c r="B15" s="15">
        <v>0.68583499999999997</v>
      </c>
      <c r="C15" s="86">
        <v>0.609402</v>
      </c>
      <c r="D15" s="86">
        <v>0.45284600000000003</v>
      </c>
      <c r="E15" s="86">
        <v>0.34093699999999999</v>
      </c>
      <c r="F15" s="43">
        <v>0.80970532613444801</v>
      </c>
      <c r="G15" s="86">
        <v>0.788802</v>
      </c>
      <c r="H15" s="86">
        <v>0.78393699999999999</v>
      </c>
      <c r="I15" s="86">
        <v>0.71931500000000004</v>
      </c>
      <c r="J15" s="15"/>
    </row>
    <row r="16" spans="1:17" x14ac:dyDescent="0.3">
      <c r="A16" s="114">
        <v>1030</v>
      </c>
      <c r="B16" s="15">
        <v>0.68932899999999997</v>
      </c>
      <c r="C16" s="86">
        <v>0.61344399999999999</v>
      </c>
      <c r="D16" s="86">
        <v>0.457206</v>
      </c>
      <c r="E16" s="86">
        <v>0.34531200000000001</v>
      </c>
      <c r="F16" s="43">
        <v>0.81058617385119602</v>
      </c>
      <c r="G16" s="86">
        <v>0.78954299999999999</v>
      </c>
      <c r="H16" s="86">
        <v>0.78446700000000003</v>
      </c>
      <c r="I16" s="86">
        <v>0.72000299999999995</v>
      </c>
      <c r="J16" s="15"/>
    </row>
    <row r="17" spans="1:10" x14ac:dyDescent="0.3">
      <c r="A17" s="114">
        <v>1040</v>
      </c>
      <c r="B17" s="15">
        <v>0.692635</v>
      </c>
      <c r="C17" s="86">
        <v>0.61748700000000001</v>
      </c>
      <c r="D17" s="86">
        <v>0.46141399999999999</v>
      </c>
      <c r="E17" s="86">
        <v>0.34957300000000002</v>
      </c>
      <c r="F17" s="43">
        <v>0.81145629195132296</v>
      </c>
      <c r="G17" s="86">
        <v>0.79027800000000004</v>
      </c>
      <c r="H17" s="86">
        <v>0.78498800000000002</v>
      </c>
      <c r="I17" s="86">
        <v>0.72068500000000002</v>
      </c>
      <c r="J17" s="15"/>
    </row>
    <row r="18" spans="1:10" x14ac:dyDescent="0.3">
      <c r="A18" s="114">
        <v>1050</v>
      </c>
      <c r="B18" s="15">
        <v>0.69594100000000003</v>
      </c>
      <c r="C18" s="86">
        <v>0.621529</v>
      </c>
      <c r="D18" s="86">
        <v>0.46562300000000001</v>
      </c>
      <c r="E18" s="86">
        <v>0.35383399999999998</v>
      </c>
      <c r="F18" s="43">
        <v>0.81231568043482905</v>
      </c>
      <c r="G18" s="86">
        <v>0.79100499999999996</v>
      </c>
      <c r="H18" s="86">
        <v>0.78549999999999998</v>
      </c>
      <c r="I18" s="86">
        <v>0.72136299999999998</v>
      </c>
      <c r="J18" s="15"/>
    </row>
    <row r="19" spans="1:10" x14ac:dyDescent="0.3">
      <c r="A19" s="114">
        <v>1060</v>
      </c>
      <c r="B19" s="15">
        <v>0.69910099999999997</v>
      </c>
      <c r="C19" s="86">
        <v>0.62557099999999999</v>
      </c>
      <c r="D19" s="86">
        <v>0.469389</v>
      </c>
      <c r="E19" s="86">
        <v>0.357597</v>
      </c>
      <c r="F19" s="43">
        <v>0.81316433930171494</v>
      </c>
      <c r="G19" s="86">
        <v>0.79172600000000004</v>
      </c>
      <c r="H19" s="86">
        <v>0.78600300000000001</v>
      </c>
      <c r="I19" s="86">
        <v>0.72203499999999998</v>
      </c>
      <c r="J19" s="15"/>
    </row>
    <row r="20" spans="1:10" x14ac:dyDescent="0.3">
      <c r="A20" s="114">
        <v>1070</v>
      </c>
      <c r="B20" s="15">
        <v>0.70226100000000002</v>
      </c>
      <c r="C20" s="86">
        <v>0.62875000000000003</v>
      </c>
      <c r="D20" s="86">
        <v>0.47315600000000002</v>
      </c>
      <c r="E20" s="86">
        <v>0.36136099999999999</v>
      </c>
      <c r="F20" s="43">
        <v>0.81400226855197999</v>
      </c>
      <c r="G20" s="86">
        <v>0.79244000000000003</v>
      </c>
      <c r="H20" s="86">
        <v>0.786497</v>
      </c>
      <c r="I20" s="86">
        <v>0.72270199999999996</v>
      </c>
      <c r="J20" s="15"/>
    </row>
    <row r="21" spans="1:10" x14ac:dyDescent="0.3">
      <c r="A21" s="114">
        <v>1080</v>
      </c>
      <c r="B21" s="15">
        <v>0.70444799999999996</v>
      </c>
      <c r="C21" s="86">
        <v>0.63192999999999999</v>
      </c>
      <c r="D21" s="86">
        <v>0.47534799999999999</v>
      </c>
      <c r="E21" s="86">
        <v>0.36326000000000003</v>
      </c>
      <c r="F21" s="43">
        <v>0.81482946818562496</v>
      </c>
      <c r="G21" s="86">
        <v>0.79314700000000005</v>
      </c>
      <c r="H21" s="86">
        <v>0.78698199999999996</v>
      </c>
      <c r="I21" s="86">
        <v>0.72336299999999998</v>
      </c>
      <c r="J21" s="15"/>
    </row>
    <row r="22" spans="1:10" x14ac:dyDescent="0.3">
      <c r="A22" s="114">
        <v>1090</v>
      </c>
      <c r="B22" s="15">
        <v>0.70663600000000004</v>
      </c>
      <c r="C22" s="86">
        <v>0.63510900000000003</v>
      </c>
      <c r="D22" s="86">
        <v>0.47754099999999999</v>
      </c>
      <c r="E22" s="86">
        <v>0.36515900000000001</v>
      </c>
      <c r="F22" s="43">
        <v>0.81564593820264897</v>
      </c>
      <c r="G22" s="86">
        <v>0.79384699999999997</v>
      </c>
      <c r="H22" s="86">
        <v>0.78745799999999999</v>
      </c>
      <c r="I22" s="86">
        <v>0.72402</v>
      </c>
      <c r="J22" s="15"/>
    </row>
    <row r="23" spans="1:10" x14ac:dyDescent="0.3">
      <c r="A23" s="114">
        <v>1100</v>
      </c>
      <c r="B23" s="15">
        <v>0.70849799999999996</v>
      </c>
      <c r="C23" s="86">
        <v>0.63828799999999997</v>
      </c>
      <c r="D23" s="86">
        <v>0.47714499999999999</v>
      </c>
      <c r="E23" s="86">
        <v>0.36557899999999999</v>
      </c>
      <c r="F23" s="43">
        <v>0.81645167860305201</v>
      </c>
      <c r="G23" s="86">
        <v>0.79454100000000005</v>
      </c>
      <c r="H23" s="86">
        <v>0.78792499999999999</v>
      </c>
      <c r="I23" s="86">
        <v>0.72467099999999995</v>
      </c>
      <c r="J23" s="15"/>
    </row>
    <row r="24" spans="1:10" x14ac:dyDescent="0.3">
      <c r="A24" s="114">
        <v>1110</v>
      </c>
      <c r="B24" s="15">
        <v>0.71036100000000002</v>
      </c>
      <c r="C24" s="86">
        <v>0.64146800000000004</v>
      </c>
      <c r="D24" s="86">
        <v>0.47675000000000001</v>
      </c>
      <c r="E24" s="86">
        <v>0.36599999999999999</v>
      </c>
      <c r="F24" s="43">
        <v>0.81724668938683498</v>
      </c>
      <c r="G24" s="86">
        <v>0.79522800000000005</v>
      </c>
      <c r="H24" s="86">
        <v>0.78838299999999994</v>
      </c>
      <c r="I24" s="86">
        <v>0.72531699999999999</v>
      </c>
      <c r="J24" s="15"/>
    </row>
    <row r="25" spans="1:10" x14ac:dyDescent="0.3">
      <c r="A25" s="114">
        <v>1120</v>
      </c>
      <c r="B25" s="15">
        <v>0.71188300000000004</v>
      </c>
      <c r="C25" s="86">
        <v>0.64347600000000005</v>
      </c>
      <c r="D25" s="86">
        <v>0.47700799999999999</v>
      </c>
      <c r="E25" s="86">
        <v>0.36363499999999999</v>
      </c>
      <c r="F25" s="43">
        <v>0.81803097055399798</v>
      </c>
      <c r="G25" s="86">
        <v>0.79590700000000003</v>
      </c>
      <c r="H25" s="86">
        <v>0.78883199999999998</v>
      </c>
      <c r="I25" s="86">
        <v>0.72595699999999996</v>
      </c>
      <c r="J25" s="15"/>
    </row>
    <row r="26" spans="1:10" x14ac:dyDescent="0.3">
      <c r="A26" s="114">
        <v>1130</v>
      </c>
      <c r="B26" s="15">
        <v>0.71340599999999998</v>
      </c>
      <c r="C26" s="86">
        <v>0.64548499999999998</v>
      </c>
      <c r="D26" s="86">
        <v>0.47726600000000002</v>
      </c>
      <c r="E26" s="86">
        <v>0.36127100000000001</v>
      </c>
      <c r="F26" s="43">
        <v>0.81880452210453902</v>
      </c>
      <c r="G26" s="86">
        <v>0.79657999999999995</v>
      </c>
      <c r="H26" s="86">
        <v>0.789273</v>
      </c>
      <c r="I26" s="86">
        <v>0.72659300000000004</v>
      </c>
      <c r="J26" s="15"/>
    </row>
    <row r="27" spans="1:10" x14ac:dyDescent="0.3">
      <c r="A27" s="114">
        <v>1140</v>
      </c>
      <c r="B27" s="15">
        <v>0.71579599999999999</v>
      </c>
      <c r="C27" s="86">
        <v>0.64749299999999999</v>
      </c>
      <c r="D27" s="86">
        <v>0.48148200000000002</v>
      </c>
      <c r="E27" s="86">
        <v>0.36532100000000001</v>
      </c>
      <c r="F27" s="43">
        <v>0.81956734403846099</v>
      </c>
      <c r="G27" s="86">
        <v>0.79724700000000004</v>
      </c>
      <c r="H27" s="86">
        <v>0.78970399999999996</v>
      </c>
      <c r="I27" s="86">
        <v>0.72722299999999995</v>
      </c>
      <c r="J27" s="15"/>
    </row>
    <row r="28" spans="1:10" x14ac:dyDescent="0.3">
      <c r="A28" s="114">
        <v>1150</v>
      </c>
      <c r="B28" s="15">
        <v>0.71818700000000002</v>
      </c>
      <c r="C28" s="86">
        <v>0.64950200000000002</v>
      </c>
      <c r="D28" s="86">
        <v>0.48569800000000002</v>
      </c>
      <c r="E28" s="86">
        <v>0.369371</v>
      </c>
      <c r="F28" s="43">
        <v>0.82031943635576099</v>
      </c>
      <c r="G28" s="86">
        <v>0.797906</v>
      </c>
      <c r="H28" s="86">
        <v>0.790126</v>
      </c>
      <c r="I28" s="86">
        <v>0.72784800000000005</v>
      </c>
      <c r="J28" s="15"/>
    </row>
    <row r="29" spans="1:10" x14ac:dyDescent="0.3">
      <c r="A29" s="114">
        <v>1160</v>
      </c>
      <c r="B29" s="15">
        <v>0.72053199999999995</v>
      </c>
      <c r="C29" s="86">
        <v>0.65151099999999995</v>
      </c>
      <c r="D29" s="86">
        <v>0.48978500000000003</v>
      </c>
      <c r="E29" s="86">
        <v>0.37337300000000001</v>
      </c>
      <c r="F29" s="43">
        <v>0.82106079905644203</v>
      </c>
      <c r="G29" s="86">
        <v>0.79855799999999999</v>
      </c>
      <c r="H29" s="86">
        <v>0.79053899999999999</v>
      </c>
      <c r="I29" s="86">
        <v>0.728468</v>
      </c>
      <c r="J29" s="15"/>
    </row>
    <row r="30" spans="1:10" x14ac:dyDescent="0.3">
      <c r="A30" s="114">
        <v>1170</v>
      </c>
      <c r="B30" s="15">
        <v>0.72287699999999999</v>
      </c>
      <c r="C30" s="86">
        <v>0.65464699999999998</v>
      </c>
      <c r="D30" s="86">
        <v>0.49387199999999998</v>
      </c>
      <c r="E30" s="86">
        <v>0.37737599999999999</v>
      </c>
      <c r="F30" s="43">
        <v>0.82179143214050099</v>
      </c>
      <c r="G30" s="86">
        <v>0.79920400000000003</v>
      </c>
      <c r="H30" s="86">
        <v>0.79094399999999998</v>
      </c>
      <c r="I30" s="86">
        <v>0.72908200000000001</v>
      </c>
      <c r="J30" s="15"/>
    </row>
    <row r="31" spans="1:10" x14ac:dyDescent="0.3">
      <c r="A31" s="114">
        <v>1180</v>
      </c>
      <c r="B31" s="15">
        <v>0.72533400000000003</v>
      </c>
      <c r="C31" s="86">
        <v>0.65778199999999998</v>
      </c>
      <c r="D31" s="86">
        <v>0.497888</v>
      </c>
      <c r="E31" s="86">
        <v>0.38136999999999999</v>
      </c>
      <c r="F31" s="43">
        <v>0.82251133560793999</v>
      </c>
      <c r="G31" s="86">
        <v>0.79984299999999997</v>
      </c>
      <c r="H31" s="86">
        <v>0.79133900000000001</v>
      </c>
      <c r="I31" s="86">
        <v>0.72969200000000001</v>
      </c>
      <c r="J31" s="15"/>
    </row>
    <row r="32" spans="1:10" x14ac:dyDescent="0.3">
      <c r="A32" s="114">
        <v>1190</v>
      </c>
      <c r="B32" s="15">
        <v>0.72779099999999997</v>
      </c>
      <c r="C32" s="86">
        <v>0.66091800000000001</v>
      </c>
      <c r="D32" s="86">
        <v>0.50190299999999999</v>
      </c>
      <c r="E32" s="86">
        <v>0.38536399999999998</v>
      </c>
      <c r="F32" s="43">
        <v>0.82322050945875902</v>
      </c>
      <c r="G32" s="86">
        <v>0.80047500000000005</v>
      </c>
      <c r="H32" s="86">
        <v>0.79172600000000004</v>
      </c>
      <c r="I32" s="86">
        <v>0.73029599999999995</v>
      </c>
      <c r="J32" s="15"/>
    </row>
    <row r="33" spans="1:10" x14ac:dyDescent="0.3">
      <c r="A33" s="114">
        <v>1200</v>
      </c>
      <c r="B33" s="15">
        <v>0.73042899999999999</v>
      </c>
      <c r="C33" s="86">
        <v>0.66405400000000003</v>
      </c>
      <c r="D33" s="86">
        <v>0.50584700000000005</v>
      </c>
      <c r="E33" s="86">
        <v>0.38934000000000002</v>
      </c>
      <c r="F33" s="43">
        <v>0.82391895369295698</v>
      </c>
      <c r="G33" s="86">
        <v>0.80110000000000003</v>
      </c>
      <c r="H33" s="86">
        <v>0.792103</v>
      </c>
      <c r="I33" s="86">
        <v>0.73089400000000004</v>
      </c>
      <c r="J33" s="15"/>
    </row>
    <row r="34" spans="1:10" x14ac:dyDescent="0.3">
      <c r="A34" s="114">
        <v>1210</v>
      </c>
      <c r="B34" s="15">
        <v>0.73306700000000002</v>
      </c>
      <c r="C34" s="86">
        <v>0.66718999999999995</v>
      </c>
      <c r="D34" s="86">
        <v>0.50979099999999999</v>
      </c>
      <c r="E34" s="86">
        <v>0.39331500000000003</v>
      </c>
      <c r="F34" s="43">
        <v>0.82460666831053397</v>
      </c>
      <c r="G34" s="86">
        <v>0.80171899999999996</v>
      </c>
      <c r="H34" s="86">
        <v>0.79247199999999995</v>
      </c>
      <c r="I34" s="86">
        <v>0.73148800000000003</v>
      </c>
      <c r="J34" s="15"/>
    </row>
    <row r="35" spans="1:10" x14ac:dyDescent="0.3">
      <c r="A35" s="114">
        <v>1220</v>
      </c>
      <c r="B35" s="15">
        <v>0.73568299999999998</v>
      </c>
      <c r="C35" s="86">
        <v>0.67029099999999997</v>
      </c>
      <c r="D35" s="86">
        <v>0.51353800000000005</v>
      </c>
      <c r="E35" s="86">
        <v>0.39715400000000001</v>
      </c>
      <c r="F35" s="43">
        <v>0.82528365331149101</v>
      </c>
      <c r="G35" s="86">
        <v>0.80233100000000002</v>
      </c>
      <c r="H35" s="86">
        <v>0.79283099999999995</v>
      </c>
      <c r="I35" s="86">
        <v>0.73207599999999995</v>
      </c>
      <c r="J35" s="15"/>
    </row>
    <row r="36" spans="1:10" x14ac:dyDescent="0.3">
      <c r="A36" s="114">
        <v>1230</v>
      </c>
      <c r="B36" s="15">
        <v>0.73829999999999996</v>
      </c>
      <c r="C36" s="86">
        <v>0.67339199999999999</v>
      </c>
      <c r="D36" s="86">
        <v>0.51728399999999997</v>
      </c>
      <c r="E36" s="86">
        <v>0.40099299999999999</v>
      </c>
      <c r="F36" s="43">
        <v>0.82594990869582696</v>
      </c>
      <c r="G36" s="86">
        <v>0.80293499999999995</v>
      </c>
      <c r="H36" s="86">
        <v>0.79318200000000005</v>
      </c>
      <c r="I36" s="86">
        <v>0.73265899999999995</v>
      </c>
      <c r="J36" s="15"/>
    </row>
    <row r="37" spans="1:10" x14ac:dyDescent="0.3">
      <c r="A37" s="114">
        <v>1240</v>
      </c>
      <c r="B37" s="15">
        <v>0.74071299999999995</v>
      </c>
      <c r="C37" s="86">
        <v>0.67649300000000001</v>
      </c>
      <c r="D37" s="86">
        <v>0.52054999999999996</v>
      </c>
      <c r="E37" s="86">
        <v>0.404416</v>
      </c>
      <c r="F37" s="43">
        <v>0.82660543446354295</v>
      </c>
      <c r="G37" s="86">
        <v>0.80353300000000005</v>
      </c>
      <c r="H37" s="86">
        <v>0.79352299999999998</v>
      </c>
      <c r="I37" s="86">
        <v>0.73323700000000003</v>
      </c>
      <c r="J37" s="15"/>
    </row>
    <row r="38" spans="1:10" x14ac:dyDescent="0.3">
      <c r="A38" s="114">
        <v>1250</v>
      </c>
      <c r="B38" s="15">
        <v>0.74312500000000004</v>
      </c>
      <c r="C38" s="86">
        <v>0.67959400000000003</v>
      </c>
      <c r="D38" s="86">
        <v>0.52381599999999995</v>
      </c>
      <c r="E38" s="86">
        <v>0.40783999999999998</v>
      </c>
      <c r="F38" s="43">
        <v>0.82725023061463798</v>
      </c>
      <c r="G38" s="86">
        <v>0.80412399999999995</v>
      </c>
      <c r="H38" s="86">
        <v>0.79385600000000001</v>
      </c>
      <c r="I38" s="86">
        <v>0.73380999999999996</v>
      </c>
      <c r="J38" s="15"/>
    </row>
    <row r="39" spans="1:10" x14ac:dyDescent="0.3">
      <c r="A39" s="114">
        <v>1260</v>
      </c>
      <c r="B39" s="15">
        <v>0.74396300000000004</v>
      </c>
      <c r="C39" s="86">
        <v>0.68269500000000005</v>
      </c>
      <c r="D39" s="86">
        <v>0.51735200000000003</v>
      </c>
      <c r="E39" s="86">
        <v>0.40274500000000002</v>
      </c>
      <c r="F39" s="43">
        <v>0.82788429714911205</v>
      </c>
      <c r="G39" s="86">
        <v>0.80470900000000001</v>
      </c>
      <c r="H39" s="86">
        <v>0.79417899999999997</v>
      </c>
      <c r="I39" s="86">
        <v>0.73437699999999995</v>
      </c>
      <c r="J39" s="15"/>
    </row>
    <row r="40" spans="1:10" x14ac:dyDescent="0.3">
      <c r="A40" s="114">
        <v>1270</v>
      </c>
      <c r="B40" s="15">
        <v>0.74480100000000005</v>
      </c>
      <c r="C40" s="86">
        <v>0.68398400000000004</v>
      </c>
      <c r="D40" s="86">
        <v>0.51088900000000004</v>
      </c>
      <c r="E40" s="86">
        <v>0.39765</v>
      </c>
      <c r="F40" s="43">
        <v>0.82850763406696604</v>
      </c>
      <c r="G40" s="86">
        <v>0.80528599999999995</v>
      </c>
      <c r="H40" s="86">
        <v>0.79449400000000003</v>
      </c>
      <c r="I40" s="86">
        <v>0.73493900000000001</v>
      </c>
      <c r="J40" s="15"/>
    </row>
    <row r="41" spans="1:10" x14ac:dyDescent="0.3">
      <c r="A41" s="114">
        <v>1280</v>
      </c>
      <c r="B41" s="15">
        <v>0.74648499999999995</v>
      </c>
      <c r="C41" s="86">
        <v>0.68527199999999999</v>
      </c>
      <c r="D41" s="86">
        <v>0.51271800000000001</v>
      </c>
      <c r="E41" s="86">
        <v>0.39962199999999998</v>
      </c>
      <c r="F41" s="43">
        <v>0.82912024136819995</v>
      </c>
      <c r="G41" s="86">
        <v>0.80585700000000005</v>
      </c>
      <c r="H41" s="86">
        <v>0.79479999999999995</v>
      </c>
      <c r="I41" s="86">
        <v>0.73549600000000004</v>
      </c>
      <c r="J41" s="15"/>
    </row>
    <row r="42" spans="1:10" x14ac:dyDescent="0.3">
      <c r="A42" s="114">
        <v>1290</v>
      </c>
      <c r="B42" s="15">
        <v>0.74817</v>
      </c>
      <c r="C42" s="86">
        <v>0.68656099999999998</v>
      </c>
      <c r="D42" s="86">
        <v>0.51454699999999998</v>
      </c>
      <c r="E42" s="86">
        <v>0.40159400000000001</v>
      </c>
      <c r="F42" s="43">
        <v>0.82972211905281301</v>
      </c>
      <c r="G42" s="86">
        <v>0.80642100000000005</v>
      </c>
      <c r="H42" s="86">
        <v>0.79509700000000005</v>
      </c>
      <c r="I42" s="86">
        <v>0.73604800000000004</v>
      </c>
      <c r="J42" s="15"/>
    </row>
    <row r="43" spans="1:10" x14ac:dyDescent="0.3">
      <c r="A43" s="114">
        <v>1300</v>
      </c>
      <c r="B43" s="15">
        <v>0.74902199999999997</v>
      </c>
      <c r="C43" s="86">
        <v>0.68784999999999996</v>
      </c>
      <c r="D43" s="86">
        <v>0.51308500000000001</v>
      </c>
      <c r="E43" s="86">
        <v>0.39641500000000002</v>
      </c>
      <c r="F43" s="43">
        <v>0.830313267120805</v>
      </c>
      <c r="G43" s="86">
        <v>0.80697799999999997</v>
      </c>
      <c r="H43" s="86">
        <v>0.79538399999999998</v>
      </c>
      <c r="I43" s="86">
        <v>0.736595</v>
      </c>
      <c r="J43" s="15"/>
    </row>
    <row r="44" spans="1:10" x14ac:dyDescent="0.3">
      <c r="A44" s="114">
        <v>1310</v>
      </c>
      <c r="B44" s="15">
        <v>0.74987499999999996</v>
      </c>
      <c r="C44" s="86">
        <v>0.68913899999999995</v>
      </c>
      <c r="D44" s="86">
        <v>0.51162300000000005</v>
      </c>
      <c r="E44" s="86">
        <v>0.391235</v>
      </c>
      <c r="F44" s="43">
        <v>0.83089368557217702</v>
      </c>
      <c r="G44" s="86">
        <v>0.80752800000000002</v>
      </c>
      <c r="H44" s="86">
        <v>0.79566300000000001</v>
      </c>
      <c r="I44" s="86">
        <v>0.73713600000000001</v>
      </c>
      <c r="J44" s="15"/>
    </row>
    <row r="45" spans="1:10" x14ac:dyDescent="0.3">
      <c r="A45" s="114">
        <v>1320</v>
      </c>
      <c r="B45" s="15">
        <v>0.75175999999999998</v>
      </c>
      <c r="C45" s="86">
        <v>0.69078499999999998</v>
      </c>
      <c r="D45" s="86">
        <v>0.51513500000000001</v>
      </c>
      <c r="E45" s="86">
        <v>0.39514199999999999</v>
      </c>
      <c r="F45" s="43">
        <v>0.83146337440692797</v>
      </c>
      <c r="G45" s="86">
        <v>0.80807200000000001</v>
      </c>
      <c r="H45" s="86">
        <v>0.795933</v>
      </c>
      <c r="I45" s="86">
        <v>0.73767199999999999</v>
      </c>
      <c r="J45" s="15"/>
    </row>
    <row r="46" spans="1:10" x14ac:dyDescent="0.3">
      <c r="A46" s="114">
        <v>1330</v>
      </c>
      <c r="B46" s="15">
        <v>0.75364399999999998</v>
      </c>
      <c r="C46" s="86">
        <v>0.69243100000000002</v>
      </c>
      <c r="D46" s="86">
        <v>0.51864699999999997</v>
      </c>
      <c r="E46" s="86">
        <v>0.39904800000000001</v>
      </c>
      <c r="F46" s="43">
        <v>0.83202233362505895</v>
      </c>
      <c r="G46" s="86">
        <v>0.80860799999999999</v>
      </c>
      <c r="H46" s="86">
        <v>0.79619399999999996</v>
      </c>
      <c r="I46" s="86">
        <v>0.73820300000000005</v>
      </c>
      <c r="J46" s="15"/>
    </row>
    <row r="47" spans="1:10" x14ac:dyDescent="0.3">
      <c r="A47" s="114">
        <v>1340</v>
      </c>
      <c r="B47" s="15">
        <v>0.75546500000000005</v>
      </c>
      <c r="C47" s="86">
        <v>0.69407700000000006</v>
      </c>
      <c r="D47" s="86">
        <v>0.52208299999999996</v>
      </c>
      <c r="E47" s="86">
        <v>0.40291900000000003</v>
      </c>
      <c r="F47" s="43">
        <v>0.83257056322656897</v>
      </c>
      <c r="G47" s="86">
        <v>0.80913800000000002</v>
      </c>
      <c r="H47" s="86">
        <v>0.79644599999999999</v>
      </c>
      <c r="I47" s="86">
        <v>0.73872800000000005</v>
      </c>
      <c r="J47" s="15"/>
    </row>
    <row r="48" spans="1:10" x14ac:dyDescent="0.3">
      <c r="A48" s="114">
        <v>1350</v>
      </c>
      <c r="B48" s="15">
        <v>0.75728499999999999</v>
      </c>
      <c r="C48" s="86">
        <v>0.69572299999999998</v>
      </c>
      <c r="D48" s="86">
        <v>0.52551899999999996</v>
      </c>
      <c r="E48" s="86">
        <v>0.40678999999999998</v>
      </c>
      <c r="F48" s="43">
        <v>0.83310806321145803</v>
      </c>
      <c r="G48" s="86">
        <v>0.80966099999999996</v>
      </c>
      <c r="H48" s="86">
        <v>0.79668899999999998</v>
      </c>
      <c r="I48" s="86">
        <v>0.73924800000000002</v>
      </c>
      <c r="J48" s="15"/>
    </row>
    <row r="49" spans="1:10" x14ac:dyDescent="0.3">
      <c r="A49" s="114">
        <v>1360</v>
      </c>
      <c r="B49" s="15">
        <v>0.75911300000000004</v>
      </c>
      <c r="C49" s="86">
        <v>0.69736900000000002</v>
      </c>
      <c r="D49" s="86">
        <v>0.52890400000000004</v>
      </c>
      <c r="E49" s="86">
        <v>0.410634</v>
      </c>
      <c r="F49" s="43">
        <v>0.83363483357972701</v>
      </c>
      <c r="G49" s="86">
        <v>0.81017700000000004</v>
      </c>
      <c r="H49" s="86">
        <v>0.79692300000000005</v>
      </c>
      <c r="I49" s="86">
        <v>0.73976399999999998</v>
      </c>
      <c r="J49" s="15"/>
    </row>
    <row r="50" spans="1:10" x14ac:dyDescent="0.3">
      <c r="A50" s="114">
        <v>1370</v>
      </c>
      <c r="B50" s="15">
        <v>0.76094099999999998</v>
      </c>
      <c r="C50" s="86">
        <v>0.699681</v>
      </c>
      <c r="D50" s="86">
        <v>0.53228900000000001</v>
      </c>
      <c r="E50" s="86">
        <v>0.41447800000000001</v>
      </c>
      <c r="F50" s="43">
        <v>0.83415087433137602</v>
      </c>
      <c r="G50" s="86">
        <v>0.81068700000000005</v>
      </c>
      <c r="H50" s="86">
        <v>0.79714799999999997</v>
      </c>
      <c r="I50" s="86">
        <v>0.74027299999999996</v>
      </c>
      <c r="J50" s="15"/>
    </row>
    <row r="51" spans="1:10" x14ac:dyDescent="0.3">
      <c r="A51" s="114">
        <v>1380</v>
      </c>
      <c r="B51" s="15">
        <v>0.76273299999999999</v>
      </c>
      <c r="C51" s="86">
        <v>0.70199199999999995</v>
      </c>
      <c r="D51" s="86">
        <v>0.53561999999999999</v>
      </c>
      <c r="E51" s="86">
        <v>0.41829100000000002</v>
      </c>
      <c r="F51" s="43">
        <v>0.83465618546640397</v>
      </c>
      <c r="G51" s="86">
        <v>0.81118900000000005</v>
      </c>
      <c r="H51" s="86">
        <v>0.79736399999999996</v>
      </c>
      <c r="I51" s="86">
        <v>0.74077800000000005</v>
      </c>
      <c r="J51" s="15"/>
    </row>
    <row r="52" spans="1:10" x14ac:dyDescent="0.3">
      <c r="A52" s="114">
        <v>1390</v>
      </c>
      <c r="B52" s="15">
        <v>0.76452399999999998</v>
      </c>
      <c r="C52" s="86">
        <v>0.70430400000000004</v>
      </c>
      <c r="D52" s="86">
        <v>0.53895199999999999</v>
      </c>
      <c r="E52" s="86">
        <v>0.42210399999999998</v>
      </c>
      <c r="F52" s="43">
        <v>0.83515076698481105</v>
      </c>
      <c r="G52" s="86">
        <v>0.81168499999999999</v>
      </c>
      <c r="H52" s="86">
        <v>0.79757100000000003</v>
      </c>
      <c r="I52" s="86">
        <v>0.74127699999999996</v>
      </c>
      <c r="J52" s="15"/>
    </row>
    <row r="53" spans="1:10" x14ac:dyDescent="0.3">
      <c r="A53" s="114">
        <v>1400</v>
      </c>
      <c r="B53" s="15">
        <v>0.76624800000000004</v>
      </c>
      <c r="C53" s="86">
        <v>0.70661499999999999</v>
      </c>
      <c r="D53" s="86">
        <v>0.54222700000000001</v>
      </c>
      <c r="E53" s="86">
        <v>0.42587700000000001</v>
      </c>
      <c r="F53" s="43">
        <v>0.83563461888659796</v>
      </c>
      <c r="G53" s="86">
        <v>0.81217399999999995</v>
      </c>
      <c r="H53" s="86">
        <v>0.79776899999999995</v>
      </c>
      <c r="I53" s="86">
        <v>0.74177099999999996</v>
      </c>
      <c r="J53" s="15"/>
    </row>
    <row r="54" spans="1:10" x14ac:dyDescent="0.3">
      <c r="A54" s="114">
        <v>1410</v>
      </c>
      <c r="B54" s="15">
        <v>0.76797300000000002</v>
      </c>
      <c r="C54" s="86">
        <v>0.70892699999999997</v>
      </c>
      <c r="D54" s="86">
        <v>0.54550200000000004</v>
      </c>
      <c r="E54" s="86">
        <v>0.429649</v>
      </c>
      <c r="F54" s="43">
        <v>0.83610774117176401</v>
      </c>
      <c r="G54" s="86">
        <v>0.81265600000000004</v>
      </c>
      <c r="H54" s="86">
        <v>0.79795799999999995</v>
      </c>
      <c r="I54" s="86">
        <v>0.74226000000000003</v>
      </c>
      <c r="J54" s="15"/>
    </row>
    <row r="55" spans="1:10" x14ac:dyDescent="0.3">
      <c r="A55" s="114">
        <v>1420</v>
      </c>
      <c r="B55" s="15">
        <v>0.76965099999999997</v>
      </c>
      <c r="C55" s="86">
        <v>0.71021699999999999</v>
      </c>
      <c r="D55" s="86">
        <v>0.54872500000000002</v>
      </c>
      <c r="E55" s="86">
        <v>0.43339</v>
      </c>
      <c r="F55" s="43">
        <v>0.83657013384030998</v>
      </c>
      <c r="G55" s="86">
        <v>0.81313100000000005</v>
      </c>
      <c r="H55" s="86">
        <v>0.79813800000000001</v>
      </c>
      <c r="I55" s="86">
        <v>0.74274399999999996</v>
      </c>
      <c r="J55" s="15"/>
    </row>
    <row r="56" spans="1:10" x14ac:dyDescent="0.3">
      <c r="A56" s="114">
        <v>1430</v>
      </c>
      <c r="B56" s="15">
        <v>0.77132999999999996</v>
      </c>
      <c r="C56" s="86">
        <v>0.71150800000000003</v>
      </c>
      <c r="D56" s="86">
        <v>0.55194699999999997</v>
      </c>
      <c r="E56" s="86">
        <v>0.43713000000000002</v>
      </c>
      <c r="F56" s="43">
        <v>0.83702179689223499</v>
      </c>
      <c r="G56" s="86">
        <v>0.81359899999999996</v>
      </c>
      <c r="H56" s="86">
        <v>0.79830900000000005</v>
      </c>
      <c r="I56" s="86">
        <v>0.74322299999999997</v>
      </c>
      <c r="J56" s="15"/>
    </row>
    <row r="57" spans="1:10" x14ac:dyDescent="0.3">
      <c r="A57" s="114">
        <v>1440</v>
      </c>
      <c r="B57" s="15">
        <v>0.77166800000000002</v>
      </c>
      <c r="C57" s="86">
        <v>0.71279800000000004</v>
      </c>
      <c r="D57" s="86">
        <v>0.54726900000000001</v>
      </c>
      <c r="E57" s="86">
        <v>0.43228100000000003</v>
      </c>
      <c r="F57" s="43">
        <v>0.83746273032753904</v>
      </c>
      <c r="G57" s="86">
        <v>0.81406100000000003</v>
      </c>
      <c r="H57" s="86">
        <v>0.79847100000000004</v>
      </c>
      <c r="I57" s="86">
        <v>0.74369600000000002</v>
      </c>
      <c r="J57" s="15"/>
    </row>
    <row r="58" spans="1:10" x14ac:dyDescent="0.3">
      <c r="A58" s="114">
        <v>1450</v>
      </c>
      <c r="B58" s="15">
        <v>0.77200500000000005</v>
      </c>
      <c r="C58" s="86">
        <v>0.71408899999999997</v>
      </c>
      <c r="D58" s="86">
        <v>0.54259100000000005</v>
      </c>
      <c r="E58" s="86">
        <v>0.42743100000000001</v>
      </c>
      <c r="F58" s="43">
        <v>0.83789293414622301</v>
      </c>
      <c r="G58" s="86">
        <v>0.81451600000000002</v>
      </c>
      <c r="H58" s="86">
        <v>0.79862500000000003</v>
      </c>
      <c r="I58" s="86">
        <v>0.74416400000000005</v>
      </c>
      <c r="J58" s="15"/>
    </row>
    <row r="59" spans="1:10" x14ac:dyDescent="0.3">
      <c r="A59" s="114">
        <v>1460</v>
      </c>
      <c r="B59" s="15">
        <v>0.77356199999999997</v>
      </c>
      <c r="C59" s="86">
        <v>0.71537899999999999</v>
      </c>
      <c r="D59" s="86">
        <v>0.54569299999999998</v>
      </c>
      <c r="E59" s="86">
        <v>0.43093399999999998</v>
      </c>
      <c r="F59" s="43">
        <v>0.83831240834828602</v>
      </c>
      <c r="G59" s="86">
        <v>0.81496400000000002</v>
      </c>
      <c r="H59" s="86">
        <v>0.79876899999999995</v>
      </c>
      <c r="I59" s="86">
        <v>0.74462600000000001</v>
      </c>
      <c r="J59" s="15"/>
    </row>
    <row r="60" spans="1:10" x14ac:dyDescent="0.3">
      <c r="A60" s="114">
        <v>1470</v>
      </c>
      <c r="B60" s="15">
        <v>0.77511799999999997</v>
      </c>
      <c r="C60" s="86">
        <v>0.71722699999999995</v>
      </c>
      <c r="D60" s="86">
        <v>0.54879500000000003</v>
      </c>
      <c r="E60" s="86">
        <v>0.43443799999999999</v>
      </c>
      <c r="F60" s="43">
        <v>0.83872115293372895</v>
      </c>
      <c r="G60" s="86">
        <v>0.81540500000000005</v>
      </c>
      <c r="H60" s="86">
        <v>0.79890399999999995</v>
      </c>
      <c r="I60" s="86">
        <v>0.74508399999999997</v>
      </c>
      <c r="J60" s="15"/>
    </row>
    <row r="61" spans="1:10" x14ac:dyDescent="0.3">
      <c r="A61" s="114">
        <v>1480</v>
      </c>
      <c r="B61" s="15">
        <v>0.77648899999999998</v>
      </c>
      <c r="C61" s="86">
        <v>0.71907500000000002</v>
      </c>
      <c r="D61" s="86">
        <v>0.55170200000000003</v>
      </c>
      <c r="E61" s="86">
        <v>0.437782</v>
      </c>
      <c r="F61" s="43">
        <v>0.83911916790255203</v>
      </c>
      <c r="G61" s="86">
        <v>0.81583899999999998</v>
      </c>
      <c r="H61" s="86">
        <v>0.79903100000000005</v>
      </c>
      <c r="I61" s="86">
        <v>0.74553599999999998</v>
      </c>
      <c r="J61" s="15"/>
    </row>
    <row r="62" spans="1:10" x14ac:dyDescent="0.3">
      <c r="A62" s="114">
        <v>1490</v>
      </c>
      <c r="B62" s="15">
        <v>0.77785899999999997</v>
      </c>
      <c r="C62" s="86">
        <v>0.72092199999999995</v>
      </c>
      <c r="D62" s="86">
        <v>0.55460900000000002</v>
      </c>
      <c r="E62" s="86">
        <v>0.44112600000000002</v>
      </c>
      <c r="F62" s="43">
        <v>0.83950645325475304</v>
      </c>
      <c r="G62" s="86">
        <v>0.81626600000000005</v>
      </c>
      <c r="H62" s="86">
        <v>0.79914799999999997</v>
      </c>
      <c r="I62" s="86">
        <v>0.74598299999999995</v>
      </c>
      <c r="J62" s="15"/>
    </row>
    <row r="63" spans="1:10" x14ac:dyDescent="0.3">
      <c r="A63" s="114">
        <v>1500</v>
      </c>
      <c r="B63" s="15">
        <v>0.77888500000000005</v>
      </c>
      <c r="C63" s="86">
        <v>0.72277000000000002</v>
      </c>
      <c r="D63" s="86">
        <v>0.55715599999999998</v>
      </c>
      <c r="E63" s="86">
        <v>0.44423000000000001</v>
      </c>
      <c r="F63" s="43">
        <v>0.83988300899033397</v>
      </c>
      <c r="G63" s="86">
        <v>0.81668700000000005</v>
      </c>
      <c r="H63" s="86">
        <v>0.79925599999999997</v>
      </c>
      <c r="I63" s="86">
        <v>0.74642500000000001</v>
      </c>
      <c r="J63" s="15"/>
    </row>
    <row r="64" spans="1:10" x14ac:dyDescent="0.3">
      <c r="A64" s="114">
        <v>1510</v>
      </c>
      <c r="B64" s="15">
        <v>0.77991200000000005</v>
      </c>
      <c r="C64" s="86">
        <v>0.72461799999999998</v>
      </c>
      <c r="D64" s="86">
        <v>0.55970399999999998</v>
      </c>
      <c r="E64" s="86">
        <v>0.44733400000000001</v>
      </c>
      <c r="F64" s="43">
        <v>0.84024883510929504</v>
      </c>
      <c r="G64" s="86">
        <v>0.81710099999999997</v>
      </c>
      <c r="H64" s="86">
        <v>0.79935599999999996</v>
      </c>
      <c r="I64" s="86">
        <v>0.74686200000000003</v>
      </c>
      <c r="J64" s="15"/>
    </row>
    <row r="65" spans="1:10" x14ac:dyDescent="0.3">
      <c r="A65" s="114">
        <v>1520</v>
      </c>
      <c r="B65" s="15">
        <v>0.78031399999999995</v>
      </c>
      <c r="C65" s="86">
        <v>0.72530499999999998</v>
      </c>
      <c r="D65" s="86">
        <v>0.561581</v>
      </c>
      <c r="E65" s="86">
        <v>0.45001400000000003</v>
      </c>
      <c r="F65" s="43">
        <v>0.84060393161163505</v>
      </c>
      <c r="G65" s="86">
        <v>0.81750800000000001</v>
      </c>
      <c r="H65" s="86">
        <v>0.79944599999999999</v>
      </c>
      <c r="I65" s="86">
        <v>0.74729299999999999</v>
      </c>
      <c r="J65" s="15"/>
    </row>
    <row r="66" spans="1:10" x14ac:dyDescent="0.3">
      <c r="A66" s="114">
        <v>1530</v>
      </c>
      <c r="B66" s="15">
        <v>0.78071500000000005</v>
      </c>
      <c r="C66" s="86">
        <v>0.72599199999999997</v>
      </c>
      <c r="D66" s="86">
        <v>0.56345900000000004</v>
      </c>
      <c r="E66" s="86">
        <v>0.45269300000000001</v>
      </c>
      <c r="F66" s="43">
        <v>0.84094829849735497</v>
      </c>
      <c r="G66" s="86">
        <v>0.81790799999999997</v>
      </c>
      <c r="H66" s="86">
        <v>0.79952800000000002</v>
      </c>
      <c r="I66" s="86">
        <v>0.74771900000000002</v>
      </c>
      <c r="J66" s="15"/>
    </row>
    <row r="67" spans="1:10" x14ac:dyDescent="0.3">
      <c r="A67" s="114">
        <v>1540</v>
      </c>
      <c r="B67" s="15">
        <v>0.78046599999999999</v>
      </c>
      <c r="C67" s="86">
        <v>0.72667999999999999</v>
      </c>
      <c r="D67" s="86">
        <v>0.56441300000000005</v>
      </c>
      <c r="E67" s="86">
        <v>0.454654</v>
      </c>
      <c r="F67" s="43">
        <v>0.84128193576645405</v>
      </c>
      <c r="G67" s="86">
        <v>0.81830199999999997</v>
      </c>
      <c r="H67" s="86">
        <v>0.79959999999999998</v>
      </c>
      <c r="I67" s="86">
        <v>0.74814000000000003</v>
      </c>
      <c r="J67" s="15"/>
    </row>
    <row r="68" spans="1:10" x14ac:dyDescent="0.3">
      <c r="A68" s="114">
        <v>1550</v>
      </c>
      <c r="B68" s="15">
        <v>0.78021700000000005</v>
      </c>
      <c r="C68" s="86">
        <v>0.72736699999999999</v>
      </c>
      <c r="D68" s="86">
        <v>0.56536600000000004</v>
      </c>
      <c r="E68" s="86">
        <v>0.45661499999999999</v>
      </c>
      <c r="F68" s="43">
        <v>0.84160484341893205</v>
      </c>
      <c r="G68" s="86">
        <v>0.81868799999999997</v>
      </c>
      <c r="H68" s="86">
        <v>0.79966400000000004</v>
      </c>
      <c r="I68" s="86">
        <v>0.748556</v>
      </c>
      <c r="J68" s="15"/>
    </row>
    <row r="69" spans="1:10" x14ac:dyDescent="0.3">
      <c r="A69" s="114">
        <v>1560</v>
      </c>
      <c r="B69" s="15">
        <v>0.77800499999999995</v>
      </c>
      <c r="C69" s="86">
        <v>0.72805500000000001</v>
      </c>
      <c r="D69" s="86">
        <v>0.55945699999999998</v>
      </c>
      <c r="E69" s="86">
        <v>0.45200099999999999</v>
      </c>
      <c r="F69" s="43">
        <v>0.84191702145478997</v>
      </c>
      <c r="G69" s="86">
        <v>0.81906800000000002</v>
      </c>
      <c r="H69" s="86">
        <v>0.79971800000000004</v>
      </c>
      <c r="I69" s="86">
        <v>0.74896600000000002</v>
      </c>
      <c r="J69" s="15"/>
    </row>
    <row r="70" spans="1:10" x14ac:dyDescent="0.3">
      <c r="A70" s="114">
        <v>1570</v>
      </c>
      <c r="B70" s="15">
        <v>0.77579299999999995</v>
      </c>
      <c r="C70" s="86">
        <v>0.72789099999999995</v>
      </c>
      <c r="D70" s="86">
        <v>0.55354899999999996</v>
      </c>
      <c r="E70" s="86">
        <v>0.44738699999999998</v>
      </c>
      <c r="F70" s="43">
        <v>0.84221846987402704</v>
      </c>
      <c r="G70" s="86">
        <v>0.81944099999999997</v>
      </c>
      <c r="H70" s="86">
        <v>0.79976400000000003</v>
      </c>
      <c r="I70" s="86">
        <v>0.74937100000000001</v>
      </c>
      <c r="J70" s="15"/>
    </row>
    <row r="71" spans="1:10" x14ac:dyDescent="0.3">
      <c r="A71" s="114">
        <v>1580</v>
      </c>
      <c r="B71" s="15">
        <v>0.77645299999999995</v>
      </c>
      <c r="C71" s="86">
        <v>0.72772700000000001</v>
      </c>
      <c r="D71" s="86">
        <v>0.55621299999999996</v>
      </c>
      <c r="E71" s="86">
        <v>0.45075799999999999</v>
      </c>
      <c r="F71" s="43">
        <v>0.84250918867664304</v>
      </c>
      <c r="G71" s="86">
        <v>0.81980699999999995</v>
      </c>
      <c r="H71" s="86">
        <v>0.79980099999999998</v>
      </c>
      <c r="I71" s="86">
        <v>0.74977099999999997</v>
      </c>
      <c r="J71" s="15"/>
    </row>
    <row r="72" spans="1:10" x14ac:dyDescent="0.3">
      <c r="A72" s="114">
        <v>1590</v>
      </c>
      <c r="B72" s="15">
        <v>0.77711300000000005</v>
      </c>
      <c r="C72" s="86">
        <v>0.72756399999999999</v>
      </c>
      <c r="D72" s="86">
        <v>0.55887699999999996</v>
      </c>
      <c r="E72" s="86">
        <v>0.454129</v>
      </c>
      <c r="F72" s="43">
        <v>0.84278917786263996</v>
      </c>
      <c r="G72" s="86">
        <v>0.82016599999999995</v>
      </c>
      <c r="H72" s="86">
        <v>0.79982799999999998</v>
      </c>
      <c r="I72" s="86">
        <v>0.750166</v>
      </c>
      <c r="J72" s="15"/>
    </row>
    <row r="73" spans="1:10" x14ac:dyDescent="0.3">
      <c r="A73" s="114">
        <v>1600</v>
      </c>
      <c r="B73" s="15">
        <v>0.77771999999999997</v>
      </c>
      <c r="C73" s="86">
        <v>0.72740000000000005</v>
      </c>
      <c r="D73" s="86">
        <v>0.56145400000000001</v>
      </c>
      <c r="E73" s="86">
        <v>0.45738499999999999</v>
      </c>
      <c r="F73" s="43">
        <v>0.84305843743201503</v>
      </c>
      <c r="G73" s="86">
        <v>0.820519</v>
      </c>
      <c r="H73" s="86">
        <v>0.79984699999999997</v>
      </c>
      <c r="I73" s="86">
        <v>0.75055499999999997</v>
      </c>
      <c r="J73" s="15"/>
    </row>
    <row r="74" spans="1:10" x14ac:dyDescent="0.3">
      <c r="A74" s="114">
        <v>1610</v>
      </c>
      <c r="B74" s="15">
        <v>0.77832699999999999</v>
      </c>
      <c r="C74" s="86">
        <v>0.72723700000000002</v>
      </c>
      <c r="D74" s="86">
        <v>0.56403099999999995</v>
      </c>
      <c r="E74" s="86">
        <v>0.46064100000000002</v>
      </c>
      <c r="F74" s="43">
        <v>0.84331696738477002</v>
      </c>
      <c r="G74" s="86">
        <v>0.82086400000000004</v>
      </c>
      <c r="H74" s="86">
        <v>0.79985700000000004</v>
      </c>
      <c r="I74" s="86">
        <v>0.75093900000000002</v>
      </c>
      <c r="J74" s="15"/>
    </row>
    <row r="75" spans="1:10" x14ac:dyDescent="0.3">
      <c r="A75" s="114">
        <v>1620</v>
      </c>
      <c r="B75" s="15">
        <v>0.778887</v>
      </c>
      <c r="C75" s="86">
        <v>0.72832300000000005</v>
      </c>
      <c r="D75" s="86">
        <v>0.566527</v>
      </c>
      <c r="E75" s="86">
        <v>0.46378999999999998</v>
      </c>
      <c r="F75" s="43">
        <v>0.84356476772090505</v>
      </c>
      <c r="G75" s="86">
        <v>0.82120300000000002</v>
      </c>
      <c r="H75" s="86">
        <v>0.79985799999999996</v>
      </c>
      <c r="I75" s="86">
        <v>0.75131800000000004</v>
      </c>
      <c r="J75" s="15"/>
    </row>
    <row r="76" spans="1:10" x14ac:dyDescent="0.3">
      <c r="A76" s="114">
        <v>1630</v>
      </c>
      <c r="B76" s="15">
        <v>0.77944599999999997</v>
      </c>
      <c r="C76" s="86">
        <v>0.72941</v>
      </c>
      <c r="D76" s="86">
        <v>0.56902200000000003</v>
      </c>
      <c r="E76" s="86">
        <v>0.46694000000000002</v>
      </c>
      <c r="F76" s="43">
        <v>0.84380183844041901</v>
      </c>
      <c r="G76" s="86">
        <v>0.82153500000000002</v>
      </c>
      <c r="H76" s="86">
        <v>0.79984999999999995</v>
      </c>
      <c r="I76" s="86">
        <v>0.75169200000000003</v>
      </c>
      <c r="J76" s="15"/>
    </row>
    <row r="77" spans="1:10" x14ac:dyDescent="0.3">
      <c r="A77" s="114">
        <v>1640</v>
      </c>
      <c r="B77" s="15">
        <v>0.77993100000000004</v>
      </c>
      <c r="C77" s="86">
        <v>0.73049699999999995</v>
      </c>
      <c r="D77" s="86">
        <v>0.57142999999999999</v>
      </c>
      <c r="E77" s="86">
        <v>0.46998099999999998</v>
      </c>
      <c r="F77" s="43">
        <v>0.844028179543312</v>
      </c>
      <c r="G77" s="86">
        <v>0.82186000000000003</v>
      </c>
      <c r="H77" s="86">
        <v>0.79983199999999999</v>
      </c>
      <c r="I77" s="86">
        <v>0.75206099999999998</v>
      </c>
      <c r="J77" s="15"/>
    </row>
    <row r="78" spans="1:10" x14ac:dyDescent="0.3">
      <c r="A78" s="114">
        <v>1650</v>
      </c>
      <c r="B78" s="15">
        <v>0.78041700000000003</v>
      </c>
      <c r="C78" s="86">
        <v>0.73158400000000001</v>
      </c>
      <c r="D78" s="86">
        <v>0.57383700000000004</v>
      </c>
      <c r="E78" s="86">
        <v>0.47302300000000003</v>
      </c>
      <c r="F78" s="43">
        <v>0.84424379102958502</v>
      </c>
      <c r="G78" s="86">
        <v>0.82217899999999999</v>
      </c>
      <c r="H78" s="86">
        <v>0.79980600000000002</v>
      </c>
      <c r="I78" s="86">
        <v>0.75242399999999998</v>
      </c>
      <c r="J78" s="15"/>
    </row>
    <row r="79" spans="1:10" x14ac:dyDescent="0.3">
      <c r="A79" s="114">
        <v>1660</v>
      </c>
      <c r="B79" s="15">
        <v>0.78085899999999997</v>
      </c>
      <c r="C79" s="86">
        <v>0.73267099999999996</v>
      </c>
      <c r="D79" s="86">
        <v>0.57616900000000004</v>
      </c>
      <c r="E79" s="86">
        <v>0.475968</v>
      </c>
      <c r="F79" s="43">
        <v>0.84444867289923697</v>
      </c>
      <c r="G79" s="86">
        <v>0.82249000000000005</v>
      </c>
      <c r="H79" s="86">
        <v>0.79977100000000001</v>
      </c>
      <c r="I79" s="86">
        <v>0.75278199999999995</v>
      </c>
      <c r="J79" s="15"/>
    </row>
    <row r="80" spans="1:10" x14ac:dyDescent="0.3">
      <c r="A80" s="114">
        <v>1670</v>
      </c>
      <c r="B80" s="15">
        <v>0.78130200000000005</v>
      </c>
      <c r="C80" s="86">
        <v>0.733599</v>
      </c>
      <c r="D80" s="86">
        <v>0.57850000000000001</v>
      </c>
      <c r="E80" s="86">
        <v>0.47891299999999998</v>
      </c>
      <c r="F80" s="43">
        <v>0.84464282515226896</v>
      </c>
      <c r="G80" s="86">
        <v>0.82279500000000005</v>
      </c>
      <c r="H80" s="86">
        <v>0.79972699999999997</v>
      </c>
      <c r="I80" s="86">
        <v>0.753135</v>
      </c>
      <c r="J80" s="15"/>
    </row>
    <row r="81" spans="1:10" x14ac:dyDescent="0.3">
      <c r="A81" s="114">
        <v>1680</v>
      </c>
      <c r="B81" s="15">
        <v>0.78174299999999997</v>
      </c>
      <c r="C81" s="86">
        <v>0.73452700000000004</v>
      </c>
      <c r="D81" s="86">
        <v>0.58077400000000001</v>
      </c>
      <c r="E81" s="86">
        <v>0.48177300000000001</v>
      </c>
      <c r="F81" s="43">
        <v>0.84482624778867998</v>
      </c>
      <c r="G81" s="86">
        <v>0.82309299999999996</v>
      </c>
      <c r="H81" s="86">
        <v>0.799674</v>
      </c>
      <c r="I81" s="86">
        <v>0.75348300000000001</v>
      </c>
      <c r="J81" s="15"/>
    </row>
    <row r="82" spans="1:10" x14ac:dyDescent="0.3">
      <c r="A82" s="114">
        <v>1690</v>
      </c>
      <c r="B82" s="15">
        <v>0.78218399999999999</v>
      </c>
      <c r="C82" s="86">
        <v>0.735456</v>
      </c>
      <c r="D82" s="86">
        <v>0.58304800000000001</v>
      </c>
      <c r="E82" s="86">
        <v>0.48463400000000001</v>
      </c>
      <c r="F82" s="43">
        <v>0.84499894080847004</v>
      </c>
      <c r="G82" s="86">
        <v>0.823384</v>
      </c>
      <c r="H82" s="86">
        <v>0.79961199999999999</v>
      </c>
      <c r="I82" s="86">
        <v>0.75382499999999997</v>
      </c>
      <c r="J82" s="15"/>
    </row>
    <row r="83" spans="1:10" x14ac:dyDescent="0.3">
      <c r="A83" s="114">
        <v>1700</v>
      </c>
      <c r="B83" s="15">
        <v>0.782613</v>
      </c>
      <c r="C83" s="86">
        <v>0.73638400000000004</v>
      </c>
      <c r="D83" s="86">
        <v>0.58526299999999998</v>
      </c>
      <c r="E83" s="86">
        <v>0.48741000000000001</v>
      </c>
      <c r="F83" s="43">
        <v>0.84516090421164003</v>
      </c>
      <c r="G83" s="86">
        <v>0.82366799999999996</v>
      </c>
      <c r="H83" s="86">
        <v>0.79954099999999995</v>
      </c>
      <c r="I83" s="86">
        <v>0.754162</v>
      </c>
      <c r="J83" s="15"/>
    </row>
    <row r="84" spans="1:10" x14ac:dyDescent="0.3">
      <c r="A84" s="114">
        <v>1710</v>
      </c>
      <c r="B84" s="15">
        <v>0.78304300000000004</v>
      </c>
      <c r="C84" s="86">
        <v>0.73731199999999997</v>
      </c>
      <c r="D84" s="86">
        <v>0.58747700000000003</v>
      </c>
      <c r="E84" s="86">
        <v>0.49018699999999998</v>
      </c>
      <c r="F84" s="43">
        <v>0.84531213799819005</v>
      </c>
      <c r="G84" s="86">
        <v>0.82394599999999996</v>
      </c>
      <c r="H84" s="86">
        <v>0.79946099999999998</v>
      </c>
      <c r="I84" s="86">
        <v>0.754494</v>
      </c>
      <c r="J84" s="15"/>
    </row>
    <row r="85" spans="1:10" x14ac:dyDescent="0.3">
      <c r="A85" s="114">
        <v>1720</v>
      </c>
      <c r="B85" s="15">
        <v>0.78196200000000005</v>
      </c>
      <c r="C85" s="86">
        <v>0.73712900000000003</v>
      </c>
      <c r="D85" s="86">
        <v>0.57493799999999995</v>
      </c>
      <c r="E85" s="86">
        <v>0.48343700000000001</v>
      </c>
      <c r="F85" s="43">
        <v>0.845452642168119</v>
      </c>
      <c r="G85" s="86">
        <v>0.82421599999999995</v>
      </c>
      <c r="H85" s="86">
        <v>0.79937199999999997</v>
      </c>
      <c r="I85" s="86">
        <v>0.75482099999999996</v>
      </c>
      <c r="J85" s="15"/>
    </row>
    <row r="86" spans="1:10" x14ac:dyDescent="0.3">
      <c r="A86" s="114">
        <v>1730</v>
      </c>
      <c r="B86" s="15">
        <v>0.78088100000000005</v>
      </c>
      <c r="C86" s="86">
        <v>0.73694499999999996</v>
      </c>
      <c r="D86" s="86">
        <v>0.56239899999999998</v>
      </c>
      <c r="E86" s="86">
        <v>0.47668700000000003</v>
      </c>
      <c r="F86" s="43">
        <v>0.84558241672142698</v>
      </c>
      <c r="G86" s="86">
        <v>0.82447999999999999</v>
      </c>
      <c r="H86" s="86">
        <v>0.79927499999999996</v>
      </c>
      <c r="I86" s="86">
        <v>0.75514199999999998</v>
      </c>
      <c r="J86" s="15"/>
    </row>
    <row r="87" spans="1:10" x14ac:dyDescent="0.3">
      <c r="A87" s="114">
        <v>1740</v>
      </c>
      <c r="B87" s="15">
        <v>0.78119499999999997</v>
      </c>
      <c r="C87" s="86">
        <v>0.736761</v>
      </c>
      <c r="D87" s="86">
        <v>0.56463600000000003</v>
      </c>
      <c r="E87" s="86">
        <v>0.47919</v>
      </c>
      <c r="F87" s="43">
        <v>0.84570146165811499</v>
      </c>
      <c r="G87" s="86">
        <v>0.82473700000000005</v>
      </c>
      <c r="H87" s="86">
        <v>0.79916799999999999</v>
      </c>
      <c r="I87" s="86">
        <v>0.75545799999999996</v>
      </c>
      <c r="J87" s="15"/>
    </row>
    <row r="88" spans="1:10" x14ac:dyDescent="0.3">
      <c r="A88" s="114">
        <v>1750</v>
      </c>
      <c r="B88" s="15">
        <v>0.78150900000000001</v>
      </c>
      <c r="C88" s="86">
        <v>0.73657799999999995</v>
      </c>
      <c r="D88" s="86">
        <v>0.56687299999999996</v>
      </c>
      <c r="E88" s="86">
        <v>0.48169299999999998</v>
      </c>
      <c r="F88" s="43">
        <v>0.84580977697818205</v>
      </c>
      <c r="G88" s="86">
        <v>0.82498700000000003</v>
      </c>
      <c r="H88" s="86">
        <v>0.79905199999999998</v>
      </c>
      <c r="I88" s="86">
        <v>0.75576900000000002</v>
      </c>
      <c r="J88" s="15"/>
    </row>
    <row r="89" spans="1:10" x14ac:dyDescent="0.3">
      <c r="A89" s="114">
        <v>1760</v>
      </c>
      <c r="B89" s="15">
        <v>0.78166999999999998</v>
      </c>
      <c r="C89" s="86">
        <v>0.73639399999999999</v>
      </c>
      <c r="D89" s="86">
        <v>0.56896500000000005</v>
      </c>
      <c r="E89" s="86">
        <v>0.48405799999999999</v>
      </c>
      <c r="F89" s="43">
        <v>0.84590736268162803</v>
      </c>
      <c r="G89" s="86">
        <v>0.82523100000000005</v>
      </c>
      <c r="H89" s="86">
        <v>0.79892700000000005</v>
      </c>
      <c r="I89" s="86">
        <v>0.75607500000000005</v>
      </c>
      <c r="J89" s="15"/>
    </row>
    <row r="90" spans="1:10" x14ac:dyDescent="0.3">
      <c r="A90" s="114">
        <v>1770</v>
      </c>
      <c r="B90" s="15">
        <v>0.78183100000000005</v>
      </c>
      <c r="C90" s="86">
        <v>0.73692800000000003</v>
      </c>
      <c r="D90" s="86">
        <v>0.57105600000000001</v>
      </c>
      <c r="E90" s="86">
        <v>0.48642200000000002</v>
      </c>
      <c r="F90" s="43">
        <v>0.84599421876845504</v>
      </c>
      <c r="G90" s="86">
        <v>0.82546699999999995</v>
      </c>
      <c r="H90" s="86">
        <v>0.79879299999999998</v>
      </c>
      <c r="I90" s="86">
        <v>0.75637500000000002</v>
      </c>
      <c r="J90" s="15"/>
    </row>
    <row r="91" spans="1:10" x14ac:dyDescent="0.3">
      <c r="A91" s="114">
        <v>1780</v>
      </c>
      <c r="B91" s="15">
        <v>0.78186599999999995</v>
      </c>
      <c r="C91" s="86">
        <v>0.73746299999999998</v>
      </c>
      <c r="D91" s="86">
        <v>0.57300200000000001</v>
      </c>
      <c r="E91" s="86">
        <v>0.488649</v>
      </c>
      <c r="F91" s="43">
        <v>0.84607034523865998</v>
      </c>
      <c r="G91" s="86">
        <v>0.82569700000000001</v>
      </c>
      <c r="H91" s="86">
        <v>0.798651</v>
      </c>
      <c r="I91" s="86">
        <v>0.75667099999999998</v>
      </c>
      <c r="J91" s="15"/>
    </row>
    <row r="92" spans="1:10" x14ac:dyDescent="0.3">
      <c r="A92" s="114">
        <v>1790</v>
      </c>
      <c r="B92" s="15">
        <v>0.78190000000000004</v>
      </c>
      <c r="C92" s="86">
        <v>0.73799700000000001</v>
      </c>
      <c r="D92" s="86">
        <v>0.57494800000000001</v>
      </c>
      <c r="E92" s="86">
        <v>0.49087599999999998</v>
      </c>
      <c r="F92" s="43">
        <v>0.84613574209224496</v>
      </c>
      <c r="G92" s="86">
        <v>0.82591999999999999</v>
      </c>
      <c r="H92" s="86">
        <v>0.79849899999999996</v>
      </c>
      <c r="I92" s="86">
        <v>0.75696099999999999</v>
      </c>
      <c r="J92" s="15"/>
    </row>
    <row r="93" spans="1:10" x14ac:dyDescent="0.3">
      <c r="A93" s="115">
        <v>1800</v>
      </c>
      <c r="B93" s="15">
        <v>0.78183199999999997</v>
      </c>
      <c r="C93" s="86">
        <v>0.73853199999999997</v>
      </c>
      <c r="D93" s="86">
        <v>0.57676899999999998</v>
      </c>
      <c r="E93" s="86">
        <v>0.49297099999999999</v>
      </c>
      <c r="F93" s="43">
        <v>0.84619040932920897</v>
      </c>
      <c r="G93" s="86">
        <v>0.82613599999999998</v>
      </c>
      <c r="H93" s="86">
        <v>0.79833799999999999</v>
      </c>
      <c r="I93" s="86">
        <v>0.75724499999999995</v>
      </c>
      <c r="J93" s="15"/>
    </row>
    <row r="94" spans="1:10" x14ac:dyDescent="0.3">
      <c r="B94" s="15"/>
      <c r="G94" s="116"/>
      <c r="H94" s="116"/>
    </row>
    <row r="95" spans="1:10" x14ac:dyDescent="0.3">
      <c r="B95" s="43">
        <v>0.75117265060240901</v>
      </c>
      <c r="C95" s="43">
        <v>0.69179495180722905</v>
      </c>
      <c r="D95" s="43">
        <v>0.52888614457831296</v>
      </c>
      <c r="E95" s="43">
        <v>0.41996972289156598</v>
      </c>
      <c r="F95" s="43">
        <v>0.83207136701471096</v>
      </c>
      <c r="G95" s="43">
        <v>0.80972733734939695</v>
      </c>
      <c r="H95" s="43">
        <v>0.79499684337349397</v>
      </c>
      <c r="I95" s="43">
        <v>0.73977532530120504</v>
      </c>
    </row>
    <row r="96" spans="1:10" x14ac:dyDescent="0.3">
      <c r="B96" s="15"/>
      <c r="G96" s="116"/>
      <c r="H96" s="116"/>
    </row>
    <row r="97" spans="2:8" x14ac:dyDescent="0.3">
      <c r="B97" s="15"/>
      <c r="G97" s="116"/>
      <c r="H97" s="116"/>
    </row>
    <row r="98" spans="2:8" x14ac:dyDescent="0.3">
      <c r="B98" s="15"/>
      <c r="G98" s="116"/>
      <c r="H98" s="116"/>
    </row>
    <row r="99" spans="2:8" x14ac:dyDescent="0.3">
      <c r="B99" s="15"/>
      <c r="G99" s="116"/>
      <c r="H99" s="116"/>
    </row>
    <row r="100" spans="2:8" x14ac:dyDescent="0.3">
      <c r="B100" s="15"/>
      <c r="G100" s="116"/>
      <c r="H100" s="116"/>
    </row>
    <row r="101" spans="2:8" x14ac:dyDescent="0.3">
      <c r="G101" s="116"/>
      <c r="H101" s="116"/>
    </row>
    <row r="102" spans="2:8" x14ac:dyDescent="0.3">
      <c r="G102" s="116"/>
      <c r="H102" s="116"/>
    </row>
    <row r="103" spans="2:8" x14ac:dyDescent="0.3">
      <c r="G103" s="116"/>
      <c r="H103" s="116"/>
    </row>
    <row r="104" spans="2:8" x14ac:dyDescent="0.3">
      <c r="G104" s="116"/>
      <c r="H104" s="116"/>
    </row>
    <row r="105" spans="2:8" x14ac:dyDescent="0.3">
      <c r="G105" s="116"/>
      <c r="H105" s="116"/>
    </row>
    <row r="106" spans="2:8" x14ac:dyDescent="0.3">
      <c r="G106" s="116"/>
      <c r="H106" s="116"/>
    </row>
    <row r="107" spans="2:8" x14ac:dyDescent="0.3">
      <c r="G107" s="116"/>
      <c r="H107" s="116"/>
    </row>
    <row r="108" spans="2:8" x14ac:dyDescent="0.3">
      <c r="G108" s="116"/>
      <c r="H108" s="116"/>
    </row>
    <row r="109" spans="2:8" x14ac:dyDescent="0.3">
      <c r="G109" s="116"/>
      <c r="H109" s="116"/>
    </row>
    <row r="110" spans="2:8" x14ac:dyDescent="0.3">
      <c r="G110" s="116"/>
      <c r="H110" s="116"/>
    </row>
    <row r="111" spans="2:8" x14ac:dyDescent="0.3">
      <c r="G111" s="116"/>
      <c r="H111" s="116"/>
    </row>
    <row r="112" spans="2:8" x14ac:dyDescent="0.3">
      <c r="G112" s="116"/>
      <c r="H112" s="116"/>
    </row>
    <row r="113" spans="7:8" x14ac:dyDescent="0.3">
      <c r="G113" s="116"/>
      <c r="H113" s="116"/>
    </row>
    <row r="114" spans="7:8" x14ac:dyDescent="0.3">
      <c r="G114" s="116"/>
      <c r="H114" s="116"/>
    </row>
    <row r="115" spans="7:8" x14ac:dyDescent="0.3">
      <c r="G115" s="116"/>
      <c r="H115" s="116"/>
    </row>
    <row r="116" spans="7:8" x14ac:dyDescent="0.3">
      <c r="G116" s="116"/>
      <c r="H116" s="116"/>
    </row>
    <row r="117" spans="7:8" x14ac:dyDescent="0.3">
      <c r="G117" s="116"/>
      <c r="H117" s="116"/>
    </row>
    <row r="118" spans="7:8" x14ac:dyDescent="0.3">
      <c r="G118" s="116"/>
      <c r="H118" s="116"/>
    </row>
    <row r="119" spans="7:8" x14ac:dyDescent="0.3">
      <c r="G119" s="116"/>
      <c r="H119" s="116"/>
    </row>
    <row r="120" spans="7:8" x14ac:dyDescent="0.3">
      <c r="G120" s="116"/>
      <c r="H120" s="116"/>
    </row>
    <row r="121" spans="7:8" x14ac:dyDescent="0.3">
      <c r="G121" s="116"/>
      <c r="H121" s="116"/>
    </row>
    <row r="122" spans="7:8" x14ac:dyDescent="0.3">
      <c r="G122" s="116"/>
      <c r="H122" s="116"/>
    </row>
    <row r="123" spans="7:8" x14ac:dyDescent="0.3">
      <c r="G123" s="116"/>
      <c r="H123" s="116"/>
    </row>
    <row r="124" spans="7:8" x14ac:dyDescent="0.3">
      <c r="G124" s="116"/>
      <c r="H124" s="116"/>
    </row>
    <row r="125" spans="7:8" x14ac:dyDescent="0.3">
      <c r="G125" s="116"/>
      <c r="H125" s="116"/>
    </row>
    <row r="126" spans="7:8" x14ac:dyDescent="0.3">
      <c r="G126" s="116"/>
      <c r="H126" s="116"/>
    </row>
    <row r="127" spans="7:8" x14ac:dyDescent="0.3">
      <c r="G127" s="116"/>
      <c r="H127" s="116"/>
    </row>
    <row r="128" spans="7:8" x14ac:dyDescent="0.3">
      <c r="G128" s="116"/>
      <c r="H128" s="116"/>
    </row>
    <row r="129" spans="7:8" x14ac:dyDescent="0.3">
      <c r="G129" s="116"/>
      <c r="H129" s="116"/>
    </row>
    <row r="130" spans="7:8" x14ac:dyDescent="0.3">
      <c r="G130" s="116"/>
      <c r="H130" s="116"/>
    </row>
    <row r="131" spans="7:8" x14ac:dyDescent="0.3">
      <c r="G131" s="116"/>
      <c r="H131" s="116"/>
    </row>
    <row r="132" spans="7:8" x14ac:dyDescent="0.3">
      <c r="G132" s="116"/>
      <c r="H132" s="116"/>
    </row>
    <row r="133" spans="7:8" x14ac:dyDescent="0.3">
      <c r="G133" s="116"/>
      <c r="H133" s="116"/>
    </row>
    <row r="134" spans="7:8" x14ac:dyDescent="0.3">
      <c r="G134" s="116"/>
      <c r="H134" s="116"/>
    </row>
    <row r="135" spans="7:8" x14ac:dyDescent="0.3">
      <c r="G135" s="116"/>
      <c r="H135" s="116"/>
    </row>
    <row r="136" spans="7:8" x14ac:dyDescent="0.3">
      <c r="G136" s="116"/>
      <c r="H136" s="116"/>
    </row>
    <row r="137" spans="7:8" x14ac:dyDescent="0.3">
      <c r="G137" s="116"/>
      <c r="H137" s="116"/>
    </row>
    <row r="138" spans="7:8" x14ac:dyDescent="0.3">
      <c r="G138" s="116"/>
      <c r="H138" s="116"/>
    </row>
    <row r="139" spans="7:8" x14ac:dyDescent="0.3">
      <c r="G139" s="116"/>
      <c r="H139" s="116"/>
    </row>
    <row r="140" spans="7:8" x14ac:dyDescent="0.3">
      <c r="G140" s="116"/>
      <c r="H140" s="116"/>
    </row>
    <row r="141" spans="7:8" x14ac:dyDescent="0.3">
      <c r="G141" s="116"/>
      <c r="H141" s="116"/>
    </row>
    <row r="142" spans="7:8" x14ac:dyDescent="0.3">
      <c r="G142" s="116"/>
      <c r="H142" s="116"/>
    </row>
    <row r="143" spans="7:8" x14ac:dyDescent="0.3">
      <c r="G143" s="116"/>
      <c r="H143" s="116"/>
    </row>
    <row r="144" spans="7:8" x14ac:dyDescent="0.3">
      <c r="G144" s="116"/>
      <c r="H144" s="116"/>
    </row>
    <row r="145" spans="7:8" x14ac:dyDescent="0.3">
      <c r="G145" s="116"/>
      <c r="H145" s="116"/>
    </row>
    <row r="146" spans="7:8" x14ac:dyDescent="0.3">
      <c r="G146" s="116"/>
      <c r="H146" s="116"/>
    </row>
    <row r="147" spans="7:8" x14ac:dyDescent="0.3">
      <c r="G147" s="116"/>
      <c r="H147" s="116"/>
    </row>
    <row r="148" spans="7:8" x14ac:dyDescent="0.3">
      <c r="G148" s="116"/>
      <c r="H148" s="116"/>
    </row>
    <row r="149" spans="7:8" x14ac:dyDescent="0.3">
      <c r="G149" s="116"/>
      <c r="H149" s="116"/>
    </row>
    <row r="150" spans="7:8" x14ac:dyDescent="0.3">
      <c r="G150" s="116"/>
      <c r="H150" s="116"/>
    </row>
    <row r="151" spans="7:8" x14ac:dyDescent="0.3">
      <c r="G151" s="116"/>
      <c r="H151" s="116"/>
    </row>
    <row r="152" spans="7:8" x14ac:dyDescent="0.3">
      <c r="G152" s="116"/>
      <c r="H152" s="116"/>
    </row>
    <row r="153" spans="7:8" x14ac:dyDescent="0.3">
      <c r="G153" s="116"/>
      <c r="H153" s="116"/>
    </row>
    <row r="154" spans="7:8" x14ac:dyDescent="0.3">
      <c r="G154" s="116"/>
      <c r="H154" s="116"/>
    </row>
    <row r="155" spans="7:8" x14ac:dyDescent="0.3">
      <c r="G155" s="116"/>
      <c r="H155" s="116"/>
    </row>
    <row r="156" spans="7:8" x14ac:dyDescent="0.3">
      <c r="G156" s="116"/>
      <c r="H156" s="116"/>
    </row>
    <row r="157" spans="7:8" x14ac:dyDescent="0.3">
      <c r="G157" s="116"/>
      <c r="H157" s="116"/>
    </row>
    <row r="158" spans="7:8" x14ac:dyDescent="0.3">
      <c r="G158" s="116"/>
      <c r="H158" s="116"/>
    </row>
    <row r="159" spans="7:8" x14ac:dyDescent="0.3">
      <c r="G159" s="116"/>
      <c r="H159" s="116"/>
    </row>
    <row r="160" spans="7:8" x14ac:dyDescent="0.3">
      <c r="G160" s="116"/>
      <c r="H160" s="116"/>
    </row>
    <row r="161" spans="7:8" x14ac:dyDescent="0.3">
      <c r="G161" s="116"/>
      <c r="H161" s="116"/>
    </row>
    <row r="162" spans="7:8" x14ac:dyDescent="0.3">
      <c r="G162" s="116"/>
      <c r="H162" s="116"/>
    </row>
    <row r="163" spans="7:8" x14ac:dyDescent="0.3">
      <c r="G163" s="116"/>
      <c r="H163" s="116"/>
    </row>
    <row r="164" spans="7:8" x14ac:dyDescent="0.3">
      <c r="G164" s="116"/>
      <c r="H164" s="116"/>
    </row>
    <row r="165" spans="7:8" x14ac:dyDescent="0.3">
      <c r="G165" s="116"/>
      <c r="H165" s="116"/>
    </row>
    <row r="166" spans="7:8" x14ac:dyDescent="0.3">
      <c r="G166" s="116"/>
      <c r="H166" s="116"/>
    </row>
    <row r="167" spans="7:8" x14ac:dyDescent="0.3">
      <c r="G167" s="116"/>
      <c r="H167" s="116"/>
    </row>
    <row r="168" spans="7:8" x14ac:dyDescent="0.3">
      <c r="G168" s="116"/>
      <c r="H168" s="116"/>
    </row>
    <row r="169" spans="7:8" x14ac:dyDescent="0.3">
      <c r="G169" s="116"/>
      <c r="H169" s="116"/>
    </row>
    <row r="170" spans="7:8" x14ac:dyDescent="0.3">
      <c r="G170" s="116"/>
      <c r="H170" s="116"/>
    </row>
    <row r="171" spans="7:8" x14ac:dyDescent="0.3">
      <c r="G171" s="116"/>
      <c r="H171" s="116"/>
    </row>
    <row r="172" spans="7:8" x14ac:dyDescent="0.3">
      <c r="G172" s="116"/>
      <c r="H172" s="116"/>
    </row>
    <row r="173" spans="7:8" x14ac:dyDescent="0.3">
      <c r="G173" s="116"/>
      <c r="H173" s="116"/>
    </row>
    <row r="174" spans="7:8" x14ac:dyDescent="0.3">
      <c r="G174" s="116"/>
      <c r="H174" s="116"/>
    </row>
    <row r="175" spans="7:8" x14ac:dyDescent="0.3">
      <c r="G175" s="116"/>
      <c r="H175" s="116"/>
    </row>
    <row r="176" spans="7:8" x14ac:dyDescent="0.3">
      <c r="G176" s="116"/>
      <c r="H176" s="116"/>
    </row>
    <row r="177" spans="7:8" x14ac:dyDescent="0.3">
      <c r="G177" s="116"/>
      <c r="H177" s="116"/>
    </row>
    <row r="178" spans="7:8" x14ac:dyDescent="0.3">
      <c r="G178" s="116"/>
      <c r="H178" s="116"/>
    </row>
    <row r="179" spans="7:8" x14ac:dyDescent="0.3">
      <c r="G179" s="116"/>
      <c r="H179" s="116"/>
    </row>
    <row r="180" spans="7:8" x14ac:dyDescent="0.3">
      <c r="G180" s="116"/>
      <c r="H180" s="116"/>
    </row>
    <row r="181" spans="7:8" x14ac:dyDescent="0.3">
      <c r="G181" s="116"/>
      <c r="H181" s="116"/>
    </row>
    <row r="182" spans="7:8" x14ac:dyDescent="0.3">
      <c r="G182" s="116"/>
      <c r="H182" s="116"/>
    </row>
    <row r="183" spans="7:8" x14ac:dyDescent="0.3">
      <c r="G183" s="116"/>
      <c r="H183" s="116"/>
    </row>
    <row r="184" spans="7:8" x14ac:dyDescent="0.3">
      <c r="G184" s="116"/>
      <c r="H184" s="116"/>
    </row>
    <row r="185" spans="7:8" x14ac:dyDescent="0.3">
      <c r="G185" s="116"/>
      <c r="H185" s="116"/>
    </row>
    <row r="186" spans="7:8" x14ac:dyDescent="0.3">
      <c r="G186" s="116"/>
      <c r="H186" s="116"/>
    </row>
    <row r="187" spans="7:8" x14ac:dyDescent="0.3">
      <c r="G187" s="116"/>
      <c r="H187" s="116"/>
    </row>
    <row r="188" spans="7:8" x14ac:dyDescent="0.3">
      <c r="G188" s="116"/>
      <c r="H188" s="116"/>
    </row>
    <row r="189" spans="7:8" x14ac:dyDescent="0.3">
      <c r="G189" s="116"/>
      <c r="H189" s="116"/>
    </row>
    <row r="190" spans="7:8" x14ac:dyDescent="0.3">
      <c r="G190" s="116"/>
      <c r="H190" s="116"/>
    </row>
    <row r="191" spans="7:8" x14ac:dyDescent="0.3">
      <c r="G191" s="116"/>
      <c r="H191" s="116"/>
    </row>
    <row r="192" spans="7:8" x14ac:dyDescent="0.3">
      <c r="G192" s="116"/>
      <c r="H192" s="116"/>
    </row>
    <row r="193" spans="7:8" x14ac:dyDescent="0.3">
      <c r="G193" s="116"/>
      <c r="H193" s="116"/>
    </row>
    <row r="194" spans="7:8" x14ac:dyDescent="0.3">
      <c r="G194" s="116"/>
      <c r="H194" s="116"/>
    </row>
    <row r="195" spans="7:8" x14ac:dyDescent="0.3">
      <c r="G195" s="116"/>
      <c r="H195" s="116"/>
    </row>
    <row r="196" spans="7:8" x14ac:dyDescent="0.3">
      <c r="G196" s="116"/>
      <c r="H196" s="116"/>
    </row>
    <row r="197" spans="7:8" x14ac:dyDescent="0.3">
      <c r="G197" s="116"/>
      <c r="H197" s="116"/>
    </row>
    <row r="198" spans="7:8" x14ac:dyDescent="0.3">
      <c r="G198" s="116"/>
      <c r="H198" s="116"/>
    </row>
    <row r="199" spans="7:8" x14ac:dyDescent="0.3">
      <c r="G199" s="116"/>
      <c r="H199" s="116"/>
    </row>
    <row r="200" spans="7:8" x14ac:dyDescent="0.3">
      <c r="G200" s="116"/>
      <c r="H200" s="116"/>
    </row>
    <row r="201" spans="7:8" x14ac:dyDescent="0.3">
      <c r="G201" s="116"/>
      <c r="H201" s="116"/>
    </row>
    <row r="202" spans="7:8" x14ac:dyDescent="0.3">
      <c r="G202" s="116"/>
      <c r="H202" s="116"/>
    </row>
    <row r="203" spans="7:8" x14ac:dyDescent="0.3">
      <c r="G203" s="116"/>
      <c r="H203" s="116"/>
    </row>
    <row r="204" spans="7:8" x14ac:dyDescent="0.3">
      <c r="G204" s="116"/>
      <c r="H204" s="116"/>
    </row>
    <row r="205" spans="7:8" x14ac:dyDescent="0.3">
      <c r="G205" s="116"/>
      <c r="H205" s="116"/>
    </row>
    <row r="206" spans="7:8" x14ac:dyDescent="0.3">
      <c r="G206" s="116"/>
      <c r="H206" s="116"/>
    </row>
    <row r="207" spans="7:8" x14ac:dyDescent="0.3">
      <c r="G207" s="116"/>
      <c r="H207" s="116"/>
    </row>
    <row r="208" spans="7:8" x14ac:dyDescent="0.3">
      <c r="G208" s="116"/>
      <c r="H208" s="116"/>
    </row>
    <row r="209" spans="7:8" x14ac:dyDescent="0.3">
      <c r="G209" s="116"/>
      <c r="H209" s="116"/>
    </row>
    <row r="210" spans="7:8" x14ac:dyDescent="0.3">
      <c r="G210" s="116"/>
      <c r="H210" s="116"/>
    </row>
    <row r="211" spans="7:8" x14ac:dyDescent="0.3">
      <c r="G211" s="116"/>
      <c r="H211" s="116"/>
    </row>
    <row r="212" spans="7:8" x14ac:dyDescent="0.3">
      <c r="G212" s="116"/>
      <c r="H212" s="116"/>
    </row>
    <row r="213" spans="7:8" x14ac:dyDescent="0.3">
      <c r="G213" s="116"/>
      <c r="H213" s="116"/>
    </row>
    <row r="214" spans="7:8" x14ac:dyDescent="0.3">
      <c r="G214" s="116"/>
    </row>
    <row r="215" spans="7:8" x14ac:dyDescent="0.3">
      <c r="G215" s="116"/>
    </row>
    <row r="216" spans="7:8" x14ac:dyDescent="0.3">
      <c r="G216" s="116"/>
    </row>
    <row r="217" spans="7:8" x14ac:dyDescent="0.3">
      <c r="G217" s="116"/>
    </row>
    <row r="218" spans="7:8" x14ac:dyDescent="0.3">
      <c r="G218" s="116"/>
    </row>
    <row r="219" spans="7:8" x14ac:dyDescent="0.3">
      <c r="G219" s="116"/>
    </row>
    <row r="220" spans="7:8" x14ac:dyDescent="0.3">
      <c r="G220" s="116"/>
    </row>
    <row r="221" spans="7:8" x14ac:dyDescent="0.3">
      <c r="G221" s="116"/>
    </row>
    <row r="222" spans="7:8" x14ac:dyDescent="0.3">
      <c r="G222" s="116"/>
    </row>
  </sheetData>
  <mergeCells count="4">
    <mergeCell ref="A1:Q1"/>
    <mergeCell ref="B3:F3"/>
    <mergeCell ref="B9:E9"/>
    <mergeCell ref="F9:I9"/>
  </mergeCells>
  <pageMargins left="0.75" right="0.75" top="1" bottom="1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95"/>
  <sheetViews>
    <sheetView zoomScaleNormal="100" workbookViewId="0">
      <selection activeCell="G11" sqref="G11"/>
    </sheetView>
  </sheetViews>
  <sheetFormatPr defaultColWidth="10.796875" defaultRowHeight="15.6" x14ac:dyDescent="0.3"/>
  <cols>
    <col min="1" max="1" width="10.69921875" customWidth="1"/>
    <col min="2" max="2" width="15.296875" customWidth="1"/>
    <col min="3" max="3" width="15" customWidth="1"/>
    <col min="4" max="4" width="14.69921875" customWidth="1"/>
    <col min="5" max="5" width="13.796875" customWidth="1"/>
    <col min="6" max="6" width="13.5" customWidth="1"/>
    <col min="7" max="7" width="14.69921875" customWidth="1"/>
    <col min="8" max="8" width="13.69921875" customWidth="1"/>
    <col min="9" max="9" width="12.19921875" customWidth="1"/>
    <col min="10" max="10" width="5.19921875" customWidth="1"/>
    <col min="11" max="16" width="6.19921875" customWidth="1"/>
    <col min="17" max="17" width="5.19921875" customWidth="1"/>
    <col min="18" max="19" width="6.19921875" customWidth="1"/>
    <col min="21" max="21" width="5.19921875" customWidth="1"/>
    <col min="22" max="23" width="6.19921875" customWidth="1"/>
  </cols>
  <sheetData>
    <row r="1" spans="1:16" ht="19.8" x14ac:dyDescent="0.4">
      <c r="A1" s="10" t="s">
        <v>166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3" spans="1:16" x14ac:dyDescent="0.3">
      <c r="B3" s="119" t="s">
        <v>165</v>
      </c>
      <c r="C3" s="119"/>
      <c r="D3" s="119"/>
      <c r="E3" s="119"/>
      <c r="F3" s="119"/>
    </row>
    <row r="5" spans="1:16" x14ac:dyDescent="0.3">
      <c r="B5" s="21"/>
      <c r="C5" s="21"/>
    </row>
    <row r="9" spans="1:16" ht="19.8" x14ac:dyDescent="0.4">
      <c r="B9" s="125" t="s">
        <v>140</v>
      </c>
      <c r="C9" s="125"/>
      <c r="D9" s="125"/>
      <c r="E9" s="125"/>
      <c r="F9" s="125" t="s">
        <v>141</v>
      </c>
      <c r="G9" s="125"/>
      <c r="H9" s="125"/>
      <c r="I9" s="125"/>
    </row>
    <row r="10" spans="1:16" x14ac:dyDescent="0.3">
      <c r="A10" s="42" t="s">
        <v>20</v>
      </c>
      <c r="B10" s="42" t="s">
        <v>144</v>
      </c>
      <c r="C10" s="42" t="s">
        <v>145</v>
      </c>
      <c r="D10" s="42" t="s">
        <v>146</v>
      </c>
      <c r="E10" s="42" t="s">
        <v>147</v>
      </c>
      <c r="F10" s="42" t="s">
        <v>148</v>
      </c>
      <c r="G10" s="42" t="s">
        <v>149</v>
      </c>
      <c r="H10" s="42" t="s">
        <v>150</v>
      </c>
      <c r="I10" s="42" t="s">
        <v>151</v>
      </c>
    </row>
    <row r="11" spans="1:16" x14ac:dyDescent="0.3">
      <c r="A11" s="114">
        <v>980</v>
      </c>
      <c r="B11" s="86">
        <v>0.57846500000000001</v>
      </c>
      <c r="C11" s="86">
        <v>0.52041300000000001</v>
      </c>
      <c r="D11" s="43">
        <v>0.38181529562565197</v>
      </c>
      <c r="E11" s="117">
        <v>0.231819</v>
      </c>
      <c r="F11" s="86">
        <v>0.74036299999999999</v>
      </c>
      <c r="G11" s="86">
        <v>0.74666900000000003</v>
      </c>
      <c r="H11" s="86">
        <v>0.67213500000000004</v>
      </c>
      <c r="I11" s="86">
        <v>0.62526599999999999</v>
      </c>
    </row>
    <row r="12" spans="1:16" x14ac:dyDescent="0.3">
      <c r="A12" s="114">
        <v>990</v>
      </c>
      <c r="B12" s="86">
        <v>0.58250999999999997</v>
      </c>
      <c r="C12" s="86">
        <v>0.52403100000000002</v>
      </c>
      <c r="D12" s="43">
        <v>0.38711971260605099</v>
      </c>
      <c r="E12" s="117">
        <v>0.23258499999999999</v>
      </c>
      <c r="F12" s="86">
        <v>0.74182199999999998</v>
      </c>
      <c r="G12" s="86">
        <v>0.74762799999999996</v>
      </c>
      <c r="H12" s="86">
        <v>0.67329799999999995</v>
      </c>
      <c r="I12" s="86">
        <v>0.62648499999999996</v>
      </c>
    </row>
    <row r="13" spans="1:16" x14ac:dyDescent="0.3">
      <c r="A13" s="114">
        <v>1000</v>
      </c>
      <c r="B13" s="86">
        <v>0.58655599999999997</v>
      </c>
      <c r="C13" s="86">
        <v>0.52764999999999995</v>
      </c>
      <c r="D13" s="43">
        <v>0.387007367933007</v>
      </c>
      <c r="E13" s="117">
        <v>0.23335</v>
      </c>
      <c r="F13" s="86">
        <v>0.74326800000000004</v>
      </c>
      <c r="G13" s="86">
        <v>0.74858000000000002</v>
      </c>
      <c r="H13" s="86">
        <v>0.67445200000000005</v>
      </c>
      <c r="I13" s="86">
        <v>0.62769399999999997</v>
      </c>
    </row>
    <row r="14" spans="1:16" x14ac:dyDescent="0.3">
      <c r="A14" s="114">
        <v>1010</v>
      </c>
      <c r="B14" s="86">
        <v>0.59060199999999996</v>
      </c>
      <c r="C14" s="86">
        <v>0.53126899999999999</v>
      </c>
      <c r="D14" s="43">
        <v>0.386895023259962</v>
      </c>
      <c r="E14" s="117">
        <v>0.23411499999999999</v>
      </c>
      <c r="F14" s="86">
        <v>0.74470000000000003</v>
      </c>
      <c r="G14" s="86">
        <v>0.74952300000000005</v>
      </c>
      <c r="H14" s="86">
        <v>0.67559999999999998</v>
      </c>
      <c r="I14" s="86">
        <v>0.62889499999999998</v>
      </c>
    </row>
    <row r="15" spans="1:16" x14ac:dyDescent="0.3">
      <c r="A15" s="114">
        <v>1020</v>
      </c>
      <c r="B15" s="86">
        <v>0.595055</v>
      </c>
      <c r="C15" s="86">
        <v>0.53606200000000004</v>
      </c>
      <c r="D15" s="43">
        <v>0.39191905172826802</v>
      </c>
      <c r="E15" s="117">
        <v>0.23774999999999999</v>
      </c>
      <c r="F15" s="86">
        <v>0.74611799999999995</v>
      </c>
      <c r="G15" s="86">
        <v>0.75045899999999999</v>
      </c>
      <c r="H15" s="86">
        <v>0.67674100000000004</v>
      </c>
      <c r="I15" s="86">
        <v>0.63008699999999995</v>
      </c>
    </row>
    <row r="16" spans="1:16" x14ac:dyDescent="0.3">
      <c r="A16" s="114">
        <v>1030</v>
      </c>
      <c r="B16" s="86">
        <v>0.59950899999999996</v>
      </c>
      <c r="C16" s="86">
        <v>0.540856</v>
      </c>
      <c r="D16" s="43">
        <v>0.39694308019657498</v>
      </c>
      <c r="E16" s="117">
        <v>0.24138399999999999</v>
      </c>
      <c r="F16" s="86">
        <v>0.74752200000000002</v>
      </c>
      <c r="G16" s="86">
        <v>0.751386</v>
      </c>
      <c r="H16" s="86">
        <v>0.67787399999999998</v>
      </c>
      <c r="I16" s="86">
        <v>0.63127</v>
      </c>
    </row>
    <row r="17" spans="1:9" x14ac:dyDescent="0.3">
      <c r="A17" s="114">
        <v>1040</v>
      </c>
      <c r="B17" s="86">
        <v>0.603962</v>
      </c>
      <c r="C17" s="86">
        <v>0.54564999999999997</v>
      </c>
      <c r="D17" s="43">
        <v>0.40178975070617801</v>
      </c>
      <c r="E17" s="117">
        <v>0.24501800000000001</v>
      </c>
      <c r="F17" s="86">
        <v>0.74891200000000002</v>
      </c>
      <c r="G17" s="86">
        <v>0.75230600000000003</v>
      </c>
      <c r="H17" s="86">
        <v>0.67900000000000005</v>
      </c>
      <c r="I17" s="86">
        <v>0.63244400000000001</v>
      </c>
    </row>
    <row r="18" spans="1:9" x14ac:dyDescent="0.3">
      <c r="A18" s="114">
        <v>1050</v>
      </c>
      <c r="B18" s="86">
        <v>0.60841599999999996</v>
      </c>
      <c r="C18" s="86">
        <v>0.55044300000000002</v>
      </c>
      <c r="D18" s="43">
        <v>0.40663642121578197</v>
      </c>
      <c r="E18" s="117">
        <v>0.24865300000000001</v>
      </c>
      <c r="F18" s="86">
        <v>0.75028899999999998</v>
      </c>
      <c r="G18" s="86">
        <v>0.75321700000000003</v>
      </c>
      <c r="H18" s="86">
        <v>0.68011900000000003</v>
      </c>
      <c r="I18" s="86">
        <v>0.63361000000000001</v>
      </c>
    </row>
    <row r="19" spans="1:9" x14ac:dyDescent="0.3">
      <c r="A19" s="114">
        <v>1060</v>
      </c>
      <c r="B19" s="86">
        <v>0.612869</v>
      </c>
      <c r="C19" s="86">
        <v>0.55523699999999998</v>
      </c>
      <c r="D19" s="43">
        <v>0.41108707924737198</v>
      </c>
      <c r="E19" s="117">
        <v>0.25228699999999998</v>
      </c>
      <c r="F19" s="86">
        <v>0.75165199999999999</v>
      </c>
      <c r="G19" s="86">
        <v>0.75412000000000001</v>
      </c>
      <c r="H19" s="86">
        <v>0.68123</v>
      </c>
      <c r="I19" s="86">
        <v>0.63476699999999997</v>
      </c>
    </row>
    <row r="20" spans="1:9" x14ac:dyDescent="0.3">
      <c r="A20" s="114">
        <v>1070</v>
      </c>
      <c r="B20" s="86">
        <v>0.61644299999999996</v>
      </c>
      <c r="C20" s="86">
        <v>0.55902700000000005</v>
      </c>
      <c r="D20" s="43">
        <v>0.41553773727896298</v>
      </c>
      <c r="E20" s="117">
        <v>0.25493300000000002</v>
      </c>
      <c r="F20" s="86">
        <v>0.75300100000000003</v>
      </c>
      <c r="G20" s="86">
        <v>0.75501499999999999</v>
      </c>
      <c r="H20" s="86">
        <v>0.68233500000000002</v>
      </c>
      <c r="I20" s="86">
        <v>0.63591500000000001</v>
      </c>
    </row>
    <row r="21" spans="1:9" x14ac:dyDescent="0.3">
      <c r="A21" s="114">
        <v>1080</v>
      </c>
      <c r="B21" s="86">
        <v>0.62001700000000004</v>
      </c>
      <c r="C21" s="86">
        <v>0.56281700000000001</v>
      </c>
      <c r="D21" s="43">
        <v>0.41864785751627598</v>
      </c>
      <c r="E21" s="117">
        <v>0.257579</v>
      </c>
      <c r="F21" s="86">
        <v>0.75433600000000001</v>
      </c>
      <c r="G21" s="86">
        <v>0.75590199999999996</v>
      </c>
      <c r="H21" s="86">
        <v>0.68343200000000004</v>
      </c>
      <c r="I21" s="86">
        <v>0.63705500000000004</v>
      </c>
    </row>
    <row r="22" spans="1:9" x14ac:dyDescent="0.3">
      <c r="A22" s="114">
        <v>1090</v>
      </c>
      <c r="B22" s="86">
        <v>0.62359100000000001</v>
      </c>
      <c r="C22" s="86">
        <v>0.56660699999999997</v>
      </c>
      <c r="D22" s="43">
        <v>0.42175797775358798</v>
      </c>
      <c r="E22" s="117">
        <v>0.26022600000000001</v>
      </c>
      <c r="F22" s="86">
        <v>0.75565800000000005</v>
      </c>
      <c r="G22" s="86">
        <v>0.75678100000000004</v>
      </c>
      <c r="H22" s="86">
        <v>0.68452199999999996</v>
      </c>
      <c r="I22" s="86">
        <v>0.638185</v>
      </c>
    </row>
    <row r="23" spans="1:9" x14ac:dyDescent="0.3">
      <c r="A23" s="114">
        <v>1100</v>
      </c>
      <c r="B23" s="86">
        <v>0.62716499999999997</v>
      </c>
      <c r="C23" s="86">
        <v>0.57039700000000004</v>
      </c>
      <c r="D23" s="43">
        <v>0.42372124027068098</v>
      </c>
      <c r="E23" s="117">
        <v>0.26287199999999999</v>
      </c>
      <c r="F23" s="86">
        <v>0.756965</v>
      </c>
      <c r="G23" s="86">
        <v>0.75765199999999999</v>
      </c>
      <c r="H23" s="86">
        <v>0.68560399999999999</v>
      </c>
      <c r="I23" s="86">
        <v>0.63930699999999996</v>
      </c>
    </row>
    <row r="24" spans="1:9" x14ac:dyDescent="0.3">
      <c r="A24" s="114">
        <v>1110</v>
      </c>
      <c r="B24" s="86">
        <v>0.63073800000000002</v>
      </c>
      <c r="C24" s="86">
        <v>0.574187</v>
      </c>
      <c r="D24" s="43">
        <v>0.42568450278777298</v>
      </c>
      <c r="E24" s="117">
        <v>0.26551799999999998</v>
      </c>
      <c r="F24" s="86">
        <v>0.75825900000000002</v>
      </c>
      <c r="G24" s="86">
        <v>0.75851500000000005</v>
      </c>
      <c r="H24" s="86">
        <v>0.68667999999999996</v>
      </c>
      <c r="I24" s="86">
        <v>0.64042100000000002</v>
      </c>
    </row>
    <row r="25" spans="1:9" x14ac:dyDescent="0.3">
      <c r="A25" s="114">
        <v>1120</v>
      </c>
      <c r="B25" s="86">
        <v>0.63333600000000001</v>
      </c>
      <c r="C25" s="86">
        <v>0.57635599999999998</v>
      </c>
      <c r="D25" s="43">
        <v>0.42705806422091702</v>
      </c>
      <c r="E25" s="117">
        <v>0.26544299999999998</v>
      </c>
      <c r="F25" s="86">
        <v>0.75953899999999996</v>
      </c>
      <c r="G25" s="86">
        <v>0.75936999999999999</v>
      </c>
      <c r="H25" s="86">
        <v>0.68774800000000003</v>
      </c>
      <c r="I25" s="86">
        <v>0.64152500000000001</v>
      </c>
    </row>
    <row r="26" spans="1:9" x14ac:dyDescent="0.3">
      <c r="A26" s="114">
        <v>1130</v>
      </c>
      <c r="B26" s="86">
        <v>0.635934</v>
      </c>
      <c r="C26" s="86">
        <v>0.57852599999999998</v>
      </c>
      <c r="D26" s="43">
        <v>0.42843162565406101</v>
      </c>
      <c r="E26" s="117">
        <v>0.26536900000000002</v>
      </c>
      <c r="F26" s="86">
        <v>0.76080599999999998</v>
      </c>
      <c r="G26" s="86">
        <v>0.76021700000000003</v>
      </c>
      <c r="H26" s="86">
        <v>0.688809</v>
      </c>
      <c r="I26" s="86">
        <v>0.642621</v>
      </c>
    </row>
    <row r="27" spans="1:9" x14ac:dyDescent="0.3">
      <c r="A27" s="114">
        <v>1140</v>
      </c>
      <c r="B27" s="86">
        <v>0.63853199999999999</v>
      </c>
      <c r="C27" s="86">
        <v>0.58069499999999996</v>
      </c>
      <c r="D27" s="43">
        <v>0.43289842953226898</v>
      </c>
      <c r="E27" s="117">
        <v>0.26529399999999997</v>
      </c>
      <c r="F27" s="86">
        <v>0.76205800000000001</v>
      </c>
      <c r="G27" s="86">
        <v>0.76105599999999995</v>
      </c>
      <c r="H27" s="86">
        <v>0.689863</v>
      </c>
      <c r="I27" s="86">
        <v>0.64370799999999995</v>
      </c>
    </row>
    <row r="28" spans="1:9" x14ac:dyDescent="0.3">
      <c r="A28" s="114">
        <v>1150</v>
      </c>
      <c r="B28" s="86">
        <v>0.64112999999999998</v>
      </c>
      <c r="C28" s="86">
        <v>0.58286499999999997</v>
      </c>
      <c r="D28" s="43">
        <v>0.43736523341047701</v>
      </c>
      <c r="E28" s="117">
        <v>0.26521899999999998</v>
      </c>
      <c r="F28" s="86">
        <v>0.763297</v>
      </c>
      <c r="G28" s="86">
        <v>0.76188599999999995</v>
      </c>
      <c r="H28" s="86">
        <v>0.690909</v>
      </c>
      <c r="I28" s="86">
        <v>0.64478599999999997</v>
      </c>
    </row>
    <row r="29" spans="1:9" x14ac:dyDescent="0.3">
      <c r="A29" s="114">
        <v>1160</v>
      </c>
      <c r="B29" s="86">
        <v>0.64372799999999997</v>
      </c>
      <c r="C29" s="86">
        <v>0.58503499999999997</v>
      </c>
      <c r="D29" s="43">
        <v>0.44177969132544997</v>
      </c>
      <c r="E29" s="117">
        <v>0.26514399999999999</v>
      </c>
      <c r="F29" s="86">
        <v>0.76452200000000003</v>
      </c>
      <c r="G29" s="86">
        <v>0.76270899999999997</v>
      </c>
      <c r="H29" s="86">
        <v>0.69194800000000001</v>
      </c>
      <c r="I29" s="86">
        <v>0.64585499999999996</v>
      </c>
    </row>
    <row r="30" spans="1:9" x14ac:dyDescent="0.3">
      <c r="A30" s="114">
        <v>1170</v>
      </c>
      <c r="B30" s="86">
        <v>0.64705199999999996</v>
      </c>
      <c r="C30" s="86">
        <v>0.58873399999999998</v>
      </c>
      <c r="D30" s="43">
        <v>0.446194149240423</v>
      </c>
      <c r="E30" s="117">
        <v>0.26896599999999998</v>
      </c>
      <c r="F30" s="86">
        <v>0.765733</v>
      </c>
      <c r="G30" s="86">
        <v>0.76352399999999998</v>
      </c>
      <c r="H30" s="86">
        <v>0.69298000000000004</v>
      </c>
      <c r="I30" s="86">
        <v>0.64691600000000005</v>
      </c>
    </row>
    <row r="31" spans="1:9" x14ac:dyDescent="0.3">
      <c r="A31" s="114">
        <v>1180</v>
      </c>
      <c r="B31" s="86">
        <v>0.65037599999999995</v>
      </c>
      <c r="C31" s="86">
        <v>0.59243400000000002</v>
      </c>
      <c r="D31" s="43">
        <v>0.450619693761456</v>
      </c>
      <c r="E31" s="117">
        <v>0.27278799999999997</v>
      </c>
      <c r="F31" s="86">
        <v>0.76693100000000003</v>
      </c>
      <c r="G31" s="86">
        <v>0.76432999999999995</v>
      </c>
      <c r="H31" s="86">
        <v>0.69400499999999998</v>
      </c>
      <c r="I31" s="86">
        <v>0.64796799999999999</v>
      </c>
    </row>
    <row r="32" spans="1:9" x14ac:dyDescent="0.3">
      <c r="A32" s="114">
        <v>1190</v>
      </c>
      <c r="B32" s="86">
        <v>0.65369900000000003</v>
      </c>
      <c r="C32" s="86">
        <v>0.59613300000000002</v>
      </c>
      <c r="D32" s="43">
        <v>0.45504523828248999</v>
      </c>
      <c r="E32" s="117">
        <v>0.27661000000000002</v>
      </c>
      <c r="F32" s="86">
        <v>0.76811399999999996</v>
      </c>
      <c r="G32" s="86">
        <v>0.76512800000000003</v>
      </c>
      <c r="H32" s="86">
        <v>0.69502299999999995</v>
      </c>
      <c r="I32" s="86">
        <v>0.649011</v>
      </c>
    </row>
    <row r="33" spans="1:9" x14ac:dyDescent="0.3">
      <c r="A33" s="114">
        <v>1200</v>
      </c>
      <c r="B33" s="86">
        <v>0.65702300000000002</v>
      </c>
      <c r="C33" s="86">
        <v>0.59983299999999995</v>
      </c>
      <c r="D33" s="43">
        <v>0.45949534635721501</v>
      </c>
      <c r="E33" s="117">
        <v>0.28043299999999999</v>
      </c>
      <c r="F33" s="86">
        <v>0.76928399999999997</v>
      </c>
      <c r="G33" s="86">
        <v>0.76591900000000002</v>
      </c>
      <c r="H33" s="86">
        <v>0.69603300000000001</v>
      </c>
      <c r="I33" s="86">
        <v>0.65004600000000001</v>
      </c>
    </row>
    <row r="34" spans="1:9" x14ac:dyDescent="0.3">
      <c r="A34" s="114">
        <v>1210</v>
      </c>
      <c r="B34" s="86">
        <v>0.66034700000000002</v>
      </c>
      <c r="C34" s="86">
        <v>0.60353199999999996</v>
      </c>
      <c r="D34" s="43">
        <v>0.46394545443194002</v>
      </c>
      <c r="E34" s="117">
        <v>0.28425499999999998</v>
      </c>
      <c r="F34" s="86">
        <v>0.77044000000000001</v>
      </c>
      <c r="G34" s="86">
        <v>0.76670099999999997</v>
      </c>
      <c r="H34" s="86">
        <v>0.69703700000000002</v>
      </c>
      <c r="I34" s="86">
        <v>0.65107099999999996</v>
      </c>
    </row>
    <row r="35" spans="1:9" x14ac:dyDescent="0.3">
      <c r="A35" s="114">
        <v>1220</v>
      </c>
      <c r="B35" s="86">
        <v>0.66365499999999999</v>
      </c>
      <c r="C35" s="86">
        <v>0.60705399999999998</v>
      </c>
      <c r="D35" s="43">
        <v>0.46828787964132101</v>
      </c>
      <c r="E35" s="117">
        <v>0.287798</v>
      </c>
      <c r="F35" s="86">
        <v>0.77158199999999999</v>
      </c>
      <c r="G35" s="86">
        <v>0.76747500000000002</v>
      </c>
      <c r="H35" s="86">
        <v>0.69803300000000001</v>
      </c>
      <c r="I35" s="86">
        <v>0.652088</v>
      </c>
    </row>
    <row r="36" spans="1:9" x14ac:dyDescent="0.3">
      <c r="A36" s="114">
        <v>1230</v>
      </c>
      <c r="B36" s="86">
        <v>0.66696200000000005</v>
      </c>
      <c r="C36" s="86">
        <v>0.61057499999999998</v>
      </c>
      <c r="D36" s="43">
        <v>0.47263030485070201</v>
      </c>
      <c r="E36" s="117">
        <v>0.29134199999999999</v>
      </c>
      <c r="F36" s="86">
        <v>0.77271100000000004</v>
      </c>
      <c r="G36" s="86">
        <v>0.76824199999999998</v>
      </c>
      <c r="H36" s="86">
        <v>0.699021</v>
      </c>
      <c r="I36" s="86">
        <v>0.65309600000000001</v>
      </c>
    </row>
    <row r="37" spans="1:9" x14ac:dyDescent="0.3">
      <c r="A37" s="114">
        <v>1240</v>
      </c>
      <c r="B37" s="86">
        <v>0.670269</v>
      </c>
      <c r="C37" s="86">
        <v>0.614097</v>
      </c>
      <c r="D37" s="43">
        <v>0.476590053766141</v>
      </c>
      <c r="E37" s="117">
        <v>0.29488599999999998</v>
      </c>
      <c r="F37" s="86">
        <v>0.77382600000000001</v>
      </c>
      <c r="G37" s="86">
        <v>0.76900000000000002</v>
      </c>
      <c r="H37" s="86">
        <v>0.70000300000000004</v>
      </c>
      <c r="I37" s="86">
        <v>0.65409600000000001</v>
      </c>
    </row>
    <row r="38" spans="1:9" x14ac:dyDescent="0.3">
      <c r="A38" s="114">
        <v>1250</v>
      </c>
      <c r="B38" s="86">
        <v>0.67357599999999995</v>
      </c>
      <c r="C38" s="86">
        <v>0.617618</v>
      </c>
      <c r="D38" s="43">
        <v>0.48054980268157999</v>
      </c>
      <c r="E38" s="117">
        <v>0.298429</v>
      </c>
      <c r="F38" s="86">
        <v>0.77492700000000003</v>
      </c>
      <c r="G38" s="86">
        <v>0.76975000000000005</v>
      </c>
      <c r="H38" s="86">
        <v>0.70097699999999996</v>
      </c>
      <c r="I38" s="86">
        <v>0.65508699999999997</v>
      </c>
    </row>
    <row r="39" spans="1:9" x14ac:dyDescent="0.3">
      <c r="A39" s="114">
        <v>1260</v>
      </c>
      <c r="B39" s="86">
        <v>0.67688300000000001</v>
      </c>
      <c r="C39" s="86">
        <v>0.62114000000000003</v>
      </c>
      <c r="D39" s="43">
        <v>0.479280254481179</v>
      </c>
      <c r="E39" s="117">
        <v>0.30197299999999999</v>
      </c>
      <c r="F39" s="86">
        <v>0.77601399999999998</v>
      </c>
      <c r="G39" s="86">
        <v>0.77049199999999995</v>
      </c>
      <c r="H39" s="86">
        <v>0.70194400000000001</v>
      </c>
      <c r="I39" s="86">
        <v>0.65606799999999998</v>
      </c>
    </row>
    <row r="40" spans="1:9" x14ac:dyDescent="0.3">
      <c r="A40" s="114">
        <v>1270</v>
      </c>
      <c r="B40" s="86">
        <v>0.678871</v>
      </c>
      <c r="C40" s="86">
        <v>0.62274600000000002</v>
      </c>
      <c r="D40" s="43">
        <v>0.47801070628077802</v>
      </c>
      <c r="E40" s="117">
        <v>0.30166100000000001</v>
      </c>
      <c r="F40" s="86">
        <v>0.77708699999999997</v>
      </c>
      <c r="G40" s="86">
        <v>0.77122599999999997</v>
      </c>
      <c r="H40" s="86">
        <v>0.70290399999999997</v>
      </c>
      <c r="I40" s="86">
        <v>0.65704200000000001</v>
      </c>
    </row>
    <row r="41" spans="1:9" x14ac:dyDescent="0.3">
      <c r="A41" s="114">
        <v>1280</v>
      </c>
      <c r="B41" s="86">
        <v>0.68086000000000002</v>
      </c>
      <c r="C41" s="86">
        <v>0.62435200000000002</v>
      </c>
      <c r="D41" s="43">
        <v>0.480452316587755</v>
      </c>
      <c r="E41" s="117">
        <v>0.30135000000000001</v>
      </c>
      <c r="F41" s="86">
        <v>0.778146</v>
      </c>
      <c r="G41" s="86">
        <v>0.77195100000000005</v>
      </c>
      <c r="H41" s="86">
        <v>0.70385699999999995</v>
      </c>
      <c r="I41" s="86">
        <v>0.65800599999999998</v>
      </c>
    </row>
    <row r="42" spans="1:9" x14ac:dyDescent="0.3">
      <c r="A42" s="114">
        <v>1290</v>
      </c>
      <c r="B42" s="86">
        <v>0.68284800000000001</v>
      </c>
      <c r="C42" s="86">
        <v>0.62595900000000004</v>
      </c>
      <c r="D42" s="43">
        <v>0.48289392689473398</v>
      </c>
      <c r="E42" s="117">
        <v>0.30103799999999997</v>
      </c>
      <c r="F42" s="86">
        <v>0.779192</v>
      </c>
      <c r="G42" s="86">
        <v>0.77266900000000005</v>
      </c>
      <c r="H42" s="86">
        <v>0.70480200000000004</v>
      </c>
      <c r="I42" s="86">
        <v>0.65896200000000005</v>
      </c>
    </row>
    <row r="43" spans="1:9" x14ac:dyDescent="0.3">
      <c r="A43" s="114">
        <v>1300</v>
      </c>
      <c r="B43" s="86">
        <v>0.68483700000000003</v>
      </c>
      <c r="C43" s="86">
        <v>0.62756500000000004</v>
      </c>
      <c r="D43" s="43">
        <v>0.482853424327778</v>
      </c>
      <c r="E43" s="117">
        <v>0.30072599999999999</v>
      </c>
      <c r="F43" s="86">
        <v>0.78022400000000003</v>
      </c>
      <c r="G43" s="86">
        <v>0.77337900000000004</v>
      </c>
      <c r="H43" s="86">
        <v>0.70574000000000003</v>
      </c>
      <c r="I43" s="86">
        <v>0.65990899999999997</v>
      </c>
    </row>
    <row r="44" spans="1:9" x14ac:dyDescent="0.3">
      <c r="A44" s="114">
        <v>1310</v>
      </c>
      <c r="B44" s="86">
        <v>0.68682500000000002</v>
      </c>
      <c r="C44" s="86">
        <v>0.62917199999999995</v>
      </c>
      <c r="D44" s="43">
        <v>0.48281292176082102</v>
      </c>
      <c r="E44" s="117">
        <v>0.30041400000000001</v>
      </c>
      <c r="F44" s="86">
        <v>0.78124199999999999</v>
      </c>
      <c r="G44" s="86">
        <v>0.77408100000000002</v>
      </c>
      <c r="H44" s="86">
        <v>0.70667100000000005</v>
      </c>
      <c r="I44" s="86">
        <v>0.66084699999999996</v>
      </c>
    </row>
    <row r="45" spans="1:9" x14ac:dyDescent="0.3">
      <c r="A45" s="114">
        <v>1320</v>
      </c>
      <c r="B45" s="86">
        <v>0.68887699999999996</v>
      </c>
      <c r="C45" s="86">
        <v>0.63125799999999999</v>
      </c>
      <c r="D45" s="43">
        <v>0.486626163996075</v>
      </c>
      <c r="E45" s="117">
        <v>0.30070400000000003</v>
      </c>
      <c r="F45" s="86">
        <v>0.78224700000000003</v>
      </c>
      <c r="G45" s="86">
        <v>0.77477399999999996</v>
      </c>
      <c r="H45" s="86">
        <v>0.70759499999999997</v>
      </c>
      <c r="I45" s="86">
        <v>0.66177600000000003</v>
      </c>
    </row>
    <row r="46" spans="1:9" x14ac:dyDescent="0.3">
      <c r="A46" s="114">
        <v>1330</v>
      </c>
      <c r="B46" s="86">
        <v>0.69092799999999999</v>
      </c>
      <c r="C46" s="86">
        <v>0.63334400000000002</v>
      </c>
      <c r="D46" s="43">
        <v>0.49043940623132998</v>
      </c>
      <c r="E46" s="117">
        <v>0.30099399999999998</v>
      </c>
      <c r="F46" s="86">
        <v>0.78323699999999996</v>
      </c>
      <c r="G46" s="86">
        <v>0.77546000000000004</v>
      </c>
      <c r="H46" s="86">
        <v>0.708511</v>
      </c>
      <c r="I46" s="86">
        <v>0.66269699999999998</v>
      </c>
    </row>
    <row r="47" spans="1:9" x14ac:dyDescent="0.3">
      <c r="A47" s="114">
        <v>1340</v>
      </c>
      <c r="B47" s="86">
        <v>0.69298000000000004</v>
      </c>
      <c r="C47" s="86">
        <v>0.63543000000000005</v>
      </c>
      <c r="D47" s="43">
        <v>0.49416482144337498</v>
      </c>
      <c r="E47" s="117">
        <v>0.301284</v>
      </c>
      <c r="F47" s="86">
        <v>0.78421399999999997</v>
      </c>
      <c r="G47" s="86">
        <v>0.77613699999999997</v>
      </c>
      <c r="H47" s="86">
        <v>0.70942099999999997</v>
      </c>
      <c r="I47" s="86">
        <v>0.663609</v>
      </c>
    </row>
    <row r="48" spans="1:9" x14ac:dyDescent="0.3">
      <c r="A48" s="114">
        <v>1350</v>
      </c>
      <c r="B48" s="86">
        <v>0.69503099999999995</v>
      </c>
      <c r="C48" s="86">
        <v>0.63751599999999997</v>
      </c>
      <c r="D48" s="43">
        <v>0.49789023665541998</v>
      </c>
      <c r="E48" s="117">
        <v>0.30157400000000001</v>
      </c>
      <c r="F48" s="86">
        <v>0.78517700000000001</v>
      </c>
      <c r="G48" s="86">
        <v>0.77680700000000003</v>
      </c>
      <c r="H48" s="86">
        <v>0.71032300000000004</v>
      </c>
      <c r="I48" s="86">
        <v>0.66451199999999999</v>
      </c>
    </row>
    <row r="49" spans="1:9" x14ac:dyDescent="0.3">
      <c r="A49" s="114">
        <v>1360</v>
      </c>
      <c r="B49" s="86">
        <v>0.69708300000000001</v>
      </c>
      <c r="C49" s="86">
        <v>0.639602</v>
      </c>
      <c r="D49" s="43">
        <v>0.50156846707691405</v>
      </c>
      <c r="E49" s="117">
        <v>0.30186400000000002</v>
      </c>
      <c r="F49" s="86">
        <v>0.78612599999999999</v>
      </c>
      <c r="G49" s="86">
        <v>0.77746800000000005</v>
      </c>
      <c r="H49" s="86">
        <v>0.71121699999999999</v>
      </c>
      <c r="I49" s="86">
        <v>0.66540699999999997</v>
      </c>
    </row>
    <row r="50" spans="1:9" x14ac:dyDescent="0.3">
      <c r="A50" s="114">
        <v>1370</v>
      </c>
      <c r="B50" s="86">
        <v>0.69950999999999997</v>
      </c>
      <c r="C50" s="86">
        <v>0.64243600000000001</v>
      </c>
      <c r="D50" s="43">
        <v>0.50524669749840601</v>
      </c>
      <c r="E50" s="117">
        <v>0.305454</v>
      </c>
      <c r="F50" s="86">
        <v>0.78706200000000004</v>
      </c>
      <c r="G50" s="86">
        <v>0.77812099999999995</v>
      </c>
      <c r="H50" s="86">
        <v>0.71210499999999999</v>
      </c>
      <c r="I50" s="86">
        <v>0.666292</v>
      </c>
    </row>
    <row r="51" spans="1:9" x14ac:dyDescent="0.3">
      <c r="A51" s="114">
        <v>1380</v>
      </c>
      <c r="B51" s="86">
        <v>0.70193700000000003</v>
      </c>
      <c r="C51" s="86">
        <v>0.64527000000000001</v>
      </c>
      <c r="D51" s="43">
        <v>0.508852000099284</v>
      </c>
      <c r="E51" s="117">
        <v>0.30904399999999999</v>
      </c>
      <c r="F51" s="86">
        <v>0.78798299999999999</v>
      </c>
      <c r="G51" s="86">
        <v>0.77876599999999996</v>
      </c>
      <c r="H51" s="86">
        <v>0.71298499999999998</v>
      </c>
      <c r="I51" s="86">
        <v>0.66716900000000001</v>
      </c>
    </row>
    <row r="52" spans="1:9" x14ac:dyDescent="0.3">
      <c r="A52" s="114">
        <v>1390</v>
      </c>
      <c r="B52" s="86">
        <v>0.70436399999999999</v>
      </c>
      <c r="C52" s="86">
        <v>0.64810500000000004</v>
      </c>
      <c r="D52" s="43">
        <v>0.51245730270016099</v>
      </c>
      <c r="E52" s="117">
        <v>0.31263400000000002</v>
      </c>
      <c r="F52" s="86">
        <v>0.78889100000000001</v>
      </c>
      <c r="G52" s="86">
        <v>0.77940399999999999</v>
      </c>
      <c r="H52" s="86">
        <v>0.71385900000000002</v>
      </c>
      <c r="I52" s="86">
        <v>0.66803699999999999</v>
      </c>
    </row>
    <row r="53" spans="1:9" x14ac:dyDescent="0.3">
      <c r="A53" s="114">
        <v>1400</v>
      </c>
      <c r="B53" s="86">
        <v>0.70679099999999995</v>
      </c>
      <c r="C53" s="86">
        <v>0.65093900000000005</v>
      </c>
      <c r="D53" s="43">
        <v>0.51597462819122697</v>
      </c>
      <c r="E53" s="117">
        <v>0.31622400000000001</v>
      </c>
      <c r="F53" s="86">
        <v>0.78978499999999996</v>
      </c>
      <c r="G53" s="86">
        <v>0.78003299999999998</v>
      </c>
      <c r="H53" s="86">
        <v>0.71472400000000003</v>
      </c>
      <c r="I53" s="86">
        <v>0.66889699999999996</v>
      </c>
    </row>
    <row r="54" spans="1:9" x14ac:dyDescent="0.3">
      <c r="A54" s="114">
        <v>1410</v>
      </c>
      <c r="B54" s="86">
        <v>0.70921800000000002</v>
      </c>
      <c r="C54" s="86">
        <v>0.65377399999999997</v>
      </c>
      <c r="D54" s="43">
        <v>0.51949195368229295</v>
      </c>
      <c r="E54" s="117">
        <v>0.31981399999999999</v>
      </c>
      <c r="F54" s="86">
        <v>0.79066499999999995</v>
      </c>
      <c r="G54" s="86">
        <v>0.78065399999999996</v>
      </c>
      <c r="H54" s="86">
        <v>0.71558299999999997</v>
      </c>
      <c r="I54" s="86">
        <v>0.66974699999999998</v>
      </c>
    </row>
    <row r="55" spans="1:9" x14ac:dyDescent="0.3">
      <c r="A55" s="114">
        <v>1420</v>
      </c>
      <c r="B55" s="86">
        <v>0.71092100000000003</v>
      </c>
      <c r="C55" s="86">
        <v>0.65526099999999998</v>
      </c>
      <c r="D55" s="43">
        <v>0.522931815395977</v>
      </c>
      <c r="E55" s="117">
        <v>0.32024999999999998</v>
      </c>
      <c r="F55" s="86">
        <v>0.79153200000000001</v>
      </c>
      <c r="G55" s="86">
        <v>0.78126700000000004</v>
      </c>
      <c r="H55" s="86">
        <v>0.71643500000000004</v>
      </c>
      <c r="I55" s="86">
        <v>0.67058899999999999</v>
      </c>
    </row>
    <row r="56" spans="1:9" x14ac:dyDescent="0.3">
      <c r="A56" s="114">
        <v>1430</v>
      </c>
      <c r="B56" s="86">
        <v>0.71262300000000001</v>
      </c>
      <c r="C56" s="86">
        <v>0.656748</v>
      </c>
      <c r="D56" s="43">
        <v>0.52637167710966004</v>
      </c>
      <c r="E56" s="117">
        <v>0.32068600000000003</v>
      </c>
      <c r="F56" s="86">
        <v>0.79238500000000001</v>
      </c>
      <c r="G56" s="86">
        <v>0.78187200000000001</v>
      </c>
      <c r="H56" s="86">
        <v>0.717279</v>
      </c>
      <c r="I56" s="86">
        <v>0.67142299999999999</v>
      </c>
    </row>
    <row r="57" spans="1:9" x14ac:dyDescent="0.3">
      <c r="A57" s="114">
        <v>1440</v>
      </c>
      <c r="B57" s="86">
        <v>0.71432600000000002</v>
      </c>
      <c r="C57" s="86">
        <v>0.65823500000000001</v>
      </c>
      <c r="D57" s="43">
        <v>0.524425145842076</v>
      </c>
      <c r="E57" s="117">
        <v>0.32112200000000002</v>
      </c>
      <c r="F57" s="86">
        <v>0.79322400000000004</v>
      </c>
      <c r="G57" s="86">
        <v>0.78246800000000005</v>
      </c>
      <c r="H57" s="86">
        <v>0.71811599999999998</v>
      </c>
      <c r="I57" s="86">
        <v>0.67224700000000004</v>
      </c>
    </row>
    <row r="58" spans="1:9" x14ac:dyDescent="0.3">
      <c r="A58" s="114">
        <v>1450</v>
      </c>
      <c r="B58" s="86">
        <v>0.716028</v>
      </c>
      <c r="C58" s="86">
        <v>0.65972200000000003</v>
      </c>
      <c r="D58" s="43">
        <v>0.52247861457448996</v>
      </c>
      <c r="E58" s="117">
        <v>0.32155800000000001</v>
      </c>
      <c r="F58" s="86">
        <v>0.794049</v>
      </c>
      <c r="G58" s="86">
        <v>0.783057</v>
      </c>
      <c r="H58" s="86">
        <v>0.71894599999999997</v>
      </c>
      <c r="I58" s="86">
        <v>0.67306299999999997</v>
      </c>
    </row>
    <row r="59" spans="1:9" x14ac:dyDescent="0.3">
      <c r="A59" s="114">
        <v>1460</v>
      </c>
      <c r="B59" s="86">
        <v>0.71772999999999998</v>
      </c>
      <c r="C59" s="86">
        <v>0.66120999999999996</v>
      </c>
      <c r="D59" s="43">
        <v>0.52575417827111603</v>
      </c>
      <c r="E59" s="117">
        <v>0.321994</v>
      </c>
      <c r="F59" s="86">
        <v>0.79486000000000001</v>
      </c>
      <c r="G59" s="86">
        <v>0.78363799999999995</v>
      </c>
      <c r="H59" s="86">
        <v>0.71976799999999996</v>
      </c>
      <c r="I59" s="86">
        <v>0.67386999999999997</v>
      </c>
    </row>
    <row r="60" spans="1:9" x14ac:dyDescent="0.3">
      <c r="A60" s="114">
        <v>1470</v>
      </c>
      <c r="B60" s="86">
        <v>0.71966799999999997</v>
      </c>
      <c r="C60" s="86">
        <v>0.66365700000000005</v>
      </c>
      <c r="D60" s="43">
        <v>0.52902974196774399</v>
      </c>
      <c r="E60" s="117">
        <v>0.32524999999999998</v>
      </c>
      <c r="F60" s="86">
        <v>0.79565699999999995</v>
      </c>
      <c r="G60" s="86">
        <v>0.78421099999999999</v>
      </c>
      <c r="H60" s="86">
        <v>0.720584</v>
      </c>
      <c r="I60" s="86">
        <v>0.67466800000000005</v>
      </c>
    </row>
    <row r="61" spans="1:9" x14ac:dyDescent="0.3">
      <c r="A61" s="114">
        <v>1480</v>
      </c>
      <c r="B61" s="86">
        <v>0.72160599999999997</v>
      </c>
      <c r="C61" s="86">
        <v>0.66610499999999995</v>
      </c>
      <c r="D61" s="43">
        <v>0.53209899511366399</v>
      </c>
      <c r="E61" s="117">
        <v>0.32850699999999999</v>
      </c>
      <c r="F61" s="86">
        <v>0.79644099999999995</v>
      </c>
      <c r="G61" s="86">
        <v>0.784775</v>
      </c>
      <c r="H61" s="86">
        <v>0.72139200000000003</v>
      </c>
      <c r="I61" s="86">
        <v>0.67545699999999997</v>
      </c>
    </row>
    <row r="62" spans="1:9" x14ac:dyDescent="0.3">
      <c r="A62" s="114">
        <v>1490</v>
      </c>
      <c r="B62" s="86">
        <v>0.72354399999999996</v>
      </c>
      <c r="C62" s="86">
        <v>0.66855299999999995</v>
      </c>
      <c r="D62" s="43">
        <v>0.53516824825958298</v>
      </c>
      <c r="E62" s="117">
        <v>0.33176299999999997</v>
      </c>
      <c r="F62" s="86">
        <v>0.797211</v>
      </c>
      <c r="G62" s="86">
        <v>0.78533200000000003</v>
      </c>
      <c r="H62" s="86">
        <v>0.72219299999999997</v>
      </c>
      <c r="I62" s="86">
        <v>0.67623800000000001</v>
      </c>
    </row>
    <row r="63" spans="1:9" x14ac:dyDescent="0.3">
      <c r="A63" s="114">
        <v>1500</v>
      </c>
      <c r="B63" s="86">
        <v>0.72548100000000004</v>
      </c>
      <c r="C63" s="86">
        <v>0.67100099999999996</v>
      </c>
      <c r="D63" s="43">
        <v>0.53790521079503995</v>
      </c>
      <c r="E63" s="117">
        <v>0.33501999999999998</v>
      </c>
      <c r="F63" s="86">
        <v>0.79796699999999998</v>
      </c>
      <c r="G63" s="86">
        <v>0.78588000000000002</v>
      </c>
      <c r="H63" s="86">
        <v>0.72298600000000002</v>
      </c>
      <c r="I63" s="86">
        <v>0.67701</v>
      </c>
    </row>
    <row r="64" spans="1:9" x14ac:dyDescent="0.3">
      <c r="A64" s="114">
        <v>1510</v>
      </c>
      <c r="B64" s="86">
        <v>0.72741900000000004</v>
      </c>
      <c r="C64" s="86">
        <v>0.67344899999999996</v>
      </c>
      <c r="D64" s="43">
        <v>0.54064217333049602</v>
      </c>
      <c r="E64" s="117">
        <v>0.33827600000000002</v>
      </c>
      <c r="F64" s="86">
        <v>0.79871000000000003</v>
      </c>
      <c r="G64" s="86">
        <v>0.78642100000000004</v>
      </c>
      <c r="H64" s="86">
        <v>0.723773</v>
      </c>
      <c r="I64" s="86">
        <v>0.67777299999999996</v>
      </c>
    </row>
    <row r="65" spans="1:9" x14ac:dyDescent="0.3">
      <c r="A65" s="114">
        <v>1520</v>
      </c>
      <c r="B65" s="86">
        <v>0.72824100000000003</v>
      </c>
      <c r="C65" s="86">
        <v>0.67482799999999998</v>
      </c>
      <c r="D65" s="43">
        <v>0.542790136402035</v>
      </c>
      <c r="E65" s="117">
        <v>0.34065800000000002</v>
      </c>
      <c r="F65" s="86">
        <v>0.79943799999999998</v>
      </c>
      <c r="G65" s="86">
        <v>0.78695300000000001</v>
      </c>
      <c r="H65" s="86">
        <v>0.72455199999999997</v>
      </c>
      <c r="I65" s="86">
        <v>0.67852699999999999</v>
      </c>
    </row>
    <row r="66" spans="1:9" x14ac:dyDescent="0.3">
      <c r="A66" s="114">
        <v>1530</v>
      </c>
      <c r="B66" s="86">
        <v>0.72906400000000005</v>
      </c>
      <c r="C66" s="86">
        <v>0.67620800000000003</v>
      </c>
      <c r="D66" s="43">
        <v>0.54493809947357397</v>
      </c>
      <c r="E66" s="117">
        <v>0.34304099999999998</v>
      </c>
      <c r="F66" s="86">
        <v>0.800153</v>
      </c>
      <c r="G66" s="86">
        <v>0.78747699999999998</v>
      </c>
      <c r="H66" s="86">
        <v>0.72532399999999997</v>
      </c>
      <c r="I66" s="86">
        <v>0.67927300000000002</v>
      </c>
    </row>
    <row r="67" spans="1:9" x14ac:dyDescent="0.3">
      <c r="A67" s="114">
        <v>1540</v>
      </c>
      <c r="B67" s="86">
        <v>0.72988600000000003</v>
      </c>
      <c r="C67" s="86">
        <v>0.67758799999999997</v>
      </c>
      <c r="D67" s="43">
        <v>0.54623175165626703</v>
      </c>
      <c r="E67" s="117">
        <v>0.34542299999999998</v>
      </c>
      <c r="F67" s="86">
        <v>0.80085399999999995</v>
      </c>
      <c r="G67" s="86">
        <v>0.78799399999999997</v>
      </c>
      <c r="H67" s="86">
        <v>0.72608899999999998</v>
      </c>
      <c r="I67" s="86">
        <v>0.68001</v>
      </c>
    </row>
    <row r="68" spans="1:9" x14ac:dyDescent="0.3">
      <c r="A68" s="114">
        <v>1550</v>
      </c>
      <c r="B68" s="86">
        <v>0.73070800000000002</v>
      </c>
      <c r="C68" s="86">
        <v>0.67896800000000002</v>
      </c>
      <c r="D68" s="43">
        <v>0.54752540383895898</v>
      </c>
      <c r="E68" s="117">
        <v>0.34780499999999998</v>
      </c>
      <c r="F68" s="86">
        <v>0.80154099999999995</v>
      </c>
      <c r="G68" s="86">
        <v>0.78850200000000004</v>
      </c>
      <c r="H68" s="86">
        <v>0.72684599999999999</v>
      </c>
      <c r="I68" s="86">
        <v>0.68073799999999995</v>
      </c>
    </row>
    <row r="69" spans="1:9" x14ac:dyDescent="0.3">
      <c r="A69" s="114">
        <v>1560</v>
      </c>
      <c r="B69" s="86">
        <v>0.73153100000000004</v>
      </c>
      <c r="C69" s="86">
        <v>0.68034700000000004</v>
      </c>
      <c r="D69" s="43">
        <v>0.54480109968041401</v>
      </c>
      <c r="E69" s="117">
        <v>0.350188</v>
      </c>
      <c r="F69" s="86">
        <v>0.80221500000000001</v>
      </c>
      <c r="G69" s="86">
        <v>0.78900199999999998</v>
      </c>
      <c r="H69" s="86">
        <v>0.72759700000000005</v>
      </c>
      <c r="I69" s="86">
        <v>0.68145800000000001</v>
      </c>
    </row>
    <row r="70" spans="1:9" x14ac:dyDescent="0.3">
      <c r="A70" s="114">
        <v>1570</v>
      </c>
      <c r="B70" s="86">
        <v>0.73158900000000004</v>
      </c>
      <c r="C70" s="86">
        <v>0.68062400000000001</v>
      </c>
      <c r="D70" s="43">
        <v>0.54207679552186605</v>
      </c>
      <c r="E70" s="117">
        <v>0.35054200000000002</v>
      </c>
      <c r="F70" s="86">
        <v>0.80287399999999998</v>
      </c>
      <c r="G70" s="86">
        <v>0.78949400000000003</v>
      </c>
      <c r="H70" s="86">
        <v>0.72833999999999999</v>
      </c>
      <c r="I70" s="86">
        <v>0.682168</v>
      </c>
    </row>
    <row r="71" spans="1:9" x14ac:dyDescent="0.3">
      <c r="A71" s="114">
        <v>1580</v>
      </c>
      <c r="B71" s="86">
        <v>0.73164700000000005</v>
      </c>
      <c r="C71" s="86">
        <v>0.68089999999999995</v>
      </c>
      <c r="D71" s="43">
        <v>0.54489843915606495</v>
      </c>
      <c r="E71" s="117">
        <v>0.35089599999999999</v>
      </c>
      <c r="F71" s="86">
        <v>0.80352000000000001</v>
      </c>
      <c r="G71" s="86">
        <v>0.78997799999999996</v>
      </c>
      <c r="H71" s="86">
        <v>0.72907599999999995</v>
      </c>
      <c r="I71" s="86">
        <v>0.68286999999999998</v>
      </c>
    </row>
    <row r="72" spans="1:9" x14ac:dyDescent="0.3">
      <c r="A72" s="114">
        <v>1590</v>
      </c>
      <c r="B72" s="86">
        <v>0.73170599999999997</v>
      </c>
      <c r="C72" s="86">
        <v>0.681176</v>
      </c>
      <c r="D72" s="43">
        <v>0.54772008279026896</v>
      </c>
      <c r="E72" s="117">
        <v>0.35125000000000001</v>
      </c>
      <c r="F72" s="86">
        <v>0.80415199999999998</v>
      </c>
      <c r="G72" s="86">
        <v>0.79045399999999999</v>
      </c>
      <c r="H72" s="86">
        <v>0.72980400000000001</v>
      </c>
      <c r="I72" s="86">
        <v>0.68356300000000003</v>
      </c>
    </row>
    <row r="73" spans="1:9" x14ac:dyDescent="0.3">
      <c r="A73" s="114">
        <v>1600</v>
      </c>
      <c r="B73" s="86">
        <v>0.73176399999999997</v>
      </c>
      <c r="C73" s="86">
        <v>0.68145199999999995</v>
      </c>
      <c r="D73" s="43">
        <v>0.55044543697368398</v>
      </c>
      <c r="E73" s="117">
        <v>0.35160400000000003</v>
      </c>
      <c r="F73" s="86">
        <v>0.80477100000000001</v>
      </c>
      <c r="G73" s="86">
        <v>0.79092200000000001</v>
      </c>
      <c r="H73" s="86">
        <v>0.73052600000000001</v>
      </c>
      <c r="I73" s="86">
        <v>0.68424799999999997</v>
      </c>
    </row>
    <row r="74" spans="1:9" x14ac:dyDescent="0.3">
      <c r="A74" s="114">
        <v>1610</v>
      </c>
      <c r="B74" s="86">
        <v>0.731823</v>
      </c>
      <c r="C74" s="86">
        <v>0.681728</v>
      </c>
      <c r="D74" s="43">
        <v>0.553170791157099</v>
      </c>
      <c r="E74" s="117">
        <v>0.35195799999999999</v>
      </c>
      <c r="F74" s="86">
        <v>0.80537499999999995</v>
      </c>
      <c r="G74" s="86">
        <v>0.791381</v>
      </c>
      <c r="H74" s="86">
        <v>0.73124</v>
      </c>
      <c r="I74" s="86">
        <v>0.68492299999999995</v>
      </c>
    </row>
    <row r="75" spans="1:9" x14ac:dyDescent="0.3">
      <c r="A75" s="114">
        <v>1620</v>
      </c>
      <c r="B75" s="86">
        <v>0.73283799999999999</v>
      </c>
      <c r="C75" s="86">
        <v>0.68328999999999995</v>
      </c>
      <c r="D75" s="43">
        <v>0.55580574345214995</v>
      </c>
      <c r="E75" s="117">
        <v>0.35533700000000001</v>
      </c>
      <c r="F75" s="86">
        <v>0.80596599999999996</v>
      </c>
      <c r="G75" s="86">
        <v>0.79183300000000001</v>
      </c>
      <c r="H75" s="86">
        <v>0.73194700000000001</v>
      </c>
      <c r="I75" s="86">
        <v>0.68559000000000003</v>
      </c>
    </row>
    <row r="76" spans="1:9" x14ac:dyDescent="0.3">
      <c r="A76" s="114">
        <v>1630</v>
      </c>
      <c r="B76" s="86">
        <v>0.73385299999999998</v>
      </c>
      <c r="C76" s="86">
        <v>0.68485200000000002</v>
      </c>
      <c r="D76" s="43">
        <v>0.55844069574720001</v>
      </c>
      <c r="E76" s="117">
        <v>0.35871500000000001</v>
      </c>
      <c r="F76" s="86">
        <v>0.80654300000000001</v>
      </c>
      <c r="G76" s="86">
        <v>0.79227700000000001</v>
      </c>
      <c r="H76" s="86">
        <v>0.73264700000000005</v>
      </c>
      <c r="I76" s="86">
        <v>0.686249</v>
      </c>
    </row>
    <row r="77" spans="1:9" x14ac:dyDescent="0.3">
      <c r="A77" s="114">
        <v>1640</v>
      </c>
      <c r="B77" s="86">
        <v>0.73486799999999997</v>
      </c>
      <c r="C77" s="86">
        <v>0.68641399999999997</v>
      </c>
      <c r="D77" s="43">
        <v>0.56096821863332103</v>
      </c>
      <c r="E77" s="117">
        <v>0.36209400000000003</v>
      </c>
      <c r="F77" s="86">
        <v>0.80710599999999999</v>
      </c>
      <c r="G77" s="86">
        <v>0.79271199999999997</v>
      </c>
      <c r="H77" s="86">
        <v>0.73333899999999996</v>
      </c>
      <c r="I77" s="86">
        <v>0.68689800000000001</v>
      </c>
    </row>
    <row r="78" spans="1:9" x14ac:dyDescent="0.3">
      <c r="A78" s="114">
        <v>1650</v>
      </c>
      <c r="B78" s="86">
        <v>0.73588299999999995</v>
      </c>
      <c r="C78" s="86">
        <v>0.68797600000000003</v>
      </c>
      <c r="D78" s="43">
        <v>0.56349574151944204</v>
      </c>
      <c r="E78" s="117">
        <v>0.36547299999999999</v>
      </c>
      <c r="F78" s="86">
        <v>0.80765500000000001</v>
      </c>
      <c r="G78" s="86">
        <v>0.79313999999999996</v>
      </c>
      <c r="H78" s="86">
        <v>0.73402500000000004</v>
      </c>
      <c r="I78" s="86">
        <v>0.68753900000000001</v>
      </c>
    </row>
    <row r="79" spans="1:9" x14ac:dyDescent="0.3">
      <c r="A79" s="114">
        <v>1660</v>
      </c>
      <c r="B79" s="86">
        <v>0.73689800000000005</v>
      </c>
      <c r="C79" s="86">
        <v>0.68953699999999996</v>
      </c>
      <c r="D79" s="43">
        <v>0.56593798326081901</v>
      </c>
      <c r="E79" s="117">
        <v>0.36885099999999998</v>
      </c>
      <c r="F79" s="86">
        <v>0.80819099999999999</v>
      </c>
      <c r="G79" s="86">
        <v>0.79355900000000001</v>
      </c>
      <c r="H79" s="86">
        <v>0.73470299999999999</v>
      </c>
      <c r="I79" s="86">
        <v>0.68817099999999998</v>
      </c>
    </row>
    <row r="80" spans="1:9" x14ac:dyDescent="0.3">
      <c r="A80" s="114">
        <v>1670</v>
      </c>
      <c r="B80" s="86">
        <v>0.73776699999999995</v>
      </c>
      <c r="C80" s="86">
        <v>0.69090399999999996</v>
      </c>
      <c r="D80" s="43">
        <v>0.56838022500219598</v>
      </c>
      <c r="E80" s="117">
        <v>0.37205899999999997</v>
      </c>
      <c r="F80" s="86">
        <v>0.80871300000000002</v>
      </c>
      <c r="G80" s="86">
        <v>0.79397099999999998</v>
      </c>
      <c r="H80" s="86">
        <v>0.73537300000000005</v>
      </c>
      <c r="I80" s="86">
        <v>0.68879400000000002</v>
      </c>
    </row>
    <row r="81" spans="1:9" x14ac:dyDescent="0.3">
      <c r="A81" s="114">
        <v>1680</v>
      </c>
      <c r="B81" s="86">
        <v>0.73863599999999996</v>
      </c>
      <c r="C81" s="86">
        <v>0.69227099999999997</v>
      </c>
      <c r="D81" s="43">
        <v>0.57076303967188802</v>
      </c>
      <c r="E81" s="117">
        <v>0.37526700000000002</v>
      </c>
      <c r="F81" s="86">
        <v>0.80922099999999997</v>
      </c>
      <c r="G81" s="86">
        <v>0.79437400000000002</v>
      </c>
      <c r="H81" s="86">
        <v>0.73603700000000005</v>
      </c>
      <c r="I81" s="86">
        <v>0.68940800000000002</v>
      </c>
    </row>
    <row r="82" spans="1:9" x14ac:dyDescent="0.3">
      <c r="A82" s="114">
        <v>1690</v>
      </c>
      <c r="B82" s="86">
        <v>0.73950499999999997</v>
      </c>
      <c r="C82" s="86">
        <v>0.69363799999999998</v>
      </c>
      <c r="D82" s="43">
        <v>0.57314585434157905</v>
      </c>
      <c r="E82" s="117">
        <v>0.37847500000000001</v>
      </c>
      <c r="F82" s="86">
        <v>0.80971499999999996</v>
      </c>
      <c r="G82" s="86">
        <v>0.79476899999999995</v>
      </c>
      <c r="H82" s="86">
        <v>0.73669399999999996</v>
      </c>
      <c r="I82" s="86">
        <v>0.69001400000000002</v>
      </c>
    </row>
    <row r="83" spans="1:9" x14ac:dyDescent="0.3">
      <c r="A83" s="114">
        <v>1700</v>
      </c>
      <c r="B83" s="86">
        <v>0.74037500000000001</v>
      </c>
      <c r="C83" s="86">
        <v>0.69500499999999998</v>
      </c>
      <c r="D83" s="43">
        <v>0.57546235539217405</v>
      </c>
      <c r="E83" s="117">
        <v>0.38168299999999999</v>
      </c>
      <c r="F83" s="86">
        <v>0.810195</v>
      </c>
      <c r="G83" s="86">
        <v>0.795157</v>
      </c>
      <c r="H83" s="86">
        <v>0.73734299999999997</v>
      </c>
      <c r="I83" s="86">
        <v>0.69061099999999997</v>
      </c>
    </row>
    <row r="84" spans="1:9" x14ac:dyDescent="0.3">
      <c r="A84" s="114">
        <v>1710</v>
      </c>
      <c r="B84" s="86">
        <v>0.74124400000000001</v>
      </c>
      <c r="C84" s="86">
        <v>0.69637199999999999</v>
      </c>
      <c r="D84" s="43">
        <v>0.57777885644277005</v>
      </c>
      <c r="E84" s="117">
        <v>0.38489099999999998</v>
      </c>
      <c r="F84" s="86">
        <v>0.81066199999999999</v>
      </c>
      <c r="G84" s="86">
        <v>0.79553600000000002</v>
      </c>
      <c r="H84" s="86">
        <v>0.737985</v>
      </c>
      <c r="I84" s="86">
        <v>0.69119900000000001</v>
      </c>
    </row>
    <row r="85" spans="1:9" x14ac:dyDescent="0.3">
      <c r="A85" s="114">
        <v>1720</v>
      </c>
      <c r="B85" s="86">
        <v>0.74138499999999996</v>
      </c>
      <c r="C85" s="86">
        <v>0.69644499999999998</v>
      </c>
      <c r="D85" s="43">
        <v>0.57350222612365898</v>
      </c>
      <c r="E85" s="117">
        <v>0.38368400000000003</v>
      </c>
      <c r="F85" s="86">
        <v>0.81111500000000003</v>
      </c>
      <c r="G85" s="86">
        <v>0.79590700000000003</v>
      </c>
      <c r="H85" s="86">
        <v>0.73861900000000003</v>
      </c>
      <c r="I85" s="86">
        <v>0.691778</v>
      </c>
    </row>
    <row r="86" spans="1:9" x14ac:dyDescent="0.3">
      <c r="A86" s="114">
        <v>1730</v>
      </c>
      <c r="B86" s="86">
        <v>0.74152700000000005</v>
      </c>
      <c r="C86" s="86">
        <v>0.69651700000000005</v>
      </c>
      <c r="D86" s="43">
        <v>0.56922559580454302</v>
      </c>
      <c r="E86" s="117">
        <v>0.38247799999999998</v>
      </c>
      <c r="F86" s="86">
        <v>0.811554</v>
      </c>
      <c r="G86" s="86">
        <v>0.79627000000000003</v>
      </c>
      <c r="H86" s="86">
        <v>0.73924699999999999</v>
      </c>
      <c r="I86" s="86">
        <v>0.69234899999999999</v>
      </c>
    </row>
    <row r="87" spans="1:9" x14ac:dyDescent="0.3">
      <c r="A87" s="114">
        <v>1740</v>
      </c>
      <c r="B87" s="86">
        <v>0.74166799999999999</v>
      </c>
      <c r="C87" s="86">
        <v>0.69659000000000004</v>
      </c>
      <c r="D87" s="43">
        <v>0.57140580706581501</v>
      </c>
      <c r="E87" s="117">
        <v>0.38127100000000003</v>
      </c>
      <c r="F87" s="86">
        <v>0.81197900000000001</v>
      </c>
      <c r="G87" s="86">
        <v>0.79662500000000003</v>
      </c>
      <c r="H87" s="86">
        <v>0.73986700000000005</v>
      </c>
      <c r="I87" s="86">
        <v>0.69291100000000005</v>
      </c>
    </row>
    <row r="88" spans="1:9" x14ac:dyDescent="0.3">
      <c r="A88" s="114">
        <v>1750</v>
      </c>
      <c r="B88" s="86">
        <v>0.74180999999999997</v>
      </c>
      <c r="C88" s="86">
        <v>0.696662</v>
      </c>
      <c r="D88" s="43">
        <v>0.57358601832709299</v>
      </c>
      <c r="E88" s="117">
        <v>0.38006499999999999</v>
      </c>
      <c r="F88" s="86">
        <v>0.81238999999999995</v>
      </c>
      <c r="G88" s="86">
        <v>0.79697200000000001</v>
      </c>
      <c r="H88" s="86">
        <v>0.74048000000000003</v>
      </c>
      <c r="I88" s="86">
        <v>0.69346399999999997</v>
      </c>
    </row>
    <row r="89" spans="1:9" x14ac:dyDescent="0.3">
      <c r="A89" s="114">
        <v>1760</v>
      </c>
      <c r="B89" s="86">
        <v>0.74195100000000003</v>
      </c>
      <c r="C89" s="86">
        <v>0.69673499999999999</v>
      </c>
      <c r="D89" s="43">
        <v>0.575612361277128</v>
      </c>
      <c r="E89" s="117">
        <v>0.37885799999999997</v>
      </c>
      <c r="F89" s="86">
        <v>0.81278799999999995</v>
      </c>
      <c r="G89" s="86">
        <v>0.79730999999999996</v>
      </c>
      <c r="H89" s="86">
        <v>0.74108600000000002</v>
      </c>
      <c r="I89" s="86">
        <v>0.69400799999999996</v>
      </c>
    </row>
    <row r="90" spans="1:9" x14ac:dyDescent="0.3">
      <c r="A90" s="114">
        <v>1770</v>
      </c>
      <c r="B90" s="86">
        <v>0.742425</v>
      </c>
      <c r="C90" s="86">
        <v>0.69767500000000005</v>
      </c>
      <c r="D90" s="43">
        <v>0.57763870422716401</v>
      </c>
      <c r="E90" s="117">
        <v>0.381554</v>
      </c>
      <c r="F90" s="86">
        <v>0.81317200000000001</v>
      </c>
      <c r="G90" s="86">
        <v>0.79764100000000004</v>
      </c>
      <c r="H90" s="86">
        <v>0.74168500000000004</v>
      </c>
      <c r="I90" s="86">
        <v>0.69454400000000005</v>
      </c>
    </row>
    <row r="91" spans="1:9" x14ac:dyDescent="0.3">
      <c r="A91" s="114">
        <v>1780</v>
      </c>
      <c r="B91" s="86">
        <v>0.74289899999999998</v>
      </c>
      <c r="C91" s="86">
        <v>0.69861399999999996</v>
      </c>
      <c r="D91" s="43">
        <v>0.57953041577093301</v>
      </c>
      <c r="E91" s="117">
        <v>0.38424900000000001</v>
      </c>
      <c r="F91" s="86">
        <v>0.81354199999999999</v>
      </c>
      <c r="G91" s="86">
        <v>0.79796400000000001</v>
      </c>
      <c r="H91" s="86">
        <v>0.74227600000000005</v>
      </c>
      <c r="I91" s="86">
        <v>0.69507099999999999</v>
      </c>
    </row>
    <row r="92" spans="1:9" x14ac:dyDescent="0.3">
      <c r="A92" s="114">
        <v>1790</v>
      </c>
      <c r="B92" s="86">
        <v>0.74337299999999995</v>
      </c>
      <c r="C92" s="86">
        <v>0.69955400000000001</v>
      </c>
      <c r="D92" s="43">
        <v>0.581422127314703</v>
      </c>
      <c r="E92" s="117">
        <v>0.38694499999999998</v>
      </c>
      <c r="F92" s="86">
        <v>0.81389800000000001</v>
      </c>
      <c r="G92" s="86">
        <v>0.79827899999999996</v>
      </c>
      <c r="H92" s="86">
        <v>0.74285999999999996</v>
      </c>
      <c r="I92" s="86">
        <v>0.69558900000000001</v>
      </c>
    </row>
    <row r="93" spans="1:9" x14ac:dyDescent="0.3">
      <c r="A93" s="115">
        <v>1800</v>
      </c>
      <c r="B93" s="86">
        <v>0.74384700000000004</v>
      </c>
      <c r="C93" s="86">
        <v>0.70049399999999995</v>
      </c>
      <c r="D93" s="43">
        <v>0.58318732874415202</v>
      </c>
      <c r="E93" s="117">
        <v>0.38963999999999999</v>
      </c>
      <c r="F93" s="86">
        <v>0.81424099999999999</v>
      </c>
      <c r="G93" s="86">
        <v>0.79858499999999999</v>
      </c>
      <c r="H93" s="86">
        <v>0.74343700000000001</v>
      </c>
      <c r="I93" s="86">
        <v>0.69609799999999999</v>
      </c>
    </row>
    <row r="95" spans="1:9" x14ac:dyDescent="0.3">
      <c r="B95" s="43">
        <v>0.68963153012048195</v>
      </c>
      <c r="C95" s="43">
        <v>0.63583187951807196</v>
      </c>
      <c r="D95" s="43">
        <v>0.50039953528456504</v>
      </c>
      <c r="E95" s="43">
        <v>0.31465297590361502</v>
      </c>
      <c r="F95" s="43">
        <v>0.78493375903614404</v>
      </c>
      <c r="G95" s="43">
        <v>0.77708965060240898</v>
      </c>
      <c r="H95" s="43">
        <v>0.71178515662650599</v>
      </c>
      <c r="I95" s="43">
        <v>0.66552593975903596</v>
      </c>
    </row>
  </sheetData>
  <mergeCells count="4">
    <mergeCell ref="A1:P1"/>
    <mergeCell ref="B3:F3"/>
    <mergeCell ref="B9:E9"/>
    <mergeCell ref="F9:I9"/>
  </mergeCells>
  <pageMargins left="0.75" right="0.75" top="1" bottom="1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76"/>
  <sheetViews>
    <sheetView tabSelected="1" topLeftCell="M9" zoomScale="50" zoomScaleNormal="50" workbookViewId="0">
      <selection activeCell="B34" sqref="B34"/>
    </sheetView>
  </sheetViews>
  <sheetFormatPr defaultColWidth="11.19921875" defaultRowHeight="15.6" x14ac:dyDescent="0.3"/>
  <cols>
    <col min="2" max="2" width="12.19921875" customWidth="1"/>
    <col min="10" max="10" width="10.796875" customWidth="1"/>
    <col min="12" max="12" width="11.796875" customWidth="1"/>
    <col min="14" max="16" width="11" customWidth="1"/>
  </cols>
  <sheetData>
    <row r="1" spans="1:35" ht="19.8" x14ac:dyDescent="0.4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35" x14ac:dyDescent="0.3">
      <c r="B2" t="s">
        <v>19</v>
      </c>
    </row>
    <row r="3" spans="1:35" ht="15" customHeight="1" x14ac:dyDescent="0.3"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x14ac:dyDescent="0.3"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</row>
    <row r="5" spans="1:35" ht="46.8" x14ac:dyDescent="0.3">
      <c r="A5" s="29" t="s">
        <v>20</v>
      </c>
      <c r="B5" s="30" t="s">
        <v>21</v>
      </c>
      <c r="C5" s="31" t="s">
        <v>22</v>
      </c>
      <c r="D5" s="31" t="s">
        <v>23</v>
      </c>
      <c r="E5" s="32" t="s">
        <v>24</v>
      </c>
      <c r="F5" s="32" t="s">
        <v>25</v>
      </c>
      <c r="G5" s="32" t="s">
        <v>26</v>
      </c>
      <c r="H5" s="32" t="s">
        <v>27</v>
      </c>
      <c r="I5" s="33" t="s">
        <v>28</v>
      </c>
      <c r="J5" s="32" t="s">
        <v>29</v>
      </c>
      <c r="K5" s="30" t="s">
        <v>30</v>
      </c>
      <c r="L5" s="33" t="s">
        <v>31</v>
      </c>
      <c r="W5" s="34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</row>
    <row r="6" spans="1:35" ht="17.399999999999999" x14ac:dyDescent="0.35">
      <c r="A6" s="35">
        <v>700</v>
      </c>
      <c r="B6" s="36"/>
      <c r="C6" s="37"/>
      <c r="D6" s="37"/>
      <c r="E6" s="38"/>
      <c r="F6" s="38"/>
      <c r="G6" s="38"/>
      <c r="H6" s="38"/>
      <c r="I6" s="38"/>
      <c r="J6" s="39"/>
      <c r="K6" s="40">
        <f>Telescope!B41*'FE WFS'!D12</f>
        <v>0.63559122257233591</v>
      </c>
      <c r="L6" s="41"/>
      <c r="O6" s="11" t="s">
        <v>32</v>
      </c>
      <c r="P6" s="11"/>
      <c r="Q6" s="11"/>
      <c r="R6" s="11"/>
      <c r="S6" s="11"/>
      <c r="T6" s="34"/>
      <c r="W6" s="34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35" ht="15" customHeight="1" x14ac:dyDescent="0.3">
      <c r="A7" s="35">
        <v>710</v>
      </c>
      <c r="B7" s="36"/>
      <c r="C7" s="37"/>
      <c r="D7" s="37"/>
      <c r="E7" s="38"/>
      <c r="F7" s="38"/>
      <c r="G7" s="38"/>
      <c r="H7" s="38"/>
      <c r="I7" s="38"/>
      <c r="J7" s="39"/>
      <c r="K7" s="40">
        <f>Telescope!B42*'FE WFS'!D13</f>
        <v>0.62706286933632105</v>
      </c>
      <c r="L7" s="41"/>
      <c r="O7" s="42" t="s">
        <v>33</v>
      </c>
      <c r="P7" s="42" t="s">
        <v>34</v>
      </c>
      <c r="Q7" s="42" t="s">
        <v>35</v>
      </c>
      <c r="R7" s="42" t="s">
        <v>36</v>
      </c>
      <c r="S7" s="42" t="s">
        <v>37</v>
      </c>
      <c r="W7" s="34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</row>
    <row r="8" spans="1:35" x14ac:dyDescent="0.3">
      <c r="A8" s="35">
        <v>720</v>
      </c>
      <c r="B8" s="36"/>
      <c r="C8" s="37"/>
      <c r="D8" s="37"/>
      <c r="E8" s="38"/>
      <c r="F8" s="38"/>
      <c r="G8" s="38"/>
      <c r="H8" s="38"/>
      <c r="I8" s="38"/>
      <c r="J8" s="39"/>
      <c r="K8" s="40">
        <f>Telescope!B43*'FE WFS'!D14</f>
        <v>0.62083217689515779</v>
      </c>
      <c r="L8" s="41"/>
      <c r="O8" s="19" t="s">
        <v>38</v>
      </c>
      <c r="P8" s="43">
        <f>AVERAGE(B33:B115)</f>
        <v>8.4954580228446472E-2</v>
      </c>
      <c r="Q8" s="43">
        <f>AVERAGE(E31:E116)</f>
        <v>6.7593676181829654E-2</v>
      </c>
      <c r="R8" s="43">
        <f>AVERAGE(G31:G116)</f>
        <v>4.2592048118576115E-2</v>
      </c>
      <c r="S8" s="43">
        <f>AVERAGE(I31:I116)</f>
        <v>9.8131728418486386E-2</v>
      </c>
      <c r="W8" s="34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35" x14ac:dyDescent="0.3">
      <c r="A9" s="35">
        <v>730</v>
      </c>
      <c r="B9" s="36"/>
      <c r="C9" s="37"/>
      <c r="D9" s="37"/>
      <c r="E9" s="38"/>
      <c r="F9" s="38"/>
      <c r="G9" s="38"/>
      <c r="H9" s="38"/>
      <c r="I9" s="38"/>
      <c r="J9" s="39"/>
      <c r="K9" s="40">
        <f>Telescope!B44*'FE WFS'!D15</f>
        <v>0.61053135427074468</v>
      </c>
      <c r="L9" s="41"/>
      <c r="O9" s="19"/>
      <c r="P9" s="43"/>
      <c r="Q9" s="43"/>
      <c r="R9" s="43"/>
      <c r="S9" s="43"/>
      <c r="T9" s="43"/>
      <c r="W9" s="34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</row>
    <row r="10" spans="1:35" x14ac:dyDescent="0.3">
      <c r="A10" s="35">
        <v>740</v>
      </c>
      <c r="B10" s="36"/>
      <c r="C10" s="37"/>
      <c r="D10" s="37"/>
      <c r="E10" s="38"/>
      <c r="F10" s="38"/>
      <c r="G10" s="38"/>
      <c r="H10" s="38"/>
      <c r="I10" s="38"/>
      <c r="J10" s="39"/>
      <c r="K10" s="40">
        <f>Telescope!B45*'FE WFS'!D16</f>
        <v>0.59887708168669607</v>
      </c>
      <c r="L10" s="41"/>
      <c r="W10" s="34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35" x14ac:dyDescent="0.3">
      <c r="A11" s="35">
        <v>750</v>
      </c>
      <c r="B11" s="36"/>
      <c r="C11" s="37"/>
      <c r="D11" s="37"/>
      <c r="E11" s="38"/>
      <c r="F11" s="38"/>
      <c r="G11" s="38"/>
      <c r="H11" s="38"/>
      <c r="I11" s="38"/>
      <c r="J11" s="39"/>
      <c r="K11" s="40">
        <f>Telescope!B46*'FE WFS'!D17</f>
        <v>0.58740649227396813</v>
      </c>
      <c r="L11" s="41"/>
      <c r="W11" s="34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35" ht="17.399999999999999" x14ac:dyDescent="0.35">
      <c r="A12" s="35">
        <v>760</v>
      </c>
      <c r="B12" s="36"/>
      <c r="C12" s="37"/>
      <c r="D12" s="37"/>
      <c r="E12" s="38"/>
      <c r="F12" s="38"/>
      <c r="G12" s="38"/>
      <c r="H12" s="38"/>
      <c r="I12" s="38"/>
      <c r="J12" s="39"/>
      <c r="K12" s="40">
        <f>Telescope!B47*'FE WFS'!D18</f>
        <v>0.57500641682357856</v>
      </c>
      <c r="L12" s="41"/>
      <c r="O12" s="11" t="s">
        <v>39</v>
      </c>
      <c r="P12" s="11"/>
      <c r="Q12" s="11"/>
      <c r="R12" s="34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35" x14ac:dyDescent="0.3">
      <c r="A13" s="35">
        <v>770</v>
      </c>
      <c r="B13" s="36"/>
      <c r="C13" s="37"/>
      <c r="D13" s="37"/>
      <c r="E13" s="38"/>
      <c r="F13" s="38"/>
      <c r="G13" s="38"/>
      <c r="H13" s="38"/>
      <c r="I13" s="38"/>
      <c r="J13" s="39"/>
      <c r="K13" s="40">
        <f>Telescope!B48*'FE WFS'!D19</f>
        <v>0.56826325598009531</v>
      </c>
      <c r="L13" s="41"/>
      <c r="O13" s="42" t="s">
        <v>40</v>
      </c>
      <c r="P13" s="42" t="s">
        <v>41</v>
      </c>
      <c r="Q13" s="44" t="s">
        <v>42</v>
      </c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35" x14ac:dyDescent="0.3">
      <c r="A14" s="35">
        <v>780</v>
      </c>
      <c r="B14" s="36"/>
      <c r="C14" s="37"/>
      <c r="D14" s="37"/>
      <c r="E14" s="38"/>
      <c r="F14" s="38"/>
      <c r="G14" s="38"/>
      <c r="H14" s="38"/>
      <c r="I14" s="38"/>
      <c r="J14" s="39"/>
      <c r="K14" s="40">
        <f>Telescope!B49*'FE WFS'!D20</f>
        <v>0.55660744681207186</v>
      </c>
      <c r="L14" s="41"/>
      <c r="O14" t="s">
        <v>43</v>
      </c>
      <c r="P14" t="s">
        <v>44</v>
      </c>
      <c r="Q14" s="43">
        <f>AVERAGE(K6:K31)</f>
        <v>0.57760686815958207</v>
      </c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35" x14ac:dyDescent="0.3">
      <c r="A15" s="35">
        <v>790</v>
      </c>
      <c r="B15" s="36"/>
      <c r="C15" s="37"/>
      <c r="D15" s="37"/>
      <c r="E15" s="38"/>
      <c r="F15" s="38"/>
      <c r="G15" s="38"/>
      <c r="H15" s="38"/>
      <c r="I15" s="38"/>
      <c r="J15" s="39"/>
      <c r="K15" s="40">
        <f>Telescope!B50*'FE WFS'!D21</f>
        <v>0.55298164971631281</v>
      </c>
      <c r="L15" s="41"/>
      <c r="Q15" s="43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</row>
    <row r="16" spans="1:35" x14ac:dyDescent="0.3">
      <c r="A16" s="35">
        <v>800</v>
      </c>
      <c r="B16" s="36"/>
      <c r="C16" s="37"/>
      <c r="D16" s="37"/>
      <c r="E16" s="38"/>
      <c r="F16" s="38"/>
      <c r="G16" s="38"/>
      <c r="H16" s="38"/>
      <c r="I16" s="38"/>
      <c r="J16" s="39"/>
      <c r="K16" s="40">
        <f>Telescope!B51*'FE WFS'!D22</f>
        <v>0.54797506723950251</v>
      </c>
      <c r="L16" s="41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</row>
    <row r="17" spans="1:35" x14ac:dyDescent="0.3">
      <c r="A17" s="35">
        <v>810</v>
      </c>
      <c r="B17" s="36"/>
      <c r="C17" s="37"/>
      <c r="D17" s="37"/>
      <c r="E17" s="38"/>
      <c r="F17" s="38"/>
      <c r="G17" s="38"/>
      <c r="H17" s="38"/>
      <c r="I17" s="38"/>
      <c r="J17" s="39"/>
      <c r="K17" s="40">
        <f>Telescope!B52*'FE WFS'!D23</f>
        <v>0.54616376139858192</v>
      </c>
      <c r="L17" s="41"/>
      <c r="Q17" t="s">
        <v>19</v>
      </c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</row>
    <row r="18" spans="1:35" x14ac:dyDescent="0.3">
      <c r="A18" s="35">
        <v>820</v>
      </c>
      <c r="B18" s="36"/>
      <c r="C18" s="37"/>
      <c r="D18" s="37"/>
      <c r="E18" s="38"/>
      <c r="F18" s="38"/>
      <c r="G18" s="38"/>
      <c r="H18" s="38"/>
      <c r="I18" s="38"/>
      <c r="J18" s="39"/>
      <c r="K18" s="40">
        <f>Telescope!B53*'FE WFS'!D24</f>
        <v>0.54216152866099176</v>
      </c>
      <c r="L18" s="41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</row>
    <row r="19" spans="1:35" x14ac:dyDescent="0.3">
      <c r="A19" s="35">
        <v>830</v>
      </c>
      <c r="B19" s="36"/>
      <c r="C19" s="37"/>
      <c r="D19" s="37"/>
      <c r="E19" s="38"/>
      <c r="F19" s="38"/>
      <c r="G19" s="38"/>
      <c r="H19" s="38"/>
      <c r="I19" s="38"/>
      <c r="J19" s="39"/>
      <c r="K19" s="40">
        <f>Telescope!B54*'FE WFS'!D25</f>
        <v>0.54354920774743753</v>
      </c>
      <c r="L19" s="41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</row>
    <row r="20" spans="1:35" x14ac:dyDescent="0.3">
      <c r="A20" s="35">
        <v>840</v>
      </c>
      <c r="B20" s="36"/>
      <c r="C20" s="37"/>
      <c r="D20" s="37"/>
      <c r="E20" s="38"/>
      <c r="F20" s="38"/>
      <c r="G20" s="38"/>
      <c r="H20" s="38"/>
      <c r="I20" s="38"/>
      <c r="J20" s="39"/>
      <c r="K20" s="40">
        <f>Telescope!B55*'FE WFS'!D26</f>
        <v>0.5438136799676232</v>
      </c>
      <c r="L20" s="41"/>
    </row>
    <row r="21" spans="1:35" x14ac:dyDescent="0.3">
      <c r="A21" s="35">
        <v>850</v>
      </c>
      <c r="B21" s="36"/>
      <c r="C21" s="37"/>
      <c r="D21" s="37"/>
      <c r="E21" s="38"/>
      <c r="F21" s="38"/>
      <c r="G21" s="38"/>
      <c r="H21" s="38"/>
      <c r="I21" s="38"/>
      <c r="J21" s="39"/>
      <c r="K21" s="40">
        <f>Telescope!B56*'FE WFS'!D27</f>
        <v>0.54778641092014557</v>
      </c>
      <c r="L21" s="41"/>
    </row>
    <row r="22" spans="1:35" x14ac:dyDescent="0.3">
      <c r="A22" s="35">
        <v>860</v>
      </c>
      <c r="B22" s="36"/>
      <c r="C22" s="37"/>
      <c r="D22" s="37"/>
      <c r="E22" s="38"/>
      <c r="F22" s="38"/>
      <c r="G22" s="38"/>
      <c r="H22" s="38"/>
      <c r="I22" s="38"/>
      <c r="J22" s="39"/>
      <c r="K22" s="40">
        <f>Telescope!B57*'FE WFS'!D28</f>
        <v>0.55317152829044913</v>
      </c>
      <c r="L22" s="41"/>
    </row>
    <row r="23" spans="1:35" x14ac:dyDescent="0.3">
      <c r="A23" s="35">
        <v>870</v>
      </c>
      <c r="B23" s="36"/>
      <c r="C23" s="37"/>
      <c r="D23" s="37"/>
      <c r="E23" s="38"/>
      <c r="F23" s="38"/>
      <c r="G23" s="38"/>
      <c r="H23" s="38"/>
      <c r="I23" s="38"/>
      <c r="J23" s="39"/>
      <c r="K23" s="40">
        <f>Telescope!B58*'FE WFS'!D29</f>
        <v>0.5590841604766601</v>
      </c>
      <c r="L23" s="41"/>
    </row>
    <row r="24" spans="1:35" x14ac:dyDescent="0.3">
      <c r="A24" s="35">
        <v>880</v>
      </c>
      <c r="B24" s="36"/>
      <c r="C24" s="37"/>
      <c r="D24" s="37"/>
      <c r="E24" s="38"/>
      <c r="F24" s="38"/>
      <c r="G24" s="38"/>
      <c r="H24" s="38"/>
      <c r="I24" s="38"/>
      <c r="J24" s="39"/>
      <c r="K24" s="40">
        <f>Telescope!B59*'FE WFS'!D30</f>
        <v>0.56394075610090244</v>
      </c>
      <c r="L24" s="41"/>
    </row>
    <row r="25" spans="1:35" x14ac:dyDescent="0.3">
      <c r="A25" s="35">
        <v>890</v>
      </c>
      <c r="B25" s="36"/>
      <c r="C25" s="37"/>
      <c r="D25" s="37"/>
      <c r="E25" s="38"/>
      <c r="F25" s="38"/>
      <c r="G25" s="38"/>
      <c r="H25" s="38"/>
      <c r="I25" s="38"/>
      <c r="J25" s="39"/>
      <c r="K25" s="40">
        <f>Telescope!B60*'FE WFS'!D31</f>
        <v>0.57091318001024804</v>
      </c>
      <c r="L25" s="41"/>
    </row>
    <row r="26" spans="1:35" x14ac:dyDescent="0.3">
      <c r="A26" s="35">
        <v>900</v>
      </c>
      <c r="B26" s="36"/>
      <c r="C26" s="37"/>
      <c r="D26" s="37"/>
      <c r="E26" s="38"/>
      <c r="F26" s="38"/>
      <c r="G26" s="38"/>
      <c r="H26" s="38"/>
      <c r="I26" s="38"/>
      <c r="J26" s="39"/>
      <c r="K26" s="40">
        <f>Telescope!B61*'FE WFS'!D32</f>
        <v>0.57642835068846832</v>
      </c>
      <c r="L26" s="41"/>
    </row>
    <row r="27" spans="1:35" x14ac:dyDescent="0.3">
      <c r="A27" s="35">
        <v>910</v>
      </c>
      <c r="B27" s="36"/>
      <c r="C27" s="37"/>
      <c r="D27" s="37"/>
      <c r="E27" s="38"/>
      <c r="F27" s="38"/>
      <c r="G27" s="38"/>
      <c r="H27" s="38"/>
      <c r="I27" s="38"/>
      <c r="J27" s="39"/>
      <c r="K27" s="40">
        <f>Telescope!B62*'FE WFS'!D33</f>
        <v>0.58549283852846756</v>
      </c>
      <c r="L27" s="41"/>
    </row>
    <row r="28" spans="1:35" x14ac:dyDescent="0.3">
      <c r="A28" s="35">
        <v>920</v>
      </c>
      <c r="B28" s="36"/>
      <c r="C28" s="37"/>
      <c r="D28" s="37"/>
      <c r="E28" s="38"/>
      <c r="F28" s="38"/>
      <c r="G28" s="38"/>
      <c r="H28" s="38"/>
      <c r="I28" s="38"/>
      <c r="J28" s="39"/>
      <c r="K28" s="40">
        <f>Telescope!B63*'FE WFS'!D34</f>
        <v>0.59373358972376999</v>
      </c>
      <c r="L28" s="41"/>
    </row>
    <row r="29" spans="1:35" x14ac:dyDescent="0.3">
      <c r="A29" s="35">
        <v>930</v>
      </c>
      <c r="B29" s="36"/>
      <c r="C29" s="37"/>
      <c r="D29" s="37"/>
      <c r="E29" s="38"/>
      <c r="F29" s="38"/>
      <c r="G29" s="38"/>
      <c r="H29" s="38"/>
      <c r="I29" s="38"/>
      <c r="J29" s="39"/>
      <c r="K29" s="40">
        <f>Telescope!B64*'FE WFS'!D35</f>
        <v>0.60166983140968189</v>
      </c>
      <c r="L29" s="41"/>
    </row>
    <row r="30" spans="1:35" x14ac:dyDescent="0.3">
      <c r="A30" s="35">
        <v>940</v>
      </c>
      <c r="B30" s="36"/>
      <c r="C30" s="37"/>
      <c r="D30" s="37"/>
      <c r="E30" s="38"/>
      <c r="F30" s="38"/>
      <c r="G30" s="38"/>
      <c r="H30" s="38"/>
      <c r="I30" s="38"/>
      <c r="J30" s="39"/>
      <c r="K30" s="40">
        <f>Telescope!B65*'FE WFS'!D36</f>
        <v>0.60759180388964051</v>
      </c>
      <c r="L30" s="41"/>
      <c r="AA30" s="45"/>
    </row>
    <row r="31" spans="1:35" x14ac:dyDescent="0.3">
      <c r="A31" s="35">
        <v>950</v>
      </c>
      <c r="B31" s="36"/>
      <c r="C31" s="37"/>
      <c r="D31" s="37"/>
      <c r="E31" s="38"/>
      <c r="F31" s="38"/>
      <c r="G31" s="38"/>
      <c r="H31" s="38"/>
      <c r="I31" s="38"/>
      <c r="J31" s="39"/>
      <c r="K31" s="40">
        <f>Telescope!B66*'FE WFS'!D37</f>
        <v>0.60114291072928172</v>
      </c>
      <c r="L31" s="41"/>
    </row>
    <row r="32" spans="1:35" x14ac:dyDescent="0.3">
      <c r="A32" s="46">
        <v>960</v>
      </c>
      <c r="B32" s="38"/>
      <c r="C32" s="37"/>
      <c r="D32" s="37"/>
      <c r="E32" s="38"/>
      <c r="F32" s="38"/>
      <c r="G32" s="38"/>
      <c r="H32" s="38"/>
      <c r="I32" s="38"/>
      <c r="J32" s="38"/>
      <c r="K32" s="47"/>
      <c r="L32" s="48"/>
    </row>
    <row r="33" spans="1:12" x14ac:dyDescent="0.3">
      <c r="A33" s="49">
        <v>970</v>
      </c>
      <c r="B33" s="50"/>
      <c r="C33" s="51"/>
      <c r="D33" s="51"/>
      <c r="E33" s="50"/>
      <c r="F33" s="50"/>
      <c r="G33" s="50"/>
      <c r="H33" s="50"/>
      <c r="I33" s="50"/>
      <c r="J33" s="50"/>
      <c r="K33" s="38"/>
      <c r="L33" s="52"/>
    </row>
    <row r="34" spans="1:12" x14ac:dyDescent="0.3">
      <c r="A34" s="35">
        <v>980</v>
      </c>
      <c r="B34" s="53">
        <f>Telescope!B69*'FE YJH'!D11*'Coupling 0.9"'!C11*BE!B18*'FL HA'!I12*H4RG!B18</f>
        <v>3.9727597819097599E-2</v>
      </c>
      <c r="C34" s="54">
        <f>'FE YJH'!D11*'Coupling 0.9"'!C11*BE!B19*'FL HA'!I11*H4RG!B18</f>
        <v>5.1175471656943548E-2</v>
      </c>
      <c r="D34" s="54">
        <f>Table6[[#This Row],[NIRPS + TEL Imag=10]]*Atm.!B65</f>
        <v>3.9095929013773949E-2</v>
      </c>
      <c r="E34" s="40">
        <f>Telescope!B69*'FE YJH'!D11*'Coupling 0.9"'!D11*BE!B19*'FL HA'!I11*H4RG!B18</f>
        <v>2.9447720183471752E-2</v>
      </c>
      <c r="F34" s="40">
        <f>'FE YJH'!D11*'Coupling 0.9"'!D11*BE!B19*'FL HA'!I11*H4RG!B18</f>
        <v>3.7546290810333477E-2</v>
      </c>
      <c r="G34" s="40">
        <f>Telescope!B69*'FE YJH'!D11*'Coupling 0.9"'!E11*BE!B19*'FL HA'!I11*H4RG!B18</f>
        <v>1.7879171220802195E-2</v>
      </c>
      <c r="H34" s="40">
        <f>'FE YJH'!D12*'Coupling 0.9"'!E11*BE!B19*'FL HA'!I11*H4RG!B18</f>
        <v>2.3071922846807306E-2</v>
      </c>
      <c r="I34" s="55">
        <f>Telescope!B69*'Coupling 0.9"'!G11*'FE YJH'!D12*'FL HE'!I11*BE!B19*H4RG!B18</f>
        <v>5.5690076972762681E-2</v>
      </c>
      <c r="J34" s="40">
        <f>Telescope!B69*'FE YJH'!D12*'FL HA'!I11*BE!B19*H4RG!B18</f>
        <v>7.8058356090211473E-2</v>
      </c>
      <c r="K34" s="56"/>
      <c r="L34" s="55">
        <f>Telescope!B69*'FE YJH'!D11</f>
        <v>0.63526596096903976</v>
      </c>
    </row>
    <row r="35" spans="1:12" x14ac:dyDescent="0.3">
      <c r="A35" s="35">
        <v>990</v>
      </c>
      <c r="B35" s="53">
        <f>Telescope!B70*'FE YJH'!D12*'Coupling 0.9"'!C12*BE!B19*'FL HA'!I13*H4RG!B19</f>
        <v>4.1345434180291817E-2</v>
      </c>
      <c r="C35" s="54">
        <f>'FE YJH'!D12*'Coupling 0.9"'!C12*BE!B20*'FL HA'!I12*H4RG!B19</f>
        <v>5.2879113389965739E-2</v>
      </c>
      <c r="D35" s="54">
        <f>Table6[[#This Row],[NIRPS + TEL Imag=10]]*Atm.!B66</f>
        <v>4.0898903491144667E-2</v>
      </c>
      <c r="E35" s="40">
        <f>Telescope!B70*'FE YJH'!D12*'Coupling 0.9"'!D12*BE!B20*'FL HA'!I12*H4RG!B19</f>
        <v>3.0900117849157409E-2</v>
      </c>
      <c r="F35" s="40">
        <f>'FE YJH'!D12*'Coupling 0.9"'!D12*BE!B20*'FL HA'!I12*H4RG!B19</f>
        <v>3.9063618714133941E-2</v>
      </c>
      <c r="G35" s="40">
        <f>Telescope!B70*'FE YJH'!D12*'Coupling 0.9"'!E12*BE!B20*'FL HA'!I12*H4RG!B19</f>
        <v>1.8565068313273848E-2</v>
      </c>
      <c r="H35" s="40">
        <f>'FE YJH'!D13*'Coupling 0.9"'!E12*BE!B20*'FL HA'!I12*H4RG!B19</f>
        <v>2.3446657371128783E-2</v>
      </c>
      <c r="I35" s="55">
        <f>Telescope!B70*'Coupling 0.9"'!G12*'FE YJH'!D13*'FL HE'!I12*BE!B20*H4RG!B19</f>
        <v>5.6972698072507731E-2</v>
      </c>
      <c r="J35" s="40">
        <f>Telescope!B70*'FE YJH'!D13*'FL HA'!I12*BE!B20*H4RG!B19</f>
        <v>7.974195851465625E-2</v>
      </c>
      <c r="K35" s="56"/>
      <c r="L35" s="55">
        <f>Telescope!B70*'FE YJH'!D12</f>
        <v>0.64845472068359622</v>
      </c>
    </row>
    <row r="36" spans="1:12" x14ac:dyDescent="0.3">
      <c r="A36" s="35">
        <v>1000</v>
      </c>
      <c r="B36" s="53">
        <f>Telescope!B71*'FE YJH'!D13*'Coupling 0.9"'!C13*BE!B20*'FL HA'!I14*H4RG!B20</f>
        <v>4.2493467934276649E-2</v>
      </c>
      <c r="C36" s="54">
        <f>'FE YJH'!D13*'Coupling 0.9"'!C13*BE!B21*'FL HA'!I13*H4RG!B20</f>
        <v>5.4247951052071822E-2</v>
      </c>
      <c r="D36" s="54">
        <f>Table6[[#This Row],[NIRPS + TEL Imag=10]]*Atm.!B67</f>
        <v>4.2145021497215579E-2</v>
      </c>
      <c r="E36" s="40">
        <f>Telescope!B71*'FE YJH'!D13*'Coupling 0.9"'!D13*BE!B21*'FL HA'!I13*H4RG!B20</f>
        <v>3.1716506693229576E-2</v>
      </c>
      <c r="F36" s="40">
        <f>'FE YJH'!D13*'Coupling 0.9"'!D13*BE!B21*'FL HA'!I13*H4RG!B20</f>
        <v>3.9788414199603744E-2</v>
      </c>
      <c r="G36" s="40">
        <f>Telescope!B71*'FE YJH'!D13*'Coupling 0.9"'!E13*BE!B21*'FL HA'!I13*H4RG!B20</f>
        <v>1.9123787943350685E-2</v>
      </c>
      <c r="H36" s="40">
        <f>'FE YJH'!D14*'Coupling 0.9"'!E13*BE!B21*'FL HA'!I13*H4RG!B20</f>
        <v>2.4048890555068928E-2</v>
      </c>
      <c r="I36" s="55">
        <f>Telescope!B71*'Coupling 0.9"'!G13*'FE YJH'!D14*'FL HE'!I13*BE!B21*H4RG!B20</f>
        <v>5.8777681737938646E-2</v>
      </c>
      <c r="J36" s="40">
        <f>Telescope!B71*'FE YJH'!D14*'FL HA'!I13*BE!B21*H4RG!B20</f>
        <v>8.2151587042998825E-2</v>
      </c>
      <c r="K36" s="41"/>
      <c r="L36" s="55">
        <f>Telescope!B71*'FE YJH'!D13</f>
        <v>0.65281895922452271</v>
      </c>
    </row>
    <row r="37" spans="1:12" x14ac:dyDescent="0.3">
      <c r="A37" s="35">
        <v>1010</v>
      </c>
      <c r="B37" s="53">
        <f>Telescope!B72*'FE YJH'!D14*'Coupling 0.9"'!C14*BE!B21*'FL HA'!I15*H4RG!B21</f>
        <v>4.4061028571588598E-2</v>
      </c>
      <c r="C37" s="54">
        <f>'FE YJH'!D14*'Coupling 0.9"'!C14*BE!B22*'FL HA'!I14*H4RG!B21</f>
        <v>5.606110093102095E-2</v>
      </c>
      <c r="D37" s="54">
        <f>Table6[[#This Row],[NIRPS + TEL Imag=10]]*Atm.!B68</f>
        <v>4.3726164754444526E-2</v>
      </c>
      <c r="E37" s="40">
        <f>Telescope!B72*'FE YJH'!D14*'Coupling 0.9"'!D14*BE!B22*'FL HA'!I14*H4RG!B21</f>
        <v>3.2782769527066616E-2</v>
      </c>
      <c r="F37" s="40">
        <f>'FE YJH'!D14*'Coupling 0.9"'!D14*BE!B22*'FL HA'!I14*H4RG!B21</f>
        <v>4.0826325173662366E-2</v>
      </c>
      <c r="G37" s="40">
        <f>Telescope!B72*'FE YJH'!D14*'Coupling 0.9"'!E14*BE!B22*'FL HA'!I14*H4RG!B21</f>
        <v>1.983726237458544E-2</v>
      </c>
      <c r="H37" s="40">
        <f>'FE YJH'!D15*'Coupling 0.9"'!E14*BE!B22*'FL HA'!I14*H4RG!B21</f>
        <v>2.4765487647200015E-2</v>
      </c>
      <c r="I37" s="55">
        <f>Telescope!B72*'Coupling 0.9"'!G14*'FE YJH'!D15*'FL HE'!I14*BE!B22*H4RG!B21</f>
        <v>6.0859739436490645E-2</v>
      </c>
      <c r="J37" s="40">
        <f>Telescope!B72*'FE YJH'!D15*'FL HA'!I14*BE!B22*H4RG!B21</f>
        <v>8.4942100012784072E-2</v>
      </c>
      <c r="K37" s="41"/>
      <c r="L37" s="55">
        <f>Telescope!B72*'FE YJH'!D14</f>
        <v>0.65920309163471913</v>
      </c>
    </row>
    <row r="38" spans="1:12" x14ac:dyDescent="0.3">
      <c r="A38" s="35">
        <v>1020</v>
      </c>
      <c r="B38" s="53">
        <f>Telescope!B73*'FE YJH'!D15*'Coupling 0.9"'!C15*BE!B22*'FL HA'!I16*H4RG!B22</f>
        <v>4.594935138356171E-2</v>
      </c>
      <c r="C38" s="54">
        <f>'FE YJH'!D15*'Coupling 0.9"'!C15*BE!B23*'FL HA'!I15*H4RG!B22</f>
        <v>5.8272292012057414E-2</v>
      </c>
      <c r="D38" s="54">
        <f>Table6[[#This Row],[NIRPS + TEL Imag=10]]*Atm.!B69</f>
        <v>4.5131452928934307E-2</v>
      </c>
      <c r="E38" s="40">
        <f>Telescope!B73*'FE YJH'!D15*'Coupling 0.9"'!D15*BE!B23*'FL HA'!I15*H4RG!B22</f>
        <v>3.4446425972573379E-2</v>
      </c>
      <c r="F38" s="40">
        <f>'FE YJH'!D15*'Coupling 0.9"'!D15*BE!B23*'FL HA'!I15*H4RG!B22</f>
        <v>4.2603320935634813E-2</v>
      </c>
      <c r="G38" s="40">
        <f>Telescope!B73*'FE YJH'!D15*'Coupling 0.9"'!E15*BE!B23*'FL HA'!I15*H4RG!B22</f>
        <v>2.0896248189173256E-2</v>
      </c>
      <c r="H38" s="40">
        <f>'FE YJH'!D16*'Coupling 0.9"'!E15*BE!B23*'FL HA'!I15*H4RG!B22</f>
        <v>2.5958281326868442E-2</v>
      </c>
      <c r="I38" s="55">
        <f>Telescope!B73*'Coupling 0.9"'!G15*'FE YJH'!D16*'FL HE'!I15*BE!B23*H4RG!B22</f>
        <v>6.3338677368484864E-2</v>
      </c>
      <c r="J38" s="40">
        <f>Telescope!B73*'FE YJH'!D16*'FL HA'!I15*BE!B23*H4RG!B22</f>
        <v>8.8278739494024719E-2</v>
      </c>
      <c r="K38" s="41"/>
      <c r="L38" s="55">
        <f>Telescope!B73*'FE YJH'!D15</f>
        <v>0.66540352322061502</v>
      </c>
    </row>
    <row r="39" spans="1:12" x14ac:dyDescent="0.3">
      <c r="A39" s="35">
        <v>1030</v>
      </c>
      <c r="B39" s="53">
        <f>Telescope!B74*'FE YJH'!D16*'Coupling 0.9"'!C16*BE!B23*'FL HA'!I17*H4RG!B23</f>
        <v>4.817772897767042E-2</v>
      </c>
      <c r="C39" s="54">
        <f>'FE YJH'!D16*'Coupling 0.9"'!C16*BE!B24*'FL HA'!I16*H4RG!B23</f>
        <v>6.093623441886404E-2</v>
      </c>
      <c r="D39" s="54">
        <f>Table6[[#This Row],[NIRPS + TEL Imag=10]]*Atm.!B70</f>
        <v>4.7874209285111095E-2</v>
      </c>
      <c r="E39" s="40">
        <f>Telescope!B74*'FE YJH'!D16*'Coupling 0.9"'!D16*BE!B24*'FL HA'!I16*H4RG!B23</f>
        <v>3.6407248222778535E-2</v>
      </c>
      <c r="F39" s="40">
        <f>'FE YJH'!D16*'Coupling 0.9"'!D16*BE!B24*'FL HA'!I16*H4RG!B23</f>
        <v>4.4722100865673013E-2</v>
      </c>
      <c r="G39" s="40">
        <f>Telescope!B74*'FE YJH'!D16*'Coupling 0.9"'!E16*BE!B24*'FL HA'!I16*H4RG!B23</f>
        <v>2.2139514815713877E-2</v>
      </c>
      <c r="H39" s="40">
        <f>'FE YJH'!D17*'Coupling 0.9"'!E16*BE!B24*'FL HA'!I16*H4RG!B23</f>
        <v>2.7270053272544677E-2</v>
      </c>
      <c r="I39" s="55">
        <f>Telescope!B74*'Coupling 0.9"'!G16*'FE YJH'!D17*'FL HE'!I16*BE!B24*H4RG!B23</f>
        <v>6.6077839838147467E-2</v>
      </c>
      <c r="J39" s="40">
        <f>Telescope!B74*'FE YJH'!D17*'FL HA'!I16*BE!B24*H4RG!B23</f>
        <v>9.1969360063402783E-2</v>
      </c>
      <c r="K39" s="41"/>
      <c r="L39" s="55">
        <f>Telescope!B74*'FE YJH'!D16</f>
        <v>0.67291215183020847</v>
      </c>
    </row>
    <row r="40" spans="1:12" x14ac:dyDescent="0.3">
      <c r="A40" s="35">
        <v>1040</v>
      </c>
      <c r="B40" s="53">
        <f>Telescope!B75*'FE YJH'!D17*'Coupling 0.9"'!C17*BE!B24*'FL HA'!I18*H4RG!B24</f>
        <v>5.0609834653728869E-2</v>
      </c>
      <c r="C40" s="54">
        <f>'FE YJH'!D17*'Coupling 0.9"'!C17*BE!B25*'FL HA'!I17*H4RG!B24</f>
        <v>6.3711700788991535E-2</v>
      </c>
      <c r="D40" s="54">
        <f>Table6[[#This Row],[NIRPS + TEL Imag=10]]*Atm.!B71</f>
        <v>5.0275809745014256E-2</v>
      </c>
      <c r="E40" s="40">
        <f>Telescope!B75*'FE YJH'!D17*'Coupling 0.9"'!D17*BE!B25*'FL HA'!I17*H4RG!B24</f>
        <v>3.8433220545683086E-2</v>
      </c>
      <c r="F40" s="40">
        <f>'FE YJH'!D17*'Coupling 0.9"'!D17*BE!B25*'FL HA'!I17*H4RG!B24</f>
        <v>4.6914154452626262E-2</v>
      </c>
      <c r="G40" s="40">
        <f>Telescope!B75*'FE YJH'!D17*'Coupling 0.9"'!E17*BE!B25*'FL HA'!I17*H4RG!B24</f>
        <v>2.3437210170521614E-2</v>
      </c>
      <c r="H40" s="40">
        <f>'FE YJH'!D18*'Coupling 0.9"'!E17*BE!B25*'FL HA'!I17*H4RG!B24</f>
        <v>2.8658648914787317E-2</v>
      </c>
      <c r="I40" s="55">
        <f>Telescope!B75*'Coupling 0.9"'!G17*'FE YJH'!D18*'FL HE'!I17*BE!B25*H4RG!B24</f>
        <v>6.8939526038940296E-2</v>
      </c>
      <c r="J40" s="40">
        <f>Telescope!B75*'FE YJH'!D18*'FL HA'!I17*BE!B25*H4RG!B24</f>
        <v>9.5820979582057528E-2</v>
      </c>
      <c r="K40" s="41"/>
      <c r="L40" s="55">
        <f>Telescope!B75*'FE YJH'!D17</f>
        <v>0.679014647842616</v>
      </c>
    </row>
    <row r="41" spans="1:12" x14ac:dyDescent="0.3">
      <c r="A41" s="35">
        <v>1050</v>
      </c>
      <c r="B41" s="53">
        <f>Telescope!B76*'FE YJH'!D18*'Coupling 0.9"'!C18*BE!B25*'FL HA'!I19*H4RG!B25</f>
        <v>5.3153798657064849E-2</v>
      </c>
      <c r="C41" s="54">
        <f>'FE YJH'!D18*'Coupling 0.9"'!C18*BE!B26*'FL HA'!I18*H4RG!B25</f>
        <v>6.6540363830581831E-2</v>
      </c>
      <c r="D41" s="54">
        <f>Table6[[#This Row],[NIRPS + TEL Imag=10]]*Atm.!B72</f>
        <v>5.2728568267808328E-2</v>
      </c>
      <c r="E41" s="40">
        <f>Telescope!B76*'FE YJH'!D18*'Coupling 0.9"'!D18*BE!B26*'FL HA'!I18*H4RG!B25</f>
        <v>4.0495524548956496E-2</v>
      </c>
      <c r="F41" s="40">
        <f>'FE YJH'!D18*'Coupling 0.9"'!D18*BE!B26*'FL HA'!I18*H4RG!B25</f>
        <v>4.9156289415005459E-2</v>
      </c>
      <c r="G41" s="40">
        <f>Telescope!B76*'FE YJH'!D18*'Coupling 0.9"'!E18*BE!B26*'FL HA'!I18*H4RG!B25</f>
        <v>2.4762498242449322E-2</v>
      </c>
      <c r="H41" s="40">
        <f>'FE YJH'!D19*'Coupling 0.9"'!E18*BE!B26*'FL HA'!I18*H4RG!B25</f>
        <v>3.0114085773957293E-2</v>
      </c>
      <c r="I41" s="55">
        <f>Telescope!B76*'Coupling 0.9"'!G18*'FE YJH'!D19*'FL HE'!I18*BE!B26*H4RG!B25</f>
        <v>7.1878778831807558E-2</v>
      </c>
      <c r="J41" s="40">
        <f>Telescope!B76*'FE YJH'!D19*'FL HA'!I18*BE!B26*H4RG!B25</f>
        <v>9.9770906013006089E-2</v>
      </c>
      <c r="K41" s="41"/>
      <c r="L41" s="55">
        <f>Telescope!B76*'FE YJH'!D18</f>
        <v>0.68400122106130301</v>
      </c>
    </row>
    <row r="42" spans="1:12" x14ac:dyDescent="0.3">
      <c r="A42" s="35">
        <v>1060</v>
      </c>
      <c r="B42" s="53">
        <f>Telescope!B77*'FE YJH'!D19*'Coupling 0.9"'!C19*BE!B26*'FL HA'!I20*H4RG!B26</f>
        <v>5.5786987239162734E-2</v>
      </c>
      <c r="C42" s="54">
        <f>'FE YJH'!D19*'Coupling 0.9"'!C19*BE!B27*'FL HA'!I19*H4RG!B26</f>
        <v>6.946499345588153E-2</v>
      </c>
      <c r="D42" s="54">
        <f>Table6[[#This Row],[NIRPS + TEL Imag=10]]*Atm.!B73</f>
        <v>5.5017126815262288E-2</v>
      </c>
      <c r="E42" s="40">
        <f>Telescope!B77*'FE YJH'!D19*'Coupling 0.9"'!D19*BE!B27*'FL HA'!I19*H4RG!B26</f>
        <v>4.2576363324611483E-2</v>
      </c>
      <c r="F42" s="40">
        <f>'FE YJH'!D19*'Coupling 0.9"'!D19*BE!B27*'FL HA'!I19*H4RG!B26</f>
        <v>5.1430580580393868E-2</v>
      </c>
      <c r="G42" s="40">
        <f>Telescope!B77*'FE YJH'!D19*'Coupling 0.9"'!E19*BE!B27*'FL HA'!I19*H4RG!B26</f>
        <v>2.6129410327714462E-2</v>
      </c>
      <c r="H42" s="40">
        <f>'FE YJH'!D20*'Coupling 0.9"'!E19*BE!B27*'FL HA'!I19*H4RG!B26</f>
        <v>3.1027283448193423E-2</v>
      </c>
      <c r="I42" s="55">
        <f>Telescope!B77*'Coupling 0.9"'!G19*'FE YJH'!D20*'FL HE'!I19*BE!B27*H4RG!B26</f>
        <v>7.3447420422874762E-2</v>
      </c>
      <c r="J42" s="40">
        <f>Telescope!B77*'FE YJH'!D20*'FL HA'!I19*BE!B27*H4RG!B26</f>
        <v>0.10181130800541788</v>
      </c>
      <c r="K42" s="41"/>
      <c r="L42" s="55">
        <f>Telescope!B77*'FE YJH'!D19</f>
        <v>0.68861937632747749</v>
      </c>
    </row>
    <row r="43" spans="1:12" x14ac:dyDescent="0.3">
      <c r="A43" s="35">
        <v>1070</v>
      </c>
      <c r="B43" s="53">
        <f>Telescope!B78*'FE YJH'!D20*'Coupling 0.9"'!C20*BE!B27*'FL HA'!I21*H4RG!B27</f>
        <v>5.7321592597189115E-2</v>
      </c>
      <c r="C43" s="54">
        <f>'FE YJH'!D20*'Coupling 0.9"'!C20*BE!B28*'FL HA'!I20*H4RG!B27</f>
        <v>7.0738504837007471E-2</v>
      </c>
      <c r="D43" s="54">
        <f>Table6[[#This Row],[NIRPS + TEL Imag=10]]*Atm.!B74</f>
        <v>5.671398371565891E-2</v>
      </c>
      <c r="E43" s="40">
        <f>Telescope!B78*'FE YJH'!D20*'Coupling 0.9"'!D20*BE!B28*'FL HA'!I20*H4RG!B27</f>
        <v>4.3746618043494674E-2</v>
      </c>
      <c r="F43" s="40">
        <f>'FE YJH'!D20*'Coupling 0.9"'!D20*BE!B28*'FL HA'!I20*H4RG!B27</f>
        <v>5.2581571620810917E-2</v>
      </c>
      <c r="G43" s="40">
        <f>Telescope!B78*'FE YJH'!D20*'Coupling 0.9"'!E20*BE!B28*'FL HA'!I20*H4RG!B27</f>
        <v>2.6838613144286452E-2</v>
      </c>
      <c r="H43" s="40">
        <f>'FE YJH'!D21*'Coupling 0.9"'!E20*BE!B28*'FL HA'!I20*H4RG!B27</f>
        <v>3.2958056056769838E-2</v>
      </c>
      <c r="I43" s="55">
        <f>Telescope!B78*'Coupling 0.9"'!G20*'FE YJH'!D21*'FL HE'!I20*BE!B28*H4RG!B27</f>
        <v>7.7697210483547732E-2</v>
      </c>
      <c r="J43" s="40">
        <f>Telescope!B78*'FE YJH'!D21*'FL HA'!I20*BE!B28*H4RG!B27</f>
        <v>0.10755892499656601</v>
      </c>
      <c r="K43" s="41"/>
      <c r="L43" s="55">
        <f>Telescope!B78*'FE YJH'!D20</f>
        <v>0.68030600512443362</v>
      </c>
    </row>
    <row r="44" spans="1:12" x14ac:dyDescent="0.3">
      <c r="A44" s="35">
        <v>1080</v>
      </c>
      <c r="B44" s="53">
        <f>Telescope!B79*'FE YJH'!D21*'Coupling 0.9"'!C21*BE!B28*'FL HA'!I22*H4RG!B28</f>
        <v>6.0985715355200233E-2</v>
      </c>
      <c r="C44" s="54">
        <f>'FE YJH'!D21*'Coupling 0.9"'!C21*BE!B29*'FL HA'!I21*H4RG!B28</f>
        <v>7.4509670336296241E-2</v>
      </c>
      <c r="D44" s="54">
        <f>Table6[[#This Row],[NIRPS + TEL Imag=10]]*Atm.!B75</f>
        <v>6.038805534471927E-2</v>
      </c>
      <c r="E44" s="40">
        <f>Telescope!B79*'FE YJH'!D21*'Coupling 0.9"'!D21*BE!B29*'FL HA'!I21*H4RG!B28</f>
        <v>4.6355427127983607E-2</v>
      </c>
      <c r="F44" s="40">
        <f>'FE YJH'!D21*'Coupling 0.9"'!D21*BE!B29*'FL HA'!I21*H4RG!B28</f>
        <v>5.542354593150961E-2</v>
      </c>
      <c r="G44" s="40">
        <f>Telescope!B79*'FE YJH'!D21*'Coupling 0.9"'!E21*BE!B29*'FL HA'!I21*H4RG!B28</f>
        <v>2.852083045411186E-2</v>
      </c>
      <c r="H44" s="40">
        <f>'FE YJH'!D22*'Coupling 0.9"'!E21*BE!B29*'FL HA'!I21*H4RG!B28</f>
        <v>3.4127448512163636E-2</v>
      </c>
      <c r="I44" s="55">
        <f>Telescope!B79*'Coupling 0.9"'!G21*'FE YJH'!D22*'FL HE'!I21*BE!B29*H4RG!B28</f>
        <v>8.0155212379986962E-2</v>
      </c>
      <c r="J44" s="40">
        <f>Telescope!B79*'FE YJH'!D22*'FL HA'!I21*BE!B29*H4RG!B28</f>
        <v>0.11081527956771835</v>
      </c>
      <c r="K44" s="41"/>
      <c r="L44" s="55">
        <f>Telescope!B79*'FE YJH'!D21</f>
        <v>0.69873436210609063</v>
      </c>
    </row>
    <row r="45" spans="1:12" x14ac:dyDescent="0.3">
      <c r="A45" s="35">
        <v>1090</v>
      </c>
      <c r="B45" s="53">
        <f>Telescope!B80*'FE YJH'!D22*'Coupling 0.9"'!C22*BE!B29*'FL HA'!I23*H4RG!B29</f>
        <v>6.3217748698555176E-2</v>
      </c>
      <c r="C45" s="54">
        <f>'FE YJH'!D22*'Coupling 0.9"'!C22*BE!B30*'FL HA'!I22*H4RG!B29</f>
        <v>7.6744576065777559E-2</v>
      </c>
      <c r="D45" s="54">
        <f>Table6[[#This Row],[NIRPS + TEL Imag=10]]*Atm.!B76</f>
        <v>6.2825798656624132E-2</v>
      </c>
      <c r="E45" s="40">
        <f>Telescope!B80*'FE YJH'!D22*'Coupling 0.9"'!D22*BE!B30*'FL HA'!I22*H4RG!B29</f>
        <v>4.8004401523926099E-2</v>
      </c>
      <c r="F45" s="40">
        <f>'FE YJH'!D22*'Coupling 0.9"'!D22*BE!B30*'FL HA'!I22*H4RG!B29</f>
        <v>5.7125374739561557E-2</v>
      </c>
      <c r="G45" s="40">
        <f>Telescope!B80*'FE YJH'!D22*'Coupling 0.9"'!E22*BE!B30*'FL HA'!I22*H4RG!B29</f>
        <v>2.9618866861751785E-2</v>
      </c>
      <c r="H45" s="40">
        <f>'FE YJH'!D23*'Coupling 0.9"'!E22*BE!B30*'FL HA'!I22*H4RG!B29</f>
        <v>3.5381627078881803E-2</v>
      </c>
      <c r="I45" s="55">
        <f>Telescope!B80*'Coupling 0.9"'!G22*'FE YJH'!D23*'FL HE'!I22*BE!B30*H4RG!B29</f>
        <v>8.2752115861033204E-2</v>
      </c>
      <c r="J45" s="40">
        <f>Telescope!B80*'FE YJH'!D23*'FL HA'!I22*BE!B30*H4RG!B29</f>
        <v>0.11425602539036835</v>
      </c>
      <c r="K45" s="41"/>
      <c r="L45" s="55">
        <f>Telescope!B80*'FE YJH'!D22</f>
        <v>0.70259612818079287</v>
      </c>
    </row>
    <row r="46" spans="1:12" x14ac:dyDescent="0.3">
      <c r="A46" s="35">
        <v>1100</v>
      </c>
      <c r="B46" s="53">
        <f>Telescope!B81*'FE YJH'!D23*'Coupling 0.9"'!C23*BE!B30*'FL HA'!I24*H4RG!B30</f>
        <v>6.5567588831937418E-2</v>
      </c>
      <c r="C46" s="54">
        <f>'FE YJH'!D23*'Coupling 0.9"'!C23*BE!B31*'FL HA'!I23*H4RG!B30</f>
        <v>7.9346397938079058E-2</v>
      </c>
      <c r="D46" s="54">
        <f>Table6[[#This Row],[NIRPS + TEL Imag=10]]*Atm.!B77</f>
        <v>6.4669312864939876E-2</v>
      </c>
      <c r="E46" s="40">
        <f>Telescope!B81*'FE YJH'!D23*'Coupling 0.9"'!D23*BE!B31*'FL HA'!I23*H4RG!B30</f>
        <v>4.9729209895982049E-2</v>
      </c>
      <c r="F46" s="40">
        <f>'FE YJH'!D23*'Coupling 0.9"'!D23*BE!B31*'FL HA'!I23*H4RG!B30</f>
        <v>5.8942726110645494E-2</v>
      </c>
      <c r="G46" s="40">
        <f>Telescope!B81*'FE YJH'!D23*'Coupling 0.9"'!E23*BE!B31*'FL HA'!I23*H4RG!B30</f>
        <v>3.0851455205374394E-2</v>
      </c>
      <c r="H46" s="40">
        <f>'FE YJH'!D24*'Coupling 0.9"'!E23*BE!B31*'FL HA'!I23*H4RG!B30</f>
        <v>3.6590610878236125E-2</v>
      </c>
      <c r="I46" s="55">
        <f>Telescope!B81*'Coupling 0.9"'!G23*'FE YJH'!D24*'FL HE'!I23*BE!B31*H4RG!B30</f>
        <v>8.5166593959165218E-2</v>
      </c>
      <c r="J46" s="40">
        <f>Telescope!B81*'FE YJH'!D24*'FL HA'!I23*BE!B31*H4RG!B30</f>
        <v>0.11743746599228516</v>
      </c>
      <c r="K46" s="41"/>
      <c r="L46" s="55">
        <f>Telescope!B81*'FE YJH'!D23</f>
        <v>0.70810303259977836</v>
      </c>
    </row>
    <row r="47" spans="1:12" x14ac:dyDescent="0.3">
      <c r="A47" s="35">
        <v>1110</v>
      </c>
      <c r="B47" s="53">
        <f>Telescope!B82*'FE YJH'!D24*'Coupling 0.9"'!C24*BE!B31*'FL HA'!I25*H4RG!B31</f>
        <v>6.7707978061726015E-2</v>
      </c>
      <c r="C47" s="54">
        <f>'FE YJH'!D24*'Coupling 0.9"'!C24*BE!B32*'FL HA'!I24*H4RG!B31</f>
        <v>8.1314114473250154E-2</v>
      </c>
      <c r="D47" s="54">
        <f>Table6[[#This Row],[NIRPS + TEL Imag=10]]*Atm.!B78</f>
        <v>6.0937180255553412E-2</v>
      </c>
      <c r="E47" s="40">
        <f>Telescope!B82*'FE YJH'!D24*'Coupling 0.9"'!D24*BE!B32*'FL HA'!I24*H4RG!B31</f>
        <v>5.1053554372717462E-2</v>
      </c>
      <c r="F47" s="40">
        <f>'FE YJH'!D24*'Coupling 0.9"'!D24*BE!B32*'FL HA'!I24*H4RG!B31</f>
        <v>6.028377234102051E-2</v>
      </c>
      <c r="G47" s="40">
        <f>Telescope!B82*'FE YJH'!D24*'Coupling 0.9"'!E24*BE!B32*'FL HA'!I24*H4RG!B31</f>
        <v>3.1844329688209064E-2</v>
      </c>
      <c r="H47" s="40">
        <f>'FE YJH'!D25*'Coupling 0.9"'!E24*BE!B32*'FL HA'!I24*H4RG!B31</f>
        <v>3.7520452741190327E-2</v>
      </c>
      <c r="I47" s="55">
        <f>Telescope!B82*'Coupling 0.9"'!G24*'FE YJH'!D25*'FL HE'!I24*BE!B32*H4RG!B31</f>
        <v>8.6899973135185091E-2</v>
      </c>
      <c r="J47" s="40">
        <f>Telescope!B82*'FE YJH'!D25*'FL HA'!I24*BE!B32*H4RG!B31</f>
        <v>0.11967396060774597</v>
      </c>
      <c r="K47" s="41"/>
      <c r="L47" s="55">
        <f>Telescope!B82*'FE YJH'!D24</f>
        <v>0.71123975370715431</v>
      </c>
    </row>
    <row r="48" spans="1:12" x14ac:dyDescent="0.3">
      <c r="A48" s="35">
        <v>1120</v>
      </c>
      <c r="B48" s="53">
        <f>Telescope!B83*'FE YJH'!D25*'Coupling 0.9"'!C25*BE!B32*'FL HA'!I26*H4RG!B32</f>
        <v>6.9107679538920039E-2</v>
      </c>
      <c r="C48" s="54">
        <f>'FE YJH'!D25*'Coupling 0.9"'!C25*BE!B33*'FL HA'!I25*H4RG!B32</f>
        <v>8.245590666780056E-2</v>
      </c>
      <c r="D48" s="54">
        <f>Table6[[#This Row],[NIRPS + TEL Imag=10]]*Atm.!B79</f>
        <v>1.5652889415565391E-2</v>
      </c>
      <c r="E48" s="40">
        <f>Telescope!B83*'FE YJH'!D25*'Coupling 0.9"'!D25*BE!B33*'FL HA'!I25*H4RG!B32</f>
        <v>5.1917383994318882E-2</v>
      </c>
      <c r="F48" s="40">
        <f>'FE YJH'!D25*'Coupling 0.9"'!D25*BE!B33*'FL HA'!I25*H4RG!B32</f>
        <v>6.1096717801378854E-2</v>
      </c>
      <c r="G48" s="40">
        <f>Telescope!B83*'FE YJH'!D25*'Coupling 0.9"'!E25*BE!B33*'FL HA'!I25*H4RG!B32</f>
        <v>3.2269865187406981E-2</v>
      </c>
      <c r="H48" s="40">
        <f>'FE YJH'!D26*'Coupling 0.9"'!E25*BE!B33*'FL HA'!I25*H4RG!B32</f>
        <v>3.6987087453223939E-2</v>
      </c>
      <c r="I48" s="55">
        <f>Telescope!B83*'Coupling 0.9"'!G25*'FE YJH'!D26*'FL HE'!I25*BE!B33*H4RG!B32</f>
        <v>8.6044022726869979E-2</v>
      </c>
      <c r="J48" s="40">
        <f>Telescope!B83*'FE YJH'!D26*'FL HA'!I25*BE!B33*H4RG!B32</f>
        <v>0.11840601862553676</v>
      </c>
      <c r="K48" s="41"/>
      <c r="L48" s="55">
        <f>Telescope!B83*'FE YJH'!D25</f>
        <v>0.71210970184889633</v>
      </c>
    </row>
    <row r="49" spans="1:12" x14ac:dyDescent="0.3">
      <c r="A49" s="35">
        <v>1130</v>
      </c>
      <c r="B49" s="53">
        <f>Telescope!B84*'FE YJH'!D26*'Coupling 0.9"'!C26*BE!B33*'FL HA'!I27*H4RG!B33</f>
        <v>6.8656353615727791E-2</v>
      </c>
      <c r="C49" s="54">
        <f>'FE YJH'!D26*'Coupling 0.9"'!C26*BE!B34*'FL HA'!I26*H4RG!B33</f>
        <v>8.1337298471665237E-2</v>
      </c>
      <c r="D49" s="54">
        <f>Table6[[#This Row],[NIRPS + TEL Imag=10]]*Atm.!B80</f>
        <v>6.2662653945074753E-2</v>
      </c>
      <c r="E49" s="40">
        <f>Telescope!B84*'FE YJH'!D26*'Coupling 0.9"'!D26*BE!B34*'FL HA'!I26*H4RG!B33</f>
        <v>5.1377424023254722E-2</v>
      </c>
      <c r="F49" s="40">
        <f>'FE YJH'!D26*'Coupling 0.9"'!D26*BE!B34*'FL HA'!I26*H4RG!B33</f>
        <v>6.0234926365496294E-2</v>
      </c>
      <c r="G49" s="40">
        <f>Telescope!B84*'FE YJH'!D26*'Coupling 0.9"'!E26*BE!B34*'FL HA'!I26*H4RG!B33</f>
        <v>3.1822990692652313E-2</v>
      </c>
      <c r="H49" s="40">
        <f>'FE YJH'!D27*'Coupling 0.9"'!E26*BE!B34*'FL HA'!I26*H4RG!B33</f>
        <v>3.819232751092172E-2</v>
      </c>
      <c r="I49" s="55">
        <f>Telescope!B84*'Coupling 0.9"'!G26*'FE YJH'!D27*'FL HE'!I26*BE!B34*H4RG!B33</f>
        <v>8.9272605512677697E-2</v>
      </c>
      <c r="J49" s="40">
        <f>Telescope!B84*'FE YJH'!D27*'FL HA'!I26*BE!B34*H4RG!B33</f>
        <v>0.12275802140598673</v>
      </c>
      <c r="K49" s="41"/>
      <c r="L49" s="55">
        <f>Telescope!B84*'FE YJH'!D26</f>
        <v>0.69618366298338497</v>
      </c>
    </row>
    <row r="50" spans="1:12" x14ac:dyDescent="0.3">
      <c r="A50" s="35">
        <v>1140</v>
      </c>
      <c r="B50" s="53">
        <f>Telescope!B85*'FE YJH'!D27*'Coupling 0.9"'!C27*BE!B34*'FL HA'!I28*H4RG!B34</f>
        <v>7.1406602242358938E-2</v>
      </c>
      <c r="C50" s="54">
        <f>'FE YJH'!D27*'Coupling 0.9"'!C27*BE!B35*'FL HA'!I27*H4RG!B34</f>
        <v>8.4149156517936627E-2</v>
      </c>
      <c r="D50" s="54">
        <f>Table6[[#This Row],[NIRPS + TEL Imag=10]]*Atm.!B81</f>
        <v>5.9938701922236097E-2</v>
      </c>
      <c r="E50" s="40">
        <f>Telescope!B85*'FE YJH'!D27*'Coupling 0.9"'!D27*BE!B35*'FL HA'!I27*H4RG!B34</f>
        <v>5.3679592671340655E-2</v>
      </c>
      <c r="F50" s="40">
        <f>'FE YJH'!D27*'Coupling 0.9"'!D27*BE!B35*'FL HA'!I27*H4RG!B34</f>
        <v>6.2731791565417069E-2</v>
      </c>
      <c r="G50" s="40">
        <f>Telescope!B85*'FE YJH'!D27*'Coupling 0.9"'!E27*BE!B35*'FL HA'!I27*H4RG!B34</f>
        <v>3.2896570850435736E-2</v>
      </c>
      <c r="H50" s="40">
        <f>'FE YJH'!D28*'Coupling 0.9"'!E27*BE!B35*'FL HA'!I27*H4RG!B34</f>
        <v>3.8389835044659142E-2</v>
      </c>
      <c r="I50" s="55">
        <f>Telescope!B85*'Coupling 0.9"'!G27*'FE YJH'!D28*'FL HE'!I27*BE!B35*H4RG!B34</f>
        <v>9.0114471259271273E-2</v>
      </c>
      <c r="J50" s="40">
        <f>Telescope!B85*'FE YJH'!D28*'FL HA'!I27*BE!B35*H4RG!B34</f>
        <v>0.12382557090847414</v>
      </c>
      <c r="K50" s="41"/>
      <c r="L50" s="55">
        <f>Telescope!B85*'FE YJH'!D27</f>
        <v>0.71495792201816066</v>
      </c>
    </row>
    <row r="51" spans="1:12" x14ac:dyDescent="0.3">
      <c r="A51" s="35">
        <v>1150</v>
      </c>
      <c r="B51" s="53">
        <f>Telescope!B86*'FE YJH'!D28*'Coupling 0.9"'!C28*BE!B35*'FL HA'!I29*H4RG!B35</f>
        <v>7.2267192503741501E-2</v>
      </c>
      <c r="C51" s="54">
        <f>'FE YJH'!D28*'Coupling 0.9"'!C28*BE!B36*'FL HA'!I28*H4RG!B35</f>
        <v>8.4944424891420567E-2</v>
      </c>
      <c r="D51" s="54">
        <f>Table6[[#This Row],[NIRPS + TEL Imag=10]]*Atm.!B82</f>
        <v>1.9049631943986261E-14</v>
      </c>
      <c r="E51" s="40">
        <f>Telescope!B86*'FE YJH'!D28*'Coupling 0.9"'!D28*BE!B36*'FL HA'!I28*H4RG!B35</f>
        <v>5.4697284858394674E-2</v>
      </c>
      <c r="F51" s="40">
        <f>'FE YJH'!D28*'Coupling 0.9"'!D28*BE!B36*'FL HA'!I28*H4RG!B35</f>
        <v>6.3739868099053618E-2</v>
      </c>
      <c r="G51" s="40">
        <f>Telescope!B86*'FE YJH'!D28*'Coupling 0.9"'!E28*BE!B36*'FL HA'!I28*H4RG!B35</f>
        <v>3.3168523889606151E-2</v>
      </c>
      <c r="H51" s="40">
        <f>'FE YJH'!D29*'Coupling 0.9"'!E28*BE!B36*'FL HA'!I28*H4RG!B35</f>
        <v>3.8583543735652107E-2</v>
      </c>
      <c r="I51" s="55">
        <f>Telescope!B86*'Coupling 0.9"'!G28*'FE YJH'!D29*'FL HE'!I28*BE!B36*H4RG!B35</f>
        <v>9.0917203588910506E-2</v>
      </c>
      <c r="J51" s="40">
        <f>Telescope!B86*'FE YJH'!D29*'FL HA'!I28*BE!B36*H4RG!B35</f>
        <v>0.12483951947641986</v>
      </c>
      <c r="K51" s="41"/>
      <c r="L51" s="55">
        <f>Telescope!B86*'FE YJH'!D28</f>
        <v>0.71597969781484627</v>
      </c>
    </row>
    <row r="52" spans="1:12" x14ac:dyDescent="0.3">
      <c r="A52" s="35">
        <v>1160</v>
      </c>
      <c r="B52" s="53">
        <f>Telescope!B87*'FE YJH'!D29*'Coupling 0.9"'!C29*BE!B36*'FL HA'!I30*H4RG!B36</f>
        <v>7.3122292844103501E-2</v>
      </c>
      <c r="C52" s="54">
        <f>'FE YJH'!D29*'Coupling 0.9"'!C29*BE!B37*'FL HA'!I29*H4RG!B36</f>
        <v>8.5708970373183341E-2</v>
      </c>
      <c r="D52" s="54">
        <f>Table6[[#This Row],[NIRPS + TEL Imag=10]]*Atm.!B83</f>
        <v>6.9992658710375869E-2</v>
      </c>
      <c r="E52" s="40">
        <f>Telescope!B87*'FE YJH'!D29*'Coupling 0.9"'!D29*BE!B37*'FL HA'!I29*H4RG!B36</f>
        <v>5.5693527350942455E-2</v>
      </c>
      <c r="F52" s="40">
        <f>'FE YJH'!D29*'Coupling 0.9"'!D29*BE!B37*'FL HA'!I29*H4RG!B36</f>
        <v>6.4721738828082215E-2</v>
      </c>
      <c r="G52" s="40">
        <f>Telescope!B87*'FE YJH'!D29*'Coupling 0.9"'!E29*BE!B37*'FL HA'!I29*H4RG!B36</f>
        <v>3.3425720796793915E-2</v>
      </c>
      <c r="H52" s="40">
        <f>'FE YJH'!D30*'Coupling 0.9"'!E29*BE!B37*'FL HA'!I29*H4RG!B36</f>
        <v>3.8770427026954594E-2</v>
      </c>
      <c r="I52" s="55">
        <f>Telescope!B87*'Coupling 0.9"'!G29*'FE YJH'!D30*'FL HE'!I29*BE!B37*H4RG!B36</f>
        <v>9.1700595854283778E-2</v>
      </c>
      <c r="J52" s="40">
        <f>Telescope!B87*'FE YJH'!D30*'FL HA'!I29*BE!B37*H4RG!B36</f>
        <v>0.12582685127537013</v>
      </c>
      <c r="K52" s="41"/>
      <c r="L52" s="55">
        <f>Telescope!B87*'FE YJH'!D29</f>
        <v>0.7166898019574045</v>
      </c>
    </row>
    <row r="53" spans="1:12" x14ac:dyDescent="0.3">
      <c r="A53" s="35">
        <v>1170</v>
      </c>
      <c r="B53" s="53">
        <f>Telescope!B88*'FE YJH'!D30*'Coupling 0.9"'!C30*BE!B37*'FL HA'!I31*H4RG!B37</f>
        <v>7.4159321386050858E-2</v>
      </c>
      <c r="C53" s="54">
        <f>'FE YJH'!D30*'Coupling 0.9"'!C30*BE!B38*'FL HA'!I30*H4RG!B37</f>
        <v>8.6653868849184079E-2</v>
      </c>
      <c r="D53" s="54">
        <f>Table6[[#This Row],[NIRPS + TEL Imag=10]]*Atm.!B84</f>
        <v>6.8894009567641246E-2</v>
      </c>
      <c r="E53" s="40">
        <f>Telescope!B88*'FE YJH'!D30*'Coupling 0.9"'!D30*BE!B38*'FL HA'!I30*H4RG!B37</f>
        <v>5.6665575311329104E-2</v>
      </c>
      <c r="F53" s="40">
        <f>'FE YJH'!D30*'Coupling 0.9"'!D30*BE!B38*'FL HA'!I30*H4RG!B37</f>
        <v>6.5673885472136623E-2</v>
      </c>
      <c r="G53" s="40">
        <f>Telescope!B88*'FE YJH'!D30*'Coupling 0.9"'!E30*BE!B38*'FL HA'!I30*H4RG!B37</f>
        <v>3.4158029985674618E-2</v>
      </c>
      <c r="H53" s="40">
        <f>'FE YJH'!D31*'Coupling 0.9"'!E30*BE!B38*'FL HA'!I30*H4RG!B37</f>
        <v>3.9294379944174333E-2</v>
      </c>
      <c r="I53" s="55">
        <f>Telescope!B88*'Coupling 0.9"'!G30*'FE YJH'!D31*'FL HE'!I30*BE!B38*H4RG!B37</f>
        <v>9.1930121424238731E-2</v>
      </c>
      <c r="J53" s="40">
        <f>Telescope!B88*'FE YJH'!D31*'FL HA'!I30*BE!B38*H4RG!B37</f>
        <v>0.12605487525199471</v>
      </c>
      <c r="K53" s="41"/>
      <c r="L53" s="55">
        <f>Telescope!B88*'FE YJH'!D30</f>
        <v>0.71726166359289067</v>
      </c>
    </row>
    <row r="54" spans="1:12" x14ac:dyDescent="0.3">
      <c r="A54" s="35">
        <v>1180</v>
      </c>
      <c r="B54" s="53">
        <f>Telescope!B89*'FE YJH'!D31*'Coupling 0.9"'!C31*BE!B38*'FL HA'!I32*H4RG!B38</f>
        <v>7.4748675332177633E-2</v>
      </c>
      <c r="C54" s="54">
        <f>'FE YJH'!D31*'Coupling 0.9"'!C31*BE!B39*'FL HA'!I31*H4RG!B38</f>
        <v>8.6801634313253287E-2</v>
      </c>
      <c r="D54" s="54">
        <f>Table6[[#This Row],[NIRPS + TEL Imag=10]]*Atm.!B85</f>
        <v>5.3931169252166164E-2</v>
      </c>
      <c r="E54" s="40">
        <f>Telescope!B89*'FE YJH'!D31*'Coupling 0.9"'!D31*BE!B39*'FL HA'!I31*H4RG!B38</f>
        <v>5.711402712088047E-2</v>
      </c>
      <c r="F54" s="40">
        <f>'FE YJH'!D31*'Coupling 0.9"'!D31*BE!B39*'FL HA'!I31*H4RG!B38</f>
        <v>6.6023431930362003E-2</v>
      </c>
      <c r="G54" s="40">
        <f>Telescope!B89*'FE YJH'!D31*'Coupling 0.9"'!E31*BE!B39*'FL HA'!I31*H4RG!B38</f>
        <v>3.4574656735926676E-2</v>
      </c>
      <c r="H54" s="40">
        <f>'FE YJH'!D32*'Coupling 0.9"'!E31*BE!B39*'FL HA'!I31*H4RG!B38</f>
        <v>4.0044837968923296E-2</v>
      </c>
      <c r="I54" s="55">
        <f>Telescope!B89*'Coupling 0.9"'!G31*'FE YJH'!D32*'FL HE'!I31*BE!B39*H4RG!B38</f>
        <v>9.2673905945893378E-2</v>
      </c>
      <c r="J54" s="40">
        <f>Telescope!B89*'FE YJH'!D32*'FL HA'!I31*BE!B39*H4RG!B38</f>
        <v>0.12698896016920797</v>
      </c>
      <c r="K54" s="41"/>
      <c r="L54" s="55">
        <f>Telescope!B89*'FE YJH'!D31</f>
        <v>0.71377269762872297</v>
      </c>
    </row>
    <row r="55" spans="1:12" x14ac:dyDescent="0.3">
      <c r="A55" s="35">
        <v>1190</v>
      </c>
      <c r="B55" s="53">
        <f>Telescope!B90*'FE YJH'!D32*'Coupling 0.9"'!C32*BE!B39*'FL HA'!I33*H4RG!B39</f>
        <v>7.5723961569354029E-2</v>
      </c>
      <c r="C55" s="54">
        <f>'FE YJH'!D32*'Coupling 0.9"'!C32*BE!B40*'FL HA'!I32*H4RG!B39</f>
        <v>8.7638773122611646E-2</v>
      </c>
      <c r="D55" s="54">
        <f>Table6[[#This Row],[NIRPS + TEL Imag=10]]*Atm.!B86</f>
        <v>5.8822373347074214E-2</v>
      </c>
      <c r="E55" s="40">
        <f>Telescope!B90*'FE YJH'!D32*'Coupling 0.9"'!D32*BE!B40*'FL HA'!I32*H4RG!B39</f>
        <v>5.7983855083923244E-2</v>
      </c>
      <c r="F55" s="40">
        <f>'FE YJH'!D32*'Coupling 0.9"'!D32*BE!B40*'FL HA'!I32*H4RG!B39</f>
        <v>6.6897162878692989E-2</v>
      </c>
      <c r="G55" s="40">
        <f>Telescope!B90*'FE YJH'!D32*'Coupling 0.9"'!E32*BE!B40*'FL HA'!I32*H4RG!B39</f>
        <v>3.5246856368173062E-2</v>
      </c>
      <c r="H55" s="40">
        <f>'FE YJH'!D33*'Coupling 0.9"'!E32*BE!B40*'FL HA'!I32*H4RG!B39</f>
        <v>4.0735600125259327E-2</v>
      </c>
      <c r="I55" s="55">
        <f>Telescope!B90*'Coupling 0.9"'!G32*'FE YJH'!D33*'FL HE'!I32*BE!B40*H4RG!B39</f>
        <v>9.3214823635177288E-2</v>
      </c>
      <c r="J55" s="40">
        <f>Telescope!B90*'FE YJH'!D33*'FL HA'!I32*BE!B40*H4RG!B39</f>
        <v>0.12764553524297773</v>
      </c>
      <c r="K55" s="41"/>
      <c r="L55" s="55">
        <f>Telescope!B90*'FE YJH'!D32</f>
        <v>0.71655244484611713</v>
      </c>
    </row>
    <row r="56" spans="1:12" x14ac:dyDescent="0.3">
      <c r="A56" s="35">
        <v>1200</v>
      </c>
      <c r="B56" s="53">
        <f>Telescope!B91*'FE YJH'!D33*'Coupling 0.9"'!C33*BE!B40*'FL HA'!I34*H4RG!B40</f>
        <v>7.6613903299645889E-2</v>
      </c>
      <c r="C56" s="54">
        <f>'FE YJH'!D33*'Coupling 0.9"'!C33*BE!B41*'FL HA'!I33*H4RG!B40</f>
        <v>8.8803933263383525E-2</v>
      </c>
      <c r="D56" s="54">
        <f>Table6[[#This Row],[NIRPS + TEL Imag=10]]*Atm.!B87</f>
        <v>6.0900391732888519E-2</v>
      </c>
      <c r="E56" s="40">
        <f>Telescope!B91*'FE YJH'!D33*'Coupling 0.9"'!D33*BE!B41*'FL HA'!I33*H4RG!B40</f>
        <v>5.9101914960004866E-2</v>
      </c>
      <c r="F56" s="40">
        <f>'FE YJH'!D33*'Coupling 0.9"'!D33*BE!B41*'FL HA'!I33*H4RG!B40</f>
        <v>6.8027257707964417E-2</v>
      </c>
      <c r="G56" s="40">
        <f>Telescope!B91*'FE YJH'!D33*'Coupling 0.9"'!E33*BE!B41*'FL HA'!I33*H4RG!B40</f>
        <v>3.6070283299657613E-2</v>
      </c>
      <c r="H56" s="40">
        <f>'FE YJH'!D34*'Coupling 0.9"'!E33*BE!B41*'FL HA'!I33*H4RG!B40</f>
        <v>4.1169102601723559E-2</v>
      </c>
      <c r="I56" s="55">
        <f>Telescope!B91*'Coupling 0.9"'!G33*'FE YJH'!D34*'FL HE'!I33*BE!B41*H4RG!B40</f>
        <v>9.320156322738786E-2</v>
      </c>
      <c r="J56" s="40">
        <f>Telescope!B91*'FE YJH'!D34*'FL HA'!I33*BE!B41*H4RG!B40</f>
        <v>0.12754424605811288</v>
      </c>
      <c r="K56" s="41"/>
      <c r="L56" s="55">
        <f>Telescope!B91*'FE YJH'!D33</f>
        <v>0.71948260873927283</v>
      </c>
    </row>
    <row r="57" spans="1:12" x14ac:dyDescent="0.3">
      <c r="A57" s="35">
        <v>1210</v>
      </c>
      <c r="B57" s="53">
        <f>Telescope!B92*'FE YJH'!D34*'Coupling 0.9"'!C34*BE!B41*'FL HA'!I35*H4RG!B41</f>
        <v>7.7065152371694742E-2</v>
      </c>
      <c r="C57" s="54">
        <f>'FE YJH'!D34*'Coupling 0.9"'!C34*BE!B42*'FL HA'!I34*H4RG!B41</f>
        <v>8.9211328506585794E-2</v>
      </c>
      <c r="D57" s="54">
        <f>Table6[[#This Row],[NIRPS + TEL Imag=10]]*Atm.!B88</f>
        <v>6.0573209764152071E-2</v>
      </c>
      <c r="E57" s="40">
        <f>Telescope!B92*'FE YJH'!D34*'Coupling 0.9"'!D34*BE!B42*'FL HA'!I34*H4RG!B41</f>
        <v>5.9754082794845682E-2</v>
      </c>
      <c r="F57" s="40">
        <f>'FE YJH'!D34*'Coupling 0.9"'!D34*BE!B42*'FL HA'!I34*H4RG!B41</f>
        <v>6.8578286394863949E-2</v>
      </c>
      <c r="G57" s="40">
        <f>Telescope!B92*'FE YJH'!D34*'Coupling 0.9"'!E34*BE!B42*'FL HA'!I34*H4RG!B41</f>
        <v>3.6610762413107303E-2</v>
      </c>
      <c r="H57" s="40">
        <f>'FE YJH'!D35*'Coupling 0.9"'!E34*BE!B42*'FL HA'!I34*H4RG!B41</f>
        <v>4.2159580456719935E-2</v>
      </c>
      <c r="I57" s="55">
        <f>Telescope!B92*'Coupling 0.9"'!G34*'FE YJH'!D35*'FL HE'!I34*BE!B42*H4RG!B41</f>
        <v>9.4494910798447171E-2</v>
      </c>
      <c r="J57" s="40">
        <f>Telescope!B92*'FE YJH'!D35*'FL HA'!I34*BE!B42*H4RG!B41</f>
        <v>0.12923171964757996</v>
      </c>
      <c r="K57" s="41"/>
      <c r="L57" s="55">
        <f>Telescope!B92*'FE YJH'!D34</f>
        <v>0.71552218430562575</v>
      </c>
    </row>
    <row r="58" spans="1:12" x14ac:dyDescent="0.3">
      <c r="A58" s="35">
        <v>1220</v>
      </c>
      <c r="B58" s="53">
        <f>Telescope!B93*'FE YJH'!D35*'Coupling 0.9"'!C35*BE!B42*'FL HA'!I36*H4RG!B42</f>
        <v>7.8458980583439142E-2</v>
      </c>
      <c r="C58" s="54">
        <f>'FE YJH'!D35*'Coupling 0.9"'!C35*BE!B43*'FL HA'!I35*H4RG!B42</f>
        <v>9.0481079684030602E-2</v>
      </c>
      <c r="D58" s="54">
        <f>Table6[[#This Row],[NIRPS + TEL Imag=10]]*Atm.!B89</f>
        <v>7.7556702306729591E-2</v>
      </c>
      <c r="E58" s="40">
        <f>Telescope!B93*'FE YJH'!D35*'Coupling 0.9"'!D35*BE!B43*'FL HA'!I35*H4RG!B42</f>
        <v>6.093330628858664E-2</v>
      </c>
      <c r="F58" s="40">
        <f>'FE YJH'!D35*'Coupling 0.9"'!D35*BE!B43*'FL HA'!I35*H4RG!B42</f>
        <v>6.9798062368244165E-2</v>
      </c>
      <c r="G58" s="40">
        <f>Telescope!B93*'FE YJH'!D35*'Coupling 0.9"'!E35*BE!B43*'FL HA'!I35*H4RG!B42</f>
        <v>3.7448083637514812E-2</v>
      </c>
      <c r="H58" s="40">
        <f>'FE YJH'!D36*'Coupling 0.9"'!E35*BE!B43*'FL HA'!I35*H4RG!B42</f>
        <v>4.3072585012118386E-2</v>
      </c>
      <c r="I58" s="55">
        <f>Telescope!B93*'Coupling 0.9"'!G35*'FE YJH'!D36*'FL HE'!I35*BE!B43*H4RG!B42</f>
        <v>9.5595046247467313E-2</v>
      </c>
      <c r="J58" s="40">
        <f>Telescope!B93*'FE YJH'!D36*'FL HA'!I35*BE!B43*H4RG!B42</f>
        <v>0.13065455125529538</v>
      </c>
      <c r="K58" s="41"/>
      <c r="L58" s="55">
        <f>Telescope!B93*'FE YJH'!D35</f>
        <v>0.71931975558584627</v>
      </c>
    </row>
    <row r="59" spans="1:12" x14ac:dyDescent="0.3">
      <c r="A59" s="35">
        <v>1230</v>
      </c>
      <c r="B59" s="53">
        <f>Telescope!B94*'FE YJH'!D36*'Coupling 0.9"'!C36*BE!B43*'FL HA'!I37*H4RG!B43</f>
        <v>7.9795962660135153E-2</v>
      </c>
      <c r="C59" s="54">
        <f>'FE YJH'!D36*'Coupling 0.9"'!C36*BE!B44*'FL HA'!I36*H4RG!B43</f>
        <v>9.1343037698155938E-2</v>
      </c>
      <c r="D59" s="54">
        <f>Table6[[#This Row],[NIRPS + TEL Imag=10]]*Atm.!B90</f>
        <v>7.9173554151386091E-2</v>
      </c>
      <c r="E59" s="40">
        <f>Telescope!B94*'FE YJH'!D36*'Coupling 0.9"'!D36*BE!B44*'FL HA'!I36*H4RG!B43</f>
        <v>6.1857229069960856E-2</v>
      </c>
      <c r="F59" s="40">
        <f>'FE YJH'!D36*'Coupling 0.9"'!D36*BE!B44*'FL HA'!I36*H4RG!B43</f>
        <v>7.0706281379467911E-2</v>
      </c>
      <c r="G59" s="40">
        <f>Telescope!B94*'FE YJH'!D36*'Coupling 0.9"'!E36*BE!B44*'FL HA'!I36*H4RG!B43</f>
        <v>3.8130455552132521E-2</v>
      </c>
      <c r="H59" s="40">
        <f>'FE YJH'!D37*'Coupling 0.9"'!E36*BE!B44*'FL HA'!I36*H4RG!B43</f>
        <v>4.3660676454256885E-2</v>
      </c>
      <c r="I59" s="55">
        <f>Telescope!B94*'Coupling 0.9"'!G36*'FE YJH'!D37*'FL HE'!I36*BE!B44*H4RG!B43</f>
        <v>9.5983675892494943E-2</v>
      </c>
      <c r="J59" s="40">
        <f>Telescope!B94*'FE YJH'!D37*'FL HA'!I36*BE!B44*H4RG!B43</f>
        <v>0.13110517281822609</v>
      </c>
      <c r="K59" s="41"/>
      <c r="L59" s="55">
        <f>Telescope!B94*'FE YJH'!D36</f>
        <v>0.72381202044247916</v>
      </c>
    </row>
    <row r="60" spans="1:12" x14ac:dyDescent="0.3">
      <c r="A60" s="35">
        <v>1240</v>
      </c>
      <c r="B60" s="53">
        <f>Telescope!B95*'FE YJH'!D37*'Coupling 0.9"'!C37*BE!B44*'FL HA'!I38*H4RG!B44</f>
        <v>8.053425697426124E-2</v>
      </c>
      <c r="C60" s="54">
        <f>'FE YJH'!D37*'Coupling 0.9"'!C37*BE!B45*'FL HA'!I37*H4RG!B44</f>
        <v>9.2171310512462717E-2</v>
      </c>
      <c r="D60" s="54">
        <f>Table6[[#This Row],[NIRPS + TEL Imag=10]]*Atm.!B91</f>
        <v>7.9793341810098034E-2</v>
      </c>
      <c r="E60" s="40">
        <f>Telescope!B95*'FE YJH'!D37*'Coupling 0.9"'!D37*BE!B45*'FL HA'!I37*H4RG!B44</f>
        <v>6.2716835696341802E-2</v>
      </c>
      <c r="F60" s="40">
        <f>'FE YJH'!D37*'Coupling 0.9"'!D37*BE!B45*'FL HA'!I37*H4RG!B44</f>
        <v>7.1532558916311731E-2</v>
      </c>
      <c r="G60" s="40">
        <f>Telescope!B95*'FE YJH'!D37*'Coupling 0.9"'!E37*BE!B45*'FL HA'!I37*H4RG!B44</f>
        <v>3.8805503104826569E-2</v>
      </c>
      <c r="H60" s="40">
        <f>'FE YJH'!D38*'Coupling 0.9"'!E37*BE!B45*'FL HA'!I37*H4RG!B44</f>
        <v>4.4317926779937539E-2</v>
      </c>
      <c r="I60" s="55">
        <f>Telescope!B95*'Coupling 0.9"'!G37*'FE YJH'!D38*'FL HE'!I37*BE!B45*H4RG!B44</f>
        <v>9.6525920788673586E-2</v>
      </c>
      <c r="J60" s="40">
        <f>Telescope!B95*'FE YJH'!D38*'FL HA'!I37*BE!B45*H4RG!B44</f>
        <v>0.13176669661417503</v>
      </c>
      <c r="K60" s="41"/>
      <c r="L60" s="55">
        <f>Telescope!B95*'FE YJH'!D37</f>
        <v>0.72664892373369894</v>
      </c>
    </row>
    <row r="61" spans="1:12" x14ac:dyDescent="0.3">
      <c r="A61" s="35">
        <v>1250</v>
      </c>
      <c r="B61" s="53">
        <f>Telescope!B96*'FE YJH'!D38*'Coupling 0.9"'!C38*BE!B45*'FL HA'!I39*H4RG!B45</f>
        <v>8.13161316189982E-2</v>
      </c>
      <c r="C61" s="54">
        <f>'FE YJH'!D38*'Coupling 0.9"'!C38*BE!B46*'FL HA'!I38*H4RG!B45</f>
        <v>9.3351798384062129E-2</v>
      </c>
      <c r="D61" s="54">
        <f>Table6[[#This Row],[NIRPS + TEL Imag=10]]*Atm.!B92</f>
        <v>8.0104521257875122E-2</v>
      </c>
      <c r="E61" s="40">
        <f>Telescope!B96*'FE YJH'!D38*'Coupling 0.9"'!D38*BE!B46*'FL HA'!I38*H4RG!B45</f>
        <v>6.3755526001913004E-2</v>
      </c>
      <c r="F61" s="40">
        <f>'FE YJH'!D38*'Coupling 0.9"'!D38*BE!B46*'FL HA'!I38*H4RG!B45</f>
        <v>7.2634198312600498E-2</v>
      </c>
      <c r="G61" s="40">
        <f>Telescope!B96*'FE YJH'!D38*'Coupling 0.9"'!E38*BE!B46*'FL HA'!I38*H4RG!B45</f>
        <v>3.9593186310872677E-2</v>
      </c>
      <c r="H61" s="40">
        <f>'FE YJH'!D39*'Coupling 0.9"'!E38*BE!B46*'FL HA'!I38*H4RG!B45</f>
        <v>4.5197151676300264E-2</v>
      </c>
      <c r="I61" s="55">
        <f>Telescope!B96*'Coupling 0.9"'!G38*'FE YJH'!D39*'FL HE'!I38*BE!B46*H4RG!B45</f>
        <v>9.744069747279592E-2</v>
      </c>
      <c r="J61" s="40">
        <f>Telescope!B96*'FE YJH'!D39*'FL HA'!I38*BE!B46*H4RG!B45</f>
        <v>0.13293726162668787</v>
      </c>
      <c r="K61" s="41"/>
      <c r="L61" s="55">
        <f>Telescope!B96*'FE YJH'!D38</f>
        <v>0.72842935251290408</v>
      </c>
    </row>
    <row r="62" spans="1:12" x14ac:dyDescent="0.3">
      <c r="A62" s="35">
        <v>1260</v>
      </c>
      <c r="B62" s="53">
        <f>Telescope!B97*'FE YJH'!D39*'Coupling 0.9"'!C39*BE!B46*'FL HA'!I40*H4RG!B46</f>
        <v>8.2535598522969267E-2</v>
      </c>
      <c r="C62" s="54">
        <f>'FE YJH'!D39*'Coupling 0.9"'!C39*BE!B47*'FL HA'!I39*H4RG!B46</f>
        <v>9.4745316944079519E-2</v>
      </c>
      <c r="D62" s="54">
        <f>Table6[[#This Row],[NIRPS + TEL Imag=10]]*Atm.!B93</f>
        <v>7.9638599014813044E-2</v>
      </c>
      <c r="E62" s="40">
        <f>Telescope!B97*'FE YJH'!D39*'Coupling 0.9"'!D39*BE!B47*'FL HA'!I39*H4RG!B46</f>
        <v>6.4269765150569105E-2</v>
      </c>
      <c r="F62" s="40">
        <f>'FE YJH'!D39*'Coupling 0.9"'!D39*BE!B47*'FL HA'!I39*H4RG!B46</f>
        <v>7.3106803000705795E-2</v>
      </c>
      <c r="G62" s="40">
        <f>Telescope!B97*'FE YJH'!D39*'Coupling 0.9"'!E39*BE!B47*'FL HA'!I39*H4RG!B46</f>
        <v>4.0493497510807504E-2</v>
      </c>
      <c r="H62" s="40">
        <f>'FE YJH'!D40*'Coupling 0.9"'!E39*BE!B47*'FL HA'!I39*H4RG!B46</f>
        <v>4.6153471344072779E-2</v>
      </c>
      <c r="I62" s="55">
        <f>Telescope!B97*'Coupling 0.9"'!G39*'FE YJH'!D40*'FL HE'!I39*BE!B47*H4RG!B46</f>
        <v>9.854369055179546E-2</v>
      </c>
      <c r="J62" s="40">
        <f>Telescope!B97*'FE YJH'!D40*'FL HA'!I39*BE!B47*H4RG!B46</f>
        <v>0.13436469733672238</v>
      </c>
      <c r="K62" s="41"/>
      <c r="L62" s="55">
        <f>Telescope!B97*'FE YJH'!D39</f>
        <v>0.73101614893176303</v>
      </c>
    </row>
    <row r="63" spans="1:12" x14ac:dyDescent="0.3">
      <c r="A63" s="35">
        <v>1270</v>
      </c>
      <c r="B63" s="53">
        <f>Telescope!B98*'FE YJH'!D40*'Coupling 0.9"'!C40*BE!B47*'FL HA'!I41*H4RG!B47</f>
        <v>8.3700592258451278E-2</v>
      </c>
      <c r="C63" s="54">
        <f>'FE YJH'!D40*'Coupling 0.9"'!C40*BE!B48*'FL HA'!I40*H4RG!B47</f>
        <v>9.5891672223512719E-2</v>
      </c>
      <c r="D63" s="54">
        <f>Table6[[#This Row],[NIRPS + TEL Imag=10]]*Atm.!B94</f>
        <v>7.9934065606820967E-2</v>
      </c>
      <c r="E63" s="40">
        <f>Telescope!B98*'FE YJH'!D40*'Coupling 0.9"'!D40*BE!B48*'FL HA'!I40*H4RG!B47</f>
        <v>6.4860280391005498E-2</v>
      </c>
      <c r="F63" s="40">
        <f>'FE YJH'!D40*'Coupling 0.9"'!D40*BE!B48*'FL HA'!I40*H4RG!B47</f>
        <v>7.360504277186232E-2</v>
      </c>
      <c r="G63" s="40">
        <f>Telescope!B98*'FE YJH'!D40*'Coupling 0.9"'!E40*BE!B48*'FL HA'!I40*H4RG!B47</f>
        <v>4.0931754845546023E-2</v>
      </c>
      <c r="H63" s="40">
        <f>'FE YJH'!D41*'Coupling 0.9"'!E40*BE!B48*'FL HA'!I40*H4RG!B47</f>
        <v>4.6658478396057169E-2</v>
      </c>
      <c r="I63" s="55">
        <f>Telescope!B98*'Coupling 0.9"'!G40*'FE YJH'!D41*'FL HE'!I40*BE!B48*H4RG!B47</f>
        <v>0.10001633414987227</v>
      </c>
      <c r="J63" s="40">
        <f>Telescope!B98*'FE YJH'!D41*'FL HA'!I40*BE!B48*H4RG!B47</f>
        <v>0.13629585792471413</v>
      </c>
      <c r="K63" s="41"/>
      <c r="L63" s="55">
        <f>Telescope!B98*'FE YJH'!D40</f>
        <v>0.73420494521613544</v>
      </c>
    </row>
    <row r="64" spans="1:12" x14ac:dyDescent="0.3">
      <c r="A64" s="35">
        <v>1280</v>
      </c>
      <c r="B64" s="53">
        <f>Telescope!B99*'FE YJH'!D41*'Coupling 0.9"'!C41*BE!B48*'FL HA'!I42*H4RG!B48</f>
        <v>8.5062782842119183E-2</v>
      </c>
      <c r="C64" s="54">
        <f>'FE YJH'!D41*'Coupling 0.9"'!C41*BE!B49*'FL HA'!I41*H4RG!B48</f>
        <v>9.7236739719381821E-2</v>
      </c>
      <c r="D64" s="54">
        <f>Table6[[#This Row],[NIRPS + TEL Imag=10]]*Atm.!B95</f>
        <v>8.4025016891445328E-2</v>
      </c>
      <c r="E64" s="40">
        <f>Telescope!B99*'FE YJH'!D41*'Coupling 0.9"'!D41*BE!B49*'FL HA'!I41*H4RG!B48</f>
        <v>6.6048560987928731E-2</v>
      </c>
      <c r="F64" s="40">
        <f>'FE YJH'!D41*'Coupling 0.9"'!D41*BE!B49*'FL HA'!I41*H4RG!B48</f>
        <v>7.4825766323512302E-2</v>
      </c>
      <c r="G64" s="40">
        <f>Telescope!B99*'FE YJH'!D41*'Coupling 0.9"'!E41*BE!B49*'FL HA'!I41*H4RG!B48</f>
        <v>4.1427074376645015E-2</v>
      </c>
      <c r="H64" s="40">
        <f>'FE YJH'!D42*'Coupling 0.9"'!E41*BE!B49*'FL HA'!I41*H4RG!B48</f>
        <v>4.6931005224189241E-2</v>
      </c>
      <c r="I64" s="55">
        <f>Telescope!B99*'Coupling 0.9"'!G41*'FE YJH'!D42*'FL HE'!I41*BE!B49*H4RG!B48</f>
        <v>0.10093175904633379</v>
      </c>
      <c r="J64" s="40">
        <f>Telescope!B99*'FE YJH'!D42*'FL HA'!I41*BE!B49*H4RG!B48</f>
        <v>0.13746775727632349</v>
      </c>
      <c r="K64" s="41"/>
      <c r="L64" s="55">
        <f>Telescope!B99*'FE YJH'!D41</f>
        <v>0.73875375163092205</v>
      </c>
    </row>
    <row r="65" spans="1:12" x14ac:dyDescent="0.3">
      <c r="A65" s="35">
        <v>1290</v>
      </c>
      <c r="B65" s="53">
        <f>Telescope!B100*'FE YJH'!D42*'Coupling 0.9"'!C42*BE!B49*'FL HA'!I43*H4RG!B49</f>
        <v>8.5979420059195427E-2</v>
      </c>
      <c r="C65" s="54">
        <f>'FE YJH'!D42*'Coupling 0.9"'!C42*BE!B50*'FL HA'!I42*H4RG!B49</f>
        <v>9.820778323275807E-2</v>
      </c>
      <c r="D65" s="54">
        <f>Table6[[#This Row],[NIRPS + TEL Imag=10]]*Atm.!B96</f>
        <v>8.5411955886804738E-2</v>
      </c>
      <c r="E65" s="40">
        <f>Telescope!B100*'FE YJH'!D42*'Coupling 0.9"'!D42*BE!B50*'FL HA'!I42*H4RG!B49</f>
        <v>6.6965273328561101E-2</v>
      </c>
      <c r="F65" s="40">
        <f>'FE YJH'!D42*'Coupling 0.9"'!D42*BE!B50*'FL HA'!I42*H4RG!B49</f>
        <v>7.5762058053152601E-2</v>
      </c>
      <c r="G65" s="40">
        <f>Telescope!B100*'FE YJH'!D42*'Coupling 0.9"'!E42*BE!B50*'FL HA'!I42*H4RG!B49</f>
        <v>4.1746418477277426E-2</v>
      </c>
      <c r="H65" s="40">
        <f>'FE YJH'!D43*'Coupling 0.9"'!E42*BE!B50*'FL HA'!I42*H4RG!B49</f>
        <v>4.719468189703023E-2</v>
      </c>
      <c r="I65" s="55">
        <f>Telescope!B100*'Coupling 0.9"'!G42*'FE YJH'!D43*'FL HE'!I42*BE!B50*H4RG!B49</f>
        <v>0.10179596586443251</v>
      </c>
      <c r="J65" s="40">
        <f>Telescope!B100*'FE YJH'!D43*'FL HA'!I42*BE!B50*H4RG!B49</f>
        <v>0.13857013030669568</v>
      </c>
      <c r="K65" s="41"/>
      <c r="L65" s="55">
        <f>Telescope!B100*'FE YJH'!D42</f>
        <v>0.73972990128075677</v>
      </c>
    </row>
    <row r="66" spans="1:12" x14ac:dyDescent="0.3">
      <c r="A66" s="35">
        <v>1300</v>
      </c>
      <c r="B66" s="53">
        <f>Telescope!B101*'FE YJH'!D43*'Coupling 0.9"'!C43*BE!B50*'FL HA'!I44*H4RG!B50</f>
        <v>8.6875692098560289E-2</v>
      </c>
      <c r="C66" s="54">
        <f>'FE YJH'!D43*'Coupling 0.9"'!C43*BE!B51*'FL HA'!I43*H4RG!B50</f>
        <v>9.8818828327623259E-2</v>
      </c>
      <c r="D66" s="54">
        <f>Table6[[#This Row],[NIRPS + TEL Imag=10]]*Atm.!B97</f>
        <v>8.4573486257948444E-2</v>
      </c>
      <c r="E66" s="40">
        <f>Telescope!B101*'FE YJH'!D43*'Coupling 0.9"'!D43*BE!B51*'FL HA'!I43*H4RG!B50</f>
        <v>6.7286396597187492E-2</v>
      </c>
      <c r="F66" s="40">
        <f>'FE YJH'!D43*'Coupling 0.9"'!D43*BE!B51*'FL HA'!I43*H4RG!B50</f>
        <v>7.6031980186995335E-2</v>
      </c>
      <c r="G66" s="40">
        <f>Telescope!B101*'FE YJH'!D43*'Coupling 0.9"'!E43*BE!B51*'FL HA'!I43*H4RG!B50</f>
        <v>4.1906648857790281E-2</v>
      </c>
      <c r="H66" s="40">
        <f>'FE YJH'!D44*'Coupling 0.9"'!E43*BE!B51*'FL HA'!I43*H4RG!B50</f>
        <v>4.7604221096298784E-2</v>
      </c>
      <c r="I66" s="55">
        <f>Telescope!B101*'Coupling 0.9"'!G43*'FE YJH'!D44*'FL HE'!I43*BE!B51*H4RG!B50</f>
        <v>0.10296627942624852</v>
      </c>
      <c r="J66" s="40">
        <f>Telescope!B101*'FE YJH'!D44*'FL HA'!I43*BE!B51*H4RG!B50</f>
        <v>0.14008945814822218</v>
      </c>
      <c r="K66" s="41"/>
      <c r="L66" s="55">
        <f>Telescope!B101*'FE YJH'!D43</f>
        <v>0.74007883546587383</v>
      </c>
    </row>
    <row r="67" spans="1:12" x14ac:dyDescent="0.3">
      <c r="A67" s="35">
        <v>1310</v>
      </c>
      <c r="B67" s="53">
        <f>Telescope!B102*'FE YJH'!D44*'Coupling 0.9"'!C44*BE!B51*'FL HA'!I45*H4RG!B51</f>
        <v>8.8060746444495325E-2</v>
      </c>
      <c r="C67" s="54">
        <f>'FE YJH'!D44*'Coupling 0.9"'!C44*BE!B52*'FL HA'!I44*H4RG!B51</f>
        <v>9.9840793266821076E-2</v>
      </c>
      <c r="D67" s="54">
        <f>Table6[[#This Row],[NIRPS + TEL Imag=10]]*Atm.!B98</f>
        <v>8.7268199726494869E-2</v>
      </c>
      <c r="E67" s="40">
        <f>Telescope!B102*'FE YJH'!D44*'Coupling 0.9"'!D44*BE!B52*'FL HA'!I44*H4RG!B51</f>
        <v>6.7896160750301818E-2</v>
      </c>
      <c r="F67" s="40">
        <f>'FE YJH'!D44*'Coupling 0.9"'!D44*BE!B52*'FL HA'!I44*H4RG!B51</f>
        <v>7.6615655350320722E-2</v>
      </c>
      <c r="G67" s="40">
        <f>Telescope!B102*'FE YJH'!D44*'Coupling 0.9"'!E44*BE!B52*'FL HA'!I44*H4RG!B51</f>
        <v>4.2246088114736798E-2</v>
      </c>
      <c r="H67" s="40">
        <f>'FE YJH'!D45*'Coupling 0.9"'!E44*BE!B52*'FL HA'!I44*H4RG!B51</f>
        <v>4.7718962277721558E-2</v>
      </c>
      <c r="I67" s="55">
        <f>Telescope!B102*'Coupling 0.9"'!G44*'FE YJH'!D45*'FL HE'!I44*BE!B52*H4RG!B51</f>
        <v>0.10351693237051234</v>
      </c>
      <c r="J67" s="40">
        <f>Telescope!B102*'FE YJH'!D45*'FL HA'!I44*BE!B52*H4RG!B51</f>
        <v>0.1407662429259938</v>
      </c>
      <c r="K67" s="41"/>
      <c r="L67" s="55">
        <f>Telescope!B102*'FE YJH'!D44</f>
        <v>0.74502048071586058</v>
      </c>
    </row>
    <row r="68" spans="1:12" x14ac:dyDescent="0.3">
      <c r="A68" s="35">
        <v>1320</v>
      </c>
      <c r="B68" s="53">
        <f>Telescope!B103*'FE YJH'!D45*'Coupling 0.9"'!C45*BE!B52*'FL HA'!I46*H4RG!B52</f>
        <v>8.8789586779791388E-2</v>
      </c>
      <c r="C68" s="54">
        <f>'FE YJH'!D45*'Coupling 0.9"'!C45*BE!B53*'FL HA'!I45*H4RG!B52</f>
        <v>0.10076008359549152</v>
      </c>
      <c r="D68" s="54">
        <f>Table6[[#This Row],[NIRPS + TEL Imag=10]]*Atm.!B99</f>
        <v>6.9460093737830797E-2</v>
      </c>
      <c r="E68" s="40">
        <f>Telescope!B103*'FE YJH'!D45*'Coupling 0.9"'!D45*BE!B53*'FL HA'!I45*H4RG!B52</f>
        <v>6.8940986264005438E-2</v>
      </c>
      <c r="F68" s="40">
        <f>'FE YJH'!D45*'Coupling 0.9"'!D45*BE!B53*'FL HA'!I45*H4RG!B52</f>
        <v>7.7674251992050594E-2</v>
      </c>
      <c r="G68" s="40">
        <f>Telescope!B103*'FE YJH'!D45*'Coupling 0.9"'!E45*BE!B53*'FL HA'!I45*H4RG!B52</f>
        <v>4.2601142041550209E-2</v>
      </c>
      <c r="H68" s="40">
        <f>'FE YJH'!D46*'Coupling 0.9"'!E45*BE!B53*'FL HA'!I45*H4RG!B52</f>
        <v>4.7889098254851464E-2</v>
      </c>
      <c r="I68" s="55">
        <f>Telescope!B103*'Coupling 0.9"'!G45*'FE YJH'!D46*'FL HE'!I45*BE!B53*H4RG!B52</f>
        <v>0.10399876630874777</v>
      </c>
      <c r="J68" s="40">
        <f>Telescope!B103*'FE YJH'!D46*'FL HA'!I45*BE!B53*H4RG!B52</f>
        <v>0.14135066846782041</v>
      </c>
      <c r="K68" s="41"/>
      <c r="L68" s="55">
        <f>Telescope!B103*'FE YJH'!D45</f>
        <v>0.74691832451152584</v>
      </c>
    </row>
    <row r="69" spans="1:12" x14ac:dyDescent="0.3">
      <c r="A69" s="35">
        <v>1330</v>
      </c>
      <c r="B69" s="53">
        <f>Telescope!B104*'FE YJH'!D46*'Coupling 0.9"'!C46*BE!B53*'FL HA'!I47*H4RG!B53</f>
        <v>8.9415651064807936E-2</v>
      </c>
      <c r="C69" s="54">
        <f>'FE YJH'!D46*'Coupling 0.9"'!C46*BE!B54*'FL HA'!I46*H4RG!B53</f>
        <v>0.10166103042599815</v>
      </c>
      <c r="D69" s="54">
        <f>Table6[[#This Row],[NIRPS + TEL Imag=10]]*Atm.!B100</f>
        <v>1.5379491983146963E-2</v>
      </c>
      <c r="E69" s="40">
        <f>Telescope!B104*'FE YJH'!D46*'Coupling 0.9"'!D46*BE!B54*'FL HA'!I46*H4RG!B53</f>
        <v>6.995527245385201E-2</v>
      </c>
      <c r="F69" s="40">
        <f>'FE YJH'!D46*'Coupling 0.9"'!D46*BE!B54*'FL HA'!I46*H4RG!B53</f>
        <v>7.8722740562777435E-2</v>
      </c>
      <c r="G69" s="40">
        <f>Telescope!B104*'FE YJH'!D46*'Coupling 0.9"'!E46*BE!B54*'FL HA'!I46*H4RG!B53</f>
        <v>4.2933167705212917E-2</v>
      </c>
      <c r="H69" s="40">
        <f>'FE YJH'!D47*'Coupling 0.9"'!E46*BE!B54*'FL HA'!I46*H4RG!B53</f>
        <v>4.7960226331125011E-2</v>
      </c>
      <c r="I69" s="55">
        <f>Telescope!B104*'Coupling 0.9"'!G46*'FE YJH'!D47*'FL HE'!I46*BE!B54*H4RG!B53</f>
        <v>0.1042285437711729</v>
      </c>
      <c r="J69" s="40">
        <f>Telescope!B104*'FE YJH'!D47*'FL HA'!I46*BE!B54*H4RG!B53</f>
        <v>0.14159360304184049</v>
      </c>
      <c r="K69" s="41"/>
      <c r="L69" s="55">
        <f>Telescope!B104*'FE YJH'!D46</f>
        <v>0.74612016856558749</v>
      </c>
    </row>
    <row r="70" spans="1:12" x14ac:dyDescent="0.3">
      <c r="A70" s="35">
        <v>1340</v>
      </c>
      <c r="B70" s="53">
        <f>Telescope!B105*'FE YJH'!D47*'Coupling 0.9"'!C47*BE!B54*'FL HA'!I48*H4RG!B54</f>
        <v>8.9813992044560406E-2</v>
      </c>
      <c r="C70" s="54">
        <f>'FE YJH'!D47*'Coupling 0.9"'!C47*BE!B55*'FL HA'!I47*H4RG!B54</f>
        <v>0.10221746577444554</v>
      </c>
      <c r="D70" s="54">
        <f>Table6[[#This Row],[NIRPS + TEL Imag=10]]*Atm.!B101</f>
        <v>1.3032010245665715E-2</v>
      </c>
      <c r="E70" s="40">
        <f>Telescope!B105*'FE YJH'!D47*'Coupling 0.9"'!D47*BE!B55*'FL HA'!I47*H4RG!B54</f>
        <v>7.0689433985279826E-2</v>
      </c>
      <c r="F70" s="40">
        <f>'FE YJH'!D47*'Coupling 0.9"'!D47*BE!B55*'FL HA'!I47*H4RG!B54</f>
        <v>7.9493060955295083E-2</v>
      </c>
      <c r="G70" s="40">
        <f>Telescope!B105*'FE YJH'!D47*'Coupling 0.9"'!E47*BE!B55*'FL HA'!I47*H4RG!B54</f>
        <v>4.3098161796734612E-2</v>
      </c>
      <c r="H70" s="40">
        <f>'FE YJH'!D48*'Coupling 0.9"'!E47*BE!B55*'FL HA'!I47*H4RG!B54</f>
        <v>4.8516232577630887E-2</v>
      </c>
      <c r="I70" s="55">
        <f>Telescope!B105*'Coupling 0.9"'!G47*'FE YJH'!D48*'FL HE'!I47*BE!B55*H4RG!B54</f>
        <v>0.10545961884503487</v>
      </c>
      <c r="J70" s="40">
        <f>Telescope!B105*'FE YJH'!D48*'FL HA'!I47*BE!B55*H4RG!B54</f>
        <v>0.14319777985875742</v>
      </c>
      <c r="K70" s="41"/>
      <c r="L70" s="55">
        <f>Telescope!B105*'FE YJH'!D47</f>
        <v>0.74117771814811562</v>
      </c>
    </row>
    <row r="71" spans="1:12" x14ac:dyDescent="0.3">
      <c r="A71" s="35">
        <v>1350</v>
      </c>
      <c r="B71" s="53">
        <f>Telescope!B106*'FE YJH'!D48*'Coupling 0.9"'!C48*BE!B55*'FL HA'!I49*H4RG!B55</f>
        <v>9.113374397116164E-2</v>
      </c>
      <c r="C71" s="54">
        <f>'FE YJH'!D48*'Coupling 0.9"'!C48*BE!B56*'FL HA'!I48*H4RG!B55</f>
        <v>0.10284603318952808</v>
      </c>
      <c r="D71" s="54">
        <f>Table6[[#This Row],[NIRPS + TEL Imag=10]]*Atm.!B102</f>
        <v>1.4134843689927169E-2</v>
      </c>
      <c r="E71" s="40">
        <f>Telescope!B106*'FE YJH'!D48*'Coupling 0.9"'!D48*BE!B56*'FL HA'!I48*H4RG!B55</f>
        <v>7.1484022809109177E-2</v>
      </c>
      <c r="F71" s="40">
        <f>'FE YJH'!D48*'Coupling 0.9"'!D48*BE!B56*'FL HA'!I48*H4RG!B55</f>
        <v>8.0321177513670752E-2</v>
      </c>
      <c r="G71" s="40">
        <f>Telescope!B106*'FE YJH'!D48*'Coupling 0.9"'!E48*BE!B56*'FL HA'!I48*H4RG!B55</f>
        <v>4.3298143059499208E-2</v>
      </c>
      <c r="H71" s="40">
        <f>'FE YJH'!D49*'Coupling 0.9"'!E48*BE!B56*'FL HA'!I48*H4RG!B55</f>
        <v>4.8912624239945302E-2</v>
      </c>
      <c r="I71" s="55">
        <f>Telescope!B106*'Coupling 0.9"'!G48*'FE YJH'!D49*'FL HE'!I48*BE!B56*H4RG!B55</f>
        <v>0.10635503715000977</v>
      </c>
      <c r="J71" s="40">
        <f>Telescope!B106*'FE YJH'!D49*'FL HA'!I48*BE!B56*H4RG!B55</f>
        <v>0.14434640953022482</v>
      </c>
      <c r="K71" s="41"/>
      <c r="L71" s="55">
        <f>Telescope!B106*'FE YJH'!D48</f>
        <v>0.74255665536861881</v>
      </c>
    </row>
    <row r="72" spans="1:12" x14ac:dyDescent="0.3">
      <c r="A72" s="35">
        <v>1360</v>
      </c>
      <c r="B72" s="53">
        <f>Telescope!B107*'FE YJH'!D49*'Coupling 0.9"'!C49*BE!B56*'FL HA'!I50*H4RG!B56</f>
        <v>9.2184392592487507E-2</v>
      </c>
      <c r="C72" s="54">
        <f>'FE YJH'!D49*'Coupling 0.9"'!C49*BE!B57*'FL HA'!I49*H4RG!B56</f>
        <v>0.1032367276074372</v>
      </c>
      <c r="D72" s="54">
        <f>Table6[[#This Row],[NIRPS + TEL Imag=10]]*Atm.!B103</f>
        <v>4.1058928460693933E-5</v>
      </c>
      <c r="E72" s="40">
        <f>Telescope!B107*'FE YJH'!D49*'Coupling 0.9"'!D49*BE!B57*'FL HA'!I49*H4RG!B56</f>
        <v>7.2128552828668813E-2</v>
      </c>
      <c r="F72" s="40">
        <f>'FE YJH'!D49*'Coupling 0.9"'!D49*BE!B57*'FL HA'!I49*H4RG!B56</f>
        <v>8.0957043930599368E-2</v>
      </c>
      <c r="G72" s="40">
        <f>Telescope!B107*'FE YJH'!D49*'Coupling 0.9"'!E49*BE!B57*'FL HA'!I49*H4RG!B56</f>
        <v>4.3409853091371596E-2</v>
      </c>
      <c r="H72" s="40">
        <f>'FE YJH'!D50*'Coupling 0.9"'!E49*BE!B57*'FL HA'!I49*H4RG!B56</f>
        <v>4.8756826453739868E-2</v>
      </c>
      <c r="I72" s="55">
        <f>Telescope!B107*'Coupling 0.9"'!G49*'FE YJH'!D50*'FL HE'!I49*BE!B57*H4RG!B56</f>
        <v>0.10607794761346391</v>
      </c>
      <c r="J72" s="40">
        <f>Telescope!B107*'FE YJH'!D50*'FL HA'!I49*BE!B57*H4RG!B56</f>
        <v>0.14390526518299651</v>
      </c>
      <c r="K72" s="41"/>
      <c r="L72" s="55">
        <f>Telescope!B107*'FE YJH'!D49</f>
        <v>0.74736690882994872</v>
      </c>
    </row>
    <row r="73" spans="1:12" x14ac:dyDescent="0.3">
      <c r="A73" s="35">
        <v>1370</v>
      </c>
      <c r="B73" s="53">
        <f>Telescope!B108*'FE YJH'!D50*'Coupling 0.9"'!C50*BE!B57*'FL HA'!I51*H4RG!B57</f>
        <v>9.2318406139557635E-2</v>
      </c>
      <c r="C73" s="54">
        <f>'FE YJH'!D50*'Coupling 0.9"'!C50*BE!B58*'FL HA'!I50*H4RG!B57</f>
        <v>0.10295871724288592</v>
      </c>
      <c r="D73" s="54">
        <f>Table6[[#This Row],[NIRPS + TEL Imag=10]]*Atm.!B104</f>
        <v>4.8079425917481615E-6</v>
      </c>
      <c r="E73" s="40">
        <f>Telescope!B108*'FE YJH'!D50*'Coupling 0.9"'!D50*BE!B58*'FL HA'!I50*H4RG!B57</f>
        <v>7.2232765133000768E-2</v>
      </c>
      <c r="F73" s="40">
        <f>'FE YJH'!D50*'Coupling 0.9"'!D50*BE!B58*'FL HA'!I50*H4RG!B57</f>
        <v>8.0972348787490572E-2</v>
      </c>
      <c r="G73" s="40">
        <f>Telescope!B108*'FE YJH'!D50*'Coupling 0.9"'!E50*BE!B58*'FL HA'!I50*H4RG!B57</f>
        <v>4.3669334505655466E-2</v>
      </c>
      <c r="H73" s="40">
        <f>'FE YJH'!D51*'Coupling 0.9"'!E50*BE!B58*'FL HA'!I50*H4RG!B57</f>
        <v>4.907741696706084E-2</v>
      </c>
      <c r="I73" s="55">
        <f>Telescope!B108*'Coupling 0.9"'!G50*'FE YJH'!D51*'FL HE'!I50*BE!B58*H4RG!B57</f>
        <v>0.10569949318091733</v>
      </c>
      <c r="J73" s="40">
        <f>Telescope!B108*'FE YJH'!D51*'FL HA'!I50*BE!B58*H4RG!B57</f>
        <v>0.14332877314280959</v>
      </c>
      <c r="K73" s="41"/>
      <c r="L73" s="55">
        <f>Telescope!B108*'FE YJH'!D50</f>
        <v>0.74882180424611955</v>
      </c>
    </row>
    <row r="74" spans="1:12" x14ac:dyDescent="0.3">
      <c r="A74" s="35">
        <v>1380</v>
      </c>
      <c r="B74" s="53">
        <f>Telescope!B109*'FE YJH'!D51*'Coupling 0.9"'!C51*BE!B58*'FL HA'!I52*H4RG!B58</f>
        <v>9.2347261883551912E-2</v>
      </c>
      <c r="C74" s="54">
        <f>'FE YJH'!D51*'Coupling 0.9"'!C51*BE!B59*'FL HA'!I51*H4RG!B58</f>
        <v>0.10307306107451401</v>
      </c>
      <c r="D74" s="54">
        <f>Table6[[#This Row],[NIRPS + TEL Imag=10]]*Atm.!B105</f>
        <v>8.0665333255282594E-4</v>
      </c>
      <c r="E74" s="40">
        <f>Telescope!B109*'FE YJH'!D51*'Coupling 0.9"'!D51*BE!B59*'FL HA'!I51*H4RG!B58</f>
        <v>7.2600067726433654E-2</v>
      </c>
      <c r="F74" s="40">
        <f>'FE YJH'!D51*'Coupling 0.9"'!D51*BE!B59*'FL HA'!I51*H4RG!B58</f>
        <v>8.1282150548021931E-2</v>
      </c>
      <c r="G74" s="40">
        <f>Telescope!B109*'FE YJH'!D51*'Coupling 0.9"'!E51*BE!B59*'FL HA'!I51*H4RG!B58</f>
        <v>4.4092614996246983E-2</v>
      </c>
      <c r="H74" s="40">
        <f>'FE YJH'!D52*'Coupling 0.9"'!E51*BE!B59*'FL HA'!I51*H4RG!B58</f>
        <v>4.9558900461339317E-2</v>
      </c>
      <c r="I74" s="55">
        <f>Telescope!B109*'Coupling 0.9"'!G51*'FE YJH'!D52*'FL HE'!I51*BE!B59*H4RG!B58</f>
        <v>0.10567410188209812</v>
      </c>
      <c r="J74" s="40">
        <f>Telescope!B109*'FE YJH'!D52*'FL HA'!I51*BE!B59*H4RG!B58</f>
        <v>0.14323303232859239</v>
      </c>
      <c r="K74" s="41"/>
      <c r="L74" s="55">
        <f>Telescope!B109*'FE YJH'!D51</f>
        <v>0.75166693298590725</v>
      </c>
    </row>
    <row r="75" spans="1:12" x14ac:dyDescent="0.3">
      <c r="A75" s="35">
        <v>1390</v>
      </c>
      <c r="B75" s="53">
        <f>Telescope!B110*'FE YJH'!D52*'Coupling 0.9"'!C52*BE!B59*'FL HA'!I53*H4RG!B59</f>
        <v>9.2658088392597163E-2</v>
      </c>
      <c r="C75" s="54">
        <f>'FE YJH'!D52*'Coupling 0.9"'!C52*BE!B60*'FL HA'!I52*H4RG!B59</f>
        <v>0.10360394942301712</v>
      </c>
      <c r="D75" s="54">
        <f>Table6[[#This Row],[NIRPS + TEL Imag=10]]*Atm.!B106</f>
        <v>2.3562951878237461E-2</v>
      </c>
      <c r="E75" s="40">
        <f>Telescope!B110*'FE YJH'!D52*'Coupling 0.9"'!D52*BE!B60*'FL HA'!I52*H4RG!B59</f>
        <v>7.3240833783114259E-2</v>
      </c>
      <c r="F75" s="40">
        <f>'FE YJH'!D52*'Coupling 0.9"'!D52*BE!B60*'FL HA'!I52*H4RG!B59</f>
        <v>8.1919751383499981E-2</v>
      </c>
      <c r="G75" s="40">
        <f>Telescope!B110*'FE YJH'!D52*'Coupling 0.9"'!E52*BE!B60*'FL HA'!I52*H4RG!B59</f>
        <v>4.4681917319358659E-2</v>
      </c>
      <c r="H75" s="40">
        <f>'FE YJH'!D53*'Coupling 0.9"'!E52*BE!B60*'FL HA'!I52*H4RG!B59</f>
        <v>4.9864525686750538E-2</v>
      </c>
      <c r="I75" s="55">
        <f>Telescope!B110*'Coupling 0.9"'!G52*'FE YJH'!D53*'FL HE'!I52*BE!B60*H4RG!B59</f>
        <v>0.10525111457210877</v>
      </c>
      <c r="J75" s="40">
        <f>Telescope!B110*'FE YJH'!D53*'FL HA'!I52*BE!B60*H4RG!B59</f>
        <v>0.14260020151937899</v>
      </c>
      <c r="K75" s="41"/>
      <c r="L75" s="55">
        <f>Telescope!B110*'FE YJH'!D52</f>
        <v>0.75534595106632119</v>
      </c>
    </row>
    <row r="76" spans="1:12" x14ac:dyDescent="0.3">
      <c r="A76" s="35">
        <v>1400</v>
      </c>
      <c r="B76" s="53">
        <f>Telescope!B111*'FE YJH'!D53*'Coupling 0.9"'!C53*BE!B60*'FL HA'!I54*H4RG!B60</f>
        <v>9.2650246680639481E-2</v>
      </c>
      <c r="C76" s="54">
        <f>'FE YJH'!D53*'Coupling 0.9"'!C53*BE!B61*'FL HA'!I53*H4RG!B60</f>
        <v>0.10367352622936431</v>
      </c>
      <c r="D76" s="54">
        <f>Table6[[#This Row],[NIRPS + TEL Imag=10]]*Atm.!B107</f>
        <v>9.441060136757164E-10</v>
      </c>
      <c r="E76" s="40">
        <f>Telescope!B111*'FE YJH'!D53*'Coupling 0.9"'!D53*BE!B61*'FL HA'!I53*H4RG!B60</f>
        <v>7.3547600849955902E-2</v>
      </c>
      <c r="F76" s="40">
        <f>'FE YJH'!D53*'Coupling 0.9"'!D53*BE!B61*'FL HA'!I53*H4RG!B60</f>
        <v>8.2178067606134622E-2</v>
      </c>
      <c r="G76" s="40">
        <f>Telescope!B111*'FE YJH'!D53*'Coupling 0.9"'!E53*BE!B61*'FL HA'!I53*H4RG!B60</f>
        <v>4.5074922797476998E-2</v>
      </c>
      <c r="H76" s="40">
        <f>'FE YJH'!D54*'Coupling 0.9"'!E53*BE!B61*'FL HA'!I53*H4RG!B60</f>
        <v>5.0113416225374553E-2</v>
      </c>
      <c r="I76" s="55">
        <f>Telescope!B111*'Coupling 0.9"'!G53*'FE YJH'!D54*'FL HE'!I53*BE!B61*H4RG!B60</f>
        <v>0.10472581258829515</v>
      </c>
      <c r="J76" s="40">
        <f>Telescope!B111*'FE YJH'!D54*'FL HA'!I53*BE!B61*H4RG!B60</f>
        <v>0.14183119674042891</v>
      </c>
      <c r="K76" s="41"/>
      <c r="L76" s="55">
        <f>Telescope!B111*'FE YJH'!D53</f>
        <v>0.75442901541356766</v>
      </c>
    </row>
    <row r="77" spans="1:12" x14ac:dyDescent="0.3">
      <c r="A77" s="35">
        <v>1410</v>
      </c>
      <c r="B77" s="53">
        <f>Telescope!B112*'FE YJH'!D54*'Coupling 0.9"'!C54*BE!B61*'FL HA'!I55*H4RG!B61</f>
        <v>9.2556647115025065E-2</v>
      </c>
      <c r="C77" s="54">
        <f>'FE YJH'!D54*'Coupling 0.9"'!C54*BE!B62*'FL HA'!I54*H4RG!B61</f>
        <v>0.10365113069433993</v>
      </c>
      <c r="D77" s="54">
        <f>Table6[[#This Row],[NIRPS + TEL Imag=10]]*Atm.!B108</f>
        <v>1.1217865630341038E-3</v>
      </c>
      <c r="E77" s="40">
        <f>Telescope!B112*'FE YJH'!D54*'Coupling 0.9"'!D54*BE!B62*'FL HA'!I54*H4RG!B61</f>
        <v>7.3797633289000866E-2</v>
      </c>
      <c r="F77" s="40">
        <f>'FE YJH'!D54*'Coupling 0.9"'!D54*BE!B62*'FL HA'!I54*H4RG!B61</f>
        <v>8.2361685208927449E-2</v>
      </c>
      <c r="G77" s="40">
        <f>Telescope!B112*'FE YJH'!D54*'Coupling 0.9"'!E54*BE!B62*'FL HA'!I54*H4RG!B61</f>
        <v>4.5431918868800346E-2</v>
      </c>
      <c r="H77" s="40">
        <f>'FE YJH'!D55*'Coupling 0.9"'!E54*BE!B62*'FL HA'!I54*H4RG!B61</f>
        <v>5.0168541903660865E-2</v>
      </c>
      <c r="I77" s="55">
        <f>Telescope!B112*'Coupling 0.9"'!G54*'FE YJH'!D55*'FL HE'!I54*BE!B62*H4RG!B61</f>
        <v>0.10382534551810961</v>
      </c>
      <c r="J77" s="40">
        <f>Telescope!B112*'FE YJH'!D55*'FL HA'!I54*BE!B62*H4RG!B61</f>
        <v>0.1405565916935568</v>
      </c>
      <c r="K77" s="41"/>
      <c r="L77" s="55">
        <f>Telescope!B112*'FE YJH'!D54</f>
        <v>0.75154434446287488</v>
      </c>
    </row>
    <row r="78" spans="1:12" x14ac:dyDescent="0.3">
      <c r="A78" s="35">
        <v>1420</v>
      </c>
      <c r="B78" s="53">
        <f>Telescope!B113*'FE YJH'!D55*'Coupling 0.9"'!C55*BE!B62*'FL HA'!I56*H4RG!B62</f>
        <v>9.1901645777259178E-2</v>
      </c>
      <c r="C78" s="54">
        <f>'FE YJH'!D55*'Coupling 0.9"'!C55*BE!B63*'FL HA'!I55*H4RG!B62</f>
        <v>0.10272984922919202</v>
      </c>
      <c r="D78" s="54">
        <f>Table6[[#This Row],[NIRPS + TEL Imag=10]]*Atm.!B109</f>
        <v>5.167629542055284E-2</v>
      </c>
      <c r="E78" s="40">
        <f>Telescope!B113*'FE YJH'!D55*'Coupling 0.9"'!D55*BE!B63*'FL HA'!I55*H4RG!B62</f>
        <v>7.3524879483504293E-2</v>
      </c>
      <c r="F78" s="40">
        <f>'FE YJH'!D55*'Coupling 0.9"'!D55*BE!B63*'FL HA'!I55*H4RG!B62</f>
        <v>8.1983677576990543E-2</v>
      </c>
      <c r="G78" s="40">
        <f>Telescope!B113*'FE YJH'!D55*'Coupling 0.9"'!E55*BE!B63*'FL HA'!I55*H4RG!B62</f>
        <v>4.5027558013012392E-2</v>
      </c>
      <c r="H78" s="40">
        <f>'FE YJH'!D56*'Coupling 0.9"'!E55*BE!B63*'FL HA'!I55*H4RG!B62</f>
        <v>5.0744840118669837E-2</v>
      </c>
      <c r="I78" s="55">
        <f>Telescope!B113*'Coupling 0.9"'!G55*'FE YJH'!D56*'FL HE'!I55*BE!B63*H4RG!B62</f>
        <v>0.10500907605639401</v>
      </c>
      <c r="J78" s="40">
        <f>Telescope!B113*'FE YJH'!D56*'FL HA'!I55*BE!B63*H4RG!B62</f>
        <v>0.14210510363039697</v>
      </c>
      <c r="K78" s="41"/>
      <c r="L78" s="55">
        <f>Telescope!B113*'FE YJH'!D55</f>
        <v>0.74427243609370308</v>
      </c>
    </row>
    <row r="79" spans="1:12" x14ac:dyDescent="0.3">
      <c r="A79" s="35">
        <v>1430</v>
      </c>
      <c r="B79" s="53">
        <f>Telescope!B114*'FE YJH'!D56*'Coupling 0.9"'!C56*BE!B63*'FL HA'!I57*H4RG!B63</f>
        <v>9.3079733613545657E-2</v>
      </c>
      <c r="C79" s="54">
        <f>'FE YJH'!D56*'Coupling 0.9"'!C56*BE!B64*'FL HA'!I56*H4RG!B63</f>
        <v>0.10425672458704094</v>
      </c>
      <c r="D79" s="54">
        <f>Table6[[#This Row],[NIRPS + TEL Imag=10]]*Atm.!B110</f>
        <v>2.9859978543225443E-2</v>
      </c>
      <c r="E79" s="40">
        <f>Telescope!B114*'FE YJH'!D56*'Coupling 0.9"'!D56*BE!B64*'FL HA'!I56*H4RG!B63</f>
        <v>7.4975586626931698E-2</v>
      </c>
      <c r="F79" s="40">
        <f>'FE YJH'!D56*'Coupling 0.9"'!D56*BE!B64*'FL HA'!I56*H4RG!B63</f>
        <v>8.3559884416611344E-2</v>
      </c>
      <c r="G79" s="40">
        <f>Telescope!B114*'FE YJH'!D56*'Coupling 0.9"'!E56*BE!B64*'FL HA'!I56*H4RG!B63</f>
        <v>4.5678029458327343E-2</v>
      </c>
      <c r="H79" s="40">
        <f>'FE YJH'!D57*'Coupling 0.9"'!E56*BE!B64*'FL HA'!I56*H4RG!B63</f>
        <v>5.1016472009858677E-2</v>
      </c>
      <c r="I79" s="55">
        <f>Telescope!B114*'Coupling 0.9"'!G56*'FE YJH'!D57*'FL HE'!I56*BE!B64*H4RG!B63</f>
        <v>0.10551869855417528</v>
      </c>
      <c r="J79" s="40">
        <f>Telescope!B114*'FE YJH'!D57*'FL HA'!I56*BE!B64*H4RG!B63</f>
        <v>0.14274222545062146</v>
      </c>
      <c r="K79" s="41"/>
      <c r="L79" s="55">
        <f>Telescope!B114*'FE YJH'!D56</f>
        <v>0.75260564470455615</v>
      </c>
    </row>
    <row r="80" spans="1:12" x14ac:dyDescent="0.3">
      <c r="A80" s="35">
        <v>1440</v>
      </c>
      <c r="B80" s="53">
        <f>Telescope!B115*'FE YJH'!D57*'Coupling 0.9"'!C57*BE!B64*'FL HA'!I58*H4RG!B64</f>
        <v>9.3713237458101437E-2</v>
      </c>
      <c r="C80" s="54">
        <f>'FE YJH'!D57*'Coupling 0.9"'!C57*BE!B65*'FL HA'!I57*H4RG!B64</f>
        <v>0.10495813598905991</v>
      </c>
      <c r="D80" s="54">
        <f>Table6[[#This Row],[NIRPS + TEL Imag=10]]*Atm.!B111</f>
        <v>6.3978027212645847E-4</v>
      </c>
      <c r="E80" s="40">
        <f>Telescope!B115*'FE YJH'!D57*'Coupling 0.9"'!D57*BE!B65*'FL HA'!I57*H4RG!B64</f>
        <v>7.5078224299642393E-2</v>
      </c>
      <c r="F80" s="40">
        <f>'FE YJH'!D57*'Coupling 0.9"'!D57*BE!B65*'FL HA'!I57*H4RG!B64</f>
        <v>8.3621633266804676E-2</v>
      </c>
      <c r="G80" s="40">
        <f>Telescope!B115*'FE YJH'!D57*'Coupling 0.9"'!E57*BE!B65*'FL HA'!I57*H4RG!B64</f>
        <v>4.597275652149977E-2</v>
      </c>
      <c r="H80" s="40">
        <f>'FE YJH'!D58*'Coupling 0.9"'!E57*BE!B65*'FL HA'!I57*H4RG!B64</f>
        <v>5.1023731069927886E-2</v>
      </c>
      <c r="I80" s="55">
        <f>Telescope!B115*'Coupling 0.9"'!G57*'FE YJH'!D58*'FL HE'!I57*BE!B65*H4RG!B64</f>
        <v>0.10549418561279354</v>
      </c>
      <c r="J80" s="40">
        <f>Telescope!B115*'FE YJH'!D58*'FL HA'!I57*BE!B65*H4RG!B64</f>
        <v>0.14265844949536405</v>
      </c>
      <c r="K80" s="41"/>
      <c r="L80" s="55">
        <f>Telescope!B115*'FE YJH'!D57</f>
        <v>0.75468528101991927</v>
      </c>
    </row>
    <row r="81" spans="1:12" x14ac:dyDescent="0.3">
      <c r="A81" s="35">
        <v>1450</v>
      </c>
      <c r="B81" s="53">
        <f>Telescope!B116*'FE YJH'!D58*'Coupling 0.9"'!C58*BE!B65*'FL HA'!I59*H4RG!B65</f>
        <v>9.3899993172337548E-2</v>
      </c>
      <c r="C81" s="54">
        <f>'FE YJH'!D58*'Coupling 0.9"'!C58*BE!B66*'FL HA'!I58*H4RG!B65</f>
        <v>0.10510185343579827</v>
      </c>
      <c r="D81" s="54">
        <f>Table6[[#This Row],[NIRPS + TEL Imag=10]]*Atm.!B112</f>
        <v>5.5635745954610002E-2</v>
      </c>
      <c r="E81" s="40">
        <f>Telescope!B116*'FE YJH'!D58*'Coupling 0.9"'!D58*BE!B66*'FL HA'!I58*H4RG!B65</f>
        <v>7.4810831274251866E-2</v>
      </c>
      <c r="F81" s="40">
        <f>'FE YJH'!D58*'Coupling 0.9"'!D58*BE!B66*'FL HA'!I58*H4RG!B65</f>
        <v>8.3237288998012762E-2</v>
      </c>
      <c r="G81" s="40">
        <f>Telescope!B116*'FE YJH'!D58*'Coupling 0.9"'!E58*BE!B66*'FL HA'!I58*H4RG!B65</f>
        <v>4.6042116580172883E-2</v>
      </c>
      <c r="H81" s="40">
        <f>'FE YJH'!D59*'Coupling 0.9"'!E58*BE!B66*'FL HA'!I58*H4RG!B65</f>
        <v>5.0638312376780001E-2</v>
      </c>
      <c r="I81" s="55">
        <f>Telescope!B116*'Coupling 0.9"'!G58*'FE YJH'!D59*'FL HE'!I58*BE!B66*H4RG!B65</f>
        <v>0.10470005839592789</v>
      </c>
      <c r="J81" s="40">
        <f>Telescope!B116*'FE YJH'!D59*'FL HA'!I58*BE!B66*H4RG!B65</f>
        <v>0.14153585026308377</v>
      </c>
      <c r="K81" s="41"/>
      <c r="L81" s="55">
        <f>Telescope!B116*'FE YJH'!D58</f>
        <v>0.75280778471849163</v>
      </c>
    </row>
    <row r="82" spans="1:12" x14ac:dyDescent="0.3">
      <c r="A82" s="35">
        <v>1460</v>
      </c>
      <c r="B82" s="53">
        <f>Telescope!B117*'FE YJH'!D59*'Coupling 0.9"'!C59*BE!B66*'FL HA'!I60*H4RG!B66</f>
        <v>9.337391124543036E-2</v>
      </c>
      <c r="C82" s="54">
        <f>'FE YJH'!D59*'Coupling 0.9"'!C59*BE!B67*'FL HA'!I59*H4RG!B66</f>
        <v>0.1042376838177017</v>
      </c>
      <c r="D82" s="54">
        <f>Table6[[#This Row],[NIRPS + TEL Imag=10]]*Atm.!B113</f>
        <v>5.4614400687452214E-2</v>
      </c>
      <c r="E82" s="40">
        <f>Telescope!B117*'FE YJH'!D59*'Coupling 0.9"'!D59*BE!B67*'FL HA'!I59*H4RG!B66</f>
        <v>7.4579193382101269E-2</v>
      </c>
      <c r="F82" s="40">
        <f>'FE YJH'!D59*'Coupling 0.9"'!D59*BE!B67*'FL HA'!I59*H4RG!B66</f>
        <v>8.2883498132908101E-2</v>
      </c>
      <c r="G82" s="40">
        <f>Telescope!B117*'FE YJH'!D59*'Coupling 0.9"'!E59*BE!B67*'FL HA'!I59*H4RG!B66</f>
        <v>4.5675438800779192E-2</v>
      </c>
      <c r="H82" s="40">
        <f>'FE YJH'!D60*'Coupling 0.9"'!E59*BE!B67*'FL HA'!I59*H4RG!B66</f>
        <v>5.0889296898903792E-2</v>
      </c>
      <c r="I82" s="55">
        <f>Telescope!B117*'Coupling 0.9"'!G59*'FE YJH'!D60*'FL HE'!I59*BE!B67*H4RG!B66</f>
        <v>0.10523325903111055</v>
      </c>
      <c r="J82" s="40">
        <f>Telescope!B117*'FE YJH'!D60*'FL HA'!I59*BE!B67*H4RG!B66</f>
        <v>0.1422093924196893</v>
      </c>
      <c r="K82" s="41"/>
      <c r="L82" s="55">
        <f>Telescope!B117*'FE YJH'!D59</f>
        <v>0.74500237000404024</v>
      </c>
    </row>
    <row r="83" spans="1:12" x14ac:dyDescent="0.3">
      <c r="A83" s="35">
        <v>1470</v>
      </c>
      <c r="B83" s="53">
        <f>Telescope!B118*'FE YJH'!D60*'Coupling 0.9"'!C60*BE!B67*'FL HA'!I61*H4RG!B67</f>
        <v>9.4126638193946635E-2</v>
      </c>
      <c r="C83" s="54">
        <f>'FE YJH'!D60*'Coupling 0.9"'!C60*BE!B68*'FL HA'!I60*H4RG!B67</f>
        <v>0.10446963589828677</v>
      </c>
      <c r="D83" s="54">
        <f>Table6[[#This Row],[NIRPS + TEL Imag=10]]*Atm.!B114</f>
        <v>5.9139766777256665E-2</v>
      </c>
      <c r="E83" s="40">
        <f>Telescope!B118*'FE YJH'!D60*'Coupling 0.9"'!D60*BE!B68*'FL HA'!I60*H4RG!B67</f>
        <v>7.499637814332874E-2</v>
      </c>
      <c r="F83" s="40">
        <f>'FE YJH'!D60*'Coupling 0.9"'!D60*BE!B68*'FL HA'!I60*H4RG!B67</f>
        <v>8.3277272028675658E-2</v>
      </c>
      <c r="G83" s="40">
        <f>Telescope!B118*'FE YJH'!D60*'Coupling 0.9"'!E60*BE!B68*'FL HA'!I60*H4RG!B67</f>
        <v>4.6108129762966972E-2</v>
      </c>
      <c r="H83" s="40">
        <f>'FE YJH'!D61*'Coupling 0.9"'!E60*BE!B68*'FL HA'!I60*H4RG!B67</f>
        <v>5.1612116593713758E-2</v>
      </c>
      <c r="I83" s="55">
        <f>Telescope!B118*'Coupling 0.9"'!G60*'FE YJH'!D61*'FL HE'!I60*BE!B68*H4RG!B67</f>
        <v>0.10578205962658507</v>
      </c>
      <c r="J83" s="40">
        <f>Telescope!B118*'FE YJH'!D61*'FL HA'!I60*BE!B68*H4RG!B67</f>
        <v>0.14290524353752795</v>
      </c>
      <c r="K83" s="41"/>
      <c r="L83" s="55">
        <f>Telescope!B118*'FE YJH'!D60</f>
        <v>0.74750684959057345</v>
      </c>
    </row>
    <row r="84" spans="1:12" x14ac:dyDescent="0.3">
      <c r="A84" s="35">
        <v>1480</v>
      </c>
      <c r="B84" s="53">
        <f>Telescope!B119*'FE YJH'!D61*'Coupling 0.9"'!C61*BE!B68*'FL HA'!I62*H4RG!B68</f>
        <v>9.49129699905258E-2</v>
      </c>
      <c r="C84" s="54">
        <f>'FE YJH'!D61*'Coupling 0.9"'!C61*BE!B69*'FL HA'!I61*H4RG!B68</f>
        <v>0.10462336440349525</v>
      </c>
      <c r="D84" s="54">
        <f>Table6[[#This Row],[NIRPS + TEL Imag=10]]*Atm.!B115</f>
        <v>8.1207537123893878E-2</v>
      </c>
      <c r="E84" s="40">
        <f>Telescope!B119*'FE YJH'!D61*'Coupling 0.9"'!D61*BE!B69*'FL HA'!I61*H4RG!B68</f>
        <v>7.5316779076756699E-2</v>
      </c>
      <c r="F84" s="40">
        <f>'FE YJH'!D61*'Coupling 0.9"'!D61*BE!B69*'FL HA'!I61*H4RG!B68</f>
        <v>8.3575392865254755E-2</v>
      </c>
      <c r="G84" s="40">
        <f>Telescope!B119*'FE YJH'!D61*'Coupling 0.9"'!E61*BE!B69*'FL HA'!I61*H4RG!B68</f>
        <v>4.6499033772621289E-2</v>
      </c>
      <c r="H84" s="40">
        <f>'FE YJH'!D62*'Coupling 0.9"'!E61*BE!B69*'FL HA'!I61*H4RG!B68</f>
        <v>5.1628281521154944E-2</v>
      </c>
      <c r="I84" s="55">
        <f>Telescope!B119*'Coupling 0.9"'!G61*'FE YJH'!D62*'FL HE'!I61*BE!B69*H4RG!B68</f>
        <v>0.10487056748097151</v>
      </c>
      <c r="J84" s="40">
        <f>Telescope!B119*'FE YJH'!D62*'FL HA'!I61*BE!B69*H4RG!B68</f>
        <v>0.14163035826133902</v>
      </c>
      <c r="K84" s="41"/>
      <c r="L84" s="55">
        <f>Telescope!B119*'FE YJH'!D61</f>
        <v>0.7540543538656802</v>
      </c>
    </row>
    <row r="85" spans="1:12" x14ac:dyDescent="0.3">
      <c r="A85" s="35">
        <v>1490</v>
      </c>
      <c r="B85" s="53">
        <f>Telescope!B120*'FE YJH'!D62*'Coupling 0.9"'!C62*BE!B69*'FL HA'!I63*H4RG!B69</f>
        <v>9.4406221463275944E-2</v>
      </c>
      <c r="C85" s="54">
        <f>'FE YJH'!D62*'Coupling 0.9"'!C62*BE!B70*'FL HA'!I62*H4RG!B69</f>
        <v>0.1041863370434179</v>
      </c>
      <c r="D85" s="54">
        <f>Table6[[#This Row],[NIRPS + TEL Imag=10]]*Atm.!B116</f>
        <v>3.6421920240531858E-7</v>
      </c>
      <c r="E85" s="40">
        <f>Telescope!B120*'FE YJH'!D62*'Coupling 0.9"'!D62*BE!B70*'FL HA'!I62*H4RG!B69</f>
        <v>7.5213188893160296E-2</v>
      </c>
      <c r="F85" s="40">
        <f>'FE YJH'!D62*'Coupling 0.9"'!D62*BE!B70*'FL HA'!I62*H4RG!B69</f>
        <v>8.3399849358403097E-2</v>
      </c>
      <c r="G85" s="40">
        <f>Telescope!B120*'FE YJH'!D62*'Coupling 0.9"'!E62*BE!B70*'FL HA'!I62*H4RG!B69</f>
        <v>4.662637080565013E-2</v>
      </c>
      <c r="H85" s="40">
        <f>'FE YJH'!D63*'Coupling 0.9"'!E62*BE!B70*'FL HA'!I62*H4RG!B69</f>
        <v>5.1738356533686782E-2</v>
      </c>
      <c r="I85" s="55">
        <f>Telescope!B120*'Coupling 0.9"'!G62*'FE YJH'!D63*'FL HE'!I62*BE!B70*H4RG!B69</f>
        <v>0.10416924121476187</v>
      </c>
      <c r="J85" s="40">
        <f>Telescope!B120*'FE YJH'!D63*'FL HA'!I62*BE!B70*H4RG!B69</f>
        <v>0.14064147608998376</v>
      </c>
      <c r="K85" s="41"/>
      <c r="L85" s="55">
        <f>Telescope!B120*'FE YJH'!D62</f>
        <v>0.75504898655060237</v>
      </c>
    </row>
    <row r="86" spans="1:12" x14ac:dyDescent="0.3">
      <c r="A86" s="35">
        <v>1500</v>
      </c>
      <c r="B86" s="53">
        <f>Telescope!B121*'FE YJH'!D63*'Coupling 0.9"'!C63*BE!B70*'FL HA'!I64*H4RG!B70</f>
        <v>9.4035432551187806E-2</v>
      </c>
      <c r="C86" s="54">
        <f>'FE YJH'!D63*'Coupling 0.9"'!C63*BE!B71*'FL HA'!I63*H4RG!B70</f>
        <v>0.1046136837393165</v>
      </c>
      <c r="D86" s="54">
        <f>Table6[[#This Row],[NIRPS + TEL Imag=10]]*Atm.!B117</f>
        <v>9.2013670751337276E-2</v>
      </c>
      <c r="E86" s="40">
        <f>Telescope!B121*'FE YJH'!D63*'Coupling 0.9"'!D63*BE!B71*'FL HA'!I63*H4RG!B70</f>
        <v>7.5678380169372367E-2</v>
      </c>
      <c r="F86" s="40">
        <f>'FE YJH'!D63*'Coupling 0.9"'!D63*BE!B71*'FL HA'!I63*H4RG!B70</f>
        <v>8.3863132251431355E-2</v>
      </c>
      <c r="G86" s="40">
        <f>Telescope!B121*'FE YJH'!D63*'Coupling 0.9"'!E63*BE!B71*'FL HA'!I63*H4RG!B70</f>
        <v>4.7134272759450507E-2</v>
      </c>
      <c r="H86" s="40">
        <f>'FE YJH'!D64*'Coupling 0.9"'!E63*BE!B71*'FL HA'!I63*H4RG!B70</f>
        <v>5.2249985813366824E-2</v>
      </c>
      <c r="I86" s="55">
        <f>Telescope!B121*'Coupling 0.9"'!G63*'FE YJH'!D64*'FL HE'!I63*BE!B71*H4RG!B70</f>
        <v>0.10427144889390612</v>
      </c>
      <c r="J86" s="40">
        <f>Telescope!B121*'FE YJH'!D64*'FL HA'!I63*BE!B71*H4RG!B70</f>
        <v>0.1407395607606132</v>
      </c>
      <c r="K86" s="41"/>
      <c r="L86" s="55">
        <f>Telescope!B121*'FE YJH'!D63</f>
        <v>0.75606109994325388</v>
      </c>
    </row>
    <row r="87" spans="1:12" x14ac:dyDescent="0.3">
      <c r="A87" s="35">
        <v>1510</v>
      </c>
      <c r="B87" s="53">
        <f>Telescope!B122*'FE YJH'!D64*'Coupling 0.9"'!C64*BE!B71*'FL HA'!I65*H4RG!B71</f>
        <v>9.4393031466411537E-2</v>
      </c>
      <c r="C87" s="54">
        <f>'FE YJH'!D64*'Coupling 0.9"'!C64*BE!B72*'FL HA'!I64*H4RG!B71</f>
        <v>0.1052669743732822</v>
      </c>
      <c r="D87" s="54">
        <f>Table6[[#This Row],[NIRPS + TEL Imag=10]]*Atm.!B118</f>
        <v>9.3619008608386969E-2</v>
      </c>
      <c r="E87" s="40">
        <f>Telescope!B122*'FE YJH'!D64*'Coupling 0.9"'!D64*BE!B72*'FL HA'!I64*H4RG!B71</f>
        <v>7.630372616513291E-2</v>
      </c>
      <c r="F87" s="40">
        <f>'FE YJH'!D64*'Coupling 0.9"'!D64*BE!B72*'FL HA'!I64*H4RG!B71</f>
        <v>8.4507907510586455E-2</v>
      </c>
      <c r="G87" s="40">
        <f>Telescope!B122*'FE YJH'!D64*'Coupling 0.9"'!E64*BE!B72*'FL HA'!I64*H4RG!B71</f>
        <v>4.7742704038846284E-2</v>
      </c>
      <c r="H87" s="40">
        <f>'FE YJH'!D65*'Coupling 0.9"'!E64*BE!B72*'FL HA'!I64*H4RG!B71</f>
        <v>5.2862074473039762E-2</v>
      </c>
      <c r="I87" s="55">
        <f>Telescope!B122*'Coupling 0.9"'!G64*'FE YJH'!D65*'FL HE'!I64*BE!B72*H4RG!B71</f>
        <v>0.10456073117769439</v>
      </c>
      <c r="J87" s="40">
        <f>Telescope!B122*'FE YJH'!D65*'FL HA'!I64*BE!B72*H4RG!B71</f>
        <v>0.14109818062566098</v>
      </c>
      <c r="K87" s="41"/>
      <c r="L87" s="55">
        <f>Telescope!B122*'FE YJH'!D64</f>
        <v>0.75675388316091896</v>
      </c>
    </row>
    <row r="88" spans="1:12" x14ac:dyDescent="0.3">
      <c r="A88" s="35">
        <v>1520</v>
      </c>
      <c r="B88" s="53">
        <f>Telescope!B123*'FE YJH'!D65*'Coupling 0.9"'!C65*BE!B72*'FL HA'!I66*H4RG!B72</f>
        <v>9.4822808380778681E-2</v>
      </c>
      <c r="C88" s="54">
        <f>'FE YJH'!D65*'Coupling 0.9"'!C65*BE!B73*'FL HA'!I65*H4RG!B72</f>
        <v>0.1062425691943067</v>
      </c>
      <c r="D88" s="54">
        <f>Table6[[#This Row],[NIRPS + TEL Imag=10]]*Atm.!B119</f>
        <v>9.4358176619712866E-2</v>
      </c>
      <c r="E88" s="40">
        <f>Telescope!B123*'FE YJH'!D65*'Coupling 0.9"'!D65*BE!B73*'FL HA'!I65*H4RG!B72</f>
        <v>7.7207401515350813E-2</v>
      </c>
      <c r="F88" s="40">
        <f>'FE YJH'!D65*'Coupling 0.9"'!D65*BE!B73*'FL HA'!I65*H4RG!B72</f>
        <v>8.5454987974239921E-2</v>
      </c>
      <c r="G88" s="40">
        <f>Telescope!B123*'FE YJH'!D65*'Coupling 0.9"'!E65*BE!B73*'FL HA'!I65*H4RG!B72</f>
        <v>4.8455779170488579E-2</v>
      </c>
      <c r="H88" s="40">
        <f>'FE YJH'!D66*'Coupling 0.9"'!E65*BE!B73*'FL HA'!I65*H4RG!B72</f>
        <v>5.3733726294744641E-2</v>
      </c>
      <c r="I88" s="55">
        <f>Telescope!B123*'Coupling 0.9"'!G65*'FE YJH'!D66*'FL HE'!I65*BE!B73*H4RG!B72</f>
        <v>0.10563045951040986</v>
      </c>
      <c r="J88" s="40">
        <f>Telescope!B123*'FE YJH'!D66*'FL HA'!I65*BE!B73*H4RG!B72</f>
        <v>0.14251149144699504</v>
      </c>
      <c r="K88" s="41"/>
      <c r="L88" s="55">
        <f>Telescope!B123*'FE YJH'!D65</f>
        <v>0.75703048102668347</v>
      </c>
    </row>
    <row r="89" spans="1:12" x14ac:dyDescent="0.3">
      <c r="A89" s="35">
        <v>1530</v>
      </c>
      <c r="B89" s="53">
        <f>Telescope!B124*'FE YJH'!D66*'Coupling 0.9"'!C66*BE!B73*'FL HA'!I67*H4RG!B73</f>
        <v>9.5939801277711095E-2</v>
      </c>
      <c r="C89" s="54">
        <f>'FE YJH'!D66*'Coupling 0.9"'!C66*BE!B74*'FL HA'!I66*H4RG!B73</f>
        <v>0.10698645825982993</v>
      </c>
      <c r="D89" s="54">
        <f>Table6[[#This Row],[NIRPS + TEL Imag=10]]*Atm.!B120</f>
        <v>9.2265306888774754E-2</v>
      </c>
      <c r="E89" s="40">
        <f>Telescope!B124*'FE YJH'!D66*'Coupling 0.9"'!D66*BE!B74*'FL HA'!I66*H4RG!B73</f>
        <v>7.793057865101391E-2</v>
      </c>
      <c r="F89" s="40">
        <f>'FE YJH'!D66*'Coupling 0.9"'!D66*BE!B74*'FL HA'!I66*H4RG!B73</f>
        <v>8.6217550270805077E-2</v>
      </c>
      <c r="G89" s="40">
        <f>Telescope!B124*'FE YJH'!D66*'Coupling 0.9"'!E66*BE!B74*'FL HA'!I66*H4RG!B73</f>
        <v>4.9057651973403379E-2</v>
      </c>
      <c r="H89" s="40">
        <f>'FE YJH'!D67*'Coupling 0.9"'!E66*BE!B74*'FL HA'!I66*H4RG!B73</f>
        <v>5.430410491395999E-2</v>
      </c>
      <c r="I89" s="55">
        <f>Telescope!B124*'Coupling 0.9"'!G66*'FE YJH'!D67*'FL HE'!I66*BE!B74*H4RG!B73</f>
        <v>0.1060975117537554</v>
      </c>
      <c r="J89" s="40">
        <f>Telescope!B124*'FE YJH'!D67*'FL HA'!I66*BE!B74*H4RG!B73</f>
        <v>0.14308656305627063</v>
      </c>
      <c r="K89" s="41"/>
      <c r="L89" s="55">
        <f>Telescope!B124*'FE YJH'!D66</f>
        <v>0.75879937706284872</v>
      </c>
    </row>
    <row r="90" spans="1:12" x14ac:dyDescent="0.3">
      <c r="A90" s="35">
        <v>1540</v>
      </c>
      <c r="B90" s="53">
        <f>Telescope!B125*'FE YJH'!D67*'Coupling 0.9"'!C67*BE!B74*'FL HA'!I63*H4RG!B74</f>
        <v>9.7287430219004128E-2</v>
      </c>
      <c r="C90" s="54">
        <f>'FE YJH'!D67*'Coupling 0.9"'!C67*BE!B75*'FL HA'!I67*H4RG!B74</f>
        <v>0.10770766538523173</v>
      </c>
      <c r="D90" s="54">
        <f>Table6[[#This Row],[NIRPS + TEL Imag=10]]*Atm.!B121</f>
        <v>9.7073397872522324E-2</v>
      </c>
      <c r="E90" s="40">
        <f>Telescope!B125*'FE YJH'!D67*'Coupling 0.9"'!D67*BE!B75*'FL HA'!I67*H4RG!B74</f>
        <v>7.8529199222113835E-2</v>
      </c>
      <c r="F90" s="40">
        <f>'FE YJH'!D67*'Coupling 0.9"'!D67*BE!B75*'FL HA'!I67*H4RG!B74</f>
        <v>8.6827610185219076E-2</v>
      </c>
      <c r="G90" s="40">
        <f>Telescope!B125*'FE YJH'!D67*'Coupling 0.9"'!E67*BE!B75*'FL HA'!I67*H4RG!B74</f>
        <v>4.9659858660083829E-2</v>
      </c>
      <c r="H90" s="40">
        <f>'FE YJH'!D68*'Coupling 0.9"'!E67*BE!B75*'FL HA'!I67*H4RG!B74</f>
        <v>5.4214898571607419E-2</v>
      </c>
      <c r="I90" s="55">
        <f>Telescope!B125*'Coupling 0.9"'!G67*'FE YJH'!D68*'FL HE'!I67*BE!B75*H4RG!B74</f>
        <v>0.10527595712103933</v>
      </c>
      <c r="J90" s="40">
        <f>Telescope!B125*'FE YJH'!D68*'FL HA'!I67*BE!B75*H4RG!B74</f>
        <v>0.14195173955613824</v>
      </c>
      <c r="K90" s="41"/>
      <c r="L90" s="55">
        <f>Telescope!B125*'FE YJH'!D67</f>
        <v>0.75967212081914537</v>
      </c>
    </row>
    <row r="91" spans="1:12" x14ac:dyDescent="0.3">
      <c r="A91" s="35">
        <v>1550</v>
      </c>
      <c r="B91" s="53">
        <f>Telescope!B126*'FE YJH'!D68*'Coupling 0.9"'!C68*BE!B75*'FL HA'!I69*H4RG!B75</f>
        <v>9.5972949671076418E-2</v>
      </c>
      <c r="C91" s="54">
        <f>'FE YJH'!D68*'Coupling 0.9"'!C68*BE!B76*'FL HA'!I63*H4RG!B75</f>
        <v>0.10758436230272235</v>
      </c>
      <c r="D91" s="54">
        <f>Table6[[#This Row],[NIRPS + TEL Imag=10]]*Atm.!B122</f>
        <v>9.5253152548543343E-2</v>
      </c>
      <c r="E91" s="40">
        <f>Telescope!B126*'FE YJH'!D68*'Coupling 0.9"'!D68*BE!B76*'FL HA'!I63*H4RG!B75</f>
        <v>7.8533716571624904E-2</v>
      </c>
      <c r="F91" s="40">
        <f>'FE YJH'!D68*'Coupling 0.9"'!D68*BE!B76*'FL HA'!I63*H4RG!B75</f>
        <v>8.6756918465310473E-2</v>
      </c>
      <c r="G91" s="40">
        <f>Telescope!B126*'FE YJH'!D68*'Coupling 0.9"'!E68*BE!B76*'FL HA'!I63*H4RG!B75</f>
        <v>4.9887035561600832E-2</v>
      </c>
      <c r="H91" s="40">
        <f>'FE YJH'!D69*'Coupling 0.9"'!E68*BE!B76*'FL HA'!I63*H4RG!B75</f>
        <v>5.5597754756665667E-2</v>
      </c>
      <c r="I91" s="55">
        <f>Telescope!B126*'Coupling 0.9"'!G68*'FE YJH'!D69*'FL HE'!I68*BE!B76*H4RG!B75</f>
        <v>0.10651660627486365</v>
      </c>
      <c r="J91" s="40">
        <f>Telescope!B126*'FE YJH'!D69*'FL HA'!I63*BE!B76*H4RG!B75</f>
        <v>0.14470164401110794</v>
      </c>
      <c r="K91" s="41"/>
      <c r="L91" s="55">
        <f>Telescope!B126*'FE YJH'!D68</f>
        <v>0.75074317355947084</v>
      </c>
    </row>
    <row r="92" spans="1:12" x14ac:dyDescent="0.3">
      <c r="A92" s="35">
        <v>1560</v>
      </c>
      <c r="B92" s="53">
        <f>Telescope!B127*'FE YJH'!D69*'Coupling 0.9"'!C69*BE!B76*'FL HA'!I70*H4RG!B76</f>
        <v>9.7250889955627792E-2</v>
      </c>
      <c r="C92" s="54">
        <f>'FE YJH'!D69*'Coupling 0.9"'!C69*BE!B77*'FL HA'!I69*H4RG!B76</f>
        <v>0.1081888827460282</v>
      </c>
      <c r="D92" s="54">
        <f>Table6[[#This Row],[NIRPS + TEL Imag=10]]*Atm.!B123</f>
        <v>9.7114738709689924E-2</v>
      </c>
      <c r="E92" s="40">
        <f>Telescope!B127*'FE YJH'!D69*'Coupling 0.9"'!D69*BE!B77*'FL HA'!I69*H4RG!B76</f>
        <v>7.847434394766023E-2</v>
      </c>
      <c r="F92" s="40">
        <f>'FE YJH'!D69*'Coupling 0.9"'!D69*BE!B77*'FL HA'!I69*H4RG!B76</f>
        <v>8.6634353195107108E-2</v>
      </c>
      <c r="G92" s="40">
        <f>Telescope!B127*'FE YJH'!D69*'Coupling 0.9"'!E69*BE!B77*'FL HA'!I69*H4RG!B76</f>
        <v>5.0441846711513159E-2</v>
      </c>
      <c r="H92" s="40">
        <f>'FE YJH'!D70*'Coupling 0.9"'!E69*BE!B77*'FL HA'!I69*H4RG!B76</f>
        <v>5.596941818132771E-2</v>
      </c>
      <c r="I92" s="55">
        <f>Telescope!B127*'Coupling 0.9"'!G69*'FE YJH'!D70*'FL HE'!I69*BE!B77*H4RG!B76</f>
        <v>0.10744453378525558</v>
      </c>
      <c r="J92" s="40">
        <f>Telescope!B127*'FE YJH'!D70*'FL HA'!I69*BE!B77*H4RG!B76</f>
        <v>0.14477283823625325</v>
      </c>
      <c r="K92" s="41"/>
      <c r="L92" s="55">
        <f>Telescope!B127*'FE YJH'!D69</f>
        <v>0.75787661045183186</v>
      </c>
    </row>
    <row r="93" spans="1:12" x14ac:dyDescent="0.3">
      <c r="A93" s="35">
        <v>1570</v>
      </c>
      <c r="B93" s="53">
        <f>Telescope!B128*'FE YJH'!D70*'Coupling 0.9"'!C70*BE!B77*'FL HA'!I71*H4RG!B77</f>
        <v>9.8093955952914785E-2</v>
      </c>
      <c r="C93" s="54">
        <f>'FE YJH'!D70*'Coupling 0.9"'!C70*BE!B78*'FL HA'!I70*H4RG!B77</f>
        <v>0.10937030847626575</v>
      </c>
      <c r="D93" s="54">
        <f>Table6[[#This Row],[NIRPS + TEL Imag=10]]*Atm.!B124</f>
        <v>8.9608828762987661E-2</v>
      </c>
      <c r="E93" s="40">
        <f>Telescope!B128*'FE YJH'!D70*'Coupling 0.9"'!D70*BE!B78*'FL HA'!I70*H4RG!B77</f>
        <v>7.894201994547087E-2</v>
      </c>
      <c r="F93" s="40">
        <f>'FE YJH'!D70*'Coupling 0.9"'!D70*BE!B78*'FL HA'!I70*H4RG!B77</f>
        <v>8.7106987623198878E-2</v>
      </c>
      <c r="G93" s="40">
        <f>Telescope!B128*'FE YJH'!D70*'Coupling 0.9"'!E70*BE!B78*'FL HA'!I70*H4RG!B77</f>
        <v>5.1049028079286254E-2</v>
      </c>
      <c r="H93" s="40">
        <f>'FE YJH'!D71*'Coupling 0.9"'!E70*BE!B78*'FL HA'!I70*H4RG!B77</f>
        <v>5.6383930662896854E-2</v>
      </c>
      <c r="I93" s="55">
        <f>Telescope!B128*'Coupling 0.9"'!G70*'FE YJH'!D71*'FL HE'!I70*BE!B78*H4RG!B77</f>
        <v>0.10822296647703825</v>
      </c>
      <c r="J93" s="40">
        <f>Telescope!B128*'FE YJH'!D71*'FL HA'!I70*BE!B78*H4RG!B77</f>
        <v>0.1457707968835088</v>
      </c>
      <c r="K93" s="41"/>
      <c r="L93" s="55">
        <f>Telescope!B128*'FE YJH'!D70</f>
        <v>0.7621028016379181</v>
      </c>
    </row>
    <row r="94" spans="1:12" x14ac:dyDescent="0.3">
      <c r="A94" s="35">
        <v>1580</v>
      </c>
      <c r="B94" s="53">
        <f>Telescope!B129*'FE YJH'!D71*'Coupling 0.9"'!C71*BE!B78*'FL HA'!I72*H4RG!B78</f>
        <v>9.8809371260269341E-2</v>
      </c>
      <c r="C94" s="54">
        <f>'FE YJH'!D71*'Coupling 0.9"'!C71*BE!B79*'FL HA'!I71*H4RG!B78</f>
        <v>0.11016039633788227</v>
      </c>
      <c r="D94" s="54">
        <f>Table6[[#This Row],[NIRPS + TEL Imag=10]]*Atm.!B125</f>
        <v>9.6773898212307793E-2</v>
      </c>
      <c r="E94" s="40">
        <f>Telescope!B129*'FE YJH'!D71*'Coupling 0.9"'!D71*BE!B79*'FL HA'!I71*H4RG!B78</f>
        <v>7.9942826299167102E-2</v>
      </c>
      <c r="F94" s="40">
        <f>'FE YJH'!D71*'Coupling 0.9"'!D71*BE!B79*'FL HA'!I71*H4RG!B78</f>
        <v>8.8157186108570346E-2</v>
      </c>
      <c r="G94" s="40">
        <f>Telescope!B129*'FE YJH'!D71*'Coupling 0.9"'!E71*BE!B79*'FL HA'!I71*H4RG!B78</f>
        <v>5.1480452064642898E-2</v>
      </c>
      <c r="H94" s="40">
        <f>'FE YJH'!D72*'Coupling 0.9"'!E71*BE!B79*'FL HA'!I71*H4RG!B78</f>
        <v>5.6654885754392842E-2</v>
      </c>
      <c r="I94" s="55">
        <f>Telescope!B129*'Coupling 0.9"'!G71*'FE YJH'!D72*'FL HE'!I71*BE!B79*H4RG!B78</f>
        <v>0.10873675563207279</v>
      </c>
      <c r="J94" s="40">
        <f>Telescope!B129*'FE YJH'!D72*'FL HA'!I71*BE!B79*H4RG!B78</f>
        <v>0.14641336744723607</v>
      </c>
      <c r="K94" s="41"/>
      <c r="L94" s="55">
        <f>Telescope!B129*'FE YJH'!D71</f>
        <v>0.76331396382409811</v>
      </c>
    </row>
    <row r="95" spans="1:12" x14ac:dyDescent="0.3">
      <c r="A95" s="35">
        <v>1590</v>
      </c>
      <c r="B95" s="53">
        <f>Telescope!B130*'FE YJH'!D72*'Coupling 0.9"'!C72*BE!B79*'FL HA'!I73*H4RG!B79</f>
        <v>9.927415373402862E-2</v>
      </c>
      <c r="C95" s="54">
        <f>'FE YJH'!D72*'Coupling 0.9"'!C72*BE!B80*'FL HA'!I72*H4RG!B79</f>
        <v>0.11038972412305027</v>
      </c>
      <c r="D95" s="54">
        <f>Table6[[#This Row],[NIRPS + TEL Imag=10]]*Atm.!B126</f>
        <v>9.9145097334174384E-2</v>
      </c>
      <c r="E95" s="40">
        <f>Telescope!B130*'FE YJH'!D72*'Coupling 0.9"'!D72*BE!B80*'FL HA'!I72*H4RG!B79</f>
        <v>8.0541893847937168E-2</v>
      </c>
      <c r="F95" s="40">
        <f>'FE YJH'!D72*'Coupling 0.9"'!D72*BE!B80*'FL HA'!I72*H4RG!B79</f>
        <v>8.8762183100802222E-2</v>
      </c>
      <c r="G95" s="40">
        <f>Telescope!B130*'FE YJH'!D72*'Coupling 0.9"'!E72*BE!B80*'FL HA'!I72*H4RG!B79</f>
        <v>5.1651091685313948E-2</v>
      </c>
      <c r="H95" s="40">
        <f>'FE YJH'!D73*'Coupling 0.9"'!E72*BE!B80*'FL HA'!I72*H4RG!B79</f>
        <v>5.6648555374862693E-2</v>
      </c>
      <c r="I95" s="55">
        <f>Telescope!B130*'Coupling 0.9"'!G72*'FE YJH'!D73*'FL HE'!I72*BE!B80*H4RG!B79</f>
        <v>0.10871859170139646</v>
      </c>
      <c r="J95" s="40">
        <f>Telescope!B130*'FE YJH'!D73*'FL HA'!I72*BE!B80*H4RG!B79</f>
        <v>0.14634111794772167</v>
      </c>
      <c r="K95" s="41"/>
      <c r="L95" s="55">
        <f>Telescope!B130*'FE YJH'!D72</f>
        <v>0.7622406146747629</v>
      </c>
    </row>
    <row r="96" spans="1:12" x14ac:dyDescent="0.3">
      <c r="A96" s="35">
        <v>1600</v>
      </c>
      <c r="B96" s="53">
        <f>Telescope!B131*'FE YJH'!D73*'Coupling 0.9"'!C73*BE!B80*'FL HA'!I74*H4RG!B80</f>
        <v>9.9222172630670999E-2</v>
      </c>
      <c r="C96" s="54">
        <f>'FE YJH'!D73*'Coupling 0.9"'!C73*BE!B81*'FL HA'!I73*H4RG!B80</f>
        <v>0.11019823634096559</v>
      </c>
      <c r="D96" s="54">
        <f>Table6[[#This Row],[NIRPS + TEL Imag=10]]*Atm.!B127</f>
        <v>9.8428395249625628E-2</v>
      </c>
      <c r="E96" s="40">
        <f>Telescope!B131*'FE YJH'!D73*'Coupling 0.9"'!D73*BE!B81*'FL HA'!I73*H4RG!B80</f>
        <v>8.0795187112725528E-2</v>
      </c>
      <c r="F96" s="40">
        <f>'FE YJH'!D73*'Coupling 0.9"'!D73*BE!B81*'FL HA'!I73*H4RG!B80</f>
        <v>8.9013043261201241E-2</v>
      </c>
      <c r="G96" s="40">
        <f>Telescope!B131*'FE YJH'!D73*'Coupling 0.9"'!E73*BE!B81*'FL HA'!I73*H4RG!B80</f>
        <v>5.1608949882058684E-2</v>
      </c>
      <c r="H96" s="40">
        <f>'FE YJH'!D74*'Coupling 0.9"'!E73*BE!B81*'FL HA'!I73*H4RG!B80</f>
        <v>5.7436733903810398E-2</v>
      </c>
      <c r="I96" s="55">
        <f>Telescope!B131*'Coupling 0.9"'!G73*'FE YJH'!D74*'FL HE'!I73*BE!B81*H4RG!B80</f>
        <v>0.11018998086921396</v>
      </c>
      <c r="J96" s="40">
        <f>Telescope!B131*'FE YJH'!D74*'FL HA'!I73*BE!B81*H4RG!B80</f>
        <v>0.14827494467705374</v>
      </c>
      <c r="K96" s="41"/>
      <c r="L96" s="55">
        <f>Telescope!B131*'FE YJH'!D73</f>
        <v>0.75881037712175159</v>
      </c>
    </row>
    <row r="97" spans="1:12" x14ac:dyDescent="0.3">
      <c r="A97" s="35">
        <v>1610</v>
      </c>
      <c r="B97" s="53">
        <f>Telescope!B132*'FE YJH'!D74*'Coupling 0.9"'!C74*BE!B81*'FL HA'!I75*H4RG!B81</f>
        <v>0.10058503115720395</v>
      </c>
      <c r="C97" s="54">
        <f>'FE YJH'!D74*'Coupling 0.9"'!C74*BE!B82*'FL HA'!I74*H4RG!B81</f>
        <v>0.11150974021925401</v>
      </c>
      <c r="D97" s="54">
        <f>Table6[[#This Row],[NIRPS + TEL Imag=10]]*Atm.!B128</f>
        <v>9.9649590367441962E-2</v>
      </c>
      <c r="E97" s="40">
        <f>Telescope!B132*'FE YJH'!D74*'Coupling 0.9"'!D74*BE!B82*'FL HA'!I74*H4RG!B81</f>
        <v>8.2159473248233597E-2</v>
      </c>
      <c r="F97" s="40">
        <f>'FE YJH'!D74*'Coupling 0.9"'!D74*BE!B82*'FL HA'!I74*H4RG!B81</f>
        <v>9.0481733504869016E-2</v>
      </c>
      <c r="G97" s="40">
        <f>Telescope!B132*'FE YJH'!D74*'Coupling 0.9"'!E74*BE!B82*'FL HA'!I74*H4RG!B81</f>
        <v>5.227442292282844E-2</v>
      </c>
      <c r="H97" s="40">
        <f>'FE YJH'!D75*'Coupling 0.9"'!E74*BE!B82*'FL HA'!I74*H4RG!B81</f>
        <v>5.7794820142125863E-2</v>
      </c>
      <c r="I97" s="55">
        <f>Telescope!B132*'Coupling 0.9"'!G74*'FE YJH'!D75*'FL HE'!I74*BE!B82*H4RG!B81</f>
        <v>0.11086182230259875</v>
      </c>
      <c r="J97" s="40">
        <f>Telescope!B132*'FE YJH'!D75*'FL HA'!I74*BE!B82*H4RG!B81</f>
        <v>0.1491058933472956</v>
      </c>
      <c r="K97" s="41"/>
      <c r="L97" s="55">
        <f>Telescope!B132*'FE YJH'!D74</f>
        <v>0.76682225557278394</v>
      </c>
    </row>
    <row r="98" spans="1:12" x14ac:dyDescent="0.3">
      <c r="A98" s="35">
        <v>1620</v>
      </c>
      <c r="B98" s="53">
        <f>Telescope!B133*'FE YJH'!D75*'Coupling 0.9"'!C75*BE!B82*'FL HA'!I76*H4RG!B82</f>
        <v>0.10140174572840252</v>
      </c>
      <c r="C98" s="54">
        <f>'FE YJH'!D75*'Coupling 0.9"'!C75*BE!B83*'FL HA'!I75*H4RG!B82</f>
        <v>0.11228143958681649</v>
      </c>
      <c r="D98" s="54">
        <f>Table6[[#This Row],[NIRPS + TEL Imag=10]]*Atm.!B129</f>
        <v>0.10120908241151856</v>
      </c>
      <c r="E98" s="40">
        <f>Telescope!B133*'FE YJH'!D75*'Coupling 0.9"'!D75*BE!B83*'FL HA'!I75*H4RG!B82</f>
        <v>8.2977303614393164E-2</v>
      </c>
      <c r="F98" s="40">
        <f>'FE YJH'!D75*'Coupling 0.9"'!D75*BE!B83*'FL HA'!I75*H4RG!B82</f>
        <v>9.133262451583983E-2</v>
      </c>
      <c r="G98" s="40">
        <f>Telescope!B133*'FE YJH'!D75*'Coupling 0.9"'!E75*BE!B83*'FL HA'!I75*H4RG!B82</f>
        <v>5.3048941076597599E-2</v>
      </c>
      <c r="H98" s="40">
        <f>'FE YJH'!D76*'Coupling 0.9"'!E75*BE!B83*'FL HA'!I75*H4RG!B82</f>
        <v>5.8527210887136256E-2</v>
      </c>
      <c r="I98" s="55">
        <f>Telescope!B133*'Coupling 0.9"'!G75*'FE YJH'!D76*'FL HE'!I75*BE!B83*H4RG!B82</f>
        <v>0.11129357844946308</v>
      </c>
      <c r="J98" s="40">
        <f>Telescope!B133*'FE YJH'!D76*'FL HA'!I75*BE!B83*H4RG!B82</f>
        <v>0.14964106051280368</v>
      </c>
      <c r="K98" s="41"/>
      <c r="L98" s="55">
        <f>Telescope!B133*'FE YJH'!D75</f>
        <v>0.77024299772021598</v>
      </c>
    </row>
    <row r="99" spans="1:12" x14ac:dyDescent="0.3">
      <c r="A99" s="35">
        <v>1630</v>
      </c>
      <c r="B99" s="53">
        <f>Telescope!B134*'FE YJH'!D76*'Coupling 0.9"'!C76*BE!B83*'FL HA'!I77*H4RG!B83</f>
        <v>0.10195403393849486</v>
      </c>
      <c r="C99" s="54">
        <f>'FE YJH'!D76*'Coupling 0.9"'!C76*BE!B84*'FL HA'!I76*H4RG!B83</f>
        <v>0.11313179696000313</v>
      </c>
      <c r="D99" s="54">
        <f>Table6[[#This Row],[NIRPS + TEL Imag=10]]*Atm.!B130</f>
        <v>0.10179090748419327</v>
      </c>
      <c r="E99" s="40">
        <f>Telescope!B134*'FE YJH'!D76*'Coupling 0.9"'!D76*BE!B84*'FL HA'!I76*H4RG!B83</f>
        <v>8.3831032248226175E-2</v>
      </c>
      <c r="F99" s="40">
        <f>'FE YJH'!D76*'Coupling 0.9"'!D76*BE!B84*'FL HA'!I76*H4RG!B83</f>
        <v>9.2249711478502083E-2</v>
      </c>
      <c r="G99" s="40">
        <f>Telescope!B134*'FE YJH'!D76*'Coupling 0.9"'!E76*BE!B84*'FL HA'!I76*H4RG!B83</f>
        <v>5.3848956499644982E-2</v>
      </c>
      <c r="H99" s="40">
        <f>'FE YJH'!D77*'Coupling 0.9"'!E76*BE!B84*'FL HA'!I76*H4RG!B83</f>
        <v>5.9283246108987206E-2</v>
      </c>
      <c r="I99" s="55">
        <f>Telescope!B134*'Coupling 0.9"'!G76*'FE YJH'!D77*'FL HE'!I76*BE!B84*H4RG!B83</f>
        <v>0.11175076850233205</v>
      </c>
      <c r="J99" s="40">
        <f>Telescope!B134*'FE YJH'!D77*'FL HA'!I76*BE!B84*H4RG!B83</f>
        <v>0.15018350497717528</v>
      </c>
      <c r="K99" s="41"/>
      <c r="L99" s="55">
        <f>Telescope!B134*'FE YJH'!D76</f>
        <v>0.77223354895497887</v>
      </c>
    </row>
    <row r="100" spans="1:12" x14ac:dyDescent="0.3">
      <c r="A100" s="35">
        <v>1640</v>
      </c>
      <c r="B100" s="53">
        <f>Telescope!B135*'FE YJH'!D77*'Coupling 0.9"'!C77*BE!B84*'FL HA'!I78*H4RG!B84</f>
        <v>0.10255992429627139</v>
      </c>
      <c r="C100" s="54">
        <f>'FE YJH'!D77*'Coupling 0.9"'!C77*BE!B85*'FL HA'!I77*H4RG!B84</f>
        <v>0.11369727165781376</v>
      </c>
      <c r="D100" s="54">
        <f>Table6[[#This Row],[NIRPS + TEL Imag=10]]*Atm.!B131</f>
        <v>0.1023342924628196</v>
      </c>
      <c r="E100" s="40">
        <f>Telescope!B135*'FE YJH'!D77*'Coupling 0.9"'!D77*BE!B85*'FL HA'!I77*H4RG!B84</f>
        <v>8.4458559261138585E-2</v>
      </c>
      <c r="F100" s="40">
        <f>'FE YJH'!D77*'Coupling 0.9"'!D77*BE!B85*'FL HA'!I77*H4RG!B84</f>
        <v>9.2918495172523541E-2</v>
      </c>
      <c r="G100" s="40">
        <f>Telescope!B135*'FE YJH'!D77*'Coupling 0.9"'!E77*BE!B85*'FL HA'!I77*H4RG!B84</f>
        <v>5.4516346098196201E-2</v>
      </c>
      <c r="H100" s="40">
        <f>'FE YJH'!D78*'Coupling 0.9"'!E77*BE!B85*'FL HA'!I77*H4RG!B84</f>
        <v>5.9908680456913277E-2</v>
      </c>
      <c r="I100" s="55">
        <f>Telescope!B135*'Coupling 0.9"'!G77*'FE YJH'!D78*'FL HE'!I77*BE!B85*H4RG!B84</f>
        <v>0.11195461673048801</v>
      </c>
      <c r="J100" s="40">
        <f>Telescope!B135*'FE YJH'!D78*'FL HA'!I77*BE!B85*H4RG!B84</f>
        <v>0.15038687208068116</v>
      </c>
      <c r="K100" s="41"/>
      <c r="L100" s="55">
        <f>Telescope!B135*'FE YJH'!D77</f>
        <v>0.77276038501217614</v>
      </c>
    </row>
    <row r="101" spans="1:12" x14ac:dyDescent="0.3">
      <c r="A101" s="35">
        <v>1650</v>
      </c>
      <c r="B101" s="53">
        <f>Telescope!B136*'FE YJH'!D78*'Coupling 0.9"'!C78*BE!B85*'FL HA'!I79*H4RG!B85</f>
        <v>0.10296084395658044</v>
      </c>
      <c r="C101" s="54">
        <f>'FE YJH'!D78*'Coupling 0.9"'!C78*BE!B86*'FL HA'!I78*H4RG!B85</f>
        <v>0.11434205578092486</v>
      </c>
      <c r="D101" s="54">
        <f>Table6[[#This Row],[NIRPS + TEL Imag=10]]*Atm.!B132</f>
        <v>0.10268284967789766</v>
      </c>
      <c r="E101" s="40">
        <f>Telescope!B136*'FE YJH'!D78*'Coupling 0.9"'!D78*BE!B86*'FL HA'!I78*H4RG!B85</f>
        <v>8.5166775405257578E-2</v>
      </c>
      <c r="F101" s="40">
        <f>'FE YJH'!D78*'Coupling 0.9"'!D78*BE!B86*'FL HA'!I78*H4RG!B85</f>
        <v>9.3653356380352853E-2</v>
      </c>
      <c r="G101" s="40">
        <f>Telescope!B136*'FE YJH'!D78*'Coupling 0.9"'!E78*BE!B86*'FL HA'!I78*H4RG!B85</f>
        <v>5.5237608049628475E-2</v>
      </c>
      <c r="H101" s="40">
        <f>'FE YJH'!D79*'Coupling 0.9"'!E78*BE!B86*'FL HA'!I78*H4RG!B85</f>
        <v>6.0614817405659195E-2</v>
      </c>
      <c r="I101" s="55">
        <f>Telescope!B136*'Coupling 0.9"'!G78*'FE YJH'!D79*'FL HE'!I78*BE!B86*H4RG!B85</f>
        <v>0.11233294555336845</v>
      </c>
      <c r="J101" s="40">
        <f>Telescope!B136*'FE YJH'!D79*'FL HA'!I78*BE!B86*H4RG!B85</f>
        <v>0.15082396750332142</v>
      </c>
      <c r="K101" s="41"/>
      <c r="L101" s="55">
        <f>Telescope!B136*'FE YJH'!D78</f>
        <v>0.77224431885610101</v>
      </c>
    </row>
    <row r="102" spans="1:12" x14ac:dyDescent="0.3">
      <c r="A102" s="35">
        <v>1660</v>
      </c>
      <c r="B102" s="53">
        <f>Telescope!B137*'FE YJH'!D79*'Coupling 0.9"'!C79*BE!B86*'FL HA'!I80*H4RG!B86</f>
        <v>0.10351439037929991</v>
      </c>
      <c r="C102" s="54">
        <f>'FE YJH'!D79*'Coupling 0.9"'!C79*BE!B87*'FL HA'!I79*H4RG!B86</f>
        <v>0.11459702251956164</v>
      </c>
      <c r="D102" s="54">
        <f>Table6[[#This Row],[NIRPS + TEL Imag=10]]*Atm.!B133</f>
        <v>0.1026448695001138</v>
      </c>
      <c r="E102" s="40">
        <f>Telescope!B137*'FE YJH'!D79*'Coupling 0.9"'!D79*BE!B87*'FL HA'!I79*H4RG!B86</f>
        <v>8.5601821362747271E-2</v>
      </c>
      <c r="F102" s="40">
        <f>'FE YJH'!D79*'Coupling 0.9"'!D79*BE!B87*'FL HA'!I79*H4RG!B86</f>
        <v>9.4055587752963757E-2</v>
      </c>
      <c r="G102" s="40">
        <f>Telescope!B137*'FE YJH'!D79*'Coupling 0.9"'!E79*BE!B87*'FL HA'!I79*H4RG!B86</f>
        <v>5.5791126139910115E-2</v>
      </c>
      <c r="H102" s="40">
        <f>'FE YJH'!D80*'Coupling 0.9"'!E79*BE!B87*'FL HA'!I79*H4RG!B86</f>
        <v>6.1002942383885983E-2</v>
      </c>
      <c r="I102" s="55">
        <f>Telescope!B137*'Coupling 0.9"'!G79*'FE YJH'!D80*'FL HE'!I79*BE!B87*H4RG!B86</f>
        <v>0.11215912054458874</v>
      </c>
      <c r="J102" s="40">
        <f>Telescope!B137*'FE YJH'!D80*'FL HA'!I79*BE!B87*H4RG!B86</f>
        <v>0.15052139044633123</v>
      </c>
      <c r="K102" s="41"/>
      <c r="L102" s="55">
        <f>Telescope!B137*'FE YJH'!D79</f>
        <v>0.77125334891961195</v>
      </c>
    </row>
    <row r="103" spans="1:12" x14ac:dyDescent="0.3">
      <c r="A103" s="35">
        <v>1670</v>
      </c>
      <c r="B103" s="53">
        <f>Telescope!B138*'FE YJH'!D80*'Coupling 0.9"'!C80*BE!B87*'FL HA'!I81*H4RG!B87</f>
        <v>0.10349075929106508</v>
      </c>
      <c r="C103" s="54">
        <f>'FE YJH'!D80*'Coupling 0.9"'!C80*BE!B88*'FL HA'!I80*H4RG!B87</f>
        <v>0.11434230348671892</v>
      </c>
      <c r="D103" s="54">
        <f>Table6[[#This Row],[NIRPS + TEL Imag=10]]*Atm.!B134</f>
        <v>0.1032113342409792</v>
      </c>
      <c r="E103" s="40">
        <f>Telescope!B138*'FE YJH'!D80*'Coupling 0.9"'!D80*BE!B88*'FL HA'!I80*H4RG!B87</f>
        <v>8.5659907665459334E-2</v>
      </c>
      <c r="F103" s="40">
        <f>'FE YJH'!D80*'Coupling 0.9"'!D80*BE!B88*'FL HA'!I80*H4RG!B87</f>
        <v>9.4065028112517324E-2</v>
      </c>
      <c r="G103" s="40">
        <f>Telescope!B138*'FE YJH'!D80*'Coupling 0.9"'!E80*BE!B88*'FL HA'!I80*H4RG!B87</f>
        <v>5.6072569354396508E-2</v>
      </c>
      <c r="H103" s="40">
        <f>'FE YJH'!D81*'Coupling 0.9"'!E80*BE!B88*'FL HA'!I80*H4RG!B87</f>
        <v>6.2137509148985567E-2</v>
      </c>
      <c r="I103" s="55">
        <f>Telescope!B138*'Coupling 0.9"'!G80*'FE YJH'!D81*'FL HE'!I80*BE!B88*H4RG!B87</f>
        <v>0.11339800837309191</v>
      </c>
      <c r="J103" s="40">
        <f>Telescope!B138*'FE YJH'!D81*'FL HA'!I80*BE!B88*H4RG!B87</f>
        <v>0.15208677050209216</v>
      </c>
      <c r="K103" s="41"/>
      <c r="L103" s="55">
        <f>Telescope!B138*'FE YJH'!D80</f>
        <v>0.76794856017890278</v>
      </c>
    </row>
    <row r="104" spans="1:12" x14ac:dyDescent="0.3">
      <c r="A104" s="35">
        <v>1680</v>
      </c>
      <c r="B104" s="53">
        <f>Telescope!B139*'FE YJH'!D81*'Coupling 0.9"'!C81*BE!B88*'FL HA'!I82*H4RG!B88</f>
        <v>0.10481279951189422</v>
      </c>
      <c r="C104" s="54">
        <f>'FE YJH'!D81*'Coupling 0.9"'!C81*BE!B89*'FL HA'!I81*H4RG!B88</f>
        <v>0.11551229338368682</v>
      </c>
      <c r="D104" s="54">
        <f>Table6[[#This Row],[NIRPS + TEL Imag=10]]*Atm.!B135</f>
        <v>0.10405814735540858</v>
      </c>
      <c r="E104" s="40">
        <f>Telescope!B139*'FE YJH'!D81*'Coupling 0.9"'!D81*BE!B89*'FL HA'!I81*H4RG!B88</f>
        <v>8.6807533260998854E-2</v>
      </c>
      <c r="F104" s="40">
        <f>'FE YJH'!D81*'Coupling 0.9"'!D81*BE!B89*'FL HA'!I81*H4RG!B88</f>
        <v>9.5237483140481138E-2</v>
      </c>
      <c r="G104" s="40">
        <f>Telescope!B139*'FE YJH'!D81*'Coupling 0.9"'!E81*BE!B89*'FL HA'!I81*H4RG!B88</f>
        <v>5.7074478058323608E-2</v>
      </c>
      <c r="H104" s="40">
        <f>'FE YJH'!D82*'Coupling 0.9"'!E81*BE!B89*'FL HA'!I81*H4RG!B88</f>
        <v>6.289750428983111E-2</v>
      </c>
      <c r="I104" s="55">
        <f>Telescope!B139*'Coupling 0.9"'!G81*'FE YJH'!D82*'FL HE'!I81*BE!B89*H4RG!B88</f>
        <v>0.1139599026658244</v>
      </c>
      <c r="J104" s="40">
        <f>Telescope!B139*'FE YJH'!D82*'FL HA'!I81*BE!B89*H4RG!B88</f>
        <v>0.15277157068630989</v>
      </c>
      <c r="K104" s="41"/>
      <c r="L104" s="55">
        <f>Telescope!B139*'FE YJH'!D81</f>
        <v>0.77568433245081725</v>
      </c>
    </row>
    <row r="105" spans="1:12" x14ac:dyDescent="0.3">
      <c r="A105" s="35">
        <v>1690</v>
      </c>
      <c r="B105" s="53">
        <f>Telescope!B140*'FE YJH'!D82*'Coupling 0.9"'!C82*BE!B89*'FL HA'!I83*H4RG!B89</f>
        <v>0.10543525778917805</v>
      </c>
      <c r="C105" s="54">
        <f>'FE YJH'!D82*'Coupling 0.9"'!C82*BE!B90*'FL HA'!I82*H4RG!B89</f>
        <v>0.11585522831430435</v>
      </c>
      <c r="D105" s="54">
        <f>Table6[[#This Row],[NIRPS + TEL Imag=10]]*Atm.!B136</f>
        <v>0.10401188180902415</v>
      </c>
      <c r="E105" s="40">
        <f>Telescope!B140*'FE YJH'!D82*'Coupling 0.9"'!D82*BE!B90*'FL HA'!I82*H4RG!B89</f>
        <v>8.730271802911159E-2</v>
      </c>
      <c r="F105" s="40">
        <f>'FE YJH'!D82*'Coupling 0.9"'!D82*BE!B90*'FL HA'!I82*H4RG!B89</f>
        <v>9.5729968387171238E-2</v>
      </c>
      <c r="G105" s="40">
        <f>Telescope!B140*'FE YJH'!D82*'Coupling 0.9"'!E82*BE!B90*'FL HA'!I82*H4RG!B89</f>
        <v>5.7650065783038808E-2</v>
      </c>
      <c r="H105" s="40">
        <f>'FE YJH'!D83*'Coupling 0.9"'!E82*BE!B90*'FL HA'!I82*H4RG!B89</f>
        <v>6.3231303587269069E-2</v>
      </c>
      <c r="I105" s="55">
        <f>Telescope!B140*'Coupling 0.9"'!G82*'FE YJH'!D83*'FL HE'!I82*BE!B90*H4RG!B89</f>
        <v>0.11370388950736082</v>
      </c>
      <c r="J105" s="40">
        <f>Telescope!B140*'FE YJH'!D83*'FL HA'!I82*BE!B90*H4RG!B89</f>
        <v>0.15236134127853759</v>
      </c>
      <c r="K105" s="41"/>
      <c r="L105" s="55">
        <f>Telescope!B140*'FE YJH'!D82</f>
        <v>0.77957218253852889</v>
      </c>
    </row>
    <row r="106" spans="1:12" x14ac:dyDescent="0.3">
      <c r="A106" s="35">
        <v>1700</v>
      </c>
      <c r="B106" s="53">
        <f>Telescope!B141*'FE YJH'!D83*'Coupling 0.9"'!C83*BE!B90*'FL HA'!I84*H4RG!B90</f>
        <v>0.10530947903314673</v>
      </c>
      <c r="C106" s="54">
        <f>'FE YJH'!D83*'Coupling 0.9"'!C83*BE!B91*'FL HA'!I83*H4RG!B90</f>
        <v>0.11546752284390804</v>
      </c>
      <c r="D106" s="54">
        <f>Table6[[#This Row],[NIRPS + TEL Imag=10]]*Atm.!B137</f>
        <v>0.10496195775233735</v>
      </c>
      <c r="E106" s="40">
        <f>Telescope!B141*'FE YJH'!D83*'Coupling 0.9"'!D83*BE!B91*'FL HA'!I83*H4RG!B90</f>
        <v>8.7193511565447815E-2</v>
      </c>
      <c r="F106" s="40">
        <f>'FE YJH'!D83*'Coupling 0.9"'!D83*BE!B91*'FL HA'!I83*H4RG!B90</f>
        <v>9.5606812421572512E-2</v>
      </c>
      <c r="G106" s="40">
        <f>Telescope!B141*'FE YJH'!D83*'Coupling 0.9"'!E83*BE!B91*'FL HA'!I83*H4RG!B90</f>
        <v>5.7832246997554695E-2</v>
      </c>
      <c r="H106" s="40">
        <f>'FE YJH'!D84*'Coupling 0.9"'!E83*BE!B91*'FL HA'!I83*H4RG!B90</f>
        <v>6.3205567326263049E-2</v>
      </c>
      <c r="I106" s="55">
        <f>Telescope!B141*'Coupling 0.9"'!G83*'FE YJH'!D84*'FL HE'!I83*BE!B91*H4RG!B90</f>
        <v>0.11279761509630513</v>
      </c>
      <c r="J106" s="40">
        <f>Telescope!B141*'FE YJH'!D84*'FL HA'!I83*BE!B91*H4RG!B90</f>
        <v>0.1510246529459153</v>
      </c>
      <c r="K106" s="41"/>
      <c r="L106" s="55">
        <f>Telescope!B141*'FE YJH'!D83</f>
        <v>0.77980136600395322</v>
      </c>
    </row>
    <row r="107" spans="1:12" x14ac:dyDescent="0.3">
      <c r="A107" s="35">
        <v>1710</v>
      </c>
      <c r="B107" s="53">
        <f>Telescope!B142*'FE YJH'!D84*'Coupling 0.9"'!C84*BE!B91*'FL HA'!I85*H4RG!B91</f>
        <v>0.10467854191854321</v>
      </c>
      <c r="C107" s="54">
        <f>'FE YJH'!D84*'Coupling 0.9"'!C84*BE!B92*'FL HA'!I84*H4RG!B91</f>
        <v>0.11456388585631069</v>
      </c>
      <c r="D107" s="54">
        <f>Table6[[#This Row],[NIRPS + TEL Imag=10]]*Atm.!B138</f>
        <v>0.10410280993799123</v>
      </c>
      <c r="E107" s="40">
        <f>Telescope!B142*'FE YJH'!D84*'Coupling 0.9"'!D84*BE!B92*'FL HA'!I84*H4RG!B91</f>
        <v>8.6747637663733848E-2</v>
      </c>
      <c r="F107" s="40">
        <f>'FE YJH'!D84*'Coupling 0.9"'!D84*BE!B92*'FL HA'!I84*H4RG!B91</f>
        <v>9.505349290278646E-2</v>
      </c>
      <c r="G107" s="40">
        <f>Telescope!B142*'FE YJH'!D84*'Coupling 0.9"'!E84*BE!B92*'FL HA'!I84*H4RG!B91</f>
        <v>5.7787481552363386E-2</v>
      </c>
      <c r="H107" s="40">
        <f>'FE YJH'!D85*'Coupling 0.9"'!E84*BE!B92*'FL HA'!I84*H4RG!B91</f>
        <v>6.2764430302759106E-2</v>
      </c>
      <c r="I107" s="55">
        <f>Telescope!B142*'Coupling 0.9"'!G84*'FE YJH'!D85*'FL HE'!I84*BE!B92*H4RG!B91</f>
        <v>0.11122101861540144</v>
      </c>
      <c r="J107" s="40">
        <f>Telescope!B142*'FE YJH'!D85*'FL HA'!I84*BE!B92*H4RG!B91</f>
        <v>0.14882140886328715</v>
      </c>
      <c r="K107" s="41"/>
      <c r="L107" s="55">
        <f>Telescope!B142*'FE YJH'!D84</f>
        <v>0.77778369623836074</v>
      </c>
    </row>
    <row r="108" spans="1:12" x14ac:dyDescent="0.3">
      <c r="A108" s="35">
        <v>1720</v>
      </c>
      <c r="B108" s="53">
        <f>Telescope!B143*'FE YJH'!D85*'Coupling 0.9"'!C85*BE!B92*'FL HA'!I86*H4RG!B92</f>
        <v>0.10314576464148215</v>
      </c>
      <c r="C108" s="54">
        <f>'FE YJH'!D85*'Coupling 0.9"'!C85*BE!B93*'FL HA'!I85*H4RG!B92</f>
        <v>0.11275518186497339</v>
      </c>
      <c r="D108" s="54">
        <f>Table6[[#This Row],[NIRPS + TEL Imag=10]]*Atm.!B139</f>
        <v>2.9726609369675156E-2</v>
      </c>
      <c r="E108" s="40">
        <f>Telescope!B143*'FE YJH'!D85*'Coupling 0.9"'!D85*BE!B93*'FL HA'!I85*H4RG!B92</f>
        <v>8.4795053951427959E-2</v>
      </c>
      <c r="F108" s="40">
        <f>'FE YJH'!D85*'Coupling 0.9"'!D85*BE!B93*'FL HA'!I85*H4RG!B92</f>
        <v>9.2850616784584977E-2</v>
      </c>
      <c r="G108" s="40">
        <f>Telescope!B143*'FE YJH'!D85*'Coupling 0.9"'!E85*BE!B93*'FL HA'!I85*H4RG!B92</f>
        <v>5.6729519081735118E-2</v>
      </c>
      <c r="H108" s="40">
        <f>'FE YJH'!D86*'Coupling 0.9"'!E85*BE!B93*'FL HA'!I85*H4RG!B92</f>
        <v>6.2328482004803933E-2</v>
      </c>
      <c r="I108" s="55">
        <f>Telescope!B143*'Coupling 0.9"'!G85*'FE YJH'!D86*'FL HE'!I85*BE!B93*H4RG!B92</f>
        <v>0.11091943974064943</v>
      </c>
      <c r="J108" s="40">
        <f>Telescope!B143*'FE YJH'!D86*'FL HA'!I85*BE!B93*H4RG!B92</f>
        <v>0.1483537705015667</v>
      </c>
      <c r="K108" s="41"/>
      <c r="L108" s="55">
        <f>Telescope!B143*'FE YJH'!D85</f>
        <v>0.77147949323455001</v>
      </c>
    </row>
    <row r="109" spans="1:12" x14ac:dyDescent="0.3">
      <c r="A109" s="35">
        <v>1730</v>
      </c>
      <c r="B109" s="53">
        <f>Telescope!B144*'FE YJH'!D86*'Coupling 0.9"'!C86*BE!B93*'FL HA'!I87*H4RG!B93</f>
        <v>0.10276444472044756</v>
      </c>
      <c r="C109" s="54">
        <f>'FE YJH'!D86*'Coupling 0.9"'!C86*BE!B94*'FL HA'!I86*H4RG!B93</f>
        <v>0.11217406790909164</v>
      </c>
      <c r="D109" s="54">
        <f>Table6[[#This Row],[NIRPS + TEL Imag=10]]*Atm.!B140</f>
        <v>0.10142850693908174</v>
      </c>
      <c r="E109" s="40">
        <f>Telescope!B144*'FE YJH'!D86*'Coupling 0.9"'!D86*BE!B94*'FL HA'!I86*H4RG!B93</f>
        <v>8.3736228681172462E-2</v>
      </c>
      <c r="F109" s="40">
        <f>'FE YJH'!D86*'Coupling 0.9"'!D86*BE!B94*'FL HA'!I86*H4RG!B93</f>
        <v>9.1673786338843072E-2</v>
      </c>
      <c r="G109" s="40">
        <f>Telescope!B144*'FE YJH'!D86*'Coupling 0.9"'!E86*BE!B94*'FL HA'!I86*H4RG!B93</f>
        <v>5.6264626028016469E-2</v>
      </c>
      <c r="H109" s="40">
        <f>'FE YJH'!D87*'Coupling 0.9"'!E86*BE!B94*'FL HA'!I86*H4RG!B93</f>
        <v>6.1882211144293923E-2</v>
      </c>
      <c r="I109" s="55">
        <f>Telescope!B144*'Coupling 0.9"'!G86*'FE YJH'!D87*'FL HE'!I86*BE!B94*H4RG!B93</f>
        <v>0.1105807698786848</v>
      </c>
      <c r="J109" s="40">
        <f>Telescope!B144*'FE YJH'!D87*'FL HA'!I86*BE!B94*H4RG!B93</f>
        <v>0.14778405936351238</v>
      </c>
      <c r="K109" s="41"/>
      <c r="L109" s="55">
        <f>Telescope!B144*'FE YJH'!D86</f>
        <v>0.7742301198229431</v>
      </c>
    </row>
    <row r="110" spans="1:12" x14ac:dyDescent="0.3">
      <c r="A110" s="35">
        <v>1740</v>
      </c>
      <c r="B110" s="53">
        <f>Telescope!B145*'FE YJH'!D87*'Coupling 0.9"'!C87*BE!B94*'FL HA'!I88*H4RG!B94</f>
        <v>0.10239051224454689</v>
      </c>
      <c r="C110" s="54">
        <f>'FE YJH'!D87*'Coupling 0.9"'!C87*BE!B95*'FL HA'!I87*H4RG!B94</f>
        <v>0.11162397608620596</v>
      </c>
      <c r="D110" s="54">
        <f>Table6[[#This Row],[NIRPS + TEL Imag=10]]*Atm.!B141</f>
        <v>9.6052539536609444E-2</v>
      </c>
      <c r="E110" s="40">
        <f>Telescope!B145*'FE YJH'!D87*'Coupling 0.9"'!D87*BE!B95*'FL HA'!I87*H4RG!B94</f>
        <v>8.364457982784898E-2</v>
      </c>
      <c r="F110" s="40">
        <f>'FE YJH'!D87*'Coupling 0.9"'!D87*BE!B95*'FL HA'!I87*H4RG!B94</f>
        <v>9.1564030697302234E-2</v>
      </c>
      <c r="G110" s="40">
        <f>Telescope!B145*'FE YJH'!D87*'Coupling 0.9"'!E87*BE!B95*'FL HA'!I87*H4RG!B94</f>
        <v>5.5811915456908452E-2</v>
      </c>
      <c r="H110" s="40">
        <f>'FE YJH'!D88*'Coupling 0.9"'!E87*BE!B95*'FL HA'!I87*H4RG!B94</f>
        <v>6.1155288255424677E-2</v>
      </c>
      <c r="I110" s="55">
        <f>Telescope!B145*'Coupling 0.9"'!G87*'FE YJH'!D88*'FL HE'!I87*BE!B95*H4RG!B94</f>
        <v>0.10972579038255195</v>
      </c>
      <c r="J110" s="40">
        <f>Telescope!B145*'FE YJH'!D88*'FL HA'!I87*BE!B95*H4RG!B94</f>
        <v>0.1465254776143711</v>
      </c>
      <c r="K110" s="41"/>
      <c r="L110" s="55">
        <f>Telescope!B145*'FE YJH'!D87</f>
        <v>0.77788133514432267</v>
      </c>
    </row>
    <row r="111" spans="1:12" x14ac:dyDescent="0.3">
      <c r="A111" s="35">
        <v>1750</v>
      </c>
      <c r="B111" s="53">
        <f>Telescope!B146*'FE YJH'!D88*'Coupling 0.9"'!C88*BE!B95*'FL HA'!I89*H4RG!B95</f>
        <v>0.10153741494344784</v>
      </c>
      <c r="C111" s="54">
        <f>'FE YJH'!D88*'Coupling 0.9"'!C88*BE!B96*'FL HA'!I88*H4RG!B95</f>
        <v>0.11059013669218046</v>
      </c>
      <c r="D111" s="54">
        <f>Table6[[#This Row],[NIRPS + TEL Imag=10]]*Atm.!B142</f>
        <v>5.6576647606489137E-2</v>
      </c>
      <c r="E111" s="40">
        <f>Telescope!B146*'FE YJH'!D88*'Coupling 0.9"'!D88*BE!B96*'FL HA'!I88*H4RG!B95</f>
        <v>8.3192738085501303E-2</v>
      </c>
      <c r="F111" s="40">
        <f>'FE YJH'!D88*'Coupling 0.9"'!D88*BE!B96*'FL HA'!I88*H4RG!B95</f>
        <v>9.1052700120742555E-2</v>
      </c>
      <c r="G111" s="40">
        <f>Telescope!B146*'FE YJH'!D88*'Coupling 0.9"'!E88*BE!B96*'FL HA'!I88*H4RG!B95</f>
        <v>5.5124509646668554E-2</v>
      </c>
      <c r="H111" s="40">
        <f>'FE YJH'!D89*'Coupling 0.9"'!E88*BE!B96*'FL HA'!I88*H4RG!B95</f>
        <v>6.0186792872116632E-2</v>
      </c>
      <c r="I111" s="55">
        <f>Telescope!B146*'Coupling 0.9"'!G88*'FE YJH'!D89*'FL HE'!I88*BE!B96*H4RG!B95</f>
        <v>0.10841595493405555</v>
      </c>
      <c r="J111" s="40">
        <f>Telescope!B146*'FE YJH'!D89*'FL HA'!I88*BE!B96*H4RG!B95</f>
        <v>0.14468913280941859</v>
      </c>
      <c r="K111" s="41"/>
      <c r="L111" s="55">
        <f>Telescope!B146*'FE YJH'!D88</f>
        <v>0.77877684430383831</v>
      </c>
    </row>
    <row r="112" spans="1:12" x14ac:dyDescent="0.3">
      <c r="A112" s="35">
        <v>1760</v>
      </c>
      <c r="B112" s="53">
        <f>Telescope!B147*'FE YJH'!D89*'Coupling 0.9"'!C89*BE!B96*'FL HA'!I90*H4RG!B96</f>
        <v>0.10024772772508134</v>
      </c>
      <c r="C112" s="54">
        <f>'FE YJH'!D89*'Coupling 0.9"'!C89*BE!B97*'FL HA'!I89*H4RG!B96</f>
        <v>0.1088051628161802</v>
      </c>
      <c r="D112" s="54">
        <f>Table6[[#This Row],[NIRPS + TEL Imag=10]]*Atm.!B143</f>
        <v>9.8563565899299974E-2</v>
      </c>
      <c r="E112" s="40">
        <f>Telescope!B147*'FE YJH'!D89*'Coupling 0.9"'!D89*BE!B97*'FL HA'!I89*H4RG!B96</f>
        <v>8.2123103218140911E-2</v>
      </c>
      <c r="F112" s="40">
        <f>'FE YJH'!D89*'Coupling 0.9"'!D89*BE!B97*'FL HA'!I89*H4RG!B96</f>
        <v>8.9890125639969079E-2</v>
      </c>
      <c r="G112" s="40">
        <f>Telescope!B147*'FE YJH'!D89*'Coupling 0.9"'!E89*BE!B97*'FL HA'!I89*H4RG!B96</f>
        <v>5.4051991812662112E-2</v>
      </c>
      <c r="H112" s="40">
        <f>'FE YJH'!D90*'Coupling 0.9"'!E89*BE!B97*'FL HA'!I89*H4RG!B96</f>
        <v>5.9047050672246762E-2</v>
      </c>
      <c r="I112" s="55">
        <f>Telescope!B147*'Coupling 0.9"'!G89*'FE YJH'!D90*'FL HE'!I89*BE!B97*H4RG!B96</f>
        <v>0.10679574578845009</v>
      </c>
      <c r="J112" s="40">
        <f>Telescope!B147*'FE YJH'!D90*'FL HA'!I89*BE!B97*H4RG!B96</f>
        <v>0.1423885646566159</v>
      </c>
      <c r="K112" s="41"/>
      <c r="L112" s="55">
        <f>Telescope!B147*'FE YJH'!D89</f>
        <v>0.77682439798124481</v>
      </c>
    </row>
    <row r="113" spans="1:12" x14ac:dyDescent="0.3">
      <c r="A113" s="35">
        <v>1770</v>
      </c>
      <c r="B113" s="53">
        <f>Telescope!B148*'FE YJH'!D90*'Coupling 0.9"'!C90*BE!B97*'FL HA'!I91*H4RG!B97</f>
        <v>9.8764831239552764E-2</v>
      </c>
      <c r="C113" s="54">
        <f>'FE YJH'!D90*'Coupling 0.9"'!C90*BE!B98*'FL HA'!I90*H4RG!B97</f>
        <v>0.10698530689532312</v>
      </c>
      <c r="D113" s="54">
        <f>Table6[[#This Row],[NIRPS + TEL Imag=10]]*Atm.!B144</f>
        <v>9.715496449034805E-2</v>
      </c>
      <c r="E113" s="40">
        <f>Telescope!B148*'FE YJH'!D90*'Coupling 0.9"'!D90*BE!B98*'FL HA'!I90*H4RG!B97</f>
        <v>8.0899787522692501E-2</v>
      </c>
      <c r="F113" s="40">
        <f>'FE YJH'!D90*'Coupling 0.9"'!D90*BE!B98*'FL HA'!I90*H4RG!B97</f>
        <v>8.8578283651212855E-2</v>
      </c>
      <c r="G113" s="40">
        <f>Telescope!B148*'FE YJH'!D90*'Coupling 0.9"'!E90*BE!B98*'FL HA'!I90*H4RG!B97</f>
        <v>5.3437619921490438E-2</v>
      </c>
      <c r="H113" s="40">
        <f>'FE YJH'!D91*'Coupling 0.9"'!E90*BE!B98*'FL HA'!I90*H4RG!B97</f>
        <v>5.8270303517927988E-2</v>
      </c>
      <c r="I113" s="55">
        <f>Telescope!B148*'Coupling 0.9"'!G90*'FE YJH'!D91*'FL HE'!I90*BE!B98*H4RG!B97</f>
        <v>0.1046960724705284</v>
      </c>
      <c r="J113" s="40">
        <f>Telescope!B148*'FE YJH'!D91*'FL HA'!I90*BE!B98*H4RG!B97</f>
        <v>0.13947982362655567</v>
      </c>
      <c r="K113" s="41"/>
      <c r="L113" s="55">
        <f>Telescope!B148*'FE YJH'!D90</f>
        <v>0.77504957946131525</v>
      </c>
    </row>
    <row r="114" spans="1:12" x14ac:dyDescent="0.3">
      <c r="A114" s="35">
        <v>1780</v>
      </c>
      <c r="B114" s="53">
        <f>Telescope!B149*'FE YJH'!D91*'Coupling 0.9"'!C91*BE!B98*'FL HA'!I92*H4RG!B98</f>
        <v>9.6886887215338516E-2</v>
      </c>
      <c r="C114" s="54">
        <f>'FE YJH'!D91*'Coupling 0.9"'!C91*BE!B99*'FL HA'!I91*H4RG!B98</f>
        <v>0.10471340417882177</v>
      </c>
      <c r="D114" s="54">
        <f>Table6[[#This Row],[NIRPS + TEL Imag=10]]*Atm.!B145</f>
        <v>6.7675490719913953E-2</v>
      </c>
      <c r="E114" s="40">
        <f>Telescope!B149*'FE YJH'!D91*'Coupling 0.9"'!D91*BE!B99*'FL HA'!I91*H4RG!B98</f>
        <v>7.9318658874275999E-2</v>
      </c>
      <c r="F114" s="40">
        <f>'FE YJH'!D91*'Coupling 0.9"'!D91*BE!B99*'FL HA'!I91*H4RG!B98</f>
        <v>8.6864280791026705E-2</v>
      </c>
      <c r="G114" s="40">
        <f>Telescope!B149*'FE YJH'!D91*'Coupling 0.9"'!E91*BE!B99*'FL HA'!I91*H4RG!B98</f>
        <v>5.2591053936724787E-2</v>
      </c>
      <c r="H114" s="40">
        <f>'FE YJH'!D92*'Coupling 0.9"'!E91*BE!B99*'FL HA'!I91*H4RG!B98</f>
        <v>5.6963293224752069E-2</v>
      </c>
      <c r="I114" s="55">
        <f>Telescope!B149*'Coupling 0.9"'!G91*'FE YJH'!D92*'FL HE'!I91*BE!B99*H4RG!B98</f>
        <v>0.10168835159553508</v>
      </c>
      <c r="J114" s="40">
        <f>Telescope!B149*'FE YJH'!D92*'FL HA'!I91*BE!B99*H4RG!B98</f>
        <v>0.13536814500328193</v>
      </c>
      <c r="K114" s="41"/>
      <c r="L114" s="55">
        <f>Telescope!B149*'FE YJH'!D91</f>
        <v>0.77172717395752832</v>
      </c>
    </row>
    <row r="115" spans="1:12" x14ac:dyDescent="0.3">
      <c r="A115" s="35">
        <v>1790</v>
      </c>
      <c r="B115" s="53">
        <f>Telescope!B150*'FE YJH'!D92*'Coupling 0.9"'!C92*BE!B99*'FL HA'!I93*H4RG!B99</f>
        <v>9.4153672596895555E-2</v>
      </c>
      <c r="C115" s="54">
        <f>'FE YJH'!D92*'Coupling 0.9"'!C92*BE!B100*'FL HA'!I92*H4RG!B99</f>
        <v>0.10147907291282168</v>
      </c>
      <c r="D115" s="54">
        <f>Table6[[#This Row],[NIRPS + TEL Imag=10]]*Atm.!B146</f>
        <v>5.6746418474148949E-2</v>
      </c>
      <c r="E115" s="40">
        <f>Telescope!B150*'FE YJH'!D92*'Coupling 0.9"'!D92*BE!B100*'FL HA'!I92*H4RG!B99</f>
        <v>7.6999042796581638E-2</v>
      </c>
      <c r="F115" s="40">
        <f>'FE YJH'!D92*'Coupling 0.9"'!D92*BE!B100*'FL HA'!I92*H4RG!B99</f>
        <v>8.4342564621025171E-2</v>
      </c>
      <c r="G115" s="40">
        <f>Telescope!B150*'FE YJH'!D92*'Coupling 0.9"'!E92*BE!B100*'FL HA'!I92*H4RG!B99</f>
        <v>5.1243998491300354E-2</v>
      </c>
      <c r="H115" s="40">
        <f>'FE YJH'!D93*'Coupling 0.9"'!E92*BE!B100*'FL HA'!I92*H4RG!B99</f>
        <v>5.4510033720511594E-2</v>
      </c>
      <c r="I115" s="55">
        <f>Telescope!B150*'Coupling 0.9"'!G92*'FE YJH'!D93*'FL HE'!I92*BE!B100*H4RG!B99</f>
        <v>9.6702753340555447E-2</v>
      </c>
      <c r="J115" s="40">
        <f>Telescope!B150*'FE YJH'!D93*'FL HA'!I92*BE!B100*H4RG!B99</f>
        <v>0.12860733393071211</v>
      </c>
      <c r="K115" s="41"/>
      <c r="L115" s="55">
        <f>Telescope!B150*'FE YJH'!D92</f>
        <v>0.76310716561246905</v>
      </c>
    </row>
    <row r="116" spans="1:12" x14ac:dyDescent="0.3">
      <c r="A116" s="35">
        <v>1800</v>
      </c>
      <c r="B116" s="53">
        <f>B115</f>
        <v>9.4153672596895555E-2</v>
      </c>
      <c r="C116" s="53">
        <f>C115</f>
        <v>0.10147907291282168</v>
      </c>
      <c r="D116" s="40">
        <f t="shared" ref="B116:J116" si="0">D115</f>
        <v>5.6746418474148949E-2</v>
      </c>
      <c r="E116" s="40">
        <f t="shared" si="0"/>
        <v>7.6999042796581638E-2</v>
      </c>
      <c r="F116" s="40">
        <f t="shared" si="0"/>
        <v>8.4342564621025171E-2</v>
      </c>
      <c r="G116" s="40">
        <f t="shared" si="0"/>
        <v>5.1243998491300354E-2</v>
      </c>
      <c r="H116" s="40">
        <f t="shared" si="0"/>
        <v>5.4510033720511594E-2</v>
      </c>
      <c r="I116" s="40">
        <f t="shared" si="0"/>
        <v>9.6702753340555447E-2</v>
      </c>
      <c r="J116" s="40">
        <f t="shared" si="0"/>
        <v>0.12860733393071211</v>
      </c>
      <c r="K116" s="41"/>
      <c r="L116" s="55">
        <f>Telescope!B151*'FE YJH'!D93</f>
        <v>0.7410744540449713</v>
      </c>
    </row>
    <row r="117" spans="1:12" x14ac:dyDescent="0.3">
      <c r="A117" s="35">
        <v>1810</v>
      </c>
      <c r="B117" s="57"/>
      <c r="C117" s="58"/>
      <c r="D117" s="58"/>
      <c r="E117" s="47"/>
      <c r="F117" s="47"/>
      <c r="G117" s="47"/>
      <c r="H117" s="47"/>
      <c r="I117" s="47"/>
      <c r="J117" s="47"/>
      <c r="K117" s="48"/>
      <c r="L117" s="55">
        <f>Telescope!B152*'FE YJH'!D94</f>
        <v>0.74128516321440274</v>
      </c>
    </row>
    <row r="118" spans="1:12" x14ac:dyDescent="0.3">
      <c r="A118" s="35">
        <v>1820</v>
      </c>
      <c r="B118" s="36"/>
      <c r="C118" s="37"/>
      <c r="D118" s="37"/>
      <c r="E118" s="38"/>
      <c r="F118" s="38"/>
      <c r="G118" s="38"/>
      <c r="H118" s="38"/>
      <c r="I118" s="38"/>
      <c r="J118" s="38"/>
      <c r="K118" s="48"/>
      <c r="L118" s="55">
        <f>Telescope!B153*'FE YJH'!D95</f>
        <v>0</v>
      </c>
    </row>
    <row r="119" spans="1:12" x14ac:dyDescent="0.3">
      <c r="A119" s="35">
        <v>1830</v>
      </c>
      <c r="B119" s="36"/>
      <c r="C119" s="37"/>
      <c r="D119" s="37"/>
      <c r="E119" s="38"/>
      <c r="F119" s="38"/>
      <c r="G119" s="38"/>
      <c r="H119" s="38"/>
      <c r="I119" s="38"/>
      <c r="J119" s="38"/>
      <c r="K119" s="48"/>
      <c r="L119" s="55">
        <f>Telescope!B154*'FE YJH'!D96</f>
        <v>0</v>
      </c>
    </row>
    <row r="120" spans="1:12" x14ac:dyDescent="0.3">
      <c r="A120" s="35">
        <v>1840</v>
      </c>
      <c r="B120" s="36"/>
      <c r="C120" s="37"/>
      <c r="D120" s="37"/>
      <c r="E120" s="38"/>
      <c r="F120" s="38"/>
      <c r="G120" s="38"/>
      <c r="H120" s="38"/>
      <c r="I120" s="38"/>
      <c r="J120" s="38"/>
      <c r="K120" s="48"/>
      <c r="L120" s="55">
        <f>Telescope!B155*'FE YJH'!D97</f>
        <v>0</v>
      </c>
    </row>
    <row r="121" spans="1:12" x14ac:dyDescent="0.3">
      <c r="A121" s="35">
        <v>1850</v>
      </c>
      <c r="B121" s="36"/>
      <c r="C121" s="37"/>
      <c r="D121" s="37"/>
      <c r="E121" s="38"/>
      <c r="F121" s="38"/>
      <c r="G121" s="38"/>
      <c r="H121" s="38"/>
      <c r="I121" s="38"/>
      <c r="J121" s="38"/>
      <c r="K121" s="48"/>
      <c r="L121" s="55">
        <f>Telescope!B156*'FE YJH'!D98</f>
        <v>0</v>
      </c>
    </row>
    <row r="122" spans="1:12" x14ac:dyDescent="0.3">
      <c r="A122" s="35">
        <v>1860</v>
      </c>
      <c r="B122" s="36"/>
      <c r="C122" s="37"/>
      <c r="D122" s="37"/>
      <c r="E122" s="38"/>
      <c r="F122" s="38"/>
      <c r="G122" s="38"/>
      <c r="H122" s="38"/>
      <c r="I122" s="38"/>
      <c r="J122" s="38"/>
      <c r="K122" s="48"/>
      <c r="L122" s="55">
        <f>Telescope!B157*'FE YJH'!D99</f>
        <v>0</v>
      </c>
    </row>
    <row r="123" spans="1:12" x14ac:dyDescent="0.3">
      <c r="A123" s="35">
        <v>1870</v>
      </c>
      <c r="B123" s="36"/>
      <c r="C123" s="37"/>
      <c r="D123" s="37"/>
      <c r="E123" s="38"/>
      <c r="F123" s="38"/>
      <c r="G123" s="38"/>
      <c r="H123" s="38"/>
      <c r="I123" s="38"/>
      <c r="J123" s="38"/>
      <c r="K123" s="48"/>
      <c r="L123" s="55">
        <f>Telescope!B158*'FE YJH'!D100</f>
        <v>0</v>
      </c>
    </row>
    <row r="124" spans="1:12" x14ac:dyDescent="0.3">
      <c r="A124" s="35">
        <v>1880</v>
      </c>
      <c r="B124" s="36"/>
      <c r="C124" s="37"/>
      <c r="D124" s="37"/>
      <c r="E124" s="38"/>
      <c r="F124" s="38"/>
      <c r="G124" s="38"/>
      <c r="H124" s="38"/>
      <c r="I124" s="38"/>
      <c r="J124" s="38"/>
      <c r="K124" s="48"/>
      <c r="L124" s="55">
        <f>Telescope!B159*'FE YJH'!D101</f>
        <v>0</v>
      </c>
    </row>
    <row r="125" spans="1:12" x14ac:dyDescent="0.3">
      <c r="A125" s="35">
        <v>1890</v>
      </c>
      <c r="B125" s="36"/>
      <c r="C125" s="37"/>
      <c r="D125" s="37"/>
      <c r="E125" s="38"/>
      <c r="F125" s="38"/>
      <c r="G125" s="38"/>
      <c r="H125" s="38"/>
      <c r="I125" s="38"/>
      <c r="J125" s="38"/>
      <c r="K125" s="48"/>
      <c r="L125" s="55">
        <f>Telescope!B160*'FE YJH'!D102</f>
        <v>0</v>
      </c>
    </row>
    <row r="126" spans="1:12" x14ac:dyDescent="0.3">
      <c r="A126" s="35">
        <v>1900</v>
      </c>
      <c r="B126" s="36"/>
      <c r="C126" s="37"/>
      <c r="D126" s="37"/>
      <c r="E126" s="38"/>
      <c r="F126" s="38"/>
      <c r="G126" s="38"/>
      <c r="H126" s="38"/>
      <c r="I126" s="38"/>
      <c r="J126" s="38"/>
      <c r="K126" s="48"/>
      <c r="L126" s="55">
        <f>Telescope!B161*'FE YJH'!D103</f>
        <v>0</v>
      </c>
    </row>
    <row r="127" spans="1:12" x14ac:dyDescent="0.3">
      <c r="A127" s="35">
        <v>1910</v>
      </c>
      <c r="B127" s="36"/>
      <c r="C127" s="37"/>
      <c r="D127" s="37"/>
      <c r="E127" s="38"/>
      <c r="F127" s="38"/>
      <c r="G127" s="38"/>
      <c r="H127" s="38"/>
      <c r="I127" s="38"/>
      <c r="J127" s="38"/>
      <c r="K127" s="48"/>
      <c r="L127" s="55">
        <f>Telescope!B162*'FE YJH'!D104</f>
        <v>0</v>
      </c>
    </row>
    <row r="128" spans="1:12" x14ac:dyDescent="0.3">
      <c r="A128" s="35">
        <v>1920</v>
      </c>
      <c r="B128" s="36"/>
      <c r="C128" s="37"/>
      <c r="D128" s="37"/>
      <c r="E128" s="38"/>
      <c r="F128" s="38"/>
      <c r="G128" s="38"/>
      <c r="H128" s="38"/>
      <c r="I128" s="38"/>
      <c r="J128" s="38"/>
      <c r="K128" s="48"/>
      <c r="L128" s="55">
        <f>Telescope!B163*'FE YJH'!D105</f>
        <v>0</v>
      </c>
    </row>
    <row r="129" spans="1:12" x14ac:dyDescent="0.3">
      <c r="A129" s="35">
        <v>1930</v>
      </c>
      <c r="B129" s="36"/>
      <c r="C129" s="37"/>
      <c r="D129" s="37"/>
      <c r="E129" s="38"/>
      <c r="F129" s="38"/>
      <c r="G129" s="38"/>
      <c r="H129" s="38"/>
      <c r="I129" s="38"/>
      <c r="J129" s="38"/>
      <c r="K129" s="48"/>
      <c r="L129" s="55">
        <f>Telescope!B164*'FE YJH'!D106</f>
        <v>0</v>
      </c>
    </row>
    <row r="130" spans="1:12" x14ac:dyDescent="0.3">
      <c r="A130" s="35">
        <v>1940</v>
      </c>
      <c r="B130" s="36"/>
      <c r="C130" s="37"/>
      <c r="D130" s="37"/>
      <c r="E130" s="38"/>
      <c r="F130" s="38"/>
      <c r="G130" s="38"/>
      <c r="H130" s="38"/>
      <c r="I130" s="38"/>
      <c r="J130" s="38"/>
      <c r="K130" s="48"/>
      <c r="L130" s="55">
        <f>Telescope!B165*'FE YJH'!D107</f>
        <v>0</v>
      </c>
    </row>
    <row r="131" spans="1:12" x14ac:dyDescent="0.3">
      <c r="A131" s="35">
        <v>1950</v>
      </c>
      <c r="B131" s="36"/>
      <c r="C131" s="37"/>
      <c r="D131" s="37"/>
      <c r="E131" s="38"/>
      <c r="F131" s="38"/>
      <c r="G131" s="38"/>
      <c r="H131" s="38"/>
      <c r="I131" s="38"/>
      <c r="J131" s="38"/>
      <c r="K131" s="48"/>
      <c r="L131" s="55">
        <f>Telescope!B166*'FE YJH'!D108</f>
        <v>0</v>
      </c>
    </row>
    <row r="132" spans="1:12" x14ac:dyDescent="0.3">
      <c r="A132" s="35">
        <v>1960</v>
      </c>
      <c r="B132" s="36"/>
      <c r="C132" s="37"/>
      <c r="D132" s="37"/>
      <c r="E132" s="38"/>
      <c r="F132" s="38"/>
      <c r="G132" s="38"/>
      <c r="H132" s="38"/>
      <c r="I132" s="38"/>
      <c r="J132" s="38"/>
      <c r="K132" s="48"/>
      <c r="L132" s="55">
        <f>Telescope!B167*'FE YJH'!D109</f>
        <v>0</v>
      </c>
    </row>
    <row r="133" spans="1:12" x14ac:dyDescent="0.3">
      <c r="A133" s="35">
        <v>1970</v>
      </c>
      <c r="B133" s="36"/>
      <c r="C133" s="37"/>
      <c r="D133" s="37"/>
      <c r="E133" s="38"/>
      <c r="F133" s="38"/>
      <c r="G133" s="38"/>
      <c r="H133" s="38"/>
      <c r="I133" s="38"/>
      <c r="J133" s="38"/>
      <c r="K133" s="48"/>
      <c r="L133" s="55">
        <f>Telescope!B168*'FE YJH'!D110</f>
        <v>0</v>
      </c>
    </row>
    <row r="134" spans="1:12" x14ac:dyDescent="0.3">
      <c r="A134" s="35">
        <v>1980</v>
      </c>
      <c r="B134" s="36"/>
      <c r="C134" s="37"/>
      <c r="D134" s="37"/>
      <c r="E134" s="38"/>
      <c r="F134" s="38"/>
      <c r="G134" s="38"/>
      <c r="H134" s="38"/>
      <c r="I134" s="38"/>
      <c r="J134" s="38"/>
      <c r="K134" s="48"/>
      <c r="L134" s="55">
        <f>Telescope!B169*'FE YJH'!D111</f>
        <v>0</v>
      </c>
    </row>
    <row r="135" spans="1:12" x14ac:dyDescent="0.3">
      <c r="A135" s="35">
        <v>1990</v>
      </c>
      <c r="B135" s="36"/>
      <c r="C135" s="37"/>
      <c r="D135" s="37"/>
      <c r="E135" s="38"/>
      <c r="F135" s="38"/>
      <c r="G135" s="38"/>
      <c r="H135" s="38"/>
      <c r="I135" s="38"/>
      <c r="J135" s="38"/>
      <c r="K135" s="48"/>
      <c r="L135" s="55">
        <f>Telescope!B170*'FE YJH'!D112</f>
        <v>0</v>
      </c>
    </row>
    <row r="136" spans="1:12" x14ac:dyDescent="0.3">
      <c r="A136" s="35">
        <v>2000</v>
      </c>
      <c r="B136" s="36"/>
      <c r="C136" s="37"/>
      <c r="D136" s="37"/>
      <c r="E136" s="38"/>
      <c r="F136" s="38"/>
      <c r="G136" s="38"/>
      <c r="H136" s="38"/>
      <c r="I136" s="38"/>
      <c r="J136" s="38"/>
      <c r="K136" s="48"/>
      <c r="L136" s="55">
        <f>Telescope!B171*'FE YJH'!D113</f>
        <v>0</v>
      </c>
    </row>
    <row r="137" spans="1:12" x14ac:dyDescent="0.3">
      <c r="A137" s="35">
        <v>2010</v>
      </c>
      <c r="B137" s="36"/>
      <c r="C137" s="37"/>
      <c r="D137" s="37"/>
      <c r="E137" s="38"/>
      <c r="F137" s="38"/>
      <c r="G137" s="38"/>
      <c r="H137" s="38"/>
      <c r="I137" s="38"/>
      <c r="J137" s="38"/>
      <c r="K137" s="48"/>
      <c r="L137" s="55">
        <f>Telescope!B172*'FE YJH'!D114</f>
        <v>0</v>
      </c>
    </row>
    <row r="138" spans="1:12" x14ac:dyDescent="0.3">
      <c r="A138" s="35">
        <v>2020</v>
      </c>
      <c r="B138" s="36"/>
      <c r="C138" s="37"/>
      <c r="D138" s="37"/>
      <c r="E138" s="38"/>
      <c r="F138" s="38"/>
      <c r="G138" s="38"/>
      <c r="H138" s="38"/>
      <c r="I138" s="38"/>
      <c r="J138" s="38"/>
      <c r="K138" s="48"/>
      <c r="L138" s="55">
        <f>Telescope!B173*'FE YJH'!D115</f>
        <v>0</v>
      </c>
    </row>
    <row r="139" spans="1:12" x14ac:dyDescent="0.3">
      <c r="A139" s="35">
        <v>2030</v>
      </c>
      <c r="B139" s="36"/>
      <c r="C139" s="37"/>
      <c r="D139" s="37"/>
      <c r="E139" s="38"/>
      <c r="F139" s="38"/>
      <c r="G139" s="38"/>
      <c r="H139" s="38"/>
      <c r="I139" s="38"/>
      <c r="J139" s="38"/>
      <c r="K139" s="48"/>
      <c r="L139" s="55">
        <f>Telescope!B174*'FE YJH'!D116</f>
        <v>0</v>
      </c>
    </row>
    <row r="140" spans="1:12" x14ac:dyDescent="0.3">
      <c r="A140" s="35">
        <v>2040</v>
      </c>
      <c r="B140" s="36"/>
      <c r="C140" s="37"/>
      <c r="D140" s="37"/>
      <c r="E140" s="38"/>
      <c r="F140" s="38"/>
      <c r="G140" s="38"/>
      <c r="H140" s="38"/>
      <c r="I140" s="38"/>
      <c r="J140" s="38"/>
      <c r="K140" s="48"/>
      <c r="L140" s="55">
        <f>Telescope!B175*'FE YJH'!D117</f>
        <v>0</v>
      </c>
    </row>
    <row r="141" spans="1:12" x14ac:dyDescent="0.3">
      <c r="A141" s="35">
        <v>2050</v>
      </c>
      <c r="B141" s="36"/>
      <c r="C141" s="37"/>
      <c r="D141" s="37"/>
      <c r="E141" s="38"/>
      <c r="F141" s="38"/>
      <c r="G141" s="38"/>
      <c r="H141" s="38"/>
      <c r="I141" s="38"/>
      <c r="J141" s="38"/>
      <c r="K141" s="48"/>
      <c r="L141" s="55">
        <f>Telescope!B176*'FE YJH'!D118</f>
        <v>0</v>
      </c>
    </row>
    <row r="142" spans="1:12" x14ac:dyDescent="0.3">
      <c r="A142" s="35">
        <v>2060</v>
      </c>
      <c r="B142" s="36"/>
      <c r="C142" s="37"/>
      <c r="D142" s="37"/>
      <c r="E142" s="38"/>
      <c r="F142" s="38"/>
      <c r="G142" s="38"/>
      <c r="H142" s="38"/>
      <c r="I142" s="38"/>
      <c r="J142" s="38"/>
      <c r="K142" s="48"/>
      <c r="L142" s="55">
        <f>Telescope!B177*'FE YJH'!D119</f>
        <v>0</v>
      </c>
    </row>
    <row r="143" spans="1:12" x14ac:dyDescent="0.3">
      <c r="A143" s="35">
        <v>2070</v>
      </c>
      <c r="B143" s="36"/>
      <c r="C143" s="37"/>
      <c r="D143" s="37"/>
      <c r="E143" s="38"/>
      <c r="F143" s="38"/>
      <c r="G143" s="38"/>
      <c r="H143" s="38"/>
      <c r="I143" s="38"/>
      <c r="J143" s="38"/>
      <c r="K143" s="48"/>
      <c r="L143" s="55">
        <f>Telescope!B178*'FE YJH'!D120</f>
        <v>0</v>
      </c>
    </row>
    <row r="144" spans="1:12" x14ac:dyDescent="0.3">
      <c r="A144" s="35">
        <v>2080</v>
      </c>
      <c r="B144" s="36"/>
      <c r="C144" s="37"/>
      <c r="D144" s="37"/>
      <c r="E144" s="38"/>
      <c r="F144" s="38"/>
      <c r="G144" s="38"/>
      <c r="H144" s="38"/>
      <c r="I144" s="38"/>
      <c r="J144" s="38"/>
      <c r="K144" s="48"/>
      <c r="L144" s="55">
        <f>Telescope!B179*'FE YJH'!D121</f>
        <v>0</v>
      </c>
    </row>
    <row r="145" spans="1:12" x14ac:dyDescent="0.3">
      <c r="A145" s="35">
        <v>2090</v>
      </c>
      <c r="B145" s="36"/>
      <c r="C145" s="37"/>
      <c r="D145" s="37"/>
      <c r="E145" s="38"/>
      <c r="F145" s="38"/>
      <c r="G145" s="38"/>
      <c r="H145" s="38"/>
      <c r="I145" s="38"/>
      <c r="J145" s="38"/>
      <c r="K145" s="48"/>
      <c r="L145" s="55">
        <f>Telescope!B180*'FE YJH'!D122</f>
        <v>0</v>
      </c>
    </row>
    <row r="146" spans="1:12" x14ac:dyDescent="0.3">
      <c r="A146" s="35">
        <v>2100</v>
      </c>
      <c r="B146" s="36"/>
      <c r="C146" s="37"/>
      <c r="D146" s="37"/>
      <c r="E146" s="38"/>
      <c r="F146" s="38"/>
      <c r="G146" s="38"/>
      <c r="H146" s="38"/>
      <c r="I146" s="38"/>
      <c r="J146" s="38"/>
      <c r="K146" s="48"/>
      <c r="L146" s="55">
        <f>Telescope!B181*'FE YJH'!D123</f>
        <v>0</v>
      </c>
    </row>
    <row r="147" spans="1:12" x14ac:dyDescent="0.3">
      <c r="A147" s="35">
        <v>2110</v>
      </c>
      <c r="B147" s="36"/>
      <c r="C147" s="37"/>
      <c r="D147" s="37"/>
      <c r="E147" s="38"/>
      <c r="F147" s="38"/>
      <c r="G147" s="38"/>
      <c r="H147" s="38"/>
      <c r="I147" s="38"/>
      <c r="J147" s="38"/>
      <c r="K147" s="48"/>
      <c r="L147" s="55">
        <f>Telescope!B182*'FE YJH'!D124</f>
        <v>0</v>
      </c>
    </row>
    <row r="148" spans="1:12" x14ac:dyDescent="0.3">
      <c r="A148" s="35">
        <v>2120</v>
      </c>
      <c r="B148" s="36"/>
      <c r="C148" s="37"/>
      <c r="D148" s="37"/>
      <c r="E148" s="38"/>
      <c r="F148" s="38"/>
      <c r="G148" s="38"/>
      <c r="H148" s="38"/>
      <c r="I148" s="38"/>
      <c r="J148" s="38"/>
      <c r="K148" s="48"/>
      <c r="L148" s="55">
        <f>Telescope!B183*'FE YJH'!D125</f>
        <v>0</v>
      </c>
    </row>
    <row r="149" spans="1:12" x14ac:dyDescent="0.3">
      <c r="A149" s="35">
        <v>2130</v>
      </c>
      <c r="B149" s="36"/>
      <c r="C149" s="37"/>
      <c r="D149" s="37"/>
      <c r="E149" s="38"/>
      <c r="F149" s="38"/>
      <c r="G149" s="38"/>
      <c r="H149" s="38"/>
      <c r="I149" s="38"/>
      <c r="J149" s="38"/>
      <c r="K149" s="48"/>
      <c r="L149" s="55">
        <f>Telescope!B184*'FE YJH'!D126</f>
        <v>0</v>
      </c>
    </row>
    <row r="150" spans="1:12" x14ac:dyDescent="0.3">
      <c r="A150" s="35">
        <v>2140</v>
      </c>
      <c r="B150" s="36"/>
      <c r="C150" s="37"/>
      <c r="D150" s="37"/>
      <c r="E150" s="38"/>
      <c r="F150" s="38"/>
      <c r="G150" s="38"/>
      <c r="H150" s="38"/>
      <c r="I150" s="38"/>
      <c r="J150" s="38"/>
      <c r="K150" s="48"/>
      <c r="L150" s="55">
        <f>Telescope!B185*'FE YJH'!D127</f>
        <v>0</v>
      </c>
    </row>
    <row r="151" spans="1:12" x14ac:dyDescent="0.3">
      <c r="A151" s="35">
        <v>2150</v>
      </c>
      <c r="B151" s="36"/>
      <c r="C151" s="37"/>
      <c r="D151" s="37"/>
      <c r="E151" s="38"/>
      <c r="F151" s="38"/>
      <c r="G151" s="38"/>
      <c r="H151" s="38"/>
      <c r="I151" s="38"/>
      <c r="J151" s="38"/>
      <c r="K151" s="48"/>
      <c r="L151" s="55">
        <f>Telescope!B186*'FE YJH'!D128</f>
        <v>0</v>
      </c>
    </row>
    <row r="152" spans="1:12" x14ac:dyDescent="0.3">
      <c r="A152" s="35">
        <v>2160</v>
      </c>
      <c r="B152" s="36"/>
      <c r="C152" s="37"/>
      <c r="D152" s="37"/>
      <c r="E152" s="38"/>
      <c r="F152" s="38"/>
      <c r="G152" s="38"/>
      <c r="H152" s="38"/>
      <c r="I152" s="38"/>
      <c r="J152" s="38"/>
      <c r="K152" s="48"/>
      <c r="L152" s="55">
        <f>Telescope!B187*'FE YJH'!D129</f>
        <v>0</v>
      </c>
    </row>
    <row r="153" spans="1:12" x14ac:dyDescent="0.3">
      <c r="A153" s="35">
        <v>2170</v>
      </c>
      <c r="B153" s="36"/>
      <c r="C153" s="37"/>
      <c r="D153" s="37"/>
      <c r="E153" s="38"/>
      <c r="F153" s="38"/>
      <c r="G153" s="38"/>
      <c r="H153" s="38"/>
      <c r="I153" s="38"/>
      <c r="J153" s="38"/>
      <c r="K153" s="48"/>
      <c r="L153" s="55">
        <f>Telescope!B188*'FE YJH'!D130</f>
        <v>0</v>
      </c>
    </row>
    <row r="154" spans="1:12" x14ac:dyDescent="0.3">
      <c r="A154" s="35">
        <v>2180</v>
      </c>
      <c r="B154" s="36"/>
      <c r="C154" s="37"/>
      <c r="D154" s="37"/>
      <c r="E154" s="38"/>
      <c r="F154" s="38"/>
      <c r="G154" s="38"/>
      <c r="H154" s="38"/>
      <c r="I154" s="38"/>
      <c r="J154" s="38"/>
      <c r="K154" s="48"/>
      <c r="L154" s="55">
        <f>Telescope!B189*'FE YJH'!D131</f>
        <v>0</v>
      </c>
    </row>
    <row r="155" spans="1:12" x14ac:dyDescent="0.3">
      <c r="A155" s="35">
        <v>2190</v>
      </c>
      <c r="B155" s="36"/>
      <c r="C155" s="37"/>
      <c r="D155" s="37"/>
      <c r="E155" s="38"/>
      <c r="F155" s="38"/>
      <c r="G155" s="38"/>
      <c r="H155" s="38"/>
      <c r="I155" s="38"/>
      <c r="J155" s="38"/>
      <c r="K155" s="48"/>
      <c r="L155" s="55">
        <f>Telescope!B190*'FE YJH'!D132</f>
        <v>0</v>
      </c>
    </row>
    <row r="156" spans="1:12" x14ac:dyDescent="0.3">
      <c r="A156" s="35">
        <v>2200</v>
      </c>
      <c r="B156" s="36"/>
      <c r="C156" s="37"/>
      <c r="D156" s="37"/>
      <c r="E156" s="38"/>
      <c r="F156" s="38"/>
      <c r="G156" s="38"/>
      <c r="H156" s="38"/>
      <c r="I156" s="38"/>
      <c r="J156" s="38"/>
      <c r="K156" s="48"/>
      <c r="L156" s="55">
        <f>Telescope!B191*'FE YJH'!D133</f>
        <v>0</v>
      </c>
    </row>
    <row r="157" spans="1:12" x14ac:dyDescent="0.3">
      <c r="A157" s="35">
        <v>2210</v>
      </c>
      <c r="B157" s="36"/>
      <c r="C157" s="37"/>
      <c r="D157" s="37"/>
      <c r="E157" s="38"/>
      <c r="F157" s="38"/>
      <c r="G157" s="38"/>
      <c r="H157" s="38"/>
      <c r="I157" s="38"/>
      <c r="J157" s="38"/>
      <c r="K157" s="48"/>
      <c r="L157" s="55">
        <f>Telescope!B192*'FE YJH'!D134</f>
        <v>0</v>
      </c>
    </row>
    <row r="158" spans="1:12" x14ac:dyDescent="0.3">
      <c r="A158" s="35">
        <v>2220</v>
      </c>
      <c r="B158" s="36"/>
      <c r="C158" s="37"/>
      <c r="D158" s="37"/>
      <c r="E158" s="38"/>
      <c r="F158" s="38"/>
      <c r="G158" s="38"/>
      <c r="H158" s="38"/>
      <c r="I158" s="38"/>
      <c r="J158" s="38"/>
      <c r="K158" s="48"/>
      <c r="L158" s="55">
        <f>Telescope!B193*'FE YJH'!D135</f>
        <v>0</v>
      </c>
    </row>
    <row r="159" spans="1:12" x14ac:dyDescent="0.3">
      <c r="A159" s="35">
        <v>2230</v>
      </c>
      <c r="B159" s="36"/>
      <c r="C159" s="37"/>
      <c r="D159" s="37"/>
      <c r="E159" s="38"/>
      <c r="F159" s="38"/>
      <c r="G159" s="38"/>
      <c r="H159" s="38"/>
      <c r="I159" s="38"/>
      <c r="J159" s="38"/>
      <c r="K159" s="48"/>
      <c r="L159" s="55">
        <f>Telescope!B194*'FE YJH'!D136</f>
        <v>0</v>
      </c>
    </row>
    <row r="160" spans="1:12" x14ac:dyDescent="0.3">
      <c r="A160" s="35">
        <v>2240</v>
      </c>
      <c r="B160" s="36"/>
      <c r="C160" s="37"/>
      <c r="D160" s="37"/>
      <c r="E160" s="38"/>
      <c r="F160" s="38"/>
      <c r="G160" s="38"/>
      <c r="H160" s="38"/>
      <c r="I160" s="38"/>
      <c r="J160" s="38"/>
      <c r="K160" s="48"/>
      <c r="L160" s="55">
        <f>Telescope!B195*'FE YJH'!D137</f>
        <v>0</v>
      </c>
    </row>
    <row r="161" spans="1:12" x14ac:dyDescent="0.3">
      <c r="A161" s="35">
        <v>2250</v>
      </c>
      <c r="B161" s="36"/>
      <c r="C161" s="37"/>
      <c r="D161" s="37"/>
      <c r="E161" s="38"/>
      <c r="F161" s="38"/>
      <c r="G161" s="38"/>
      <c r="H161" s="38"/>
      <c r="I161" s="38"/>
      <c r="J161" s="38"/>
      <c r="K161" s="48"/>
      <c r="L161" s="55">
        <f>Telescope!B196*'FE YJH'!D138</f>
        <v>0</v>
      </c>
    </row>
    <row r="162" spans="1:12" x14ac:dyDescent="0.3">
      <c r="A162" s="35">
        <v>2260</v>
      </c>
      <c r="B162" s="36"/>
      <c r="C162" s="37"/>
      <c r="D162" s="37"/>
      <c r="E162" s="38"/>
      <c r="F162" s="38"/>
      <c r="G162" s="38"/>
      <c r="H162" s="38"/>
      <c r="I162" s="38"/>
      <c r="J162" s="38"/>
      <c r="K162" s="48"/>
      <c r="L162" s="55">
        <f>Telescope!B197*'FE YJH'!D139</f>
        <v>0</v>
      </c>
    </row>
    <row r="163" spans="1:12" x14ac:dyDescent="0.3">
      <c r="A163" s="35">
        <v>2270</v>
      </c>
      <c r="B163" s="36"/>
      <c r="C163" s="37"/>
      <c r="D163" s="37"/>
      <c r="E163" s="38"/>
      <c r="F163" s="38"/>
      <c r="G163" s="38"/>
      <c r="H163" s="38"/>
      <c r="I163" s="38"/>
      <c r="J163" s="38"/>
      <c r="K163" s="48"/>
      <c r="L163" s="55">
        <f>Telescope!B198*'FE YJH'!D140</f>
        <v>0</v>
      </c>
    </row>
    <row r="164" spans="1:12" x14ac:dyDescent="0.3">
      <c r="A164" s="35">
        <v>2280</v>
      </c>
      <c r="B164" s="36"/>
      <c r="C164" s="37"/>
      <c r="D164" s="37"/>
      <c r="E164" s="38"/>
      <c r="F164" s="38"/>
      <c r="G164" s="38"/>
      <c r="H164" s="38"/>
      <c r="I164" s="38"/>
      <c r="J164" s="38"/>
      <c r="K164" s="48"/>
      <c r="L164" s="55">
        <f>Telescope!B199*'FE YJH'!D141</f>
        <v>0</v>
      </c>
    </row>
    <row r="165" spans="1:12" x14ac:dyDescent="0.3">
      <c r="A165" s="35">
        <v>2290</v>
      </c>
      <c r="B165" s="36"/>
      <c r="C165" s="37"/>
      <c r="D165" s="37"/>
      <c r="E165" s="38"/>
      <c r="F165" s="38"/>
      <c r="G165" s="38"/>
      <c r="H165" s="38"/>
      <c r="I165" s="38"/>
      <c r="J165" s="38"/>
      <c r="K165" s="48"/>
      <c r="L165" s="55">
        <f>Telescope!B200*'FE YJH'!D142</f>
        <v>0</v>
      </c>
    </row>
    <row r="166" spans="1:12" x14ac:dyDescent="0.3">
      <c r="A166" s="35">
        <v>2300</v>
      </c>
      <c r="B166" s="36"/>
      <c r="C166" s="37"/>
      <c r="D166" s="37"/>
      <c r="E166" s="38"/>
      <c r="F166" s="38"/>
      <c r="G166" s="38"/>
      <c r="H166" s="38"/>
      <c r="I166" s="38"/>
      <c r="J166" s="38"/>
      <c r="K166" s="48"/>
      <c r="L166" s="55">
        <f>Telescope!B201*'FE YJH'!D143</f>
        <v>0</v>
      </c>
    </row>
    <row r="167" spans="1:12" x14ac:dyDescent="0.3">
      <c r="A167" s="35">
        <v>2310</v>
      </c>
      <c r="B167" s="36"/>
      <c r="C167" s="37"/>
      <c r="D167" s="37"/>
      <c r="E167" s="38"/>
      <c r="F167" s="38"/>
      <c r="G167" s="38"/>
      <c r="H167" s="38"/>
      <c r="I167" s="38"/>
      <c r="J167" s="38"/>
      <c r="K167" s="48"/>
      <c r="L167" s="55">
        <f>Telescope!B202*'FE YJH'!D144</f>
        <v>0</v>
      </c>
    </row>
    <row r="168" spans="1:12" x14ac:dyDescent="0.3">
      <c r="A168" s="35">
        <v>2320</v>
      </c>
      <c r="B168" s="36"/>
      <c r="C168" s="37"/>
      <c r="D168" s="37"/>
      <c r="E168" s="38"/>
      <c r="F168" s="38"/>
      <c r="G168" s="38"/>
      <c r="H168" s="38"/>
      <c r="I168" s="38"/>
      <c r="J168" s="38"/>
      <c r="K168" s="48"/>
      <c r="L168" s="55">
        <f>Telescope!B203*'FE YJH'!D145</f>
        <v>0</v>
      </c>
    </row>
    <row r="169" spans="1:12" x14ac:dyDescent="0.3">
      <c r="A169" s="35">
        <v>2330</v>
      </c>
      <c r="B169" s="36"/>
      <c r="C169" s="37"/>
      <c r="D169" s="37"/>
      <c r="E169" s="38"/>
      <c r="F169" s="38"/>
      <c r="G169" s="38"/>
      <c r="H169" s="38"/>
      <c r="I169" s="38"/>
      <c r="J169" s="38"/>
      <c r="K169" s="48"/>
      <c r="L169" s="55">
        <f>Telescope!B204*'FE YJH'!D146</f>
        <v>0</v>
      </c>
    </row>
    <row r="170" spans="1:12" x14ac:dyDescent="0.3">
      <c r="A170" s="35">
        <v>2340</v>
      </c>
      <c r="B170" s="36"/>
      <c r="C170" s="37"/>
      <c r="D170" s="37"/>
      <c r="E170" s="38"/>
      <c r="F170" s="38"/>
      <c r="G170" s="38"/>
      <c r="H170" s="38"/>
      <c r="I170" s="38"/>
      <c r="J170" s="38"/>
      <c r="K170" s="48"/>
      <c r="L170" s="55">
        <f>Telescope!B205*'FE YJH'!D147</f>
        <v>0</v>
      </c>
    </row>
    <row r="171" spans="1:12" x14ac:dyDescent="0.3">
      <c r="A171" s="35">
        <v>2350</v>
      </c>
      <c r="B171" s="36"/>
      <c r="C171" s="37"/>
      <c r="D171" s="37"/>
      <c r="E171" s="38"/>
      <c r="F171" s="38"/>
      <c r="G171" s="38"/>
      <c r="H171" s="38"/>
      <c r="I171" s="38"/>
      <c r="J171" s="38"/>
      <c r="K171" s="48"/>
      <c r="L171" s="55">
        <f>Telescope!B206*'FE YJH'!D148</f>
        <v>0</v>
      </c>
    </row>
    <row r="172" spans="1:12" x14ac:dyDescent="0.3">
      <c r="A172" s="35">
        <v>2360</v>
      </c>
      <c r="B172" s="36"/>
      <c r="C172" s="37"/>
      <c r="D172" s="37"/>
      <c r="E172" s="38"/>
      <c r="F172" s="38"/>
      <c r="G172" s="38"/>
      <c r="H172" s="38"/>
      <c r="I172" s="38"/>
      <c r="J172" s="38"/>
      <c r="K172" s="48"/>
      <c r="L172" s="55">
        <f>Telescope!B207*'FE YJH'!D149</f>
        <v>0</v>
      </c>
    </row>
    <row r="173" spans="1:12" x14ac:dyDescent="0.3">
      <c r="A173" s="35">
        <v>2370</v>
      </c>
      <c r="B173" s="36"/>
      <c r="C173" s="37"/>
      <c r="D173" s="37"/>
      <c r="E173" s="38"/>
      <c r="F173" s="38"/>
      <c r="G173" s="38"/>
      <c r="H173" s="38"/>
      <c r="I173" s="38"/>
      <c r="J173" s="38"/>
      <c r="K173" s="48"/>
      <c r="L173" s="55">
        <f>Telescope!B208*'FE YJH'!D150</f>
        <v>0</v>
      </c>
    </row>
    <row r="174" spans="1:12" x14ac:dyDescent="0.3">
      <c r="A174" s="35">
        <v>2380</v>
      </c>
      <c r="B174" s="36"/>
      <c r="C174" s="37"/>
      <c r="D174" s="37"/>
      <c r="E174" s="38"/>
      <c r="F174" s="38"/>
      <c r="G174" s="38"/>
      <c r="H174" s="38"/>
      <c r="I174" s="38"/>
      <c r="J174" s="38"/>
      <c r="K174" s="48"/>
      <c r="L174" s="55">
        <f>Telescope!B209*'FE YJH'!D151</f>
        <v>0</v>
      </c>
    </row>
    <row r="175" spans="1:12" x14ac:dyDescent="0.3">
      <c r="A175" s="35">
        <v>2390</v>
      </c>
      <c r="B175" s="36"/>
      <c r="C175" s="37"/>
      <c r="D175" s="37"/>
      <c r="E175" s="38"/>
      <c r="F175" s="38"/>
      <c r="G175" s="38"/>
      <c r="H175" s="38"/>
      <c r="I175" s="38"/>
      <c r="J175" s="38"/>
      <c r="K175" s="48"/>
      <c r="L175" s="55">
        <f>Telescope!B210*'FE YJH'!D152</f>
        <v>0</v>
      </c>
    </row>
    <row r="176" spans="1:12" x14ac:dyDescent="0.3">
      <c r="A176" s="59">
        <v>2400</v>
      </c>
      <c r="B176" s="60"/>
      <c r="C176" s="51"/>
      <c r="D176" s="51"/>
      <c r="E176" s="50"/>
      <c r="F176" s="50"/>
      <c r="G176" s="50"/>
      <c r="H176" s="50"/>
      <c r="I176" s="50"/>
      <c r="J176" s="50"/>
      <c r="K176" s="61"/>
      <c r="L176" s="55">
        <f>Telescope!B211*'FE YJH'!D153</f>
        <v>0</v>
      </c>
    </row>
  </sheetData>
  <mergeCells count="3">
    <mergeCell ref="A1:P1"/>
    <mergeCell ref="O6:S6"/>
    <mergeCell ref="O12:Q12"/>
  </mergeCells>
  <pageMargins left="0.75" right="0.75" top="1" bottom="1" header="0.51180555555555496" footer="0.51180555555555496"/>
  <pageSetup paperSize="9" firstPageNumber="0" orientation="portrait" horizontalDpi="300" verticalDpi="300"/>
  <drawing r:id="rId1"/>
  <tableParts count="3"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222"/>
  <sheetViews>
    <sheetView topLeftCell="F10" zoomScaleNormal="100" workbookViewId="0">
      <selection activeCell="AH14" sqref="AH14"/>
    </sheetView>
  </sheetViews>
  <sheetFormatPr defaultColWidth="10.796875" defaultRowHeight="15.6" x14ac:dyDescent="0.3"/>
  <cols>
    <col min="1" max="1" width="10.69921875" customWidth="1"/>
    <col min="2" max="2" width="15.296875" customWidth="1"/>
    <col min="3" max="3" width="15" customWidth="1"/>
    <col min="4" max="4" width="13.296875" customWidth="1"/>
    <col min="5" max="5" width="15.296875" customWidth="1"/>
    <col min="6" max="6" width="14.796875" customWidth="1"/>
    <col min="7" max="7" width="15.19921875" customWidth="1"/>
    <col min="8" max="8" width="14.69921875" customWidth="1"/>
    <col min="9" max="9" width="14" customWidth="1"/>
    <col min="10" max="10" width="5.19921875" customWidth="1"/>
    <col min="11" max="11" width="6.19921875" customWidth="1"/>
    <col min="12" max="12" width="5.19921875" customWidth="1"/>
    <col min="13" max="17" width="6.19921875" customWidth="1"/>
    <col min="18" max="19" width="5.19921875" customWidth="1"/>
    <col min="20" max="21" width="6.19921875" customWidth="1"/>
    <col min="22" max="23" width="5.19921875" customWidth="1"/>
    <col min="24" max="25" width="6.19921875" customWidth="1"/>
    <col min="27" max="27" width="5.19921875" customWidth="1"/>
    <col min="28" max="29" width="6.19921875" customWidth="1"/>
    <col min="31" max="31" width="5.19921875" customWidth="1"/>
    <col min="32" max="33" width="6.19921875" customWidth="1"/>
  </cols>
  <sheetData>
    <row r="1" spans="1:17" ht="19.8" x14ac:dyDescent="0.4">
      <c r="A1" s="10" t="s">
        <v>167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3" spans="1:17" x14ac:dyDescent="0.3">
      <c r="B3" s="119" t="s">
        <v>165</v>
      </c>
      <c r="C3" s="119"/>
      <c r="D3" s="119"/>
      <c r="E3" s="119"/>
      <c r="F3" s="119"/>
    </row>
    <row r="5" spans="1:17" ht="16.05" customHeight="1" x14ac:dyDescent="0.3">
      <c r="B5" s="113"/>
      <c r="C5" s="113"/>
      <c r="D5" s="113"/>
      <c r="E5" s="113"/>
      <c r="F5" s="113"/>
      <c r="G5" s="113"/>
    </row>
    <row r="6" spans="1:17" ht="16.05" customHeight="1" x14ac:dyDescent="0.3">
      <c r="B6" s="113"/>
      <c r="C6" s="113"/>
      <c r="D6" s="113"/>
      <c r="E6" s="113"/>
      <c r="F6" s="113"/>
      <c r="G6" s="113"/>
    </row>
    <row r="7" spans="1:17" ht="16.05" customHeight="1" x14ac:dyDescent="0.3">
      <c r="B7" s="113"/>
      <c r="C7" s="113"/>
      <c r="D7" s="113"/>
      <c r="E7" s="113"/>
      <c r="F7" s="113"/>
      <c r="G7" s="113"/>
    </row>
    <row r="9" spans="1:17" ht="19.8" x14ac:dyDescent="0.4">
      <c r="B9" s="125" t="s">
        <v>140</v>
      </c>
      <c r="C9" s="125"/>
      <c r="D9" s="125"/>
      <c r="E9" s="125"/>
      <c r="F9" s="125" t="s">
        <v>141</v>
      </c>
      <c r="G9" s="125"/>
      <c r="H9" s="125"/>
      <c r="I9" s="125"/>
    </row>
    <row r="10" spans="1:17" x14ac:dyDescent="0.3">
      <c r="A10" s="42" t="s">
        <v>20</v>
      </c>
      <c r="B10" s="42" t="s">
        <v>144</v>
      </c>
      <c r="C10" s="42" t="s">
        <v>145</v>
      </c>
      <c r="D10" s="42" t="s">
        <v>146</v>
      </c>
      <c r="E10" s="42" t="s">
        <v>147</v>
      </c>
      <c r="F10" s="42" t="s">
        <v>148</v>
      </c>
      <c r="G10" s="42" t="s">
        <v>149</v>
      </c>
      <c r="H10" s="42" t="s">
        <v>150</v>
      </c>
      <c r="I10" s="42" t="s">
        <v>151</v>
      </c>
    </row>
    <row r="11" spans="1:17" x14ac:dyDescent="0.3">
      <c r="A11" s="114">
        <v>980</v>
      </c>
      <c r="B11" s="86">
        <v>0.44823200000000002</v>
      </c>
      <c r="C11" s="86">
        <v>0.37746600000000002</v>
      </c>
      <c r="D11" s="86">
        <v>0.27043299999999998</v>
      </c>
      <c r="E11" s="117">
        <v>0.145092</v>
      </c>
      <c r="F11" s="86">
        <v>0.63849599999999995</v>
      </c>
      <c r="G11" s="86">
        <v>0.611514</v>
      </c>
      <c r="H11" s="86">
        <v>0.55996400000000002</v>
      </c>
      <c r="I11" s="86">
        <v>0.48607</v>
      </c>
    </row>
    <row r="12" spans="1:17" x14ac:dyDescent="0.3">
      <c r="A12" s="114">
        <v>990</v>
      </c>
      <c r="B12" s="86">
        <v>0.45304800000000001</v>
      </c>
      <c r="C12" s="86">
        <v>0.381886</v>
      </c>
      <c r="D12" s="86">
        <v>0.27543600000000001</v>
      </c>
      <c r="E12" s="117">
        <v>0.14572099999999999</v>
      </c>
      <c r="F12" s="86">
        <v>0.64063800000000004</v>
      </c>
      <c r="G12" s="86">
        <v>0.61346100000000003</v>
      </c>
      <c r="H12" s="86">
        <v>0.56177200000000005</v>
      </c>
      <c r="I12" s="86">
        <v>0.487792</v>
      </c>
    </row>
    <row r="13" spans="1:17" x14ac:dyDescent="0.3">
      <c r="A13" s="114">
        <v>1000</v>
      </c>
      <c r="B13" s="86">
        <v>0.45786399999999999</v>
      </c>
      <c r="C13" s="86">
        <v>0.38630500000000001</v>
      </c>
      <c r="D13" s="86">
        <v>0.27577000000000002</v>
      </c>
      <c r="E13" s="117">
        <v>0.14635000000000001</v>
      </c>
      <c r="F13" s="86">
        <v>0.642764</v>
      </c>
      <c r="G13" s="86">
        <v>0.61539500000000003</v>
      </c>
      <c r="H13" s="86">
        <v>0.56356899999999999</v>
      </c>
      <c r="I13" s="86">
        <v>0.48950399999999999</v>
      </c>
    </row>
    <row r="14" spans="1:17" x14ac:dyDescent="0.3">
      <c r="A14" s="114">
        <v>1010</v>
      </c>
      <c r="B14" s="86">
        <v>0.46267999999999998</v>
      </c>
      <c r="C14" s="86">
        <v>0.39072499999999999</v>
      </c>
      <c r="D14" s="86">
        <v>0.27610499999999999</v>
      </c>
      <c r="E14" s="117">
        <v>0.146978</v>
      </c>
      <c r="F14" s="86">
        <v>0.64487300000000003</v>
      </c>
      <c r="G14" s="86">
        <v>0.617317</v>
      </c>
      <c r="H14" s="86">
        <v>0.565357</v>
      </c>
      <c r="I14" s="86">
        <v>0.49120599999999998</v>
      </c>
    </row>
    <row r="15" spans="1:17" x14ac:dyDescent="0.3">
      <c r="A15" s="114">
        <v>1020</v>
      </c>
      <c r="B15" s="86">
        <v>0.46809499999999998</v>
      </c>
      <c r="C15" s="86">
        <v>0.396202</v>
      </c>
      <c r="D15" s="86">
        <v>0.28093299999999999</v>
      </c>
      <c r="E15" s="117">
        <v>0.149755</v>
      </c>
      <c r="F15" s="86">
        <v>0.64696500000000001</v>
      </c>
      <c r="G15" s="86">
        <v>0.61922699999999997</v>
      </c>
      <c r="H15" s="86">
        <v>0.56713400000000003</v>
      </c>
      <c r="I15" s="86">
        <v>0.49289699999999997</v>
      </c>
    </row>
    <row r="16" spans="1:17" x14ac:dyDescent="0.3">
      <c r="A16" s="114">
        <v>1030</v>
      </c>
      <c r="B16" s="86">
        <v>0.47350999999999999</v>
      </c>
      <c r="C16" s="86">
        <v>0.40167999999999998</v>
      </c>
      <c r="D16" s="86">
        <v>0.28576000000000001</v>
      </c>
      <c r="E16" s="117">
        <v>0.152532</v>
      </c>
      <c r="F16" s="86">
        <v>0.64904200000000001</v>
      </c>
      <c r="G16" s="86">
        <v>0.62112500000000004</v>
      </c>
      <c r="H16" s="86">
        <v>0.56890200000000002</v>
      </c>
      <c r="I16" s="86">
        <v>0.49457899999999999</v>
      </c>
    </row>
    <row r="17" spans="1:9" x14ac:dyDescent="0.3">
      <c r="A17" s="114">
        <v>1040</v>
      </c>
      <c r="B17" s="86">
        <v>0.47892499999999999</v>
      </c>
      <c r="C17" s="86">
        <v>0.40715800000000002</v>
      </c>
      <c r="D17" s="86">
        <v>0.29048499999999999</v>
      </c>
      <c r="E17" s="117">
        <v>0.15531</v>
      </c>
      <c r="F17" s="86">
        <v>0.65110199999999996</v>
      </c>
      <c r="G17" s="86">
        <v>0.62301200000000001</v>
      </c>
      <c r="H17" s="86">
        <v>0.57065999999999995</v>
      </c>
      <c r="I17" s="86">
        <v>0.496251</v>
      </c>
    </row>
    <row r="18" spans="1:9" x14ac:dyDescent="0.3">
      <c r="A18" s="114">
        <v>1050</v>
      </c>
      <c r="B18" s="86">
        <v>0.48433999999999999</v>
      </c>
      <c r="C18" s="86">
        <v>0.412636</v>
      </c>
      <c r="D18" s="86">
        <v>0.295209</v>
      </c>
      <c r="E18" s="117">
        <v>0.15808700000000001</v>
      </c>
      <c r="F18" s="86">
        <v>0.65314499999999998</v>
      </c>
      <c r="G18" s="86">
        <v>0.62488600000000005</v>
      </c>
      <c r="H18" s="86">
        <v>0.57240899999999995</v>
      </c>
      <c r="I18" s="86">
        <v>0.49791200000000002</v>
      </c>
    </row>
    <row r="19" spans="1:9" x14ac:dyDescent="0.3">
      <c r="A19" s="114">
        <v>1060</v>
      </c>
      <c r="B19" s="86">
        <v>0.489755</v>
      </c>
      <c r="C19" s="86">
        <v>0.41811399999999999</v>
      </c>
      <c r="D19" s="86">
        <v>0.29960900000000001</v>
      </c>
      <c r="E19" s="117">
        <v>0.16086400000000001</v>
      </c>
      <c r="F19" s="86">
        <v>0.65517300000000001</v>
      </c>
      <c r="G19" s="86">
        <v>0.62674799999999997</v>
      </c>
      <c r="H19" s="86">
        <v>0.57414699999999996</v>
      </c>
      <c r="I19" s="86">
        <v>0.49956299999999998</v>
      </c>
    </row>
    <row r="20" spans="1:9" x14ac:dyDescent="0.3">
      <c r="A20" s="114">
        <v>1070</v>
      </c>
      <c r="B20" s="86">
        <v>0.49434899999999998</v>
      </c>
      <c r="C20" s="86">
        <v>0.42272500000000002</v>
      </c>
      <c r="D20" s="86">
        <v>0.30400899999999997</v>
      </c>
      <c r="E20" s="117">
        <v>0.16297400000000001</v>
      </c>
      <c r="F20" s="86">
        <v>0.65718299999999996</v>
      </c>
      <c r="G20" s="86">
        <v>0.62859799999999999</v>
      </c>
      <c r="H20" s="86">
        <v>0.57587500000000003</v>
      </c>
      <c r="I20" s="86">
        <v>0.50120399999999998</v>
      </c>
    </row>
    <row r="21" spans="1:9" x14ac:dyDescent="0.3">
      <c r="A21" s="114">
        <v>1080</v>
      </c>
      <c r="B21" s="86">
        <v>0.498942</v>
      </c>
      <c r="C21" s="86">
        <v>0.42733500000000002</v>
      </c>
      <c r="D21" s="86">
        <v>0.30718499999999999</v>
      </c>
      <c r="E21" s="117">
        <v>0.16508500000000001</v>
      </c>
      <c r="F21" s="86">
        <v>0.65917800000000004</v>
      </c>
      <c r="G21" s="86">
        <v>0.63043700000000003</v>
      </c>
      <c r="H21" s="86">
        <v>0.57759400000000005</v>
      </c>
      <c r="I21" s="86">
        <v>0.50283599999999995</v>
      </c>
    </row>
    <row r="22" spans="1:9" x14ac:dyDescent="0.3">
      <c r="A22" s="114">
        <v>1090</v>
      </c>
      <c r="B22" s="86">
        <v>0.50353499999999995</v>
      </c>
      <c r="C22" s="86">
        <v>0.431946</v>
      </c>
      <c r="D22" s="86">
        <v>0.310361</v>
      </c>
      <c r="E22" s="117">
        <v>0.16719500000000001</v>
      </c>
      <c r="F22" s="86">
        <v>0.66115599999999997</v>
      </c>
      <c r="G22" s="86">
        <v>0.63226300000000002</v>
      </c>
      <c r="H22" s="86">
        <v>0.57930300000000001</v>
      </c>
      <c r="I22" s="86">
        <v>0.50445700000000004</v>
      </c>
    </row>
    <row r="23" spans="1:9" x14ac:dyDescent="0.3">
      <c r="A23" s="114">
        <v>1100</v>
      </c>
      <c r="B23" s="86">
        <v>0.50812800000000002</v>
      </c>
      <c r="C23" s="86">
        <v>0.436556</v>
      </c>
      <c r="D23" s="86">
        <v>0.31239699999999998</v>
      </c>
      <c r="E23" s="117">
        <v>0.16930600000000001</v>
      </c>
      <c r="F23" s="86">
        <v>0.66311799999999999</v>
      </c>
      <c r="G23" s="86">
        <v>0.634077</v>
      </c>
      <c r="H23" s="86">
        <v>0.58100200000000002</v>
      </c>
      <c r="I23" s="86">
        <v>0.50606700000000004</v>
      </c>
    </row>
    <row r="24" spans="1:9" x14ac:dyDescent="0.3">
      <c r="A24" s="114">
        <v>1110</v>
      </c>
      <c r="B24" s="86">
        <v>0.51272099999999998</v>
      </c>
      <c r="C24" s="86">
        <v>0.44116699999999998</v>
      </c>
      <c r="D24" s="86">
        <v>0.31443399999999999</v>
      </c>
      <c r="E24" s="117">
        <v>0.17141600000000001</v>
      </c>
      <c r="F24" s="86">
        <v>0.66506299999999996</v>
      </c>
      <c r="G24" s="86">
        <v>0.63588</v>
      </c>
      <c r="H24" s="86">
        <v>0.58269099999999996</v>
      </c>
      <c r="I24" s="86">
        <v>0.50766800000000001</v>
      </c>
    </row>
    <row r="25" spans="1:9" x14ac:dyDescent="0.3">
      <c r="A25" s="114">
        <v>1120</v>
      </c>
      <c r="B25" s="86">
        <v>0.51625200000000004</v>
      </c>
      <c r="C25" s="86">
        <v>0.44448799999999999</v>
      </c>
      <c r="D25" s="86">
        <v>0.315828</v>
      </c>
      <c r="E25" s="117">
        <v>0.17174200000000001</v>
      </c>
      <c r="F25" s="86">
        <v>0.66699200000000003</v>
      </c>
      <c r="G25" s="86">
        <v>0.63766999999999996</v>
      </c>
      <c r="H25" s="86">
        <v>0.58436999999999995</v>
      </c>
      <c r="I25" s="86">
        <v>0.50925900000000002</v>
      </c>
    </row>
    <row r="26" spans="1:9" x14ac:dyDescent="0.3">
      <c r="A26" s="114">
        <v>1130</v>
      </c>
      <c r="B26" s="86">
        <v>0.519783</v>
      </c>
      <c r="C26" s="86">
        <v>0.44780900000000001</v>
      </c>
      <c r="D26" s="86">
        <v>0.317222</v>
      </c>
      <c r="E26" s="117">
        <v>0.172069</v>
      </c>
      <c r="F26" s="86">
        <v>0.66890499999999997</v>
      </c>
      <c r="G26" s="86">
        <v>0.63944900000000005</v>
      </c>
      <c r="H26" s="86">
        <v>0.58604000000000001</v>
      </c>
      <c r="I26" s="86">
        <v>0.51083900000000004</v>
      </c>
    </row>
    <row r="27" spans="1:9" x14ac:dyDescent="0.3">
      <c r="A27" s="114">
        <v>1140</v>
      </c>
      <c r="B27" s="86">
        <v>0.52331399999999995</v>
      </c>
      <c r="C27" s="86">
        <v>0.45112999999999998</v>
      </c>
      <c r="D27" s="86">
        <v>0.32180300000000001</v>
      </c>
      <c r="E27" s="117">
        <v>0.17239499999999999</v>
      </c>
      <c r="F27" s="86">
        <v>0.67080099999999998</v>
      </c>
      <c r="G27" s="86">
        <v>0.64121499999999998</v>
      </c>
      <c r="H27" s="86">
        <v>0.58769899999999997</v>
      </c>
      <c r="I27" s="86">
        <v>0.51241000000000003</v>
      </c>
    </row>
    <row r="28" spans="1:9" x14ac:dyDescent="0.3">
      <c r="A28" s="114">
        <v>1150</v>
      </c>
      <c r="B28" s="86">
        <v>0.52684500000000001</v>
      </c>
      <c r="C28" s="86">
        <v>0.45445099999999999</v>
      </c>
      <c r="D28" s="86">
        <v>0.32638400000000001</v>
      </c>
      <c r="E28" s="117">
        <v>0.17272100000000001</v>
      </c>
      <c r="F28" s="86">
        <v>0.67268099999999997</v>
      </c>
      <c r="G28" s="86">
        <v>0.64297000000000004</v>
      </c>
      <c r="H28" s="86">
        <v>0.58934900000000001</v>
      </c>
      <c r="I28" s="86">
        <v>0.51397000000000004</v>
      </c>
    </row>
    <row r="29" spans="1:9" x14ac:dyDescent="0.3">
      <c r="A29" s="114">
        <v>1160</v>
      </c>
      <c r="B29" s="86">
        <v>0.53037599999999996</v>
      </c>
      <c r="C29" s="86">
        <v>0.45777200000000001</v>
      </c>
      <c r="D29" s="86">
        <v>0.33094899999999999</v>
      </c>
      <c r="E29" s="117">
        <v>0.17304700000000001</v>
      </c>
      <c r="F29" s="86">
        <v>0.67454400000000003</v>
      </c>
      <c r="G29" s="86">
        <v>0.64471199999999995</v>
      </c>
      <c r="H29" s="86">
        <v>0.59098899999999999</v>
      </c>
      <c r="I29" s="86">
        <v>0.51551999999999998</v>
      </c>
    </row>
    <row r="30" spans="1:9" x14ac:dyDescent="0.3">
      <c r="A30" s="114">
        <v>1170</v>
      </c>
      <c r="B30" s="86">
        <v>0.53474699999999997</v>
      </c>
      <c r="C30" s="86">
        <v>0.46249800000000002</v>
      </c>
      <c r="D30" s="86">
        <v>0.33551399999999998</v>
      </c>
      <c r="E30" s="117">
        <v>0.17612800000000001</v>
      </c>
      <c r="F30" s="86">
        <v>0.67639099999999996</v>
      </c>
      <c r="G30" s="86">
        <v>0.64644299999999999</v>
      </c>
      <c r="H30" s="86">
        <v>0.59261900000000001</v>
      </c>
      <c r="I30" s="86">
        <v>0.51706099999999999</v>
      </c>
    </row>
    <row r="31" spans="1:9" x14ac:dyDescent="0.3">
      <c r="A31" s="114">
        <v>1180</v>
      </c>
      <c r="B31" s="86">
        <v>0.53911900000000001</v>
      </c>
      <c r="C31" s="86">
        <v>0.46722399999999997</v>
      </c>
      <c r="D31" s="86">
        <v>0.34010099999999999</v>
      </c>
      <c r="E31" s="117">
        <v>0.17920900000000001</v>
      </c>
      <c r="F31" s="86">
        <v>0.67822199999999999</v>
      </c>
      <c r="G31" s="86">
        <v>0.64816099999999999</v>
      </c>
      <c r="H31" s="86">
        <v>0.59423899999999996</v>
      </c>
      <c r="I31" s="86">
        <v>0.51859100000000002</v>
      </c>
    </row>
    <row r="32" spans="1:9" x14ac:dyDescent="0.3">
      <c r="A32" s="114">
        <v>1190</v>
      </c>
      <c r="B32" s="86">
        <v>0.54349000000000003</v>
      </c>
      <c r="C32" s="86">
        <v>0.47194900000000001</v>
      </c>
      <c r="D32" s="86">
        <v>0.34468799999999999</v>
      </c>
      <c r="E32" s="117">
        <v>0.18229000000000001</v>
      </c>
      <c r="F32" s="86">
        <v>0.68003599999999997</v>
      </c>
      <c r="G32" s="86">
        <v>0.649868</v>
      </c>
      <c r="H32" s="86">
        <v>0.59584899999999996</v>
      </c>
      <c r="I32" s="86">
        <v>0.52011099999999999</v>
      </c>
    </row>
    <row r="33" spans="1:9" x14ac:dyDescent="0.3">
      <c r="A33" s="114">
        <v>1200</v>
      </c>
      <c r="B33" s="86">
        <v>0.54786199999999996</v>
      </c>
      <c r="C33" s="86">
        <v>0.47667500000000002</v>
      </c>
      <c r="D33" s="86">
        <v>0.349302</v>
      </c>
      <c r="E33" s="117">
        <v>0.18537100000000001</v>
      </c>
      <c r="F33" s="86">
        <v>0.68183400000000005</v>
      </c>
      <c r="G33" s="86">
        <v>0.65156199999999997</v>
      </c>
      <c r="H33" s="86">
        <v>0.59745000000000004</v>
      </c>
      <c r="I33" s="86">
        <v>0.52161999999999997</v>
      </c>
    </row>
    <row r="34" spans="1:9" x14ac:dyDescent="0.3">
      <c r="A34" s="114">
        <v>1210</v>
      </c>
      <c r="B34" s="86">
        <v>0.55223299999999997</v>
      </c>
      <c r="C34" s="86">
        <v>0.48140100000000002</v>
      </c>
      <c r="D34" s="86">
        <v>0.35391600000000001</v>
      </c>
      <c r="E34" s="117">
        <v>0.18845200000000001</v>
      </c>
      <c r="F34" s="86">
        <v>0.683616</v>
      </c>
      <c r="G34" s="86">
        <v>0.65324499999999996</v>
      </c>
      <c r="H34" s="86">
        <v>0.59904000000000002</v>
      </c>
      <c r="I34" s="86">
        <v>0.52312000000000003</v>
      </c>
    </row>
    <row r="35" spans="1:9" x14ac:dyDescent="0.3">
      <c r="A35" s="114">
        <v>1220</v>
      </c>
      <c r="B35" s="86">
        <v>0.55647000000000002</v>
      </c>
      <c r="C35" s="86">
        <v>0.48594399999999999</v>
      </c>
      <c r="D35" s="86">
        <v>0.35845399999999999</v>
      </c>
      <c r="E35" s="117">
        <v>0.19139500000000001</v>
      </c>
      <c r="F35" s="86">
        <v>0.68538100000000002</v>
      </c>
      <c r="G35" s="86">
        <v>0.65491500000000002</v>
      </c>
      <c r="H35" s="86">
        <v>0.60062099999999996</v>
      </c>
      <c r="I35" s="86">
        <v>0.52461000000000002</v>
      </c>
    </row>
    <row r="36" spans="1:9" x14ac:dyDescent="0.3">
      <c r="A36" s="114">
        <v>1230</v>
      </c>
      <c r="B36" s="86">
        <v>0.56070699999999996</v>
      </c>
      <c r="C36" s="86">
        <v>0.49048599999999998</v>
      </c>
      <c r="D36" s="86">
        <v>0.36299199999999998</v>
      </c>
      <c r="E36" s="117">
        <v>0.19433900000000001</v>
      </c>
      <c r="F36" s="86">
        <v>0.68713000000000002</v>
      </c>
      <c r="G36" s="86">
        <v>0.65657399999999999</v>
      </c>
      <c r="H36" s="86">
        <v>0.60219199999999995</v>
      </c>
      <c r="I36" s="86">
        <v>0.52608900000000003</v>
      </c>
    </row>
    <row r="37" spans="1:9" x14ac:dyDescent="0.3">
      <c r="A37" s="114">
        <v>1240</v>
      </c>
      <c r="B37" s="86">
        <v>0.564944</v>
      </c>
      <c r="C37" s="86">
        <v>0.49502800000000002</v>
      </c>
      <c r="D37" s="86">
        <v>0.36722100000000002</v>
      </c>
      <c r="E37" s="117">
        <v>0.19728200000000001</v>
      </c>
      <c r="F37" s="86">
        <v>0.68886199999999997</v>
      </c>
      <c r="G37" s="86">
        <v>0.65822099999999995</v>
      </c>
      <c r="H37" s="86">
        <v>0.60375299999999998</v>
      </c>
      <c r="I37" s="86">
        <v>0.527559</v>
      </c>
    </row>
    <row r="38" spans="1:9" x14ac:dyDescent="0.3">
      <c r="A38" s="114">
        <v>1250</v>
      </c>
      <c r="B38" s="86">
        <v>0.56918100000000005</v>
      </c>
      <c r="C38" s="86">
        <v>0.49957099999999999</v>
      </c>
      <c r="D38" s="86">
        <v>0.37145</v>
      </c>
      <c r="E38" s="117">
        <v>0.20022499999999999</v>
      </c>
      <c r="F38" s="86">
        <v>0.69057900000000005</v>
      </c>
      <c r="G38" s="86">
        <v>0.65985499999999997</v>
      </c>
      <c r="H38" s="86">
        <v>0.60530399999999995</v>
      </c>
      <c r="I38" s="86">
        <v>0.52901799999999999</v>
      </c>
    </row>
    <row r="39" spans="1:9" x14ac:dyDescent="0.3">
      <c r="A39" s="114">
        <v>1260</v>
      </c>
      <c r="B39" s="86">
        <v>0.57341799999999998</v>
      </c>
      <c r="C39" s="86">
        <v>0.50411300000000003</v>
      </c>
      <c r="D39" s="86">
        <v>0.37067600000000001</v>
      </c>
      <c r="E39" s="117">
        <v>0.20316799999999999</v>
      </c>
      <c r="F39" s="86">
        <v>0.69227799999999995</v>
      </c>
      <c r="G39" s="86">
        <v>0.66147800000000001</v>
      </c>
      <c r="H39" s="86">
        <v>0.606846</v>
      </c>
      <c r="I39" s="86">
        <v>0.53046700000000002</v>
      </c>
    </row>
    <row r="40" spans="1:9" x14ac:dyDescent="0.3">
      <c r="A40" s="114">
        <v>1270</v>
      </c>
      <c r="B40" s="86">
        <v>0.57604200000000005</v>
      </c>
      <c r="C40" s="86">
        <v>0.50652600000000003</v>
      </c>
      <c r="D40" s="86">
        <v>0.36990200000000001</v>
      </c>
      <c r="E40" s="117">
        <v>0.20304</v>
      </c>
      <c r="F40" s="86">
        <v>0.69396199999999997</v>
      </c>
      <c r="G40" s="86">
        <v>0.66308900000000004</v>
      </c>
      <c r="H40" s="86">
        <v>0.60837699999999995</v>
      </c>
      <c r="I40" s="86">
        <v>0.53190599999999999</v>
      </c>
    </row>
    <row r="41" spans="1:9" x14ac:dyDescent="0.3">
      <c r="A41" s="114">
        <v>1280</v>
      </c>
      <c r="B41" s="86">
        <v>0.57866700000000004</v>
      </c>
      <c r="C41" s="86">
        <v>0.508938</v>
      </c>
      <c r="D41" s="86">
        <v>0.37281999999999998</v>
      </c>
      <c r="E41" s="117">
        <v>0.20291100000000001</v>
      </c>
      <c r="F41" s="86">
        <v>0.69562900000000005</v>
      </c>
      <c r="G41" s="86">
        <v>0.66468700000000003</v>
      </c>
      <c r="H41" s="86">
        <v>0.60989899999999997</v>
      </c>
      <c r="I41" s="86">
        <v>0.533335</v>
      </c>
    </row>
    <row r="42" spans="1:9" x14ac:dyDescent="0.3">
      <c r="A42" s="114">
        <v>1290</v>
      </c>
      <c r="B42" s="86">
        <v>0.581291</v>
      </c>
      <c r="C42" s="86">
        <v>0.51134999999999997</v>
      </c>
      <c r="D42" s="86">
        <v>0.37573699999999999</v>
      </c>
      <c r="E42" s="117">
        <v>0.20278299999999999</v>
      </c>
      <c r="F42" s="86">
        <v>0.69727899999999998</v>
      </c>
      <c r="G42" s="86">
        <v>0.66627400000000003</v>
      </c>
      <c r="H42" s="86">
        <v>0.61141100000000004</v>
      </c>
      <c r="I42" s="86">
        <v>0.53475399999999995</v>
      </c>
    </row>
    <row r="43" spans="1:9" x14ac:dyDescent="0.3">
      <c r="A43" s="114">
        <v>1300</v>
      </c>
      <c r="B43" s="86">
        <v>0.58391599999999999</v>
      </c>
      <c r="C43" s="86">
        <v>0.51376200000000005</v>
      </c>
      <c r="D43" s="86">
        <v>0.37567699999999998</v>
      </c>
      <c r="E43" s="117">
        <v>0.202654</v>
      </c>
      <c r="F43" s="86">
        <v>0.69891300000000001</v>
      </c>
      <c r="G43" s="86">
        <v>0.66784900000000003</v>
      </c>
      <c r="H43" s="86">
        <v>0.61291300000000004</v>
      </c>
      <c r="I43" s="86">
        <v>0.53616299999999995</v>
      </c>
    </row>
    <row r="44" spans="1:9" x14ac:dyDescent="0.3">
      <c r="A44" s="114">
        <v>1310</v>
      </c>
      <c r="B44" s="86">
        <v>0.58653999999999995</v>
      </c>
      <c r="C44" s="86">
        <v>0.51617400000000002</v>
      </c>
      <c r="D44" s="86">
        <v>0.37561600000000001</v>
      </c>
      <c r="E44" s="117">
        <v>0.20252600000000001</v>
      </c>
      <c r="F44" s="86">
        <v>0.70053100000000001</v>
      </c>
      <c r="G44" s="86">
        <v>0.66941200000000001</v>
      </c>
      <c r="H44" s="86">
        <v>0.61440499999999998</v>
      </c>
      <c r="I44" s="86">
        <v>0.53756199999999998</v>
      </c>
    </row>
    <row r="45" spans="1:9" x14ac:dyDescent="0.3">
      <c r="A45" s="114">
        <v>1320</v>
      </c>
      <c r="B45" s="86">
        <v>0.58935999999999999</v>
      </c>
      <c r="C45" s="86">
        <v>0.51913600000000004</v>
      </c>
      <c r="D45" s="86">
        <v>0.37975799999999998</v>
      </c>
      <c r="E45" s="117">
        <v>0.20325599999999999</v>
      </c>
      <c r="F45" s="86">
        <v>0.70213300000000001</v>
      </c>
      <c r="G45" s="86">
        <v>0.67096199999999995</v>
      </c>
      <c r="H45" s="86">
        <v>0.61588699999999996</v>
      </c>
      <c r="I45" s="86">
        <v>0.53895000000000004</v>
      </c>
    </row>
    <row r="46" spans="1:9" x14ac:dyDescent="0.3">
      <c r="A46" s="114">
        <v>1330</v>
      </c>
      <c r="B46" s="86">
        <v>0.59217900000000001</v>
      </c>
      <c r="C46" s="86">
        <v>0.52209799999999995</v>
      </c>
      <c r="D46" s="86">
        <v>0.38390099999999999</v>
      </c>
      <c r="E46" s="117">
        <v>0.203986</v>
      </c>
      <c r="F46" s="86">
        <v>0.70371799999999995</v>
      </c>
      <c r="G46" s="86">
        <v>0.67250100000000002</v>
      </c>
      <c r="H46" s="86">
        <v>0.61736000000000002</v>
      </c>
      <c r="I46" s="86">
        <v>0.54032899999999995</v>
      </c>
    </row>
    <row r="47" spans="1:9" x14ac:dyDescent="0.3">
      <c r="A47" s="114">
        <v>1340</v>
      </c>
      <c r="B47" s="86">
        <v>0.59499899999999994</v>
      </c>
      <c r="C47" s="86">
        <v>0.52505999999999997</v>
      </c>
      <c r="D47" s="86">
        <v>0.38797900000000002</v>
      </c>
      <c r="E47" s="117">
        <v>0.20471600000000001</v>
      </c>
      <c r="F47" s="86">
        <v>0.70528599999999997</v>
      </c>
      <c r="G47" s="86">
        <v>0.67402799999999996</v>
      </c>
      <c r="H47" s="86">
        <v>0.61882300000000001</v>
      </c>
      <c r="I47" s="86">
        <v>0.54169699999999998</v>
      </c>
    </row>
    <row r="48" spans="1:9" x14ac:dyDescent="0.3">
      <c r="A48" s="114">
        <v>1350</v>
      </c>
      <c r="B48" s="86">
        <v>0.59781899999999999</v>
      </c>
      <c r="C48" s="86">
        <v>0.52802300000000002</v>
      </c>
      <c r="D48" s="86">
        <v>0.39205600000000002</v>
      </c>
      <c r="E48" s="117">
        <v>0.20544499999999999</v>
      </c>
      <c r="F48" s="86">
        <v>0.706839</v>
      </c>
      <c r="G48" s="86">
        <v>0.675543</v>
      </c>
      <c r="H48" s="86">
        <v>0.62027500000000002</v>
      </c>
      <c r="I48" s="86">
        <v>0.54305499999999995</v>
      </c>
    </row>
    <row r="49" spans="1:9" x14ac:dyDescent="0.3">
      <c r="A49" s="114">
        <v>1360</v>
      </c>
      <c r="B49" s="86">
        <v>0.60063800000000001</v>
      </c>
      <c r="C49" s="86">
        <v>0.53098500000000004</v>
      </c>
      <c r="D49" s="86">
        <v>0.396096</v>
      </c>
      <c r="E49" s="117">
        <v>0.206175</v>
      </c>
      <c r="F49" s="86">
        <v>0.70837499999999998</v>
      </c>
      <c r="G49" s="86">
        <v>0.67704600000000004</v>
      </c>
      <c r="H49" s="86">
        <v>0.62171799999999999</v>
      </c>
      <c r="I49" s="86">
        <v>0.544404</v>
      </c>
    </row>
    <row r="50" spans="1:9" x14ac:dyDescent="0.3">
      <c r="A50" s="114">
        <v>1370</v>
      </c>
      <c r="B50" s="86">
        <v>0.60391099999999998</v>
      </c>
      <c r="C50" s="86">
        <v>0.53468899999999997</v>
      </c>
      <c r="D50" s="86">
        <v>0.40013500000000002</v>
      </c>
      <c r="E50" s="117">
        <v>0.209259</v>
      </c>
      <c r="F50" s="86">
        <v>0.70989400000000002</v>
      </c>
      <c r="G50" s="86">
        <v>0.67853699999999995</v>
      </c>
      <c r="H50" s="86">
        <v>0.62315100000000001</v>
      </c>
      <c r="I50" s="86">
        <v>0.54574199999999995</v>
      </c>
    </row>
    <row r="51" spans="1:9" x14ac:dyDescent="0.3">
      <c r="A51" s="114">
        <v>1380</v>
      </c>
      <c r="B51" s="86">
        <v>0.60718499999999997</v>
      </c>
      <c r="C51" s="86">
        <v>0.53839300000000001</v>
      </c>
      <c r="D51" s="86">
        <v>0.404115</v>
      </c>
      <c r="E51" s="117">
        <v>0.212343</v>
      </c>
      <c r="F51" s="86">
        <v>0.71139699999999995</v>
      </c>
      <c r="G51" s="86">
        <v>0.68001500000000004</v>
      </c>
      <c r="H51" s="86">
        <v>0.62457399999999996</v>
      </c>
      <c r="I51" s="86">
        <v>0.54706999999999995</v>
      </c>
    </row>
    <row r="52" spans="1:9" x14ac:dyDescent="0.3">
      <c r="A52" s="114">
        <v>1390</v>
      </c>
      <c r="B52" s="86">
        <v>0.61045799999999995</v>
      </c>
      <c r="C52" s="86">
        <v>0.54209700000000005</v>
      </c>
      <c r="D52" s="86">
        <v>0.40809499999999999</v>
      </c>
      <c r="E52" s="117">
        <v>0.21542700000000001</v>
      </c>
      <c r="F52" s="86">
        <v>0.71288399999999996</v>
      </c>
      <c r="G52" s="86">
        <v>0.68148200000000003</v>
      </c>
      <c r="H52" s="86">
        <v>0.62598799999999999</v>
      </c>
      <c r="I52" s="86">
        <v>0.54838799999999999</v>
      </c>
    </row>
    <row r="53" spans="1:9" x14ac:dyDescent="0.3">
      <c r="A53" s="114">
        <v>1400</v>
      </c>
      <c r="B53" s="86">
        <v>0.61373100000000003</v>
      </c>
      <c r="C53" s="86">
        <v>0.54580099999999998</v>
      </c>
      <c r="D53" s="86">
        <v>0.41200199999999998</v>
      </c>
      <c r="E53" s="117">
        <v>0.21851100000000001</v>
      </c>
      <c r="F53" s="86">
        <v>0.71435499999999996</v>
      </c>
      <c r="G53" s="86">
        <v>0.68293700000000002</v>
      </c>
      <c r="H53" s="86">
        <v>0.62739100000000003</v>
      </c>
      <c r="I53" s="86">
        <v>0.54969500000000004</v>
      </c>
    </row>
    <row r="54" spans="1:9" x14ac:dyDescent="0.3">
      <c r="A54" s="114">
        <v>1410</v>
      </c>
      <c r="B54" s="86">
        <v>0.617004</v>
      </c>
      <c r="C54" s="86">
        <v>0.54950500000000002</v>
      </c>
      <c r="D54" s="86">
        <v>0.41591</v>
      </c>
      <c r="E54" s="117">
        <v>0.22159499999999999</v>
      </c>
      <c r="F54" s="86">
        <v>0.71580900000000003</v>
      </c>
      <c r="G54" s="86">
        <v>0.68437999999999999</v>
      </c>
      <c r="H54" s="86">
        <v>0.62878500000000004</v>
      </c>
      <c r="I54" s="86">
        <v>0.55099299999999996</v>
      </c>
    </row>
    <row r="55" spans="1:9" x14ac:dyDescent="0.3">
      <c r="A55" s="114">
        <v>1420</v>
      </c>
      <c r="B55" s="86">
        <v>0.61938000000000004</v>
      </c>
      <c r="C55" s="86">
        <v>0.55191900000000005</v>
      </c>
      <c r="D55" s="86">
        <v>0.41975299999999999</v>
      </c>
      <c r="E55" s="117">
        <v>0.221604</v>
      </c>
      <c r="F55" s="86">
        <v>0.71724600000000005</v>
      </c>
      <c r="G55" s="86">
        <v>0.68581099999999995</v>
      </c>
      <c r="H55" s="86">
        <v>0.63016899999999998</v>
      </c>
      <c r="I55" s="86">
        <v>0.55227999999999999</v>
      </c>
    </row>
    <row r="56" spans="1:9" x14ac:dyDescent="0.3">
      <c r="A56" s="114">
        <v>1430</v>
      </c>
      <c r="B56" s="86">
        <v>0.62175599999999998</v>
      </c>
      <c r="C56" s="86">
        <v>0.55433299999999996</v>
      </c>
      <c r="D56" s="86">
        <v>0.423597</v>
      </c>
      <c r="E56" s="117">
        <v>0.221612</v>
      </c>
      <c r="F56" s="86">
        <v>0.71866799999999997</v>
      </c>
      <c r="G56" s="86">
        <v>0.68723000000000001</v>
      </c>
      <c r="H56" s="86">
        <v>0.63154299999999997</v>
      </c>
      <c r="I56" s="86">
        <v>0.55355799999999999</v>
      </c>
    </row>
    <row r="57" spans="1:9" x14ac:dyDescent="0.3">
      <c r="A57" s="114">
        <v>1440</v>
      </c>
      <c r="B57" s="86">
        <v>0.62413200000000002</v>
      </c>
      <c r="C57" s="86">
        <v>0.55674699999999999</v>
      </c>
      <c r="D57" s="86">
        <v>0.42189599999999999</v>
      </c>
      <c r="E57" s="117">
        <v>0.22162000000000001</v>
      </c>
      <c r="F57" s="86">
        <v>0.72007299999999996</v>
      </c>
      <c r="G57" s="86">
        <v>0.68863700000000005</v>
      </c>
      <c r="H57" s="86">
        <v>0.632907</v>
      </c>
      <c r="I57" s="86">
        <v>0.55482500000000001</v>
      </c>
    </row>
    <row r="58" spans="1:9" x14ac:dyDescent="0.3">
      <c r="A58" s="114">
        <v>1450</v>
      </c>
      <c r="B58" s="86">
        <v>0.62650799999999995</v>
      </c>
      <c r="C58" s="86">
        <v>0.55916100000000002</v>
      </c>
      <c r="D58" s="86">
        <v>0.42019400000000001</v>
      </c>
      <c r="E58" s="117">
        <v>0.22162799999999999</v>
      </c>
      <c r="F58" s="86">
        <v>0.72146100000000002</v>
      </c>
      <c r="G58" s="86">
        <v>0.69003199999999998</v>
      </c>
      <c r="H58" s="86">
        <v>0.63426099999999996</v>
      </c>
      <c r="I58" s="86">
        <v>0.55608199999999997</v>
      </c>
    </row>
    <row r="59" spans="1:9" x14ac:dyDescent="0.3">
      <c r="A59" s="114">
        <v>1460</v>
      </c>
      <c r="B59" s="86">
        <v>0.628884</v>
      </c>
      <c r="C59" s="86">
        <v>0.56157500000000005</v>
      </c>
      <c r="D59" s="86">
        <v>0.42388199999999998</v>
      </c>
      <c r="E59" s="117">
        <v>0.221636</v>
      </c>
      <c r="F59" s="86">
        <v>0.72283399999999998</v>
      </c>
      <c r="G59" s="86">
        <v>0.691415</v>
      </c>
      <c r="H59" s="86">
        <v>0.635606</v>
      </c>
      <c r="I59" s="86">
        <v>0.55732999999999999</v>
      </c>
    </row>
    <row r="60" spans="1:9" x14ac:dyDescent="0.3">
      <c r="A60" s="114">
        <v>1470</v>
      </c>
      <c r="B60" s="86">
        <v>0.63159500000000002</v>
      </c>
      <c r="C60" s="86">
        <v>0.56468600000000002</v>
      </c>
      <c r="D60" s="86">
        <v>0.42756899999999998</v>
      </c>
      <c r="E60" s="117">
        <v>0.22448499999999999</v>
      </c>
      <c r="F60" s="86">
        <v>0.72418899999999997</v>
      </c>
      <c r="G60" s="86">
        <v>0.69278600000000001</v>
      </c>
      <c r="H60" s="86">
        <v>0.63693999999999995</v>
      </c>
      <c r="I60" s="86">
        <v>0.55856700000000004</v>
      </c>
    </row>
    <row r="61" spans="1:9" x14ac:dyDescent="0.3">
      <c r="A61" s="114">
        <v>1480</v>
      </c>
      <c r="B61" s="86">
        <v>0.63430500000000001</v>
      </c>
      <c r="C61" s="86">
        <v>0.567797</v>
      </c>
      <c r="D61" s="86">
        <v>0.43108800000000003</v>
      </c>
      <c r="E61" s="117">
        <v>0.22733300000000001</v>
      </c>
      <c r="F61" s="86">
        <v>0.72552899999999998</v>
      </c>
      <c r="G61" s="86">
        <v>0.69414600000000004</v>
      </c>
      <c r="H61" s="86">
        <v>0.63826499999999997</v>
      </c>
      <c r="I61" s="86">
        <v>0.55979400000000001</v>
      </c>
    </row>
    <row r="62" spans="1:9" x14ac:dyDescent="0.3">
      <c r="A62" s="114">
        <v>1490</v>
      </c>
      <c r="B62" s="86">
        <v>0.63701600000000003</v>
      </c>
      <c r="C62" s="86">
        <v>0.57090799999999997</v>
      </c>
      <c r="D62" s="86">
        <v>0.43460700000000002</v>
      </c>
      <c r="E62" s="117">
        <v>0.230181</v>
      </c>
      <c r="F62" s="86">
        <v>0.72685200000000005</v>
      </c>
      <c r="G62" s="86">
        <v>0.69549300000000003</v>
      </c>
      <c r="H62" s="86">
        <v>0.63958000000000004</v>
      </c>
      <c r="I62" s="86">
        <v>0.56101000000000001</v>
      </c>
    </row>
    <row r="63" spans="1:9" x14ac:dyDescent="0.3">
      <c r="A63" s="114">
        <v>1500</v>
      </c>
      <c r="B63" s="86">
        <v>0.63972700000000005</v>
      </c>
      <c r="C63" s="86">
        <v>0.57401999999999997</v>
      </c>
      <c r="D63" s="86">
        <v>0.43785800000000002</v>
      </c>
      <c r="E63" s="117">
        <v>0.23302899999999999</v>
      </c>
      <c r="F63" s="86">
        <v>0.728159</v>
      </c>
      <c r="G63" s="86">
        <v>0.696828</v>
      </c>
      <c r="H63" s="86">
        <v>0.64088500000000004</v>
      </c>
      <c r="I63" s="86">
        <v>0.56221699999999997</v>
      </c>
    </row>
    <row r="64" spans="1:9" x14ac:dyDescent="0.3">
      <c r="A64" s="114">
        <v>1510</v>
      </c>
      <c r="B64" s="86">
        <v>0.64243700000000004</v>
      </c>
      <c r="C64" s="86">
        <v>0.57713099999999995</v>
      </c>
      <c r="D64" s="86">
        <v>0.44111</v>
      </c>
      <c r="E64" s="117">
        <v>0.235877</v>
      </c>
      <c r="F64" s="86">
        <v>0.72944900000000001</v>
      </c>
      <c r="G64" s="86">
        <v>0.69815099999999997</v>
      </c>
      <c r="H64" s="86">
        <v>0.64217999999999997</v>
      </c>
      <c r="I64" s="86">
        <v>0.56341399999999997</v>
      </c>
    </row>
    <row r="65" spans="1:9" x14ac:dyDescent="0.3">
      <c r="A65" s="114">
        <v>1520</v>
      </c>
      <c r="B65" s="86">
        <v>0.64402899999999996</v>
      </c>
      <c r="C65" s="86">
        <v>0.57914500000000002</v>
      </c>
      <c r="D65" s="86">
        <v>0.443888</v>
      </c>
      <c r="E65" s="117">
        <v>0.23805299999999999</v>
      </c>
      <c r="F65" s="86">
        <v>0.73072300000000001</v>
      </c>
      <c r="G65" s="86">
        <v>0.69946200000000003</v>
      </c>
      <c r="H65" s="86">
        <v>0.64346599999999998</v>
      </c>
      <c r="I65" s="86">
        <v>0.56459999999999999</v>
      </c>
    </row>
    <row r="66" spans="1:9" x14ac:dyDescent="0.3">
      <c r="A66" s="114">
        <v>1530</v>
      </c>
      <c r="B66" s="86">
        <v>0.64562200000000003</v>
      </c>
      <c r="C66" s="86">
        <v>0.58115899999999998</v>
      </c>
      <c r="D66" s="86">
        <v>0.44666699999999998</v>
      </c>
      <c r="E66" s="117">
        <v>0.240228</v>
      </c>
      <c r="F66" s="86">
        <v>0.73197999999999996</v>
      </c>
      <c r="G66" s="86">
        <v>0.70076099999999997</v>
      </c>
      <c r="H66" s="86">
        <v>0.64474100000000001</v>
      </c>
      <c r="I66" s="86">
        <v>0.56577699999999997</v>
      </c>
    </row>
    <row r="67" spans="1:9" x14ac:dyDescent="0.3">
      <c r="A67" s="114">
        <v>1540</v>
      </c>
      <c r="B67" s="86">
        <v>0.64721399999999996</v>
      </c>
      <c r="C67" s="86">
        <v>0.58317399999999997</v>
      </c>
      <c r="D67" s="86">
        <v>0.44871899999999998</v>
      </c>
      <c r="E67" s="117">
        <v>0.24240300000000001</v>
      </c>
      <c r="F67" s="86">
        <v>0.73322100000000001</v>
      </c>
      <c r="G67" s="86">
        <v>0.70204900000000003</v>
      </c>
      <c r="H67" s="86">
        <v>0.646007</v>
      </c>
      <c r="I67" s="86">
        <v>0.56694299999999997</v>
      </c>
    </row>
    <row r="68" spans="1:9" x14ac:dyDescent="0.3">
      <c r="A68" s="114">
        <v>1550</v>
      </c>
      <c r="B68" s="86">
        <v>0.64880599999999999</v>
      </c>
      <c r="C68" s="86">
        <v>0.58518800000000004</v>
      </c>
      <c r="D68" s="86">
        <v>0.45077099999999998</v>
      </c>
      <c r="E68" s="117">
        <v>0.24457899999999999</v>
      </c>
      <c r="F68" s="86">
        <v>0.73444600000000004</v>
      </c>
      <c r="G68" s="86">
        <v>0.70332399999999995</v>
      </c>
      <c r="H68" s="86">
        <v>0.64726300000000003</v>
      </c>
      <c r="I68" s="86">
        <v>0.56809900000000002</v>
      </c>
    </row>
    <row r="69" spans="1:9" x14ac:dyDescent="0.3">
      <c r="A69" s="114">
        <v>1560</v>
      </c>
      <c r="B69" s="86">
        <v>0.65039800000000003</v>
      </c>
      <c r="C69" s="86">
        <v>0.58720300000000003</v>
      </c>
      <c r="D69" s="86">
        <v>0.448577</v>
      </c>
      <c r="E69" s="117">
        <v>0.246754</v>
      </c>
      <c r="F69" s="86">
        <v>0.73565499999999995</v>
      </c>
      <c r="G69" s="86">
        <v>0.70458699999999996</v>
      </c>
      <c r="H69" s="86">
        <v>0.64850799999999997</v>
      </c>
      <c r="I69" s="86">
        <v>0.569245</v>
      </c>
    </row>
    <row r="70" spans="1:9" x14ac:dyDescent="0.3">
      <c r="A70" s="114">
        <v>1570</v>
      </c>
      <c r="B70" s="86">
        <v>0.65118200000000004</v>
      </c>
      <c r="C70" s="86">
        <v>0.58821500000000004</v>
      </c>
      <c r="D70" s="86">
        <v>0.44638299999999997</v>
      </c>
      <c r="E70" s="117">
        <v>0.24695700000000001</v>
      </c>
      <c r="F70" s="86">
        <v>0.73684700000000003</v>
      </c>
      <c r="G70" s="86">
        <v>0.70583799999999997</v>
      </c>
      <c r="H70" s="86">
        <v>0.64974500000000002</v>
      </c>
      <c r="I70" s="86">
        <v>0.57038100000000003</v>
      </c>
    </row>
    <row r="71" spans="1:9" x14ac:dyDescent="0.3">
      <c r="A71" s="114">
        <v>1580</v>
      </c>
      <c r="B71" s="86">
        <v>0.65196600000000005</v>
      </c>
      <c r="C71" s="86">
        <v>0.58922799999999997</v>
      </c>
      <c r="D71" s="86">
        <v>0.44976500000000003</v>
      </c>
      <c r="E71" s="117">
        <v>0.24716099999999999</v>
      </c>
      <c r="F71" s="86">
        <v>0.73802199999999996</v>
      </c>
      <c r="G71" s="86">
        <v>0.70707799999999998</v>
      </c>
      <c r="H71" s="86">
        <v>0.65097099999999997</v>
      </c>
      <c r="I71" s="86">
        <v>0.57150699999999999</v>
      </c>
    </row>
    <row r="72" spans="1:9" x14ac:dyDescent="0.3">
      <c r="A72" s="114">
        <v>1590</v>
      </c>
      <c r="B72" s="86">
        <v>0.65275000000000005</v>
      </c>
      <c r="C72" s="86">
        <v>0.59024100000000002</v>
      </c>
      <c r="D72" s="86">
        <v>0.45314700000000002</v>
      </c>
      <c r="E72" s="117">
        <v>0.247364</v>
      </c>
      <c r="F72" s="86">
        <v>0.73918200000000001</v>
      </c>
      <c r="G72" s="86">
        <v>0.70830499999999996</v>
      </c>
      <c r="H72" s="86">
        <v>0.65218699999999996</v>
      </c>
      <c r="I72" s="86">
        <v>0.57262299999999999</v>
      </c>
    </row>
    <row r="73" spans="1:9" x14ac:dyDescent="0.3">
      <c r="A73" s="114">
        <v>1600</v>
      </c>
      <c r="B73" s="86">
        <v>0.65353399999999995</v>
      </c>
      <c r="C73" s="86">
        <v>0.59125300000000003</v>
      </c>
      <c r="D73" s="86">
        <v>0.45643800000000001</v>
      </c>
      <c r="E73" s="117">
        <v>0.24756800000000001</v>
      </c>
      <c r="F73" s="86">
        <v>0.74032500000000001</v>
      </c>
      <c r="G73" s="86">
        <v>0.70952000000000004</v>
      </c>
      <c r="H73" s="86">
        <v>0.65339400000000003</v>
      </c>
      <c r="I73" s="86">
        <v>0.57372800000000002</v>
      </c>
    </row>
    <row r="74" spans="1:9" x14ac:dyDescent="0.3">
      <c r="A74" s="114">
        <v>1610</v>
      </c>
      <c r="B74" s="86">
        <v>0.65431799999999996</v>
      </c>
      <c r="C74" s="86">
        <v>0.59226599999999996</v>
      </c>
      <c r="D74" s="86">
        <v>0.45973000000000003</v>
      </c>
      <c r="E74" s="117">
        <v>0.24777099999999999</v>
      </c>
      <c r="F74" s="86">
        <v>0.74145099999999997</v>
      </c>
      <c r="G74" s="86">
        <v>0.71072400000000002</v>
      </c>
      <c r="H74" s="86">
        <v>0.65459100000000003</v>
      </c>
      <c r="I74" s="86">
        <v>0.574824</v>
      </c>
    </row>
    <row r="75" spans="1:9" x14ac:dyDescent="0.3">
      <c r="A75" s="114">
        <v>1620</v>
      </c>
      <c r="B75" s="86">
        <v>0.65609399999999996</v>
      </c>
      <c r="C75" s="86">
        <v>0.59456699999999996</v>
      </c>
      <c r="D75" s="86">
        <v>0.46293499999999999</v>
      </c>
      <c r="E75" s="117">
        <v>0.25092799999999998</v>
      </c>
      <c r="F75" s="86">
        <v>0.74256100000000003</v>
      </c>
      <c r="G75" s="86">
        <v>0.71191499999999996</v>
      </c>
      <c r="H75" s="86">
        <v>0.65577700000000005</v>
      </c>
      <c r="I75" s="86">
        <v>0.575909</v>
      </c>
    </row>
    <row r="76" spans="1:9" x14ac:dyDescent="0.3">
      <c r="A76" s="114">
        <v>1630</v>
      </c>
      <c r="B76" s="86">
        <v>0.65787099999999998</v>
      </c>
      <c r="C76" s="86">
        <v>0.59686799999999995</v>
      </c>
      <c r="D76" s="86">
        <v>0.46614</v>
      </c>
      <c r="E76" s="117">
        <v>0.25408500000000001</v>
      </c>
      <c r="F76" s="86">
        <v>0.74365499999999995</v>
      </c>
      <c r="G76" s="86">
        <v>0.71309400000000001</v>
      </c>
      <c r="H76" s="86">
        <v>0.65695400000000004</v>
      </c>
      <c r="I76" s="86">
        <v>0.57698499999999997</v>
      </c>
    </row>
    <row r="77" spans="1:9" x14ac:dyDescent="0.3">
      <c r="A77" s="114">
        <v>1640</v>
      </c>
      <c r="B77" s="86">
        <v>0.65964699999999998</v>
      </c>
      <c r="C77" s="86">
        <v>0.59916899999999995</v>
      </c>
      <c r="D77" s="86">
        <v>0.46924399999999999</v>
      </c>
      <c r="E77" s="117">
        <v>0.25724200000000003</v>
      </c>
      <c r="F77" s="86">
        <v>0.74473299999999998</v>
      </c>
      <c r="G77" s="86">
        <v>0.71426199999999995</v>
      </c>
      <c r="H77" s="86">
        <v>0.65812199999999998</v>
      </c>
      <c r="I77" s="86">
        <v>0.57804999999999995</v>
      </c>
    </row>
    <row r="78" spans="1:9" x14ac:dyDescent="0.3">
      <c r="A78" s="114">
        <v>1650</v>
      </c>
      <c r="B78" s="86">
        <v>0.66142299999999998</v>
      </c>
      <c r="C78" s="86">
        <v>0.60146999999999995</v>
      </c>
      <c r="D78" s="86">
        <v>0.47234900000000002</v>
      </c>
      <c r="E78" s="117">
        <v>0.26039899999999999</v>
      </c>
      <c r="F78" s="86">
        <v>0.74579399999999996</v>
      </c>
      <c r="G78" s="86">
        <v>0.71541699999999997</v>
      </c>
      <c r="H78" s="86">
        <v>0.65927899999999995</v>
      </c>
      <c r="I78" s="86">
        <v>0.57910499999999998</v>
      </c>
    </row>
    <row r="79" spans="1:9" x14ac:dyDescent="0.3">
      <c r="A79" s="114">
        <v>1660</v>
      </c>
      <c r="B79" s="86">
        <v>0.66320000000000001</v>
      </c>
      <c r="C79" s="86">
        <v>0.60377099999999995</v>
      </c>
      <c r="D79" s="86">
        <v>0.47537099999999999</v>
      </c>
      <c r="E79" s="117">
        <v>0.26355699999999999</v>
      </c>
      <c r="F79" s="86">
        <v>0.746838</v>
      </c>
      <c r="G79" s="86">
        <v>0.716561</v>
      </c>
      <c r="H79" s="86">
        <v>0.66042599999999996</v>
      </c>
      <c r="I79" s="86">
        <v>0.58015000000000005</v>
      </c>
    </row>
    <row r="80" spans="1:9" x14ac:dyDescent="0.3">
      <c r="A80" s="114">
        <v>1670</v>
      </c>
      <c r="B80" s="86">
        <v>0.66478999999999999</v>
      </c>
      <c r="C80" s="86">
        <v>0.60585999999999995</v>
      </c>
      <c r="D80" s="86">
        <v>0.47839199999999998</v>
      </c>
      <c r="E80" s="117">
        <v>0.26665299999999997</v>
      </c>
      <c r="F80" s="86">
        <v>0.74786699999999995</v>
      </c>
      <c r="G80" s="86">
        <v>0.717692</v>
      </c>
      <c r="H80" s="86">
        <v>0.66156400000000004</v>
      </c>
      <c r="I80" s="86">
        <v>0.58118499999999995</v>
      </c>
    </row>
    <row r="81" spans="1:9" x14ac:dyDescent="0.3">
      <c r="A81" s="114">
        <v>1680</v>
      </c>
      <c r="B81" s="86">
        <v>0.666381</v>
      </c>
      <c r="C81" s="86">
        <v>0.60794999999999999</v>
      </c>
      <c r="D81" s="86">
        <v>0.48135</v>
      </c>
      <c r="E81" s="117">
        <v>0.26974799999999999</v>
      </c>
      <c r="F81" s="86">
        <v>0.74887899999999996</v>
      </c>
      <c r="G81" s="86">
        <v>0.71881200000000001</v>
      </c>
      <c r="H81" s="86">
        <v>0.66269199999999995</v>
      </c>
      <c r="I81" s="86">
        <v>0.58221000000000001</v>
      </c>
    </row>
    <row r="82" spans="1:9" x14ac:dyDescent="0.3">
      <c r="A82" s="114">
        <v>1690</v>
      </c>
      <c r="B82" s="86">
        <v>0.66797099999999998</v>
      </c>
      <c r="C82" s="86">
        <v>0.610039</v>
      </c>
      <c r="D82" s="86">
        <v>0.48430800000000002</v>
      </c>
      <c r="E82" s="117">
        <v>0.27284399999999998</v>
      </c>
      <c r="F82" s="86">
        <v>0.74987400000000004</v>
      </c>
      <c r="G82" s="86">
        <v>0.71991899999999998</v>
      </c>
      <c r="H82" s="86">
        <v>0.66381000000000001</v>
      </c>
      <c r="I82" s="86">
        <v>0.58322499999999999</v>
      </c>
    </row>
    <row r="83" spans="1:9" x14ac:dyDescent="0.3">
      <c r="A83" s="114">
        <v>1700</v>
      </c>
      <c r="B83" s="86">
        <v>0.66956199999999999</v>
      </c>
      <c r="C83" s="86">
        <v>0.61212900000000003</v>
      </c>
      <c r="D83" s="86">
        <v>0.48719800000000002</v>
      </c>
      <c r="E83" s="117">
        <v>0.27594000000000002</v>
      </c>
      <c r="F83" s="86">
        <v>0.75085299999999999</v>
      </c>
      <c r="G83" s="86">
        <v>0.72101499999999996</v>
      </c>
      <c r="H83" s="86">
        <v>0.66491800000000001</v>
      </c>
      <c r="I83" s="86">
        <v>0.584229</v>
      </c>
    </row>
    <row r="84" spans="1:9" x14ac:dyDescent="0.3">
      <c r="A84" s="114">
        <v>1710</v>
      </c>
      <c r="B84" s="86">
        <v>0.67115199999999997</v>
      </c>
      <c r="C84" s="86">
        <v>0.61421800000000004</v>
      </c>
      <c r="D84" s="86">
        <v>0.49008699999999999</v>
      </c>
      <c r="E84" s="117">
        <v>0.27903600000000001</v>
      </c>
      <c r="F84" s="86">
        <v>0.75181600000000004</v>
      </c>
      <c r="G84" s="86">
        <v>0.72209800000000002</v>
      </c>
      <c r="H84" s="86">
        <v>0.66601600000000005</v>
      </c>
      <c r="I84" s="86">
        <v>0.58522399999999997</v>
      </c>
    </row>
    <row r="85" spans="1:9" x14ac:dyDescent="0.3">
      <c r="A85" s="114">
        <v>1720</v>
      </c>
      <c r="B85" s="86">
        <v>0.67176800000000003</v>
      </c>
      <c r="C85" s="86">
        <v>0.61467799999999995</v>
      </c>
      <c r="D85" s="86">
        <v>0.486091</v>
      </c>
      <c r="E85" s="117">
        <v>0.27829399999999999</v>
      </c>
      <c r="F85" s="86">
        <v>0.75276200000000004</v>
      </c>
      <c r="G85" s="86">
        <v>0.72316999999999998</v>
      </c>
      <c r="H85" s="86">
        <v>0.66710499999999995</v>
      </c>
      <c r="I85" s="86">
        <v>0.58620799999999995</v>
      </c>
    </row>
    <row r="86" spans="1:9" x14ac:dyDescent="0.3">
      <c r="A86" s="114">
        <v>1730</v>
      </c>
      <c r="B86" s="86">
        <v>0.67238500000000001</v>
      </c>
      <c r="C86" s="86">
        <v>0.61513799999999996</v>
      </c>
      <c r="D86" s="86">
        <v>0.48209600000000002</v>
      </c>
      <c r="E86" s="117">
        <v>0.27755200000000002</v>
      </c>
      <c r="F86" s="86">
        <v>0.75369200000000003</v>
      </c>
      <c r="G86" s="86">
        <v>0.72422900000000001</v>
      </c>
      <c r="H86" s="86">
        <v>0.66818299999999997</v>
      </c>
      <c r="I86" s="86">
        <v>0.58718300000000001</v>
      </c>
    </row>
    <row r="87" spans="1:9" x14ac:dyDescent="0.3">
      <c r="A87" s="114">
        <v>1740</v>
      </c>
      <c r="B87" s="86">
        <v>0.67300099999999996</v>
      </c>
      <c r="C87" s="86">
        <v>0.61559799999999998</v>
      </c>
      <c r="D87" s="86">
        <v>0.48481999999999997</v>
      </c>
      <c r="E87" s="117">
        <v>0.27680900000000003</v>
      </c>
      <c r="F87" s="86">
        <v>0.754606</v>
      </c>
      <c r="G87" s="86">
        <v>0.72527699999999995</v>
      </c>
      <c r="H87" s="86">
        <v>0.66925199999999996</v>
      </c>
      <c r="I87" s="86">
        <v>0.58814699999999998</v>
      </c>
    </row>
    <row r="88" spans="1:9" x14ac:dyDescent="0.3">
      <c r="A88" s="114">
        <v>1750</v>
      </c>
      <c r="B88" s="86">
        <v>0.67361800000000005</v>
      </c>
      <c r="C88" s="86">
        <v>0.61605799999999999</v>
      </c>
      <c r="D88" s="86">
        <v>0.48754399999999998</v>
      </c>
      <c r="E88" s="117">
        <v>0.27606700000000001</v>
      </c>
      <c r="F88" s="86">
        <v>0.75550300000000004</v>
      </c>
      <c r="G88" s="86">
        <v>0.72631299999999999</v>
      </c>
      <c r="H88" s="86">
        <v>0.67031099999999999</v>
      </c>
      <c r="I88" s="86">
        <v>0.58910099999999999</v>
      </c>
    </row>
    <row r="89" spans="1:9" x14ac:dyDescent="0.3">
      <c r="A89" s="114">
        <v>1760</v>
      </c>
      <c r="B89" s="86">
        <v>0.674234</v>
      </c>
      <c r="C89" s="86">
        <v>0.61651800000000001</v>
      </c>
      <c r="D89" s="86">
        <v>0.49012899999999998</v>
      </c>
      <c r="E89" s="117">
        <v>0.27532499999999999</v>
      </c>
      <c r="F89" s="86">
        <v>0.75638399999999995</v>
      </c>
      <c r="G89" s="86">
        <v>0.72733599999999998</v>
      </c>
      <c r="H89" s="86">
        <v>0.67135999999999996</v>
      </c>
      <c r="I89" s="86">
        <v>0.59004500000000004</v>
      </c>
    </row>
    <row r="90" spans="1:9" x14ac:dyDescent="0.3">
      <c r="A90" s="114">
        <v>1770</v>
      </c>
      <c r="B90" s="86">
        <v>0.67537199999999997</v>
      </c>
      <c r="C90" s="86">
        <v>0.618147</v>
      </c>
      <c r="D90" s="86">
        <v>0.49271300000000001</v>
      </c>
      <c r="E90" s="117">
        <v>0.27807399999999999</v>
      </c>
      <c r="F90" s="86">
        <v>0.75724899999999995</v>
      </c>
      <c r="G90" s="86">
        <v>0.728348</v>
      </c>
      <c r="H90" s="86">
        <v>0.67239899999999997</v>
      </c>
      <c r="I90" s="86">
        <v>0.59097900000000003</v>
      </c>
    </row>
    <row r="91" spans="1:9" x14ac:dyDescent="0.3">
      <c r="A91" s="114">
        <v>1780</v>
      </c>
      <c r="B91" s="86">
        <v>0.67650999999999994</v>
      </c>
      <c r="C91" s="86">
        <v>0.61977499999999996</v>
      </c>
      <c r="D91" s="86">
        <v>0.49517299999999997</v>
      </c>
      <c r="E91" s="117">
        <v>0.28082299999999999</v>
      </c>
      <c r="F91" s="86">
        <v>0.75809700000000002</v>
      </c>
      <c r="G91" s="86">
        <v>0.729348</v>
      </c>
      <c r="H91" s="86">
        <v>0.67342800000000003</v>
      </c>
      <c r="I91" s="86">
        <v>0.59190299999999996</v>
      </c>
    </row>
    <row r="92" spans="1:9" x14ac:dyDescent="0.3">
      <c r="A92" s="114">
        <v>1790</v>
      </c>
      <c r="B92" s="86">
        <v>0.67764800000000003</v>
      </c>
      <c r="C92" s="86">
        <v>0.62140399999999996</v>
      </c>
      <c r="D92" s="86">
        <v>0.49763200000000002</v>
      </c>
      <c r="E92" s="117">
        <v>0.28357300000000002</v>
      </c>
      <c r="F92" s="86">
        <v>0.75892899999999996</v>
      </c>
      <c r="G92" s="86">
        <v>0.73033499999999996</v>
      </c>
      <c r="H92" s="86">
        <v>0.67444800000000005</v>
      </c>
      <c r="I92" s="86">
        <v>0.59281600000000001</v>
      </c>
    </row>
    <row r="93" spans="1:9" x14ac:dyDescent="0.3">
      <c r="A93" s="115">
        <v>1800</v>
      </c>
      <c r="B93" s="86">
        <v>0.678786</v>
      </c>
      <c r="C93" s="86">
        <v>0.62303200000000003</v>
      </c>
      <c r="D93" s="86">
        <v>0.49997200000000003</v>
      </c>
      <c r="E93" s="117">
        <v>0.28632200000000002</v>
      </c>
      <c r="F93" s="15">
        <v>0.75974399999999997</v>
      </c>
      <c r="G93" s="86">
        <v>0.73131100000000004</v>
      </c>
      <c r="H93" s="86">
        <v>0.67545699999999997</v>
      </c>
      <c r="I93" s="86">
        <v>0.59372000000000003</v>
      </c>
    </row>
    <row r="94" spans="1:9" x14ac:dyDescent="0.3">
      <c r="G94" s="116"/>
      <c r="H94" s="116"/>
    </row>
    <row r="95" spans="1:9" x14ac:dyDescent="0.3">
      <c r="G95" s="116"/>
      <c r="H95" s="116"/>
    </row>
    <row r="96" spans="1:9" x14ac:dyDescent="0.3">
      <c r="A96" t="s">
        <v>168</v>
      </c>
      <c r="B96" s="43">
        <v>0.59450092771084395</v>
      </c>
      <c r="C96" s="43">
        <v>0.528032710843374</v>
      </c>
      <c r="D96" s="43">
        <v>0.39859768674698798</v>
      </c>
      <c r="E96" s="43">
        <v>0.21617155421686701</v>
      </c>
      <c r="F96" s="43">
        <v>0.70818433734939701</v>
      </c>
      <c r="G96" s="43">
        <v>0.67804396385542198</v>
      </c>
      <c r="H96" s="43">
        <v>0.62316151807228903</v>
      </c>
      <c r="I96" s="43">
        <v>0.54548760240963901</v>
      </c>
    </row>
    <row r="97" spans="7:8" x14ac:dyDescent="0.3">
      <c r="G97" s="116"/>
      <c r="H97" s="116"/>
    </row>
    <row r="98" spans="7:8" x14ac:dyDescent="0.3">
      <c r="G98" s="116"/>
      <c r="H98" s="116"/>
    </row>
    <row r="99" spans="7:8" x14ac:dyDescent="0.3">
      <c r="G99" s="116"/>
      <c r="H99" s="116"/>
    </row>
    <row r="100" spans="7:8" x14ac:dyDescent="0.3">
      <c r="G100" s="116"/>
      <c r="H100" s="116"/>
    </row>
    <row r="101" spans="7:8" x14ac:dyDescent="0.3">
      <c r="G101" s="116"/>
      <c r="H101" s="116"/>
    </row>
    <row r="102" spans="7:8" x14ac:dyDescent="0.3">
      <c r="G102" s="116"/>
      <c r="H102" s="116"/>
    </row>
    <row r="103" spans="7:8" x14ac:dyDescent="0.3">
      <c r="G103" s="116"/>
      <c r="H103" s="116"/>
    </row>
    <row r="104" spans="7:8" x14ac:dyDescent="0.3">
      <c r="G104" s="116"/>
      <c r="H104" s="116"/>
    </row>
    <row r="105" spans="7:8" x14ac:dyDescent="0.3">
      <c r="G105" s="116"/>
      <c r="H105" s="116"/>
    </row>
    <row r="106" spans="7:8" x14ac:dyDescent="0.3">
      <c r="G106" s="116"/>
      <c r="H106" s="116"/>
    </row>
    <row r="107" spans="7:8" x14ac:dyDescent="0.3">
      <c r="G107" s="116"/>
      <c r="H107" s="116"/>
    </row>
    <row r="108" spans="7:8" x14ac:dyDescent="0.3">
      <c r="G108" s="116"/>
      <c r="H108" s="116"/>
    </row>
    <row r="109" spans="7:8" x14ac:dyDescent="0.3">
      <c r="G109" s="116"/>
      <c r="H109" s="116"/>
    </row>
    <row r="110" spans="7:8" x14ac:dyDescent="0.3">
      <c r="G110" s="116"/>
      <c r="H110" s="116"/>
    </row>
    <row r="111" spans="7:8" x14ac:dyDescent="0.3">
      <c r="G111" s="116"/>
      <c r="H111" s="116"/>
    </row>
    <row r="112" spans="7:8" x14ac:dyDescent="0.3">
      <c r="G112" s="116"/>
      <c r="H112" s="116"/>
    </row>
    <row r="113" spans="7:8" x14ac:dyDescent="0.3">
      <c r="G113" s="116"/>
      <c r="H113" s="116"/>
    </row>
    <row r="114" spans="7:8" x14ac:dyDescent="0.3">
      <c r="G114" s="116"/>
      <c r="H114" s="116"/>
    </row>
    <row r="115" spans="7:8" x14ac:dyDescent="0.3">
      <c r="G115" s="116"/>
      <c r="H115" s="116"/>
    </row>
    <row r="116" spans="7:8" x14ac:dyDescent="0.3">
      <c r="G116" s="116"/>
      <c r="H116" s="116"/>
    </row>
    <row r="117" spans="7:8" x14ac:dyDescent="0.3">
      <c r="G117" s="116"/>
      <c r="H117" s="116"/>
    </row>
    <row r="118" spans="7:8" x14ac:dyDescent="0.3">
      <c r="G118" s="116"/>
      <c r="H118" s="116"/>
    </row>
    <row r="119" spans="7:8" x14ac:dyDescent="0.3">
      <c r="G119" s="116"/>
      <c r="H119" s="116"/>
    </row>
    <row r="120" spans="7:8" x14ac:dyDescent="0.3">
      <c r="G120" s="116"/>
      <c r="H120" s="116"/>
    </row>
    <row r="121" spans="7:8" x14ac:dyDescent="0.3">
      <c r="G121" s="116"/>
      <c r="H121" s="116"/>
    </row>
    <row r="122" spans="7:8" x14ac:dyDescent="0.3">
      <c r="G122" s="116"/>
      <c r="H122" s="116"/>
    </row>
    <row r="123" spans="7:8" x14ac:dyDescent="0.3">
      <c r="G123" s="116"/>
      <c r="H123" s="116"/>
    </row>
    <row r="124" spans="7:8" x14ac:dyDescent="0.3">
      <c r="G124" s="116"/>
      <c r="H124" s="116"/>
    </row>
    <row r="125" spans="7:8" x14ac:dyDescent="0.3">
      <c r="G125" s="116"/>
      <c r="H125" s="116"/>
    </row>
    <row r="126" spans="7:8" x14ac:dyDescent="0.3">
      <c r="G126" s="116"/>
      <c r="H126" s="116"/>
    </row>
    <row r="127" spans="7:8" x14ac:dyDescent="0.3">
      <c r="G127" s="116"/>
      <c r="H127" s="116"/>
    </row>
    <row r="128" spans="7:8" x14ac:dyDescent="0.3">
      <c r="G128" s="116"/>
      <c r="H128" s="116"/>
    </row>
    <row r="129" spans="7:8" x14ac:dyDescent="0.3">
      <c r="G129" s="116"/>
      <c r="H129" s="116"/>
    </row>
    <row r="130" spans="7:8" x14ac:dyDescent="0.3">
      <c r="G130" s="116"/>
      <c r="H130" s="116"/>
    </row>
    <row r="131" spans="7:8" x14ac:dyDescent="0.3">
      <c r="G131" s="116"/>
      <c r="H131" s="116"/>
    </row>
    <row r="132" spans="7:8" x14ac:dyDescent="0.3">
      <c r="G132" s="116"/>
      <c r="H132" s="116"/>
    </row>
    <row r="133" spans="7:8" x14ac:dyDescent="0.3">
      <c r="G133" s="116"/>
      <c r="H133" s="116"/>
    </row>
    <row r="134" spans="7:8" x14ac:dyDescent="0.3">
      <c r="G134" s="116"/>
      <c r="H134" s="116"/>
    </row>
    <row r="135" spans="7:8" x14ac:dyDescent="0.3">
      <c r="G135" s="116"/>
      <c r="H135" s="116"/>
    </row>
    <row r="136" spans="7:8" x14ac:dyDescent="0.3">
      <c r="G136" s="116"/>
      <c r="H136" s="116"/>
    </row>
    <row r="137" spans="7:8" x14ac:dyDescent="0.3">
      <c r="G137" s="116"/>
      <c r="H137" s="116"/>
    </row>
    <row r="138" spans="7:8" x14ac:dyDescent="0.3">
      <c r="G138" s="116"/>
      <c r="H138" s="116"/>
    </row>
    <row r="139" spans="7:8" x14ac:dyDescent="0.3">
      <c r="G139" s="116"/>
      <c r="H139" s="116"/>
    </row>
    <row r="140" spans="7:8" x14ac:dyDescent="0.3">
      <c r="G140" s="116"/>
      <c r="H140" s="116"/>
    </row>
    <row r="141" spans="7:8" x14ac:dyDescent="0.3">
      <c r="G141" s="116"/>
      <c r="H141" s="116"/>
    </row>
    <row r="142" spans="7:8" x14ac:dyDescent="0.3">
      <c r="G142" s="116"/>
      <c r="H142" s="116"/>
    </row>
    <row r="143" spans="7:8" x14ac:dyDescent="0.3">
      <c r="G143" s="116"/>
      <c r="H143" s="116"/>
    </row>
    <row r="144" spans="7:8" x14ac:dyDescent="0.3">
      <c r="G144" s="116"/>
      <c r="H144" s="116"/>
    </row>
    <row r="145" spans="7:8" x14ac:dyDescent="0.3">
      <c r="G145" s="116"/>
      <c r="H145" s="116"/>
    </row>
    <row r="146" spans="7:8" x14ac:dyDescent="0.3">
      <c r="G146" s="116"/>
      <c r="H146" s="116"/>
    </row>
    <row r="147" spans="7:8" x14ac:dyDescent="0.3">
      <c r="G147" s="116"/>
      <c r="H147" s="116"/>
    </row>
    <row r="148" spans="7:8" x14ac:dyDescent="0.3">
      <c r="G148" s="116"/>
      <c r="H148" s="116"/>
    </row>
    <row r="149" spans="7:8" x14ac:dyDescent="0.3">
      <c r="G149" s="116"/>
      <c r="H149" s="116"/>
    </row>
    <row r="150" spans="7:8" x14ac:dyDescent="0.3">
      <c r="G150" s="116"/>
      <c r="H150" s="116"/>
    </row>
    <row r="151" spans="7:8" x14ac:dyDescent="0.3">
      <c r="G151" s="116"/>
      <c r="H151" s="116"/>
    </row>
    <row r="152" spans="7:8" x14ac:dyDescent="0.3">
      <c r="G152" s="116"/>
      <c r="H152" s="116"/>
    </row>
    <row r="153" spans="7:8" x14ac:dyDescent="0.3">
      <c r="G153" s="116"/>
      <c r="H153" s="116"/>
    </row>
    <row r="154" spans="7:8" x14ac:dyDescent="0.3">
      <c r="G154" s="116"/>
      <c r="H154" s="116"/>
    </row>
    <row r="155" spans="7:8" x14ac:dyDescent="0.3">
      <c r="G155" s="116"/>
      <c r="H155" s="116"/>
    </row>
    <row r="156" spans="7:8" x14ac:dyDescent="0.3">
      <c r="G156" s="116"/>
      <c r="H156" s="116"/>
    </row>
    <row r="157" spans="7:8" x14ac:dyDescent="0.3">
      <c r="G157" s="116"/>
      <c r="H157" s="116"/>
    </row>
    <row r="158" spans="7:8" x14ac:dyDescent="0.3">
      <c r="G158" s="116"/>
      <c r="H158" s="116"/>
    </row>
    <row r="159" spans="7:8" x14ac:dyDescent="0.3">
      <c r="G159" s="116"/>
      <c r="H159" s="116"/>
    </row>
    <row r="160" spans="7:8" x14ac:dyDescent="0.3">
      <c r="G160" s="116"/>
      <c r="H160" s="116"/>
    </row>
    <row r="161" spans="7:8" x14ac:dyDescent="0.3">
      <c r="G161" s="116"/>
      <c r="H161" s="116"/>
    </row>
    <row r="162" spans="7:8" x14ac:dyDescent="0.3">
      <c r="G162" s="116"/>
      <c r="H162" s="116"/>
    </row>
    <row r="163" spans="7:8" x14ac:dyDescent="0.3">
      <c r="G163" s="116"/>
      <c r="H163" s="116"/>
    </row>
    <row r="164" spans="7:8" x14ac:dyDescent="0.3">
      <c r="G164" s="116"/>
      <c r="H164" s="116"/>
    </row>
    <row r="165" spans="7:8" x14ac:dyDescent="0.3">
      <c r="G165" s="116"/>
      <c r="H165" s="116"/>
    </row>
    <row r="166" spans="7:8" x14ac:dyDescent="0.3">
      <c r="G166" s="116"/>
      <c r="H166" s="116"/>
    </row>
    <row r="167" spans="7:8" x14ac:dyDescent="0.3">
      <c r="G167" s="116"/>
      <c r="H167" s="116"/>
    </row>
    <row r="168" spans="7:8" x14ac:dyDescent="0.3">
      <c r="G168" s="116"/>
      <c r="H168" s="116"/>
    </row>
    <row r="169" spans="7:8" x14ac:dyDescent="0.3">
      <c r="G169" s="116"/>
      <c r="H169" s="116"/>
    </row>
    <row r="170" spans="7:8" x14ac:dyDescent="0.3">
      <c r="G170" s="116"/>
      <c r="H170" s="116"/>
    </row>
    <row r="171" spans="7:8" x14ac:dyDescent="0.3">
      <c r="G171" s="116"/>
      <c r="H171" s="116"/>
    </row>
    <row r="172" spans="7:8" x14ac:dyDescent="0.3">
      <c r="G172" s="116"/>
      <c r="H172" s="116"/>
    </row>
    <row r="173" spans="7:8" x14ac:dyDescent="0.3">
      <c r="G173" s="116"/>
      <c r="H173" s="116"/>
    </row>
    <row r="174" spans="7:8" x14ac:dyDescent="0.3">
      <c r="G174" s="116"/>
      <c r="H174" s="116"/>
    </row>
    <row r="175" spans="7:8" x14ac:dyDescent="0.3">
      <c r="G175" s="116"/>
      <c r="H175" s="116"/>
    </row>
    <row r="176" spans="7:8" x14ac:dyDescent="0.3">
      <c r="G176" s="116"/>
      <c r="H176" s="116"/>
    </row>
    <row r="177" spans="7:8" x14ac:dyDescent="0.3">
      <c r="G177" s="116"/>
      <c r="H177" s="116"/>
    </row>
    <row r="178" spans="7:8" x14ac:dyDescent="0.3">
      <c r="G178" s="116"/>
      <c r="H178" s="116"/>
    </row>
    <row r="179" spans="7:8" x14ac:dyDescent="0.3">
      <c r="G179" s="116"/>
      <c r="H179" s="116"/>
    </row>
    <row r="180" spans="7:8" x14ac:dyDescent="0.3">
      <c r="G180" s="116"/>
      <c r="H180" s="116"/>
    </row>
    <row r="181" spans="7:8" x14ac:dyDescent="0.3">
      <c r="G181" s="116"/>
      <c r="H181" s="116"/>
    </row>
    <row r="182" spans="7:8" x14ac:dyDescent="0.3">
      <c r="G182" s="116"/>
      <c r="H182" s="116"/>
    </row>
    <row r="183" spans="7:8" x14ac:dyDescent="0.3">
      <c r="G183" s="116"/>
      <c r="H183" s="116"/>
    </row>
    <row r="184" spans="7:8" x14ac:dyDescent="0.3">
      <c r="G184" s="116"/>
      <c r="H184" s="116"/>
    </row>
    <row r="185" spans="7:8" x14ac:dyDescent="0.3">
      <c r="G185" s="116"/>
      <c r="H185" s="116"/>
    </row>
    <row r="186" spans="7:8" x14ac:dyDescent="0.3">
      <c r="G186" s="116"/>
      <c r="H186" s="116"/>
    </row>
    <row r="187" spans="7:8" x14ac:dyDescent="0.3">
      <c r="G187" s="116"/>
      <c r="H187" s="116"/>
    </row>
    <row r="188" spans="7:8" x14ac:dyDescent="0.3">
      <c r="G188" s="116"/>
      <c r="H188" s="116"/>
    </row>
    <row r="189" spans="7:8" x14ac:dyDescent="0.3">
      <c r="G189" s="116"/>
      <c r="H189" s="116"/>
    </row>
    <row r="190" spans="7:8" x14ac:dyDescent="0.3">
      <c r="G190" s="116"/>
      <c r="H190" s="116"/>
    </row>
    <row r="191" spans="7:8" x14ac:dyDescent="0.3">
      <c r="G191" s="116"/>
      <c r="H191" s="116"/>
    </row>
    <row r="192" spans="7:8" x14ac:dyDescent="0.3">
      <c r="G192" s="116"/>
      <c r="H192" s="116"/>
    </row>
    <row r="193" spans="7:8" x14ac:dyDescent="0.3">
      <c r="G193" s="116"/>
      <c r="H193" s="116"/>
    </row>
    <row r="194" spans="7:8" x14ac:dyDescent="0.3">
      <c r="G194" s="116"/>
      <c r="H194" s="116"/>
    </row>
    <row r="195" spans="7:8" x14ac:dyDescent="0.3">
      <c r="G195" s="116"/>
      <c r="H195" s="116"/>
    </row>
    <row r="196" spans="7:8" x14ac:dyDescent="0.3">
      <c r="G196" s="116"/>
      <c r="H196" s="116"/>
    </row>
    <row r="197" spans="7:8" x14ac:dyDescent="0.3">
      <c r="G197" s="116"/>
      <c r="H197" s="116"/>
    </row>
    <row r="198" spans="7:8" x14ac:dyDescent="0.3">
      <c r="G198" s="116"/>
      <c r="H198" s="116"/>
    </row>
    <row r="199" spans="7:8" x14ac:dyDescent="0.3">
      <c r="G199" s="116"/>
      <c r="H199" s="116"/>
    </row>
    <row r="200" spans="7:8" x14ac:dyDescent="0.3">
      <c r="G200" s="116"/>
      <c r="H200" s="116"/>
    </row>
    <row r="201" spans="7:8" x14ac:dyDescent="0.3">
      <c r="G201" s="116"/>
      <c r="H201" s="116"/>
    </row>
    <row r="202" spans="7:8" x14ac:dyDescent="0.3">
      <c r="G202" s="116"/>
      <c r="H202" s="116"/>
    </row>
    <row r="203" spans="7:8" x14ac:dyDescent="0.3">
      <c r="G203" s="116"/>
      <c r="H203" s="116"/>
    </row>
    <row r="204" spans="7:8" x14ac:dyDescent="0.3">
      <c r="G204" s="116"/>
      <c r="H204" s="116"/>
    </row>
    <row r="205" spans="7:8" x14ac:dyDescent="0.3">
      <c r="G205" s="116"/>
      <c r="H205" s="116"/>
    </row>
    <row r="206" spans="7:8" x14ac:dyDescent="0.3">
      <c r="G206" s="116"/>
      <c r="H206" s="116"/>
    </row>
    <row r="207" spans="7:8" x14ac:dyDescent="0.3">
      <c r="G207" s="116"/>
      <c r="H207" s="116"/>
    </row>
    <row r="208" spans="7:8" x14ac:dyDescent="0.3">
      <c r="G208" s="116"/>
      <c r="H208" s="116"/>
    </row>
    <row r="209" spans="7:8" x14ac:dyDescent="0.3">
      <c r="G209" s="116"/>
      <c r="H209" s="116"/>
    </row>
    <row r="210" spans="7:8" x14ac:dyDescent="0.3">
      <c r="G210" s="116"/>
      <c r="H210" s="116"/>
    </row>
    <row r="211" spans="7:8" x14ac:dyDescent="0.3">
      <c r="G211" s="116"/>
      <c r="H211" s="116"/>
    </row>
    <row r="212" spans="7:8" x14ac:dyDescent="0.3">
      <c r="G212" s="116"/>
      <c r="H212" s="116"/>
    </row>
    <row r="213" spans="7:8" x14ac:dyDescent="0.3">
      <c r="G213" s="116"/>
      <c r="H213" s="116"/>
    </row>
    <row r="214" spans="7:8" x14ac:dyDescent="0.3">
      <c r="G214" s="116"/>
    </row>
    <row r="215" spans="7:8" x14ac:dyDescent="0.3">
      <c r="G215" s="116"/>
    </row>
    <row r="216" spans="7:8" x14ac:dyDescent="0.3">
      <c r="G216" s="116"/>
    </row>
    <row r="217" spans="7:8" x14ac:dyDescent="0.3">
      <c r="G217" s="116"/>
    </row>
    <row r="218" spans="7:8" x14ac:dyDescent="0.3">
      <c r="G218" s="116"/>
    </row>
    <row r="219" spans="7:8" x14ac:dyDescent="0.3">
      <c r="G219" s="116"/>
    </row>
    <row r="220" spans="7:8" x14ac:dyDescent="0.3">
      <c r="G220" s="116"/>
    </row>
    <row r="221" spans="7:8" x14ac:dyDescent="0.3">
      <c r="G221" s="116"/>
    </row>
    <row r="222" spans="7:8" x14ac:dyDescent="0.3">
      <c r="G222" s="116"/>
    </row>
  </sheetData>
  <mergeCells count="4">
    <mergeCell ref="A1:Q1"/>
    <mergeCell ref="B3:F3"/>
    <mergeCell ref="B9:E9"/>
    <mergeCell ref="F9:I9"/>
  </mergeCells>
  <pageMargins left="0.75" right="0.75" top="1" bottom="1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87"/>
  <sheetViews>
    <sheetView topLeftCell="A11" zoomScaleNormal="100" workbookViewId="0">
      <selection activeCell="L50" sqref="L50"/>
    </sheetView>
  </sheetViews>
  <sheetFormatPr defaultColWidth="11.19921875" defaultRowHeight="15.6" x14ac:dyDescent="0.3"/>
  <cols>
    <col min="1" max="1" width="10.5" customWidth="1"/>
    <col min="2" max="2" width="13" customWidth="1"/>
    <col min="3" max="3" width="15.19921875" customWidth="1"/>
  </cols>
  <sheetData>
    <row r="1" spans="1:17" ht="19.8" x14ac:dyDescent="0.4">
      <c r="A1" s="12" t="s">
        <v>169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3">
      <c r="A2" s="126" t="s">
        <v>170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</row>
    <row r="3" spans="1:17" x14ac:dyDescent="0.3">
      <c r="A3" s="19"/>
    </row>
    <row r="4" spans="1:17" x14ac:dyDescent="0.3">
      <c r="A4" s="89" t="s">
        <v>20</v>
      </c>
      <c r="B4" s="89" t="s">
        <v>171</v>
      </c>
      <c r="C4" s="90" t="s">
        <v>172</v>
      </c>
    </row>
    <row r="5" spans="1:17" x14ac:dyDescent="0.3">
      <c r="A5" s="34">
        <v>980</v>
      </c>
      <c r="B5" s="94">
        <f>B6</f>
        <v>6.1778783001295662E-2</v>
      </c>
      <c r="C5" s="118">
        <f>C6</f>
        <v>5.9057795561799138E-2</v>
      </c>
    </row>
    <row r="6" spans="1:17" x14ac:dyDescent="0.3">
      <c r="A6" s="34">
        <v>990</v>
      </c>
      <c r="B6" s="94">
        <f>Telescope!B69*'FE YJH'!D11*BE!B19*'FL HA'!H12*H4RG!B18</f>
        <v>6.1778783001295662E-2</v>
      </c>
      <c r="C6" s="118">
        <f>Telescope!B69*'FE YJH'!D11*BE!B19*'FL HE'!H12*H4RG!B18</f>
        <v>5.9057795561799138E-2</v>
      </c>
    </row>
    <row r="7" spans="1:17" x14ac:dyDescent="0.3">
      <c r="A7" s="34">
        <v>1000</v>
      </c>
      <c r="B7" s="94">
        <f>Telescope!B70*'FE YJH'!D12*BE!B20*'FL HA'!H13*H4RG!B19</f>
        <v>6.3972082146956655E-2</v>
      </c>
      <c r="C7" s="118">
        <f>Telescope!B70*'FE YJH'!D12*BE!B20*'FL HE'!H13*H4RG!B19</f>
        <v>6.1168439819902901E-2</v>
      </c>
    </row>
    <row r="8" spans="1:17" x14ac:dyDescent="0.3">
      <c r="A8" s="34">
        <v>1010</v>
      </c>
      <c r="B8" s="94">
        <f>Telescope!B71*'FE YJH'!D13*BE!B21*'FL HA'!H14*H4RG!B20</f>
        <v>6.5716734454174822E-2</v>
      </c>
      <c r="C8" s="118">
        <f>Telescope!B71*'FE YJH'!D13*BE!B21*'FL HE'!H14*H4RG!B20</f>
        <v>6.2850924795886901E-2</v>
      </c>
    </row>
    <row r="9" spans="1:17" x14ac:dyDescent="0.3">
      <c r="A9" s="34">
        <v>1020</v>
      </c>
      <c r="B9" s="94">
        <f>Telescope!B72*'FE YJH'!D14*BE!B22*'FL HA'!H15*H4RG!B21</f>
        <v>6.795974398234228E-2</v>
      </c>
      <c r="C9" s="118">
        <f>Telescope!B72*'FE YJH'!D14*BE!B22*'FL HE'!H15*H4RG!B21</f>
        <v>6.5021188613074224E-2</v>
      </c>
    </row>
    <row r="10" spans="1:17" x14ac:dyDescent="0.3">
      <c r="A10" s="34">
        <v>1030</v>
      </c>
      <c r="B10" s="94">
        <f>Telescope!B73*'FE YJH'!D15*BE!B23*'FL HA'!H16*H4RG!B22</f>
        <v>7.0507655740226119E-2</v>
      </c>
      <c r="C10" s="118">
        <f>Telescope!B73*'FE YJH'!D15*BE!B23*'FL HE'!H16*H4RG!B22</f>
        <v>6.7473178698564673E-2</v>
      </c>
    </row>
    <row r="11" spans="1:17" x14ac:dyDescent="0.3">
      <c r="A11" s="34">
        <v>1040</v>
      </c>
      <c r="B11" s="94">
        <f>Telescope!B74*'FE YJH'!D16*BE!B24*'FL HA'!H17*H4RG!B23</f>
        <v>7.3593120594425548E-2</v>
      </c>
      <c r="C11" s="118">
        <f>Telescope!B74*'FE YJH'!D16*BE!B24*'FL HE'!H17*H4RG!B23</f>
        <v>7.0428482003365253E-2</v>
      </c>
    </row>
    <row r="12" spans="1:17" x14ac:dyDescent="0.3">
      <c r="A12" s="34">
        <v>1050</v>
      </c>
      <c r="B12" s="94">
        <f>Telescope!B75*'FE YJH'!D17*BE!B25*'FL HA'!H18*H4RG!B24</f>
        <v>7.6741519464043409E-2</v>
      </c>
      <c r="C12" s="118">
        <f>Telescope!B75*'FE YJH'!D17*BE!B25*'FL HE'!H18*H4RG!B24</f>
        <v>7.3455871933057137E-2</v>
      </c>
    </row>
    <row r="13" spans="1:17" x14ac:dyDescent="0.3">
      <c r="A13" s="34">
        <v>1060</v>
      </c>
      <c r="B13" s="94">
        <f>Telescope!B76*'FE YJH'!D18*BE!B26*'FL HA'!H19*H4RG!B25</f>
        <v>7.9885536559766726E-2</v>
      </c>
      <c r="C13" s="118">
        <f>Telescope!B76*'FE YJH'!D18*BE!B26*'FL HE'!H19*H4RG!B25</f>
        <v>7.6480231717195812E-2</v>
      </c>
    </row>
    <row r="14" spans="1:17" x14ac:dyDescent="0.3">
      <c r="A14" s="34">
        <v>1070</v>
      </c>
      <c r="B14" s="94">
        <f>Telescope!B77*'FE YJH'!D19*BE!B27*'FL HA'!H20*H4RG!B26</f>
        <v>8.3070558943451764E-2</v>
      </c>
      <c r="C14" s="118">
        <f>Telescope!B77*'FE YJH'!D19*BE!B27*'FL HE'!H20*H4RG!B26</f>
        <v>7.9517474691560106E-2</v>
      </c>
    </row>
    <row r="15" spans="1:17" x14ac:dyDescent="0.3">
      <c r="A15" s="34">
        <v>1080</v>
      </c>
      <c r="B15" s="94">
        <f>Telescope!B78*'FE YJH'!D20*BE!B28*'FL HA'!H21*H4RG!B27</f>
        <v>8.440098526367322E-2</v>
      </c>
      <c r="C15" s="118">
        <f>Telescope!B78*'FE YJH'!D20*BE!B28*'FL HE'!H21*H4RG!B27</f>
        <v>8.0805584432782462E-2</v>
      </c>
    </row>
    <row r="16" spans="1:17" x14ac:dyDescent="0.3">
      <c r="A16" s="34">
        <v>1090</v>
      </c>
      <c r="B16" s="94">
        <f>Telescope!B79*'FE YJH'!D21*BE!B29*'FL HA'!H22*H4RG!B28</f>
        <v>8.8743887396781768E-2</v>
      </c>
      <c r="C16" s="118">
        <f>Telescope!B79*'FE YJH'!D21*BE!B29*'FL HE'!H22*H4RG!B28</f>
        <v>8.4950031067308737E-2</v>
      </c>
    </row>
    <row r="17" spans="1:3" x14ac:dyDescent="0.3">
      <c r="A17" s="34">
        <v>1100</v>
      </c>
      <c r="B17" s="94">
        <f>Telescope!B80*'FE YJH'!D22*BE!B30*'FL HA'!H23*H4RG!B29</f>
        <v>9.1166218259511947E-2</v>
      </c>
      <c r="C17" s="118">
        <f>Telescope!B80*'FE YJH'!D22*BE!B30*'FL HE'!H23*H4RG!B29</f>
        <v>8.7283912030399341E-2</v>
      </c>
    </row>
    <row r="18" spans="1:3" x14ac:dyDescent="0.3">
      <c r="A18" s="34">
        <v>1110</v>
      </c>
      <c r="B18" s="94">
        <f>Telescope!B81*'FE YJH'!D23*BE!B31*'FL HA'!H24*H4RG!B30</f>
        <v>9.3945748460916356E-2</v>
      </c>
      <c r="C18" s="118">
        <f>Telescope!B81*'FE YJH'!D23*BE!B31*'FL HE'!H24*H4RG!B30</f>
        <v>8.9929509338643548E-2</v>
      </c>
    </row>
    <row r="19" spans="1:3" x14ac:dyDescent="0.3">
      <c r="A19" s="34">
        <v>1120</v>
      </c>
      <c r="B19" s="94">
        <f>Telescope!B82*'FE YJH'!D24*BE!B32*'FL HA'!H25*H4RG!B31</f>
        <v>9.5943098099768045E-2</v>
      </c>
      <c r="C19" s="118">
        <f>Telescope!B82*'FE YJH'!D24*BE!B32*'FL HE'!H25*H4RG!B31</f>
        <v>9.182557326002655E-2</v>
      </c>
    </row>
    <row r="20" spans="1:3" x14ac:dyDescent="0.3">
      <c r="A20" s="34">
        <v>1130</v>
      </c>
      <c r="B20" s="94">
        <f>Telescope!B83*'FE YJH'!D25*BE!B33*'FL HA'!H26*H4RG!B32</f>
        <v>9.7346057377490067E-2</v>
      </c>
      <c r="C20" s="118">
        <f>Telescope!B83*'FE YJH'!D25*BE!B33*'FL HE'!H26*H4RG!B32</f>
        <v>9.3151497397684385E-2</v>
      </c>
    </row>
    <row r="21" spans="1:3" x14ac:dyDescent="0.3">
      <c r="A21" s="34">
        <v>1140</v>
      </c>
      <c r="B21" s="94">
        <f>Telescope!B84*'FE YJH'!D26*BE!B34*'FL HA'!H27*H4RG!B33</f>
        <v>9.6101184650459276E-2</v>
      </c>
      <c r="C21" s="118">
        <f>Telescope!B84*'FE YJH'!D26*BE!B34*'FL HE'!H27*H4RG!B33</f>
        <v>9.1958892208629156E-2</v>
      </c>
    </row>
    <row r="22" spans="1:3" x14ac:dyDescent="0.3">
      <c r="A22" s="34">
        <v>1150</v>
      </c>
      <c r="B22" s="94">
        <f>Telescope!B85*'FE YJH'!D27*BE!B35*'FL HA'!H28*H4RG!B34</f>
        <v>9.9450526763680339E-2</v>
      </c>
      <c r="C22" s="118">
        <f>Telescope!B85*'FE YJH'!D27*BE!B35*'FL HE'!H28*H4RG!B34</f>
        <v>9.514595172465537E-2</v>
      </c>
    </row>
    <row r="23" spans="1:3" x14ac:dyDescent="0.3">
      <c r="A23" s="34">
        <v>1160</v>
      </c>
      <c r="B23" s="94">
        <f>Telescope!B86*'FE YJH'!D28*BE!B36*'FL HA'!H29*H4RG!B35</f>
        <v>0.10036442482366879</v>
      </c>
      <c r="C23" s="118">
        <f>Telescope!B86*'FE YJH'!D28*BE!B36*'FL HE'!H29*H4RG!B35</f>
        <v>9.6018130667541765E-2</v>
      </c>
    </row>
    <row r="24" spans="1:3" x14ac:dyDescent="0.3">
      <c r="A24" s="34">
        <v>1170</v>
      </c>
      <c r="B24" s="94">
        <f>Telescope!B87*'FE YJH'!D29*BE!B37*'FL HA'!H30*H4RG!B36</f>
        <v>0.101235333016991</v>
      </c>
      <c r="C24" s="118">
        <f>Telescope!B87*'FE YJH'!D29*BE!B37*'FL HE'!H30*H4RG!B36</f>
        <v>9.6815530131289018E-2</v>
      </c>
    </row>
    <row r="25" spans="1:3" x14ac:dyDescent="0.3">
      <c r="A25" s="34">
        <v>1180</v>
      </c>
      <c r="B25" s="94">
        <f>Telescope!B88*'FE YJH'!D30*BE!B38*'FL HA'!H31*H4RG!B37</f>
        <v>0.10204785190834276</v>
      </c>
      <c r="C25" s="118">
        <f>Telescope!B88*'FE YJH'!D30*BE!B38*'FL HE'!H31*H4RG!B37</f>
        <v>9.7573406981619218E-2</v>
      </c>
    </row>
    <row r="26" spans="1:3" x14ac:dyDescent="0.3">
      <c r="A26" s="34">
        <v>1190</v>
      </c>
      <c r="B26" s="94">
        <f>Telescope!B89*'FE YJH'!D31*BE!B39*'FL HA'!H32*H4RG!B38</f>
        <v>0.10189306510204461</v>
      </c>
      <c r="C26" s="118">
        <f>Telescope!B89*'FE YJH'!D31*BE!B39*'FL HE'!H32*H4RG!B38</f>
        <v>9.7388568622545871E-2</v>
      </c>
    </row>
    <row r="27" spans="1:3" x14ac:dyDescent="0.3">
      <c r="A27" s="34">
        <v>1200</v>
      </c>
      <c r="B27" s="94">
        <f>Telescope!B90*'FE YJH'!D32*BE!B40*'FL HA'!H33*H4RG!B39</f>
        <v>0.10248692554613631</v>
      </c>
      <c r="C27" s="118">
        <f>Telescope!B90*'FE YJH'!D32*BE!B40*'FL HE'!H33*H4RG!B39</f>
        <v>9.7936117443555515E-2</v>
      </c>
    </row>
    <row r="28" spans="1:3" x14ac:dyDescent="0.3">
      <c r="A28" s="34">
        <v>1210</v>
      </c>
      <c r="B28" s="94">
        <f>Telescope!B91*'FE YJH'!D33*BE!B41*'FL HA'!H34*H4RG!B40</f>
        <v>0.10348285871188681</v>
      </c>
      <c r="C28" s="118">
        <f>Telescope!B91*'FE YJH'!D33*BE!B41*'FL HE'!H34*H4RG!B40</f>
        <v>9.8849554951317961E-2</v>
      </c>
    </row>
    <row r="29" spans="1:3" x14ac:dyDescent="0.3">
      <c r="A29" s="34">
        <v>1220</v>
      </c>
      <c r="B29" s="94">
        <f>Telescope!B92*'FE YJH'!D34*BE!B42*'FL HA'!H35*H4RG!B41</f>
        <v>0.10365277465702617</v>
      </c>
      <c r="C29" s="118">
        <f>Telescope!B92*'FE YJH'!D34*BE!B42*'FL HE'!H35*H4RG!B41</f>
        <v>9.8973463990350508E-2</v>
      </c>
    </row>
    <row r="30" spans="1:3" x14ac:dyDescent="0.3">
      <c r="A30" s="34">
        <v>1230</v>
      </c>
      <c r="B30" s="94">
        <f>Telescope!B93*'FE YJH'!D35*BE!B43*'FL HA'!H36*H4RG!B42</f>
        <v>0.10473268460473893</v>
      </c>
      <c r="C30" s="118">
        <f>Telescope!B93*'FE YJH'!D35*BE!B43*'FL HE'!H36*H4RG!B42</f>
        <v>9.9982427774242197E-2</v>
      </c>
    </row>
    <row r="31" spans="1:3" x14ac:dyDescent="0.3">
      <c r="A31" s="34">
        <v>1240</v>
      </c>
      <c r="B31" s="94">
        <f>Telescope!B94*'FE YJH'!D36*BE!B44*'FL HA'!H37*H4RG!B43</f>
        <v>0.10535849847895588</v>
      </c>
      <c r="C31" s="118">
        <f>Telescope!B94*'FE YJH'!D36*BE!B44*'FL HE'!H37*H4RG!B43</f>
        <v>0.1005574852783625</v>
      </c>
    </row>
    <row r="32" spans="1:3" x14ac:dyDescent="0.3">
      <c r="A32" s="34">
        <v>1250</v>
      </c>
      <c r="B32" s="94">
        <f>Telescope!B95*'FE YJH'!D37*BE!B45*'FL HA'!H38*H4RG!B44</f>
        <v>0.10594982302466248</v>
      </c>
      <c r="C32" s="118">
        <f>Telescope!B95*'FE YJH'!D37*BE!B45*'FL HE'!H38*H4RG!B44</f>
        <v>0.10108161895920179</v>
      </c>
    </row>
    <row r="33" spans="1:3" x14ac:dyDescent="0.3">
      <c r="A33" s="34">
        <v>1260</v>
      </c>
      <c r="B33" s="94">
        <f>Telescope!B96*'FE YJH'!D38*BE!B46*'FL HA'!H39*H4RG!B45</f>
        <v>0.10683191838213722</v>
      </c>
      <c r="C33" s="118">
        <f>Telescope!B96*'FE YJH'!D38*BE!B46*'FL HE'!H39*H4RG!B45</f>
        <v>0.10186465407201278</v>
      </c>
    </row>
    <row r="34" spans="1:3" x14ac:dyDescent="0.3">
      <c r="A34" s="34">
        <v>1270</v>
      </c>
      <c r="B34" s="94">
        <f>Telescope!B97*'FE YJH'!D39*BE!B47*'FL HA'!H40*H4RG!B46</f>
        <v>0.10797587019411875</v>
      </c>
      <c r="C34" s="118">
        <f>Telescope!B97*'FE YJH'!D39*BE!B47*'FL HE'!H40*H4RG!B46</f>
        <v>0.1029133712566852</v>
      </c>
    </row>
    <row r="35" spans="1:3" x14ac:dyDescent="0.3">
      <c r="A35" s="34">
        <v>1280</v>
      </c>
      <c r="B35" s="94">
        <f>Telescope!B98*'FE YJH'!D40*BE!B48*'FL HA'!H41*H4RG!B47</f>
        <v>0.10925432715857893</v>
      </c>
      <c r="C35" s="118">
        <f>Telescope!B98*'FE YJH'!D40*BE!B48*'FL HE'!H41*H4RG!B47</f>
        <v>0.10408924413113228</v>
      </c>
    </row>
    <row r="36" spans="1:3" x14ac:dyDescent="0.3">
      <c r="A36" s="34">
        <v>1290</v>
      </c>
      <c r="B36" s="94">
        <f>Telescope!B99*'FE YJH'!D41*BE!B49*'FL HA'!H42*H4RG!B48</f>
        <v>0.11066887676202565</v>
      </c>
      <c r="C36" s="118">
        <f>Telescope!B99*'FE YJH'!D41*BE!B49*'FL HE'!H42*H4RG!B48</f>
        <v>0.1054113155527503</v>
      </c>
    </row>
    <row r="37" spans="1:3" x14ac:dyDescent="0.3">
      <c r="A37" s="34">
        <v>1300</v>
      </c>
      <c r="B37" s="94">
        <f>Telescope!B100*'FE YJH'!D42*BE!B50*'FL HA'!H43*H4RG!B49</f>
        <v>0.11163441630485149</v>
      </c>
      <c r="C37" s="118">
        <f>Telescope!B100*'FE YJH'!D42*BE!B50*'FL HE'!H43*H4RG!B49</f>
        <v>0.10626845948750907</v>
      </c>
    </row>
    <row r="38" spans="1:3" x14ac:dyDescent="0.3">
      <c r="A38" s="34">
        <v>1310</v>
      </c>
      <c r="B38" s="94">
        <f>Telescope!B101*'FE YJH'!D43*BE!B51*'FL HA'!H44*H4RG!B50</f>
        <v>0.11215711194027021</v>
      </c>
      <c r="C38" s="118">
        <f>Telescope!B101*'FE YJH'!D43*BE!B51*'FL HE'!H44*H4RG!B50</f>
        <v>0.10672102169476402</v>
      </c>
    </row>
    <row r="39" spans="1:3" x14ac:dyDescent="0.3">
      <c r="A39" s="34">
        <v>1320</v>
      </c>
      <c r="B39" s="94">
        <f>Telescope!B102*'FE YJH'!D44*BE!B52*'FL HA'!H45*H4RG!B51</f>
        <v>0.11316070387862269</v>
      </c>
      <c r="C39" s="118">
        <f>Telescope!B102*'FE YJH'!D44*BE!B52*'FL HE'!H45*H4RG!B51</f>
        <v>0.10763043692129196</v>
      </c>
    </row>
    <row r="40" spans="1:3" x14ac:dyDescent="0.3">
      <c r="A40" s="34">
        <v>1330</v>
      </c>
      <c r="B40" s="94">
        <f>Telescope!B103*'FE YJH'!D45*BE!B53*'FL HA'!H46*H4RG!B52</f>
        <v>0.11395995863469974</v>
      </c>
      <c r="C40" s="118">
        <f>Telescope!B103*'FE YJH'!D45*BE!B53*'FL HE'!H46*H4RG!B52</f>
        <v>0.10834370413320905</v>
      </c>
    </row>
    <row r="41" spans="1:3" x14ac:dyDescent="0.3">
      <c r="A41" s="34">
        <v>1340</v>
      </c>
      <c r="B41" s="94">
        <f>Telescope!B104*'FE YJH'!D46*BE!B54*'FL HA'!H47*H4RG!B53</f>
        <v>0.1147147486974416</v>
      </c>
      <c r="C41" s="118">
        <f>Telescope!B104*'FE YJH'!D46*BE!B54*'FL HE'!H47*H4RG!B53</f>
        <v>0.10899549048115882</v>
      </c>
    </row>
    <row r="42" spans="1:3" x14ac:dyDescent="0.3">
      <c r="A42" s="34">
        <v>1350</v>
      </c>
      <c r="B42" s="94">
        <f>Telescope!B105*'FE YJH'!D47*BE!B55*'FL HA'!H48*H4RG!B54</f>
        <v>0.11500243612754157</v>
      </c>
      <c r="C42" s="118">
        <f>Telescope!B105*'FE YJH'!D47*BE!B55*'FL HE'!H48*H4RG!B54</f>
        <v>0.10922116945017533</v>
      </c>
    </row>
    <row r="43" spans="1:3" x14ac:dyDescent="0.3">
      <c r="A43" s="34">
        <v>1360</v>
      </c>
      <c r="B43" s="94">
        <f>Telescope!B106*'FE YJH'!D48*BE!B56*'FL HA'!H49*H4RG!B55</f>
        <v>0.11538238338304327</v>
      </c>
      <c r="C43" s="118">
        <f>Telescope!B106*'FE YJH'!D48*BE!B56*'FL HE'!H49*H4RG!B55</f>
        <v>0.10953404762587597</v>
      </c>
    </row>
    <row r="44" spans="1:3" x14ac:dyDescent="0.3">
      <c r="A44" s="34">
        <v>1370</v>
      </c>
      <c r="B44" s="94">
        <f>Telescope!B107*'FE YJH'!D49*BE!B57*'FL HA'!H50*H4RG!B56</f>
        <v>0.1155261934327228</v>
      </c>
      <c r="C44" s="118">
        <f>Telescope!B107*'FE YJH'!D49*BE!B57*'FL HE'!H50*H4RG!B56</f>
        <v>0.10962239305526107</v>
      </c>
    </row>
    <row r="45" spans="1:3" x14ac:dyDescent="0.3">
      <c r="A45" s="34">
        <v>1380</v>
      </c>
      <c r="B45" s="94">
        <f>Telescope!B108*'FE YJH'!D50*BE!B58*'FL HA'!H51*H4RG!B57</f>
        <v>0.11480825976901504</v>
      </c>
      <c r="C45" s="118">
        <f>Telescope!B108*'FE YJH'!D50*BE!B58*'FL HE'!H51*H4RG!B57</f>
        <v>0.10889312582750654</v>
      </c>
    </row>
    <row r="46" spans="1:3" x14ac:dyDescent="0.3">
      <c r="A46" s="34">
        <v>1390</v>
      </c>
      <c r="B46" s="94">
        <f>Telescope!B109*'FE YJH'!D51*BE!B59*'FL HA'!H52*H4RG!B58</f>
        <v>0.1145318802176097</v>
      </c>
      <c r="C46" s="118">
        <f>Telescope!B109*'FE YJH'!D51*BE!B59*'FL HE'!H52*H4RG!B58</f>
        <v>0.10856342733161027</v>
      </c>
    </row>
    <row r="47" spans="1:3" x14ac:dyDescent="0.3">
      <c r="A47" s="34">
        <v>1400</v>
      </c>
      <c r="B47" s="94">
        <f>Telescope!B110*'FE YJH'!D52*BE!B60*'FL HA'!H53*H4RG!B59</f>
        <v>0.11468707630235021</v>
      </c>
      <c r="C47" s="118">
        <f>Telescope!B110*'FE YJH'!D52*BE!B60*'FL HE'!H53*H4RG!B59</f>
        <v>0.10866223927333368</v>
      </c>
    </row>
    <row r="48" spans="1:3" x14ac:dyDescent="0.3">
      <c r="A48" s="34">
        <v>1410</v>
      </c>
      <c r="B48" s="94">
        <f>Telescope!B111*'FE YJH'!D53*BE!B61*'FL HA'!H54*H4RG!B60</f>
        <v>0.11432006379932434</v>
      </c>
      <c r="C48" s="118">
        <f>Telescope!B111*'FE YJH'!D53*BE!B61*'FL HE'!H54*H4RG!B60</f>
        <v>0.1082651825798146</v>
      </c>
    </row>
    <row r="49" spans="1:3" x14ac:dyDescent="0.3">
      <c r="A49" s="34">
        <v>1420</v>
      </c>
      <c r="B49" s="94">
        <f>Telescope!B112*'FE YJH'!D54*BE!B62*'FL HA'!H55*H4RG!B61</f>
        <v>0.11388930698430909</v>
      </c>
      <c r="C49" s="118">
        <f>Telescope!B112*'FE YJH'!D54*BE!B62*'FL HE'!H55*H4RG!B61</f>
        <v>0.10780897437323714</v>
      </c>
    </row>
    <row r="50" spans="1:3" x14ac:dyDescent="0.3">
      <c r="A50" s="34">
        <v>1430</v>
      </c>
      <c r="B50" s="94">
        <f>Telescope!B113*'FE YJH'!D55*BE!B63*'FL HA'!H56*H4RG!B62</f>
        <v>0.11266026475474823</v>
      </c>
      <c r="C50" s="118">
        <f>Telescope!B113*'FE YJH'!D55*BE!B63*'FL HE'!H56*H4RG!B62</f>
        <v>0.10659661663459209</v>
      </c>
    </row>
    <row r="51" spans="1:3" x14ac:dyDescent="0.3">
      <c r="A51" s="34">
        <v>1440</v>
      </c>
      <c r="B51" s="94">
        <f>Telescope!B114*'FE YJH'!D56*BE!B64*'FL HA'!H57*H4RG!B63</f>
        <v>0.11408930084356698</v>
      </c>
      <c r="C51" s="118">
        <f>Telescope!B114*'FE YJH'!D56*BE!B64*'FL HE'!H57*H4RG!B63</f>
        <v>0.10788049254014881</v>
      </c>
    </row>
    <row r="52" spans="1:3" x14ac:dyDescent="0.3">
      <c r="A52" s="34">
        <v>1450</v>
      </c>
      <c r="B52" s="94">
        <f>Telescope!B115*'FE YJH'!D57*BE!B65*'FL HA'!H58*H4RG!B64</f>
        <v>0.11460642549698996</v>
      </c>
      <c r="C52" s="118">
        <f>Telescope!B115*'FE YJH'!D57*BE!B65*'FL HE'!H58*H4RG!B64</f>
        <v>0.10833904057729214</v>
      </c>
    </row>
    <row r="53" spans="1:3" x14ac:dyDescent="0.3">
      <c r="A53" s="34">
        <v>1460</v>
      </c>
      <c r="B53" s="94">
        <f>Telescope!B116*'FE YJH'!D58*BE!B66*'FL HA'!H59*H4RG!B65</f>
        <v>0.11458017558213382</v>
      </c>
      <c r="C53" s="118">
        <f>Telescope!B116*'FE YJH'!D58*BE!B66*'FL HE'!H59*H4RG!B65</f>
        <v>0.10824530883017637</v>
      </c>
    </row>
    <row r="54" spans="1:3" x14ac:dyDescent="0.3">
      <c r="A54" s="34">
        <v>1470</v>
      </c>
      <c r="B54" s="94">
        <f>Telescope!B117*'FE YJH'!D59*BE!B67*'FL HA'!H60*H4RG!B66</f>
        <v>0.113450950242767</v>
      </c>
      <c r="C54" s="118">
        <f>Telescope!B117*'FE YJH'!D59*BE!B67*'FL HE'!H60*H4RG!B66</f>
        <v>0.1071481196737244</v>
      </c>
    </row>
    <row r="55" spans="1:3" x14ac:dyDescent="0.3">
      <c r="A55" s="34">
        <v>1480</v>
      </c>
      <c r="B55" s="94">
        <f>Telescope!B118*'FE YJH'!D60*BE!B68*'FL HA'!H61*H4RG!B67</f>
        <v>0.11333587782790373</v>
      </c>
      <c r="C55" s="118">
        <f>Telescope!B118*'FE YJH'!D60*BE!B68*'FL HE'!H61*H4RG!B67</f>
        <v>0.1069708941931934</v>
      </c>
    </row>
    <row r="56" spans="1:3" x14ac:dyDescent="0.3">
      <c r="A56" s="34">
        <v>1490</v>
      </c>
      <c r="B56" s="94">
        <f>Telescope!B119*'FE YJH'!D61*BE!B69*'FL HA'!H62*H4RG!B68</f>
        <v>0.11310060051594567</v>
      </c>
      <c r="C56" s="118">
        <f>Telescope!B119*'FE YJH'!D61*BE!B69*'FL HE'!H62*H4RG!B68</f>
        <v>0.1067182574714246</v>
      </c>
    </row>
    <row r="57" spans="1:3" x14ac:dyDescent="0.3">
      <c r="A57" s="34">
        <v>1500</v>
      </c>
      <c r="B57" s="94">
        <f>Telescope!B120*'FE YJH'!D62*BE!B70*'FL HA'!H63*H4RG!B69</f>
        <v>0.11225411512909365</v>
      </c>
      <c r="C57" s="118">
        <f>Telescope!B120*'FE YJH'!D62*BE!B70*'FL HE'!H63*H4RG!B69</f>
        <v>0.10587073271537267</v>
      </c>
    </row>
    <row r="58" spans="1:3" x14ac:dyDescent="0.3">
      <c r="A58" s="34">
        <v>1510</v>
      </c>
      <c r="B58" s="94">
        <f>Telescope!B121*'FE YJH'!D63*BE!B71*'FL HA'!H64*H4RG!B70</f>
        <v>0.11233037862452128</v>
      </c>
      <c r="C58" s="118">
        <f>Telescope!B121*'FE YJH'!D63*BE!B71*'FL HE'!H64*H4RG!B70</f>
        <v>0.10589366653108631</v>
      </c>
    </row>
    <row r="59" spans="1:3" x14ac:dyDescent="0.3">
      <c r="A59" s="34">
        <v>1520</v>
      </c>
      <c r="B59" s="94">
        <f>Telescope!B122*'FE YJH'!D64*BE!B72*'FL HA'!H65*H4RG!B71</f>
        <v>0.11268494886262403</v>
      </c>
      <c r="C59" s="118">
        <f>Telescope!B122*'FE YJH'!D64*BE!B72*'FL HE'!H65*H4RG!B71</f>
        <v>0.10617861790220819</v>
      </c>
    </row>
    <row r="60" spans="1:3" x14ac:dyDescent="0.3">
      <c r="A60" s="34">
        <v>1530</v>
      </c>
      <c r="B60" s="94">
        <f>Telescope!B123*'FE YJH'!D65*BE!B73*'FL HA'!H66*H4RG!B72</f>
        <v>0.11356800865894351</v>
      </c>
      <c r="C60" s="118">
        <f>Telescope!B123*'FE YJH'!D65*BE!B73*'FL HE'!H66*H4RG!B72</f>
        <v>0.106980628954462</v>
      </c>
    </row>
    <row r="61" spans="1:3" x14ac:dyDescent="0.3">
      <c r="A61" s="34">
        <v>1540</v>
      </c>
      <c r="B61" s="94">
        <f>Telescope!B124*'FE YJH'!D66*BE!B74*'FL HA'!H67*H4RG!B73</f>
        <v>0.11417964347542611</v>
      </c>
      <c r="C61" s="118">
        <f>Telescope!B124*'FE YJH'!D66*BE!B74*'FL HE'!H67*H4RG!B73</f>
        <v>0.10750654847119236</v>
      </c>
    </row>
    <row r="62" spans="1:3" x14ac:dyDescent="0.3">
      <c r="A62" s="34">
        <v>1550</v>
      </c>
      <c r="B62" s="94">
        <f>Telescope!B125*'FE YJH'!D67*BE!B75*'FL HA'!H68*H4RG!B74</f>
        <v>0.11478393555122829</v>
      </c>
      <c r="C62" s="118">
        <f>Telescope!B125*'FE YJH'!D67*BE!B75*'FL HE'!H68*H4RG!B74</f>
        <v>0.10804491714388724</v>
      </c>
    </row>
    <row r="63" spans="1:3" x14ac:dyDescent="0.3">
      <c r="A63" s="34">
        <v>1560</v>
      </c>
      <c r="B63" s="94">
        <f>Telescope!B126*'FE YJH'!D68*BE!B76*'FL HA'!H69*H4RG!B75</f>
        <v>0.11362559761148198</v>
      </c>
      <c r="C63" s="118">
        <f>Telescope!B126*'FE YJH'!D68*BE!B76*'FL HE'!H69*H4RG!B75</f>
        <v>0.10692419292211036</v>
      </c>
    </row>
    <row r="64" spans="1:3" x14ac:dyDescent="0.3">
      <c r="A64" s="34">
        <v>1570</v>
      </c>
      <c r="B64" s="94">
        <f>Telescope!B127*'FE YJH'!D69*BE!B77*'FL HA'!H70*H4RG!B76</f>
        <v>0.11502455689283139</v>
      </c>
      <c r="C64" s="118">
        <f>Telescope!B127*'FE YJH'!D69*BE!B77*'FL HE'!H70*H4RG!B76</f>
        <v>0.10821097465838046</v>
      </c>
    </row>
    <row r="65" spans="1:3" x14ac:dyDescent="0.3">
      <c r="A65" s="34">
        <v>1580</v>
      </c>
      <c r="B65" s="94">
        <f>Telescope!B128*'FE YJH'!D70*BE!B78*'FL HA'!H71*H4RG!B77</f>
        <v>0.11629135073210543</v>
      </c>
      <c r="C65" s="118">
        <f>Telescope!B128*'FE YJH'!D70*BE!B78*'FL HE'!H71*H4RG!B77</f>
        <v>0.10937264804727152</v>
      </c>
    </row>
    <row r="66" spans="1:3" x14ac:dyDescent="0.3">
      <c r="A66" s="34">
        <v>1590</v>
      </c>
      <c r="B66" s="94">
        <f>Telescope!B129*'FE YJH'!D71*BE!B79*'FL HA'!H72*H4RG!B78</f>
        <v>0.11715560615299361</v>
      </c>
      <c r="C66" s="118">
        <f>Telescope!B129*'FE YJH'!D71*BE!B79*'FL HE'!H72*H4RG!B78</f>
        <v>0.11015509541625938</v>
      </c>
    </row>
    <row r="67" spans="1:3" x14ac:dyDescent="0.3">
      <c r="A67" s="34">
        <v>1600</v>
      </c>
      <c r="B67" s="94">
        <f>Telescope!B130*'FE YJH'!D72*BE!B80*'FL HA'!H73*H4RG!B79</f>
        <v>0.11742523951549004</v>
      </c>
      <c r="C67" s="118">
        <f>Telescope!B130*'FE YJH'!D72*BE!B80*'FL HE'!H73*H4RG!B79</f>
        <v>0.11037807185009368</v>
      </c>
    </row>
    <row r="68" spans="1:3" x14ac:dyDescent="0.3">
      <c r="A68" s="34">
        <v>1610</v>
      </c>
      <c r="B68" s="94">
        <f>Telescope!B131*'FE YJH'!D73*BE!B81*'FL HA'!H74*H4RG!B80</f>
        <v>0.11721107167072392</v>
      </c>
      <c r="C68" s="118">
        <f>Telescope!B131*'FE YJH'!D73*BE!B81*'FL HE'!H74*H4RG!B80</f>
        <v>0.11016683912935683</v>
      </c>
    </row>
    <row r="69" spans="1:3" x14ac:dyDescent="0.3">
      <c r="A69" s="34">
        <v>1620</v>
      </c>
      <c r="B69" s="94">
        <f>Telescope!B132*'FE YJH'!D74*BE!B82*'FL HA'!H75*H4RG!B81</f>
        <v>0.11862373843140142</v>
      </c>
      <c r="C69" s="118">
        <f>Telescope!B132*'FE YJH'!D74*BE!B82*'FL HE'!H75*H4RG!B81</f>
        <v>0.11146486803374141</v>
      </c>
    </row>
    <row r="70" spans="1:3" x14ac:dyDescent="0.3">
      <c r="A70" s="34">
        <v>1630</v>
      </c>
      <c r="B70" s="94">
        <f>Telescope!B133*'FE YJH'!D75*BE!B83*'FL HA'!H76*H4RG!B82</f>
        <v>0.11923639193710386</v>
      </c>
      <c r="C70" s="118">
        <f>Telescope!B133*'FE YJH'!D75*BE!B83*'FL HE'!H76*H4RG!B82</f>
        <v>0.11203164882005627</v>
      </c>
    </row>
    <row r="71" spans="1:3" x14ac:dyDescent="0.3">
      <c r="A71" s="34">
        <v>1640</v>
      </c>
      <c r="B71" s="94">
        <f>Telescope!B134*'FE YJH'!D76*BE!B84*'FL HA'!H77*H4RG!B83</f>
        <v>0.11989460139089388</v>
      </c>
      <c r="C71" s="118">
        <f>Telescope!B134*'FE YJH'!D76*BE!B84*'FL HE'!H77*H4RG!B83</f>
        <v>0.11264111586538782</v>
      </c>
    </row>
    <row r="72" spans="1:3" x14ac:dyDescent="0.3">
      <c r="A72" s="34">
        <v>1650</v>
      </c>
      <c r="B72" s="94">
        <f>Telescope!B135*'FE YJH'!D77*BE!B85*'FL HA'!H78*H4RG!B84</f>
        <v>0.12026895384788309</v>
      </c>
      <c r="C72" s="118">
        <f>Telescope!B135*'FE YJH'!D77*BE!B85*'FL HE'!H78*H4RG!B84</f>
        <v>0.11298508945688326</v>
      </c>
    </row>
    <row r="73" spans="1:3" x14ac:dyDescent="0.3">
      <c r="A73" s="34">
        <v>1660</v>
      </c>
      <c r="B73" s="94">
        <f>Telescope!B136*'FE YJH'!D78*BE!B86*'FL HA'!H79*H4RG!B85</f>
        <v>0.12073333505063127</v>
      </c>
      <c r="C73" s="118">
        <f>Telescope!B136*'FE YJH'!D78*BE!B86*'FL HE'!H79*H4RG!B85</f>
        <v>0.11341356894757934</v>
      </c>
    </row>
    <row r="74" spans="1:3" x14ac:dyDescent="0.3">
      <c r="A74" s="34">
        <v>1670</v>
      </c>
      <c r="B74" s="94">
        <f>Telescope!B137*'FE YJH'!D79*BE!B87*'FL HA'!H80*H4RG!B86</f>
        <v>0.12082625163026059</v>
      </c>
      <c r="C74" s="118">
        <f>Telescope!B137*'FE YJH'!D79*BE!B87*'FL HE'!H80*H4RG!B86</f>
        <v>0.11351449443311437</v>
      </c>
    </row>
    <row r="75" spans="1:3" x14ac:dyDescent="0.3">
      <c r="A75" s="34">
        <v>1680</v>
      </c>
      <c r="B75" s="94">
        <f>Telescope!B138*'FE YJH'!D80*BE!B88*'FL HA'!H81*H4RG!B87</f>
        <v>0.12040996670488502</v>
      </c>
      <c r="C75" s="118">
        <f>Telescope!B138*'FE YJH'!D80*BE!B88*'FL HE'!H81*H4RG!B87</f>
        <v>0.11311692964513979</v>
      </c>
    </row>
    <row r="76" spans="1:3" x14ac:dyDescent="0.3">
      <c r="A76" s="34">
        <v>1690</v>
      </c>
      <c r="B76" s="94">
        <f>Telescope!B139*'FE YJH'!D81*BE!B89*'FL HA'!H82*H4RG!B88</f>
        <v>0.12151363835284099</v>
      </c>
      <c r="C76" s="118">
        <f>Telescope!B139*'FE YJH'!D81*BE!B89*'FL HE'!H82*H4RG!B88</f>
        <v>0.1141472115655843</v>
      </c>
    </row>
    <row r="77" spans="1:3" x14ac:dyDescent="0.3">
      <c r="A77" s="34">
        <v>1700</v>
      </c>
      <c r="B77" s="94">
        <f>Telescope!B140*'FE YJH'!D82*BE!B90*'FL HA'!H83*H4RG!B89</f>
        <v>0.12169863800906745</v>
      </c>
      <c r="C77" s="118">
        <f>Telescope!B140*'FE YJH'!D82*BE!B90*'FL HE'!H83*H4RG!B89</f>
        <v>0.11435774151706143</v>
      </c>
    </row>
    <row r="78" spans="1:3" x14ac:dyDescent="0.3">
      <c r="A78" s="34">
        <v>1710</v>
      </c>
      <c r="B78" s="94">
        <f>Telescope!B141*'FE YJH'!D83*BE!B91*'FL HA'!H84*H4RG!B90</f>
        <v>0.12107858937556781</v>
      </c>
      <c r="C78" s="118">
        <f>Telescope!B141*'FE YJH'!D83*BE!B91*'FL HE'!H84*H4RG!B90</f>
        <v>0.11379145205203829</v>
      </c>
    </row>
    <row r="79" spans="1:3" x14ac:dyDescent="0.3">
      <c r="A79" s="34">
        <v>1720</v>
      </c>
      <c r="B79" s="94">
        <f>Telescope!B142*'FE YJH'!D84*BE!B92*'FL HA'!H85*H4RG!B91</f>
        <v>0.11999779737944266</v>
      </c>
      <c r="C79" s="118">
        <f>Telescope!B142*'FE YJH'!D84*BE!B92*'FL HE'!H85*H4RG!B91</f>
        <v>0.11277184770649563</v>
      </c>
    </row>
    <row r="80" spans="1:3" x14ac:dyDescent="0.3">
      <c r="A80" s="34">
        <v>1730</v>
      </c>
      <c r="B80" s="94">
        <f>Telescope!B143*'FE YJH'!D85*BE!B93*'FL HA'!H86*H4RG!B92</f>
        <v>0.11815038200573606</v>
      </c>
      <c r="C80" s="118">
        <f>Telescope!B143*'FE YJH'!D85*BE!B93*'FL HE'!H86*H4RG!B92</f>
        <v>0.11107273387702733</v>
      </c>
    </row>
    <row r="81" spans="1:3" x14ac:dyDescent="0.3">
      <c r="A81" s="34">
        <v>1740</v>
      </c>
      <c r="B81" s="94">
        <f>Telescope!B144*'FE YJH'!D86*BE!B94*'FL HA'!H87*H4RG!B93</f>
        <v>0.11757255330351418</v>
      </c>
      <c r="C81" s="118">
        <f>Telescope!B144*'FE YJH'!D86*BE!B94*'FL HE'!H87*H4RG!B93</f>
        <v>0.11056769550769298</v>
      </c>
    </row>
    <row r="82" spans="1:3" x14ac:dyDescent="0.3">
      <c r="A82" s="34">
        <v>1750</v>
      </c>
      <c r="B82" s="94">
        <f>Telescope!B145*'FE YJH'!D87*BE!B95*'FL HA'!H88*H4RG!B94</f>
        <v>0.11701660853909564</v>
      </c>
      <c r="C82" s="118">
        <f>Telescope!B145*'FE YJH'!D87*BE!B95*'FL HE'!H88*H4RG!B94</f>
        <v>0.11006326616873184</v>
      </c>
    </row>
    <row r="83" spans="1:3" x14ac:dyDescent="0.3">
      <c r="A83" s="34">
        <v>1760</v>
      </c>
      <c r="B83" s="94">
        <f>Telescope!B146*'FE YJH'!D88*BE!B96*'FL HA'!H89*H4RG!B95</f>
        <v>0.11594209918221628</v>
      </c>
      <c r="C83" s="118">
        <f>Telescope!B146*'FE YJH'!D88*BE!B96*'FL HE'!H89*H4RG!B95</f>
        <v>0.10911223614577727</v>
      </c>
    </row>
    <row r="84" spans="1:3" x14ac:dyDescent="0.3">
      <c r="A84" s="34">
        <v>1770</v>
      </c>
      <c r="B84" s="94">
        <f>Telescope!B147*'FE YJH'!D89*BE!B97*'FL HA'!H90*H4RG!B96</f>
        <v>0.11406884069037702</v>
      </c>
      <c r="C84" s="118">
        <f>Telescope!B147*'FE YJH'!D89*BE!B97*'FL HE'!H90*H4RG!B96</f>
        <v>0.10738885858960152</v>
      </c>
    </row>
    <row r="85" spans="1:3" x14ac:dyDescent="0.3">
      <c r="A85" s="34">
        <v>1780</v>
      </c>
      <c r="B85" s="94">
        <f>Telescope!B148*'FE YJH'!D90*BE!B98*'FL HA'!H91*H4RG!B97</f>
        <v>0.11197546374183846</v>
      </c>
      <c r="C85" s="118">
        <f>Telescope!B148*'FE YJH'!D90*BE!B98*'FL HE'!H91*H4RG!B97</f>
        <v>0.10545689210258144</v>
      </c>
    </row>
    <row r="86" spans="1:3" x14ac:dyDescent="0.3">
      <c r="A86" s="34">
        <v>1790</v>
      </c>
      <c r="B86" s="94">
        <f>Telescope!B149*'FE YJH'!D91*BE!B99*'FL HA'!H92*H4RG!B98</f>
        <v>0.1094481557350684</v>
      </c>
      <c r="C86" s="118">
        <f>Telescope!B149*'FE YJH'!D91*BE!B99*'FL HE'!H92*H4RG!B98</f>
        <v>0.10313534246677783</v>
      </c>
    </row>
    <row r="87" spans="1:3" x14ac:dyDescent="0.3">
      <c r="A87" s="34">
        <v>1800</v>
      </c>
      <c r="B87" s="94">
        <f>Telescope!B150*'FE YJH'!D92*BE!B100*'FL HA'!H93*H4RG!B99</f>
        <v>0.10590173860863927</v>
      </c>
      <c r="C87" s="118">
        <f>Telescope!B150*'FE YJH'!D92*BE!B100*'FL HE'!H93*H4RG!B99</f>
        <v>9.9850210688145591E-2</v>
      </c>
    </row>
  </sheetData>
  <mergeCells count="2">
    <mergeCell ref="A1:Q1"/>
    <mergeCell ref="A2:Q2"/>
  </mergeCells>
  <pageMargins left="0.75" right="0.75" top="1" bottom="1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7"/>
  <sheetViews>
    <sheetView topLeftCell="D16" zoomScale="75" zoomScaleNormal="75" workbookViewId="0"/>
  </sheetViews>
  <sheetFormatPr defaultColWidth="11.19921875" defaultRowHeight="15.6" x14ac:dyDescent="0.3"/>
  <cols>
    <col min="1" max="1" width="10.69921875" customWidth="1"/>
    <col min="2" max="2" width="12.69921875" customWidth="1"/>
  </cols>
  <sheetData>
    <row r="1" spans="1:17" ht="19.8" x14ac:dyDescent="0.4">
      <c r="A1" s="10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3" spans="1:17" x14ac:dyDescent="0.3">
      <c r="D3" s="43"/>
    </row>
    <row r="4" spans="1:17" x14ac:dyDescent="0.3">
      <c r="A4" s="42" t="s">
        <v>20</v>
      </c>
      <c r="B4" s="42" t="s">
        <v>46</v>
      </c>
    </row>
    <row r="5" spans="1:17" x14ac:dyDescent="0.3">
      <c r="A5" s="62">
        <v>381</v>
      </c>
      <c r="B5" s="43">
        <v>0.71479999999999999</v>
      </c>
    </row>
    <row r="6" spans="1:17" x14ac:dyDescent="0.3">
      <c r="A6" s="62">
        <v>391</v>
      </c>
      <c r="B6" s="43">
        <v>0.74070000000000003</v>
      </c>
    </row>
    <row r="7" spans="1:17" x14ac:dyDescent="0.3">
      <c r="A7" s="62">
        <v>401</v>
      </c>
      <c r="B7" s="43">
        <v>0.76319999999999999</v>
      </c>
    </row>
    <row r="8" spans="1:17" x14ac:dyDescent="0.3">
      <c r="A8" s="62">
        <v>411</v>
      </c>
      <c r="B8" s="43">
        <v>0.78349999999999997</v>
      </c>
    </row>
    <row r="9" spans="1:17" x14ac:dyDescent="0.3">
      <c r="A9" s="62">
        <v>421</v>
      </c>
      <c r="B9" s="43">
        <v>0.80169999999999997</v>
      </c>
    </row>
    <row r="10" spans="1:17" x14ac:dyDescent="0.3">
      <c r="A10" s="62">
        <v>431</v>
      </c>
      <c r="B10" s="43">
        <v>0.81810000000000005</v>
      </c>
    </row>
    <row r="11" spans="1:17" x14ac:dyDescent="0.3">
      <c r="A11" s="62">
        <v>441</v>
      </c>
      <c r="B11" s="43">
        <v>0.83230000000000004</v>
      </c>
    </row>
    <row r="12" spans="1:17" x14ac:dyDescent="0.3">
      <c r="A12" s="62">
        <v>451</v>
      </c>
      <c r="B12" s="43">
        <v>0.84570000000000001</v>
      </c>
    </row>
    <row r="13" spans="1:17" x14ac:dyDescent="0.3">
      <c r="A13" s="62">
        <v>461</v>
      </c>
      <c r="B13" s="43">
        <v>0.85660000000000003</v>
      </c>
    </row>
    <row r="14" spans="1:17" x14ac:dyDescent="0.3">
      <c r="A14" s="62">
        <v>471</v>
      </c>
      <c r="B14" s="43">
        <v>0.86639999999999995</v>
      </c>
    </row>
    <row r="15" spans="1:17" x14ac:dyDescent="0.3">
      <c r="A15" s="62">
        <v>481</v>
      </c>
      <c r="B15" s="43">
        <v>0.87309999999999999</v>
      </c>
    </row>
    <row r="16" spans="1:17" x14ac:dyDescent="0.3">
      <c r="A16" s="62">
        <v>491</v>
      </c>
      <c r="B16" s="43">
        <v>0.88319999999999999</v>
      </c>
    </row>
    <row r="17" spans="1:2" x14ac:dyDescent="0.3">
      <c r="A17" s="62">
        <v>501</v>
      </c>
      <c r="B17" s="43">
        <v>0.88759999999999994</v>
      </c>
    </row>
    <row r="18" spans="1:2" x14ac:dyDescent="0.3">
      <c r="A18" s="62">
        <v>511</v>
      </c>
      <c r="B18" s="43">
        <v>0.89329999999999998</v>
      </c>
    </row>
    <row r="19" spans="1:2" x14ac:dyDescent="0.3">
      <c r="A19" s="62">
        <v>521</v>
      </c>
      <c r="B19" s="43">
        <v>0.89739999999999998</v>
      </c>
    </row>
    <row r="20" spans="1:2" x14ac:dyDescent="0.3">
      <c r="A20" s="62">
        <v>531</v>
      </c>
      <c r="B20" s="43">
        <v>0.89610000000000001</v>
      </c>
    </row>
    <row r="21" spans="1:2" x14ac:dyDescent="0.3">
      <c r="A21" s="62">
        <v>541</v>
      </c>
      <c r="B21" s="43">
        <v>0.89939999999999998</v>
      </c>
    </row>
    <row r="22" spans="1:2" x14ac:dyDescent="0.3">
      <c r="A22" s="62">
        <v>551</v>
      </c>
      <c r="B22" s="43">
        <v>0.90159999999999996</v>
      </c>
    </row>
    <row r="23" spans="1:2" x14ac:dyDescent="0.3">
      <c r="A23" s="62">
        <v>561</v>
      </c>
      <c r="B23" s="43">
        <v>0.90090000000000003</v>
      </c>
    </row>
    <row r="24" spans="1:2" x14ac:dyDescent="0.3">
      <c r="A24" s="62">
        <v>571</v>
      </c>
      <c r="B24" s="43">
        <v>0.89590000000000003</v>
      </c>
    </row>
    <row r="25" spans="1:2" x14ac:dyDescent="0.3">
      <c r="A25" s="62">
        <v>581</v>
      </c>
      <c r="B25" s="43">
        <v>0.90169999999999995</v>
      </c>
    </row>
    <row r="26" spans="1:2" x14ac:dyDescent="0.3">
      <c r="A26" s="62">
        <v>591</v>
      </c>
      <c r="B26" s="43">
        <v>0.89380000000000004</v>
      </c>
    </row>
    <row r="27" spans="1:2" x14ac:dyDescent="0.3">
      <c r="A27" s="62">
        <v>601</v>
      </c>
      <c r="B27" s="43">
        <v>0.90580000000000005</v>
      </c>
    </row>
    <row r="28" spans="1:2" x14ac:dyDescent="0.3">
      <c r="A28" s="62">
        <v>611</v>
      </c>
      <c r="B28" s="43">
        <v>0.91459999999999997</v>
      </c>
    </row>
    <row r="29" spans="1:2" x14ac:dyDescent="0.3">
      <c r="A29" s="62">
        <v>621</v>
      </c>
      <c r="B29" s="43">
        <v>0.92120000000000002</v>
      </c>
    </row>
    <row r="30" spans="1:2" x14ac:dyDescent="0.3">
      <c r="A30" s="62">
        <v>631</v>
      </c>
      <c r="B30" s="43">
        <v>0.92230000000000001</v>
      </c>
    </row>
    <row r="31" spans="1:2" x14ac:dyDescent="0.3">
      <c r="A31" s="62">
        <v>641</v>
      </c>
      <c r="B31" s="43">
        <v>0.93620000000000003</v>
      </c>
    </row>
    <row r="32" spans="1:2" x14ac:dyDescent="0.3">
      <c r="A32" s="62">
        <v>651</v>
      </c>
      <c r="B32" s="43">
        <v>0.94299999999999995</v>
      </c>
    </row>
    <row r="33" spans="1:2" x14ac:dyDescent="0.3">
      <c r="A33" s="62">
        <v>661</v>
      </c>
      <c r="B33" s="43">
        <v>0.94840000000000002</v>
      </c>
    </row>
    <row r="34" spans="1:2" x14ac:dyDescent="0.3">
      <c r="A34" s="62">
        <v>671</v>
      </c>
      <c r="B34" s="43">
        <v>0.95409999999999995</v>
      </c>
    </row>
    <row r="35" spans="1:2" x14ac:dyDescent="0.3">
      <c r="A35" s="62">
        <v>681</v>
      </c>
      <c r="B35" s="43">
        <v>0.95850000000000002</v>
      </c>
    </row>
    <row r="36" spans="1:2" x14ac:dyDescent="0.3">
      <c r="A36" s="62">
        <v>691</v>
      </c>
      <c r="B36" s="43">
        <v>0.95540000000000003</v>
      </c>
    </row>
    <row r="37" spans="1:2" x14ac:dyDescent="0.3">
      <c r="A37" s="62">
        <v>701</v>
      </c>
      <c r="B37" s="43">
        <v>0.95399999999999996</v>
      </c>
    </row>
    <row r="38" spans="1:2" x14ac:dyDescent="0.3">
      <c r="A38" s="62">
        <v>711</v>
      </c>
      <c r="B38" s="43">
        <v>0.96530000000000005</v>
      </c>
    </row>
    <row r="39" spans="1:2" x14ac:dyDescent="0.3">
      <c r="A39" s="62">
        <v>721</v>
      </c>
      <c r="B39" s="43">
        <v>0.9496</v>
      </c>
    </row>
    <row r="40" spans="1:2" x14ac:dyDescent="0.3">
      <c r="A40" s="62">
        <v>731</v>
      </c>
      <c r="B40" s="43">
        <v>0.95389999999999997</v>
      </c>
    </row>
    <row r="41" spans="1:2" x14ac:dyDescent="0.3">
      <c r="A41" s="62">
        <v>741</v>
      </c>
      <c r="B41" s="43">
        <v>0.97409999999999997</v>
      </c>
    </row>
    <row r="42" spans="1:2" x14ac:dyDescent="0.3">
      <c r="A42" s="62">
        <v>751</v>
      </c>
      <c r="B42" s="43">
        <v>0.97619999999999996</v>
      </c>
    </row>
    <row r="43" spans="1:2" x14ac:dyDescent="0.3">
      <c r="A43" s="62">
        <v>761</v>
      </c>
      <c r="B43" s="43">
        <v>0.61650000000000005</v>
      </c>
    </row>
    <row r="44" spans="1:2" x14ac:dyDescent="0.3">
      <c r="A44" s="62">
        <v>771</v>
      </c>
      <c r="B44" s="43">
        <v>0.97770000000000001</v>
      </c>
    </row>
    <row r="45" spans="1:2" x14ac:dyDescent="0.3">
      <c r="A45" s="62">
        <v>781</v>
      </c>
      <c r="B45" s="43">
        <v>0.97970000000000002</v>
      </c>
    </row>
    <row r="46" spans="1:2" x14ac:dyDescent="0.3">
      <c r="A46" s="62">
        <v>791</v>
      </c>
      <c r="B46" s="43">
        <v>0.9798</v>
      </c>
    </row>
    <row r="47" spans="1:2" x14ac:dyDescent="0.3">
      <c r="A47" s="62">
        <v>801</v>
      </c>
      <c r="B47" s="43">
        <v>0.98209999999999997</v>
      </c>
    </row>
    <row r="48" spans="1:2" x14ac:dyDescent="0.3">
      <c r="A48" s="62">
        <v>811</v>
      </c>
      <c r="B48" s="43">
        <v>0.97650000000000003</v>
      </c>
    </row>
    <row r="49" spans="1:2" x14ac:dyDescent="0.3">
      <c r="A49" s="62">
        <v>821</v>
      </c>
      <c r="B49" s="43">
        <v>0.96819999999999995</v>
      </c>
    </row>
    <row r="50" spans="1:2" x14ac:dyDescent="0.3">
      <c r="A50" s="62">
        <v>831</v>
      </c>
      <c r="B50" s="43">
        <v>0.9758</v>
      </c>
    </row>
    <row r="51" spans="1:2" x14ac:dyDescent="0.3">
      <c r="A51" s="62">
        <v>841</v>
      </c>
      <c r="B51" s="43">
        <v>0.98340000000000005</v>
      </c>
    </row>
    <row r="52" spans="1:2" x14ac:dyDescent="0.3">
      <c r="A52" s="62">
        <v>851</v>
      </c>
      <c r="B52" s="43">
        <v>0.98550000000000004</v>
      </c>
    </row>
    <row r="53" spans="1:2" x14ac:dyDescent="0.3">
      <c r="A53" s="62">
        <v>861</v>
      </c>
      <c r="B53" s="43">
        <v>0.98640000000000005</v>
      </c>
    </row>
    <row r="54" spans="1:2" x14ac:dyDescent="0.3">
      <c r="A54" s="62">
        <v>871</v>
      </c>
      <c r="B54" s="43">
        <v>0.98780000000000001</v>
      </c>
    </row>
    <row r="55" spans="1:2" x14ac:dyDescent="0.3">
      <c r="A55" s="62">
        <v>881</v>
      </c>
      <c r="B55" s="43">
        <v>0.98860000000000003</v>
      </c>
    </row>
    <row r="56" spans="1:2" x14ac:dyDescent="0.3">
      <c r="A56" s="62">
        <v>891</v>
      </c>
      <c r="B56" s="43">
        <v>0.98880000000000001</v>
      </c>
    </row>
    <row r="57" spans="1:2" x14ac:dyDescent="0.3">
      <c r="A57" s="62">
        <v>901</v>
      </c>
      <c r="B57" s="43">
        <v>0.97560000000000002</v>
      </c>
    </row>
    <row r="58" spans="1:2" x14ac:dyDescent="0.3">
      <c r="A58" s="62">
        <v>911</v>
      </c>
      <c r="B58" s="43">
        <v>0.98109999999999997</v>
      </c>
    </row>
    <row r="59" spans="1:2" x14ac:dyDescent="0.3">
      <c r="A59" s="62">
        <v>921</v>
      </c>
      <c r="B59" s="43">
        <v>0.98029999999999995</v>
      </c>
    </row>
    <row r="60" spans="1:2" x14ac:dyDescent="0.3">
      <c r="A60" s="62">
        <v>931</v>
      </c>
      <c r="B60" s="43">
        <v>0.65649999999999997</v>
      </c>
    </row>
    <row r="61" spans="1:2" x14ac:dyDescent="0.3">
      <c r="A61" s="62">
        <v>941</v>
      </c>
      <c r="B61" s="43">
        <v>0.42</v>
      </c>
    </row>
    <row r="62" spans="1:2" x14ac:dyDescent="0.3">
      <c r="A62" s="62">
        <v>951</v>
      </c>
      <c r="B62" s="43">
        <v>0.94230000000000003</v>
      </c>
    </row>
    <row r="63" spans="1:2" x14ac:dyDescent="0.3">
      <c r="A63" s="62">
        <v>961</v>
      </c>
      <c r="B63" s="43">
        <v>5.3830000000000003E-2</v>
      </c>
    </row>
    <row r="64" spans="1:2" x14ac:dyDescent="0.3">
      <c r="A64" s="62">
        <v>971</v>
      </c>
      <c r="B64" s="43">
        <v>0.98299999999999998</v>
      </c>
    </row>
    <row r="65" spans="1:2" x14ac:dyDescent="0.3">
      <c r="A65" s="62">
        <v>981</v>
      </c>
      <c r="B65" s="43">
        <v>0.98409999999999997</v>
      </c>
    </row>
    <row r="66" spans="1:2" x14ac:dyDescent="0.3">
      <c r="A66" s="62">
        <v>991</v>
      </c>
      <c r="B66" s="43">
        <v>0.98919999999999997</v>
      </c>
    </row>
    <row r="67" spans="1:2" x14ac:dyDescent="0.3">
      <c r="A67" s="62">
        <v>1001</v>
      </c>
      <c r="B67" s="43">
        <v>0.99180000000000001</v>
      </c>
    </row>
    <row r="68" spans="1:2" x14ac:dyDescent="0.3">
      <c r="A68" s="62">
        <v>1011</v>
      </c>
      <c r="B68" s="43">
        <v>0.99239999999999995</v>
      </c>
    </row>
    <row r="69" spans="1:2" x14ac:dyDescent="0.3">
      <c r="A69" s="62">
        <v>1021</v>
      </c>
      <c r="B69" s="43">
        <v>0.98219999999999996</v>
      </c>
    </row>
    <row r="70" spans="1:2" x14ac:dyDescent="0.3">
      <c r="A70" s="62">
        <v>1031</v>
      </c>
      <c r="B70" s="43">
        <v>0.99370000000000003</v>
      </c>
    </row>
    <row r="71" spans="1:2" x14ac:dyDescent="0.3">
      <c r="A71" s="62">
        <v>1041</v>
      </c>
      <c r="B71" s="43">
        <v>0.99339999999999995</v>
      </c>
    </row>
    <row r="72" spans="1:2" x14ac:dyDescent="0.3">
      <c r="A72" s="62">
        <v>1051</v>
      </c>
      <c r="B72" s="43">
        <v>0.99199999999999999</v>
      </c>
    </row>
    <row r="73" spans="1:2" x14ac:dyDescent="0.3">
      <c r="A73" s="62">
        <v>1061</v>
      </c>
      <c r="B73" s="43">
        <v>0.98619999999999997</v>
      </c>
    </row>
    <row r="74" spans="1:2" x14ac:dyDescent="0.3">
      <c r="A74" s="62">
        <v>1071</v>
      </c>
      <c r="B74" s="43">
        <v>0.98939999999999995</v>
      </c>
    </row>
    <row r="75" spans="1:2" x14ac:dyDescent="0.3">
      <c r="A75" s="62">
        <v>1081</v>
      </c>
      <c r="B75" s="43">
        <v>0.99019999999999997</v>
      </c>
    </row>
    <row r="76" spans="1:2" x14ac:dyDescent="0.3">
      <c r="A76" s="62">
        <v>1091</v>
      </c>
      <c r="B76" s="43">
        <v>0.99380000000000002</v>
      </c>
    </row>
    <row r="77" spans="1:2" x14ac:dyDescent="0.3">
      <c r="A77" s="62">
        <v>1101</v>
      </c>
      <c r="B77" s="43">
        <v>0.98629999999999995</v>
      </c>
    </row>
    <row r="78" spans="1:2" x14ac:dyDescent="0.3">
      <c r="A78" s="62">
        <v>1111</v>
      </c>
      <c r="B78" s="43">
        <v>0.9</v>
      </c>
    </row>
    <row r="79" spans="1:2" x14ac:dyDescent="0.3">
      <c r="A79" s="62">
        <v>1121</v>
      </c>
      <c r="B79" s="43">
        <v>0.22650000000000001</v>
      </c>
    </row>
    <row r="80" spans="1:2" x14ac:dyDescent="0.3">
      <c r="A80" s="62">
        <v>1131</v>
      </c>
      <c r="B80" s="43">
        <v>0.91269999999999996</v>
      </c>
    </row>
    <row r="81" spans="1:2" x14ac:dyDescent="0.3">
      <c r="A81" s="62">
        <v>1141</v>
      </c>
      <c r="B81" s="43">
        <v>0.83940000000000003</v>
      </c>
    </row>
    <row r="82" spans="1:2" x14ac:dyDescent="0.3">
      <c r="A82" s="62">
        <v>1151</v>
      </c>
      <c r="B82" s="43">
        <v>2.6360000000000001E-13</v>
      </c>
    </row>
    <row r="83" spans="1:2" x14ac:dyDescent="0.3">
      <c r="A83" s="62">
        <v>1161</v>
      </c>
      <c r="B83" s="43">
        <v>0.95720000000000005</v>
      </c>
    </row>
    <row r="84" spans="1:2" x14ac:dyDescent="0.3">
      <c r="A84" s="62">
        <v>1171</v>
      </c>
      <c r="B84" s="43">
        <v>0.92900000000000005</v>
      </c>
    </row>
    <row r="85" spans="1:2" x14ac:dyDescent="0.3">
      <c r="A85" s="62">
        <v>1181</v>
      </c>
      <c r="B85" s="43">
        <v>0.72150000000000003</v>
      </c>
    </row>
    <row r="86" spans="1:2" x14ac:dyDescent="0.3">
      <c r="A86" s="62">
        <v>1191</v>
      </c>
      <c r="B86" s="43">
        <v>0.77680000000000005</v>
      </c>
    </row>
    <row r="87" spans="1:2" x14ac:dyDescent="0.3">
      <c r="A87" s="62">
        <v>1201</v>
      </c>
      <c r="B87" s="43">
        <v>0.79490000000000005</v>
      </c>
    </row>
    <row r="88" spans="1:2" x14ac:dyDescent="0.3">
      <c r="A88" s="62">
        <v>1211</v>
      </c>
      <c r="B88" s="43">
        <v>0.78600000000000003</v>
      </c>
    </row>
    <row r="89" spans="1:2" x14ac:dyDescent="0.3">
      <c r="A89" s="62">
        <v>1221</v>
      </c>
      <c r="B89" s="43">
        <v>0.98850000000000005</v>
      </c>
    </row>
    <row r="90" spans="1:2" x14ac:dyDescent="0.3">
      <c r="A90" s="62">
        <v>1231</v>
      </c>
      <c r="B90" s="43">
        <v>0.99219999999999997</v>
      </c>
    </row>
    <row r="91" spans="1:2" x14ac:dyDescent="0.3">
      <c r="A91" s="62">
        <v>1241</v>
      </c>
      <c r="B91" s="43">
        <v>0.99080000000000001</v>
      </c>
    </row>
    <row r="92" spans="1:2" x14ac:dyDescent="0.3">
      <c r="A92" s="62">
        <v>1251</v>
      </c>
      <c r="B92" s="43">
        <v>0.98509999999999998</v>
      </c>
    </row>
    <row r="93" spans="1:2" x14ac:dyDescent="0.3">
      <c r="A93" s="62">
        <v>1261</v>
      </c>
      <c r="B93" s="43">
        <v>0.96489999999999998</v>
      </c>
    </row>
    <row r="94" spans="1:2" x14ac:dyDescent="0.3">
      <c r="A94" s="62">
        <v>1271</v>
      </c>
      <c r="B94" s="43">
        <v>0.95499999999999996</v>
      </c>
    </row>
    <row r="95" spans="1:2" x14ac:dyDescent="0.3">
      <c r="A95" s="62">
        <v>1281</v>
      </c>
      <c r="B95" s="43">
        <v>0.98780000000000001</v>
      </c>
    </row>
    <row r="96" spans="1:2" x14ac:dyDescent="0.3">
      <c r="A96" s="62">
        <v>1291</v>
      </c>
      <c r="B96" s="43">
        <v>0.99339999999999995</v>
      </c>
    </row>
    <row r="97" spans="1:2" x14ac:dyDescent="0.3">
      <c r="A97" s="62">
        <v>1301</v>
      </c>
      <c r="B97" s="43">
        <v>0.97350000000000003</v>
      </c>
    </row>
    <row r="98" spans="1:2" x14ac:dyDescent="0.3">
      <c r="A98" s="62">
        <v>1311</v>
      </c>
      <c r="B98" s="43">
        <v>0.99099999999999999</v>
      </c>
    </row>
    <row r="99" spans="1:2" x14ac:dyDescent="0.3">
      <c r="A99" s="62">
        <v>1321</v>
      </c>
      <c r="B99" s="43">
        <v>0.7823</v>
      </c>
    </row>
    <row r="100" spans="1:2" x14ac:dyDescent="0.3">
      <c r="A100" s="62">
        <v>1331</v>
      </c>
      <c r="B100" s="43">
        <v>0.17199999999999999</v>
      </c>
    </row>
    <row r="101" spans="1:2" x14ac:dyDescent="0.3">
      <c r="A101" s="62">
        <v>1341</v>
      </c>
      <c r="B101" s="43">
        <v>0.14510000000000001</v>
      </c>
    </row>
    <row r="102" spans="1:2" x14ac:dyDescent="0.3">
      <c r="A102" s="62">
        <v>1351</v>
      </c>
      <c r="B102" s="43">
        <v>0.15509999999999999</v>
      </c>
    </row>
    <row r="103" spans="1:2" x14ac:dyDescent="0.3">
      <c r="A103" s="62">
        <v>1361</v>
      </c>
      <c r="B103" s="43">
        <v>4.4539999999999998E-4</v>
      </c>
    </row>
    <row r="104" spans="1:2" x14ac:dyDescent="0.3">
      <c r="A104" s="62">
        <v>1371</v>
      </c>
      <c r="B104" s="43">
        <v>5.2080000000000003E-5</v>
      </c>
    </row>
    <row r="105" spans="1:2" x14ac:dyDescent="0.3">
      <c r="A105" s="62">
        <v>1381</v>
      </c>
      <c r="B105" s="43">
        <v>8.7349999999999997E-3</v>
      </c>
    </row>
    <row r="106" spans="1:2" x14ac:dyDescent="0.3">
      <c r="A106" s="62">
        <v>1391</v>
      </c>
      <c r="B106" s="43">
        <v>0.25430000000000003</v>
      </c>
    </row>
    <row r="107" spans="1:2" x14ac:dyDescent="0.3">
      <c r="A107" s="62">
        <v>1401</v>
      </c>
      <c r="B107" s="43">
        <v>1.0190000000000001E-8</v>
      </c>
    </row>
    <row r="108" spans="1:2" x14ac:dyDescent="0.3">
      <c r="A108" s="62">
        <v>1411</v>
      </c>
      <c r="B108" s="43">
        <v>1.2120000000000001E-2</v>
      </c>
    </row>
    <row r="109" spans="1:2" x14ac:dyDescent="0.3">
      <c r="A109" s="62">
        <v>1421</v>
      </c>
      <c r="B109" s="43">
        <v>0.56230000000000002</v>
      </c>
    </row>
    <row r="110" spans="1:2" x14ac:dyDescent="0.3">
      <c r="A110" s="62">
        <v>1431</v>
      </c>
      <c r="B110" s="43">
        <v>0.32079999999999997</v>
      </c>
    </row>
    <row r="111" spans="1:2" x14ac:dyDescent="0.3">
      <c r="A111" s="62">
        <v>1441</v>
      </c>
      <c r="B111" s="43">
        <v>6.8269999999999997E-3</v>
      </c>
    </row>
    <row r="112" spans="1:2" x14ac:dyDescent="0.3">
      <c r="A112" s="62">
        <v>1451</v>
      </c>
      <c r="B112" s="43">
        <v>0.59250000000000003</v>
      </c>
    </row>
    <row r="113" spans="1:2" x14ac:dyDescent="0.3">
      <c r="A113" s="62">
        <v>1461</v>
      </c>
      <c r="B113" s="43">
        <v>0.58489999999999998</v>
      </c>
    </row>
    <row r="114" spans="1:2" x14ac:dyDescent="0.3">
      <c r="A114" s="62">
        <v>1471</v>
      </c>
      <c r="B114" s="43">
        <v>0.62829999999999997</v>
      </c>
    </row>
    <row r="115" spans="1:2" x14ac:dyDescent="0.3">
      <c r="A115" s="62">
        <v>1481</v>
      </c>
      <c r="B115" s="43">
        <v>0.85560000000000003</v>
      </c>
    </row>
    <row r="116" spans="1:2" x14ac:dyDescent="0.3">
      <c r="A116" s="62">
        <v>1491</v>
      </c>
      <c r="B116" s="43">
        <v>3.8580000000000002E-6</v>
      </c>
    </row>
    <row r="117" spans="1:2" x14ac:dyDescent="0.3">
      <c r="A117" s="62">
        <v>1501</v>
      </c>
      <c r="B117" s="43">
        <v>0.97850000000000004</v>
      </c>
    </row>
    <row r="118" spans="1:2" x14ac:dyDescent="0.3">
      <c r="A118" s="62">
        <v>1511</v>
      </c>
      <c r="B118" s="43">
        <v>0.99180000000000001</v>
      </c>
    </row>
    <row r="119" spans="1:2" x14ac:dyDescent="0.3">
      <c r="A119" s="62">
        <v>1521</v>
      </c>
      <c r="B119" s="43">
        <v>0.99509999999999998</v>
      </c>
    </row>
    <row r="120" spans="1:2" x14ac:dyDescent="0.3">
      <c r="A120" s="62">
        <v>1531</v>
      </c>
      <c r="B120" s="43">
        <v>0.9617</v>
      </c>
    </row>
    <row r="121" spans="1:2" x14ac:dyDescent="0.3">
      <c r="A121" s="62">
        <v>1541</v>
      </c>
      <c r="B121" s="43">
        <v>0.99780000000000002</v>
      </c>
    </row>
    <row r="122" spans="1:2" x14ac:dyDescent="0.3">
      <c r="A122" s="62">
        <v>1551</v>
      </c>
      <c r="B122" s="43">
        <v>0.99250000000000005</v>
      </c>
    </row>
    <row r="123" spans="1:2" x14ac:dyDescent="0.3">
      <c r="A123" s="62">
        <v>1561</v>
      </c>
      <c r="B123" s="43">
        <v>0.99860000000000004</v>
      </c>
    </row>
    <row r="124" spans="1:2" x14ac:dyDescent="0.3">
      <c r="A124" s="62">
        <v>1571</v>
      </c>
      <c r="B124" s="43">
        <v>0.91349999999999998</v>
      </c>
    </row>
    <row r="125" spans="1:2" x14ac:dyDescent="0.3">
      <c r="A125" s="62">
        <v>1581</v>
      </c>
      <c r="B125" s="43">
        <v>0.97940000000000005</v>
      </c>
    </row>
    <row r="126" spans="1:2" x14ac:dyDescent="0.3">
      <c r="A126" s="62">
        <v>1591</v>
      </c>
      <c r="B126" s="43">
        <v>0.99870000000000003</v>
      </c>
    </row>
    <row r="127" spans="1:2" x14ac:dyDescent="0.3">
      <c r="A127" s="62">
        <v>1601</v>
      </c>
      <c r="B127" s="43">
        <v>0.99199999999999999</v>
      </c>
    </row>
    <row r="128" spans="1:2" x14ac:dyDescent="0.3">
      <c r="A128" s="62">
        <v>1611</v>
      </c>
      <c r="B128" s="43">
        <v>0.99070000000000003</v>
      </c>
    </row>
    <row r="129" spans="1:2" x14ac:dyDescent="0.3">
      <c r="A129" s="62">
        <v>1621</v>
      </c>
      <c r="B129" s="43">
        <v>0.99809999999999999</v>
      </c>
    </row>
    <row r="130" spans="1:2" x14ac:dyDescent="0.3">
      <c r="A130" s="62">
        <v>1631</v>
      </c>
      <c r="B130" s="43">
        <v>0.99839999999999995</v>
      </c>
    </row>
    <row r="131" spans="1:2" x14ac:dyDescent="0.3">
      <c r="A131" s="62">
        <v>1641</v>
      </c>
      <c r="B131" s="43">
        <v>0.99780000000000002</v>
      </c>
    </row>
    <row r="132" spans="1:2" x14ac:dyDescent="0.3">
      <c r="A132" s="62">
        <v>1651</v>
      </c>
      <c r="B132" s="43">
        <v>0.99729999999999996</v>
      </c>
    </row>
    <row r="133" spans="1:2" x14ac:dyDescent="0.3">
      <c r="A133" s="62">
        <v>1661</v>
      </c>
      <c r="B133" s="43">
        <v>0.99160000000000004</v>
      </c>
    </row>
    <row r="134" spans="1:2" x14ac:dyDescent="0.3">
      <c r="A134" s="62">
        <v>1671</v>
      </c>
      <c r="B134" s="43">
        <v>0.99729999999999996</v>
      </c>
    </row>
    <row r="135" spans="1:2" x14ac:dyDescent="0.3">
      <c r="A135" s="62">
        <v>1681</v>
      </c>
      <c r="B135" s="43">
        <v>0.99280000000000002</v>
      </c>
    </row>
    <row r="136" spans="1:2" x14ac:dyDescent="0.3">
      <c r="A136" s="62">
        <v>1691</v>
      </c>
      <c r="B136" s="43">
        <v>0.98650000000000004</v>
      </c>
    </row>
    <row r="137" spans="1:2" x14ac:dyDescent="0.3">
      <c r="A137" s="62">
        <v>1701</v>
      </c>
      <c r="B137" s="43">
        <v>0.99670000000000003</v>
      </c>
    </row>
    <row r="138" spans="1:2" x14ac:dyDescent="0.3">
      <c r="A138" s="62">
        <v>1711</v>
      </c>
      <c r="B138" s="43">
        <v>0.99450000000000005</v>
      </c>
    </row>
    <row r="139" spans="1:2" x14ac:dyDescent="0.3">
      <c r="A139" s="62">
        <v>1721</v>
      </c>
      <c r="B139" s="43">
        <v>0.28820000000000001</v>
      </c>
    </row>
    <row r="140" spans="1:2" x14ac:dyDescent="0.3">
      <c r="A140" s="62">
        <v>1731</v>
      </c>
      <c r="B140" s="43">
        <v>0.98699999999999999</v>
      </c>
    </row>
    <row r="141" spans="1:2" x14ac:dyDescent="0.3">
      <c r="A141" s="62">
        <v>1741</v>
      </c>
      <c r="B141" s="43">
        <v>0.93810000000000004</v>
      </c>
    </row>
    <row r="142" spans="1:2" x14ac:dyDescent="0.3">
      <c r="A142" s="62">
        <v>1751</v>
      </c>
      <c r="B142" s="43">
        <v>0.55720000000000003</v>
      </c>
    </row>
    <row r="143" spans="1:2" x14ac:dyDescent="0.3">
      <c r="A143" s="62">
        <v>1761</v>
      </c>
      <c r="B143" s="43">
        <v>0.98319999999999996</v>
      </c>
    </row>
    <row r="144" spans="1:2" x14ac:dyDescent="0.3">
      <c r="A144" s="62">
        <v>1771</v>
      </c>
      <c r="B144" s="43">
        <v>0.98370000000000002</v>
      </c>
    </row>
    <row r="145" spans="1:2" x14ac:dyDescent="0.3">
      <c r="A145" s="62">
        <v>1781</v>
      </c>
      <c r="B145" s="43">
        <v>0.69850000000000001</v>
      </c>
    </row>
    <row r="146" spans="1:2" x14ac:dyDescent="0.3">
      <c r="A146" s="62">
        <v>1791</v>
      </c>
      <c r="B146" s="43">
        <v>0.60270000000000001</v>
      </c>
    </row>
    <row r="147" spans="1:2" x14ac:dyDescent="0.3">
      <c r="A147" s="62">
        <v>1801</v>
      </c>
      <c r="B147" s="43">
        <v>0.33639999999999998</v>
      </c>
    </row>
    <row r="148" spans="1:2" x14ac:dyDescent="0.3">
      <c r="A148" s="62">
        <v>1811</v>
      </c>
      <c r="B148" s="43">
        <v>0.31169999999999998</v>
      </c>
    </row>
    <row r="149" spans="1:2" x14ac:dyDescent="0.3">
      <c r="A149" s="62">
        <v>1821</v>
      </c>
      <c r="B149" s="43">
        <v>-4.248E-18</v>
      </c>
    </row>
    <row r="150" spans="1:2" x14ac:dyDescent="0.3">
      <c r="A150" s="62">
        <v>1831</v>
      </c>
      <c r="B150" s="43">
        <v>3.2270000000000002E-6</v>
      </c>
    </row>
    <row r="151" spans="1:2" x14ac:dyDescent="0.3">
      <c r="A151" s="62">
        <v>1841</v>
      </c>
      <c r="B151" s="43">
        <v>-3.9760000000000001E-28</v>
      </c>
    </row>
    <row r="152" spans="1:2" x14ac:dyDescent="0.3">
      <c r="A152" s="62">
        <v>1851</v>
      </c>
      <c r="B152" s="43">
        <v>7.7329999999999996E-2</v>
      </c>
    </row>
    <row r="153" spans="1:2" x14ac:dyDescent="0.3">
      <c r="A153" s="62">
        <v>1861</v>
      </c>
      <c r="B153" s="43">
        <v>2.6970000000000001E-2</v>
      </c>
    </row>
    <row r="154" spans="1:2" x14ac:dyDescent="0.3">
      <c r="A154" s="62">
        <v>1871</v>
      </c>
      <c r="B154" s="43">
        <v>-1.4839999999999999E-47</v>
      </c>
    </row>
    <row r="155" spans="1:2" x14ac:dyDescent="0.3">
      <c r="A155" s="62">
        <v>1881</v>
      </c>
      <c r="B155" s="43">
        <v>8.43E-3</v>
      </c>
    </row>
    <row r="156" spans="1:2" x14ac:dyDescent="0.3">
      <c r="A156" s="62">
        <v>1891</v>
      </c>
      <c r="B156" s="43">
        <v>1.6979999999999999E-9</v>
      </c>
    </row>
    <row r="157" spans="1:2" x14ac:dyDescent="0.3">
      <c r="A157" s="62">
        <v>1901</v>
      </c>
      <c r="B157" s="43">
        <v>1.302E-2</v>
      </c>
    </row>
    <row r="158" spans="1:2" x14ac:dyDescent="0.3">
      <c r="A158" s="62">
        <v>1911</v>
      </c>
      <c r="B158" s="43">
        <v>2.7169999999999999E-13</v>
      </c>
    </row>
    <row r="159" spans="1:2" x14ac:dyDescent="0.3">
      <c r="A159" s="62">
        <v>1921</v>
      </c>
      <c r="B159" s="43">
        <v>8.4080000000000005E-3</v>
      </c>
    </row>
    <row r="160" spans="1:2" x14ac:dyDescent="0.3">
      <c r="A160" s="62">
        <v>1931</v>
      </c>
      <c r="B160" s="43">
        <v>1.636E-2</v>
      </c>
    </row>
    <row r="161" spans="1:2" x14ac:dyDescent="0.3">
      <c r="A161" s="62">
        <v>1941</v>
      </c>
      <c r="B161" s="43">
        <v>4.9589999999999996E-4</v>
      </c>
    </row>
    <row r="162" spans="1:2" x14ac:dyDescent="0.3">
      <c r="A162" s="62">
        <v>1951</v>
      </c>
      <c r="B162" s="43">
        <v>0.76349999999999996</v>
      </c>
    </row>
    <row r="163" spans="1:2" x14ac:dyDescent="0.3">
      <c r="A163" s="62">
        <v>1961</v>
      </c>
      <c r="B163" s="43">
        <v>0.17299999999999999</v>
      </c>
    </row>
    <row r="164" spans="1:2" x14ac:dyDescent="0.3">
      <c r="A164" s="62">
        <v>1971</v>
      </c>
      <c r="B164" s="43">
        <v>3.4759999999999999E-3</v>
      </c>
    </row>
    <row r="165" spans="1:2" x14ac:dyDescent="0.3">
      <c r="A165" s="62">
        <v>1981</v>
      </c>
      <c r="B165" s="43">
        <v>0.76249999999999996</v>
      </c>
    </row>
    <row r="166" spans="1:2" x14ac:dyDescent="0.3">
      <c r="A166" s="62">
        <v>1991</v>
      </c>
      <c r="B166" s="43">
        <v>0.97729999999999995</v>
      </c>
    </row>
    <row r="167" spans="1:2" x14ac:dyDescent="0.3">
      <c r="A167" s="62">
        <v>2001</v>
      </c>
      <c r="B167" s="43">
        <v>1.4289999999999999E-9</v>
      </c>
    </row>
    <row r="168" spans="1:2" x14ac:dyDescent="0.3">
      <c r="A168" s="62">
        <v>2011</v>
      </c>
      <c r="B168" s="43">
        <v>1.756E-3</v>
      </c>
    </row>
    <row r="169" spans="1:2" x14ac:dyDescent="0.3">
      <c r="A169" s="62">
        <v>2021</v>
      </c>
      <c r="B169" s="43">
        <v>0.51749999999999996</v>
      </c>
    </row>
    <row r="170" spans="1:2" x14ac:dyDescent="0.3">
      <c r="A170" s="62">
        <v>2031</v>
      </c>
      <c r="B170" s="43">
        <v>0.9849</v>
      </c>
    </row>
    <row r="171" spans="1:2" x14ac:dyDescent="0.3">
      <c r="A171" s="62">
        <v>2041</v>
      </c>
      <c r="B171" s="43">
        <v>0.86119999999999997</v>
      </c>
    </row>
    <row r="172" spans="1:2" x14ac:dyDescent="0.3">
      <c r="A172" s="62">
        <v>2051</v>
      </c>
      <c r="B172" s="43">
        <v>0.48630000000000001</v>
      </c>
    </row>
    <row r="173" spans="1:2" x14ac:dyDescent="0.3">
      <c r="A173" s="62">
        <v>2061</v>
      </c>
      <c r="B173" s="43">
        <v>0.84140000000000004</v>
      </c>
    </row>
    <row r="174" spans="1:2" x14ac:dyDescent="0.3">
      <c r="A174" s="62">
        <v>2071</v>
      </c>
      <c r="B174" s="43">
        <v>0.93959999999999999</v>
      </c>
    </row>
    <row r="175" spans="1:2" x14ac:dyDescent="0.3">
      <c r="A175" s="62">
        <v>2081</v>
      </c>
      <c r="B175" s="43">
        <v>0.98229999999999995</v>
      </c>
    </row>
    <row r="176" spans="1:2" x14ac:dyDescent="0.3">
      <c r="A176" s="62">
        <v>2091</v>
      </c>
      <c r="B176" s="43">
        <v>0.97550000000000003</v>
      </c>
    </row>
    <row r="177" spans="1:2" x14ac:dyDescent="0.3">
      <c r="A177" s="62">
        <v>2101</v>
      </c>
      <c r="B177" s="43">
        <v>0.92779999999999996</v>
      </c>
    </row>
    <row r="178" spans="1:2" x14ac:dyDescent="0.3">
      <c r="A178" s="62">
        <v>2111</v>
      </c>
      <c r="B178" s="43">
        <v>0.99009999999999998</v>
      </c>
    </row>
    <row r="179" spans="1:2" x14ac:dyDescent="0.3">
      <c r="A179" s="62">
        <v>2121</v>
      </c>
      <c r="B179" s="43">
        <v>0.996</v>
      </c>
    </row>
    <row r="180" spans="1:2" x14ac:dyDescent="0.3">
      <c r="A180" s="62">
        <v>2131</v>
      </c>
      <c r="B180" s="43">
        <v>0.99880000000000002</v>
      </c>
    </row>
    <row r="181" spans="1:2" x14ac:dyDescent="0.3">
      <c r="A181" s="62">
        <v>2141</v>
      </c>
      <c r="B181" s="43">
        <v>0.99880000000000002</v>
      </c>
    </row>
    <row r="182" spans="1:2" x14ac:dyDescent="0.3">
      <c r="A182" s="62">
        <v>2151</v>
      </c>
      <c r="B182" s="43">
        <v>0.97699999999999998</v>
      </c>
    </row>
    <row r="183" spans="1:2" x14ac:dyDescent="0.3">
      <c r="A183" s="62">
        <v>2161</v>
      </c>
      <c r="B183" s="43">
        <v>0.99560000000000004</v>
      </c>
    </row>
    <row r="184" spans="1:2" x14ac:dyDescent="0.3">
      <c r="A184" s="62">
        <v>2171</v>
      </c>
      <c r="B184" s="43">
        <v>0.998</v>
      </c>
    </row>
    <row r="185" spans="1:2" x14ac:dyDescent="0.3">
      <c r="A185" s="62">
        <v>2181</v>
      </c>
      <c r="B185" s="43">
        <v>0.99819999999999998</v>
      </c>
    </row>
    <row r="186" spans="1:2" x14ac:dyDescent="0.3">
      <c r="A186" s="62">
        <v>2191</v>
      </c>
      <c r="B186" s="43">
        <v>0.99839999999999995</v>
      </c>
    </row>
    <row r="187" spans="1:2" x14ac:dyDescent="0.3">
      <c r="A187" s="62">
        <v>2201</v>
      </c>
      <c r="B187" s="43">
        <v>0.97199999999999998</v>
      </c>
    </row>
    <row r="188" spans="1:2" x14ac:dyDescent="0.3">
      <c r="A188" s="62">
        <v>2211</v>
      </c>
      <c r="B188" s="43">
        <v>0.99590000000000001</v>
      </c>
    </row>
    <row r="189" spans="1:2" x14ac:dyDescent="0.3">
      <c r="A189" s="62">
        <v>2221</v>
      </c>
      <c r="B189" s="43">
        <v>0.85199999999999998</v>
      </c>
    </row>
    <row r="190" spans="1:2" x14ac:dyDescent="0.3">
      <c r="A190" s="62">
        <v>2231</v>
      </c>
      <c r="B190" s="43">
        <v>0.64610000000000001</v>
      </c>
    </row>
    <row r="191" spans="1:2" x14ac:dyDescent="0.3">
      <c r="A191" s="62">
        <v>2241</v>
      </c>
      <c r="B191" s="43">
        <v>0.98580000000000001</v>
      </c>
    </row>
    <row r="192" spans="1:2" x14ac:dyDescent="0.3">
      <c r="A192" s="62">
        <v>2251</v>
      </c>
      <c r="B192" s="43">
        <v>0.96030000000000004</v>
      </c>
    </row>
    <row r="193" spans="1:2" x14ac:dyDescent="0.3">
      <c r="A193" s="62">
        <v>2261</v>
      </c>
      <c r="B193" s="43">
        <v>0.96850000000000003</v>
      </c>
    </row>
    <row r="194" spans="1:2" x14ac:dyDescent="0.3">
      <c r="A194" s="62">
        <v>2271</v>
      </c>
      <c r="B194" s="43">
        <v>0.97060000000000002</v>
      </c>
    </row>
    <row r="195" spans="1:2" x14ac:dyDescent="0.3">
      <c r="A195" s="62">
        <v>2281</v>
      </c>
      <c r="B195" s="43">
        <v>0.96850000000000003</v>
      </c>
    </row>
    <row r="196" spans="1:2" x14ac:dyDescent="0.3">
      <c r="A196" s="62">
        <v>2291</v>
      </c>
      <c r="B196" s="43">
        <v>0.93149999999999999</v>
      </c>
    </row>
    <row r="197" spans="1:2" x14ac:dyDescent="0.3">
      <c r="A197" s="62">
        <v>2301</v>
      </c>
      <c r="B197" s="43">
        <v>0.9819</v>
      </c>
    </row>
    <row r="198" spans="1:2" x14ac:dyDescent="0.3">
      <c r="A198" s="62">
        <v>2311</v>
      </c>
      <c r="B198" s="43">
        <v>0.94769999999999999</v>
      </c>
    </row>
    <row r="199" spans="1:2" x14ac:dyDescent="0.3">
      <c r="A199" s="62">
        <v>2321</v>
      </c>
      <c r="B199" s="43">
        <v>0.96789999999999998</v>
      </c>
    </row>
    <row r="200" spans="1:2" x14ac:dyDescent="0.3">
      <c r="A200" s="62">
        <v>2331</v>
      </c>
      <c r="B200" s="43">
        <v>0.75700000000000001</v>
      </c>
    </row>
    <row r="201" spans="1:2" x14ac:dyDescent="0.3">
      <c r="A201" s="62">
        <v>2341</v>
      </c>
      <c r="B201" s="43">
        <v>0.95289999999999997</v>
      </c>
    </row>
    <row r="202" spans="1:2" x14ac:dyDescent="0.3">
      <c r="A202" s="62">
        <v>2351</v>
      </c>
      <c r="B202" s="43">
        <v>3.3700000000000001E-2</v>
      </c>
    </row>
    <row r="203" spans="1:2" x14ac:dyDescent="0.3">
      <c r="A203" s="62">
        <v>2361</v>
      </c>
      <c r="B203" s="43">
        <v>0.29289999999999999</v>
      </c>
    </row>
    <row r="204" spans="1:2" x14ac:dyDescent="0.3">
      <c r="A204" s="62">
        <v>2371</v>
      </c>
      <c r="B204" s="43">
        <v>0.1149</v>
      </c>
    </row>
    <row r="205" spans="1:2" x14ac:dyDescent="0.3">
      <c r="A205" s="62">
        <v>2381</v>
      </c>
      <c r="B205" s="43">
        <v>0.97219999999999995</v>
      </c>
    </row>
    <row r="206" spans="1:2" x14ac:dyDescent="0.3">
      <c r="A206" s="62">
        <v>2391</v>
      </c>
      <c r="B206" s="43">
        <v>0.45939999999999998</v>
      </c>
    </row>
    <row r="207" spans="1:2" x14ac:dyDescent="0.3">
      <c r="A207" s="62">
        <v>2401</v>
      </c>
      <c r="B207" s="43">
        <v>0.95389999999999997</v>
      </c>
    </row>
  </sheetData>
  <mergeCells count="1">
    <mergeCell ref="A1:Q1"/>
  </mergeCells>
  <pageMargins left="0.75" right="0.75" top="1" bottom="1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11"/>
  <sheetViews>
    <sheetView zoomScale="75" zoomScaleNormal="75" workbookViewId="0">
      <selection activeCell="L47" sqref="L47"/>
    </sheetView>
  </sheetViews>
  <sheetFormatPr defaultColWidth="11.19921875" defaultRowHeight="15.6" x14ac:dyDescent="0.3"/>
  <cols>
    <col min="2" max="2" width="19.69921875" customWidth="1"/>
    <col min="3" max="3" width="16.69921875" customWidth="1"/>
  </cols>
  <sheetData>
    <row r="1" spans="1:18" ht="19.8" x14ac:dyDescent="0.4">
      <c r="A1" s="10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8" x14ac:dyDescent="0.3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ht="18" x14ac:dyDescent="0.35">
      <c r="B3" s="63" t="s">
        <v>48</v>
      </c>
      <c r="C3" s="9" t="s">
        <v>49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9.05" customHeight="1" x14ac:dyDescent="0.3">
      <c r="B4" s="8" t="s">
        <v>50</v>
      </c>
      <c r="C4" s="7" t="s">
        <v>51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9.05" customHeight="1" x14ac:dyDescent="0.3">
      <c r="B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x14ac:dyDescent="0.3">
      <c r="D6" s="34"/>
    </row>
    <row r="8" spans="1:18" x14ac:dyDescent="0.3">
      <c r="A8" s="64" t="s">
        <v>52</v>
      </c>
      <c r="B8" s="65" t="s">
        <v>53</v>
      </c>
      <c r="C8" s="44" t="s">
        <v>54</v>
      </c>
    </row>
    <row r="9" spans="1:18" x14ac:dyDescent="0.3">
      <c r="A9">
        <v>0.38</v>
      </c>
      <c r="B9" s="43">
        <v>0.80649210928961701</v>
      </c>
      <c r="C9" s="43">
        <f>Table5[[#This Row],[Telescope clean]]*(0.72/0.88)*(0.88/$B$38)</f>
        <v>0.72307218059375866</v>
      </c>
    </row>
    <row r="10" spans="1:18" x14ac:dyDescent="0.3">
      <c r="A10">
        <v>0.39</v>
      </c>
      <c r="B10" s="43">
        <v>0.83413738142076499</v>
      </c>
      <c r="C10" s="43">
        <f>Table5[[#This Row],[Telescope clean]]*(0.72/0.88)*(0.88/$B$38)</f>
        <v>0.74785794969518793</v>
      </c>
    </row>
    <row r="11" spans="1:18" x14ac:dyDescent="0.3">
      <c r="A11">
        <v>0.4</v>
      </c>
      <c r="B11" s="43">
        <v>0.85168121530054597</v>
      </c>
      <c r="C11" s="43">
        <f>Table5[[#This Row],[Telescope clean]]*(0.72/0.88)*(0.88/$B$38)</f>
        <v>0.76358712803842255</v>
      </c>
    </row>
    <row r="12" spans="1:18" x14ac:dyDescent="0.3">
      <c r="A12">
        <v>0.41</v>
      </c>
      <c r="B12" s="43">
        <v>0.86325297486338803</v>
      </c>
      <c r="C12" s="43">
        <f>Table5[[#This Row],[Telescope clean]]*(0.72/0.88)*(0.88/$B$38)</f>
        <v>0.77396195666232692</v>
      </c>
    </row>
    <row r="13" spans="1:18" x14ac:dyDescent="0.3">
      <c r="A13">
        <v>0.42</v>
      </c>
      <c r="B13" s="43">
        <v>0.87110642185792397</v>
      </c>
      <c r="C13" s="43">
        <f>Table5[[#This Row],[Telescope clean]]*(0.72/0.88)*(0.88/$B$38)</f>
        <v>0.78100307830270899</v>
      </c>
    </row>
    <row r="14" spans="1:18" x14ac:dyDescent="0.3">
      <c r="A14">
        <v>0.43</v>
      </c>
      <c r="B14" s="43">
        <v>0.876097031693989</v>
      </c>
      <c r="C14" s="43">
        <f>Table5[[#This Row],[Telescope clean]]*(0.72/0.88)*(0.88/$B$38)</f>
        <v>0.78547748182766697</v>
      </c>
    </row>
    <row r="15" spans="1:18" x14ac:dyDescent="0.3">
      <c r="A15">
        <v>0.44</v>
      </c>
      <c r="B15" s="43">
        <v>0.87955836502732199</v>
      </c>
      <c r="C15" s="43">
        <f>Table5[[#This Row],[Telescope clean]]*(0.72/0.88)*(0.88/$B$38)</f>
        <v>0.78858079035637585</v>
      </c>
    </row>
    <row r="16" spans="1:18" x14ac:dyDescent="0.3">
      <c r="A16">
        <v>0.45</v>
      </c>
      <c r="B16" s="43">
        <v>0.88154427978142103</v>
      </c>
      <c r="C16" s="43">
        <f>Table5[[#This Row],[Telescope clean]]*(0.72/0.88)*(0.88/$B$38)</f>
        <v>0.79036129099014463</v>
      </c>
    </row>
    <row r="17" spans="1:3" x14ac:dyDescent="0.3">
      <c r="A17">
        <v>0.46</v>
      </c>
      <c r="B17" s="43">
        <v>0.88321502950819697</v>
      </c>
      <c r="C17" s="43">
        <f>Table5[[#This Row],[Telescope clean]]*(0.72/0.88)*(0.88/$B$38)</f>
        <v>0.79185922585429402</v>
      </c>
    </row>
    <row r="18" spans="1:3" x14ac:dyDescent="0.3">
      <c r="A18">
        <v>0.47</v>
      </c>
      <c r="B18" s="43">
        <v>0.88393066666666698</v>
      </c>
      <c r="C18" s="43">
        <f>Table5[[#This Row],[Telescope clean]]*(0.72/0.88)*(0.88/$B$38)</f>
        <v>0.79250084071292504</v>
      </c>
    </row>
    <row r="19" spans="1:3" x14ac:dyDescent="0.3">
      <c r="A19">
        <v>0.48</v>
      </c>
      <c r="B19" s="43">
        <v>0.88403684371584701</v>
      </c>
      <c r="C19" s="43">
        <f>Table5[[#This Row],[Telescope clean]]*(0.72/0.88)*(0.88/$B$38)</f>
        <v>0.79259603528407496</v>
      </c>
    </row>
    <row r="20" spans="1:3" x14ac:dyDescent="0.3">
      <c r="A20">
        <v>0.49</v>
      </c>
      <c r="B20" s="43">
        <v>0.88315693989070998</v>
      </c>
      <c r="C20" s="43">
        <f>Table5[[#This Row],[Telescope clean]]*(0.72/0.88)*(0.88/$B$38)</f>
        <v>0.79180714476645409</v>
      </c>
    </row>
    <row r="21" spans="1:3" x14ac:dyDescent="0.3">
      <c r="A21">
        <v>0.5</v>
      </c>
      <c r="B21" s="43">
        <v>0.88213777486338796</v>
      </c>
      <c r="C21" s="43">
        <f>Table5[[#This Row],[Telescope clean]]*(0.72/0.88)*(0.88/$B$38)</f>
        <v>0.79089339760116595</v>
      </c>
    </row>
    <row r="22" spans="1:3" x14ac:dyDescent="0.3">
      <c r="A22">
        <v>0.51</v>
      </c>
      <c r="B22" s="43">
        <v>0.88056329617486295</v>
      </c>
      <c r="C22" s="43">
        <f>Table5[[#This Row],[Telescope clean]]*(0.72/0.88)*(0.88/$B$38)</f>
        <v>0.78948177593060431</v>
      </c>
    </row>
    <row r="23" spans="1:3" x14ac:dyDescent="0.3">
      <c r="A23">
        <v>0.52</v>
      </c>
      <c r="B23" s="43">
        <v>0.87862046775956304</v>
      </c>
      <c r="C23" s="43">
        <f>Table5[[#This Row],[Telescope clean]]*(0.72/0.88)*(0.88/$B$38)</f>
        <v>0.78773990497788315</v>
      </c>
    </row>
    <row r="24" spans="1:3" x14ac:dyDescent="0.3">
      <c r="A24">
        <v>0.53</v>
      </c>
      <c r="B24" s="43">
        <v>0.87614146448087404</v>
      </c>
      <c r="C24" s="43">
        <f>Table5[[#This Row],[Telescope clean]]*(0.72/0.88)*(0.88/$B$38)</f>
        <v>0.78551731868624597</v>
      </c>
    </row>
    <row r="25" spans="1:3" x14ac:dyDescent="0.3">
      <c r="A25">
        <v>0.54</v>
      </c>
      <c r="B25" s="43">
        <v>0.87341269508196695</v>
      </c>
      <c r="C25" s="43">
        <f>Table5[[#This Row],[Telescope clean]]*(0.72/0.88)*(0.88/$B$38)</f>
        <v>0.78307080096229287</v>
      </c>
    </row>
    <row r="26" spans="1:3" x14ac:dyDescent="0.3">
      <c r="A26">
        <v>0.55000000000000004</v>
      </c>
      <c r="B26" s="43">
        <v>0.87024661857923502</v>
      </c>
      <c r="C26" s="43">
        <f>Table5[[#This Row],[Telescope clean]]*(0.72/0.88)*(0.88/$B$38)</f>
        <v>0.78023220922111203</v>
      </c>
    </row>
    <row r="27" spans="1:3" x14ac:dyDescent="0.3">
      <c r="A27">
        <v>0.56000000000000005</v>
      </c>
      <c r="B27" s="43">
        <v>0.86438177923497195</v>
      </c>
      <c r="C27" s="43">
        <f>Table5[[#This Row],[Telescope clean]]*(0.72/0.88)*(0.88/$B$38)</f>
        <v>0.77497400256956317</v>
      </c>
    </row>
    <row r="28" spans="1:3" x14ac:dyDescent="0.3">
      <c r="A28">
        <v>0.56999999999999995</v>
      </c>
      <c r="B28" s="43">
        <v>0.86068000874316897</v>
      </c>
      <c r="C28" s="43">
        <f>Table5[[#This Row],[Telescope clean]]*(0.72/0.88)*(0.88/$B$38)</f>
        <v>0.77165512662430036</v>
      </c>
    </row>
    <row r="29" spans="1:3" x14ac:dyDescent="0.3">
      <c r="A29">
        <v>0.57999999999999996</v>
      </c>
      <c r="B29" s="43">
        <v>0.85651996502732197</v>
      </c>
      <c r="C29" s="43">
        <f>Table5[[#This Row],[Telescope clean]]*(0.72/0.88)*(0.88/$B$38)</f>
        <v>0.76792537918308557</v>
      </c>
    </row>
    <row r="30" spans="1:3" x14ac:dyDescent="0.3">
      <c r="A30">
        <v>0.59</v>
      </c>
      <c r="B30" s="43">
        <v>0.85206062513661196</v>
      </c>
      <c r="C30" s="43">
        <f>Table5[[#This Row],[Telescope clean]]*(0.72/0.88)*(0.88/$B$38)</f>
        <v>0.76392729342174492</v>
      </c>
    </row>
    <row r="31" spans="1:3" x14ac:dyDescent="0.3">
      <c r="A31">
        <v>0.6</v>
      </c>
      <c r="B31" s="43">
        <v>0.84715282185792296</v>
      </c>
      <c r="C31" s="43">
        <f>Table5[[#This Row],[Telescope clean]]*(0.72/0.88)*(0.88/$B$38)</f>
        <v>0.75952713131504723</v>
      </c>
    </row>
    <row r="32" spans="1:3" x14ac:dyDescent="0.3">
      <c r="A32">
        <v>0.61</v>
      </c>
      <c r="B32" s="43">
        <v>0.84204930273223999</v>
      </c>
      <c r="C32" s="43">
        <f>Table5[[#This Row],[Telescope clean]]*(0.72/0.88)*(0.88/$B$38)</f>
        <v>0.7549514973312752</v>
      </c>
    </row>
    <row r="33" spans="1:3" x14ac:dyDescent="0.3">
      <c r="A33">
        <v>0.62</v>
      </c>
      <c r="B33" s="43">
        <v>0.83659541857923503</v>
      </c>
      <c r="C33" s="43">
        <f>Table5[[#This Row],[Telescope clean]]*(0.72/0.88)*(0.88/$B$38)</f>
        <v>0.75006173850810121</v>
      </c>
    </row>
    <row r="34" spans="1:3" x14ac:dyDescent="0.3">
      <c r="A34">
        <v>0.63</v>
      </c>
      <c r="B34" s="43">
        <v>0.83055871475409804</v>
      </c>
      <c r="C34" s="43">
        <f>Table5[[#This Row],[Telescope clean]]*(0.72/0.88)*(0.88/$B$38)</f>
        <v>0.74464944426720003</v>
      </c>
    </row>
    <row r="35" spans="1:3" x14ac:dyDescent="0.3">
      <c r="A35">
        <v>0.64</v>
      </c>
      <c r="B35" s="43">
        <v>0.82416558688524599</v>
      </c>
      <c r="C35" s="43">
        <f>Table5[[#This Row],[Telescope clean]]*(0.72/0.88)*(0.88/$B$38)</f>
        <v>0.73891759288800007</v>
      </c>
    </row>
    <row r="36" spans="1:3" x14ac:dyDescent="0.3">
      <c r="A36">
        <v>0.65</v>
      </c>
      <c r="B36" s="43">
        <v>0.81745402404371603</v>
      </c>
      <c r="C36" s="43">
        <f>Table5[[#This Row],[Telescope clean]]*(0.72/0.88)*(0.88/$B$38)</f>
        <v>0.73290024402231591</v>
      </c>
    </row>
    <row r="37" spans="1:3" x14ac:dyDescent="0.3">
      <c r="A37">
        <v>0.66</v>
      </c>
      <c r="B37" s="43">
        <v>0.81052837595628402</v>
      </c>
      <c r="C37" s="43">
        <f>Table5[[#This Row],[Telescope clean]]*(0.72/0.88)*(0.88/$B$38)</f>
        <v>0.72669095392893179</v>
      </c>
    </row>
    <row r="38" spans="1:3" x14ac:dyDescent="0.3">
      <c r="A38">
        <v>0.67</v>
      </c>
      <c r="B38" s="43">
        <v>0.80306549508196701</v>
      </c>
      <c r="C38" s="43">
        <f>Table5[[#This Row],[Telescope clean]]*(0.72/0.88)*(0.88/$B$38)</f>
        <v>0.72000000000000008</v>
      </c>
    </row>
    <row r="39" spans="1:3" x14ac:dyDescent="0.3">
      <c r="A39">
        <v>0.68</v>
      </c>
      <c r="B39" s="43">
        <v>0.795207143169399</v>
      </c>
      <c r="C39" s="43">
        <f>Table5[[#This Row],[Telescope clean]]*(0.72/0.88)*(0.88/$B$38)</f>
        <v>0.71295448078432078</v>
      </c>
    </row>
    <row r="40" spans="1:3" x14ac:dyDescent="0.3">
      <c r="A40">
        <v>0.69</v>
      </c>
      <c r="B40" s="43">
        <v>0.78703756939890701</v>
      </c>
      <c r="C40" s="43">
        <f>Table5[[#This Row],[Telescope clean]]*(0.72/0.88)*(0.88/$B$38)</f>
        <v>0.70562993110465377</v>
      </c>
    </row>
    <row r="41" spans="1:3" x14ac:dyDescent="0.3">
      <c r="A41">
        <v>0.7</v>
      </c>
      <c r="B41" s="43">
        <v>0.77839645027322402</v>
      </c>
      <c r="C41" s="43">
        <f>Table5[[#This Row],[Telescope clean]]*(0.72/0.88)*(0.88/$B$38)</f>
        <v>0.69788261060764167</v>
      </c>
    </row>
    <row r="42" spans="1:3" x14ac:dyDescent="0.3">
      <c r="A42">
        <v>0.71</v>
      </c>
      <c r="B42" s="43">
        <v>0.76931494644808696</v>
      </c>
      <c r="C42" s="43">
        <f>Table5[[#This Row],[Telescope clean]]*(0.72/0.88)*(0.88/$B$38)</f>
        <v>0.68974045683046892</v>
      </c>
    </row>
    <row r="43" spans="1:3" x14ac:dyDescent="0.3">
      <c r="A43">
        <v>0.72</v>
      </c>
      <c r="B43" s="43">
        <v>0.76004561311475405</v>
      </c>
      <c r="C43" s="43">
        <f>Table5[[#This Row],[Telescope clean]]*(0.72/0.88)*(0.88/$B$38)</f>
        <v>0.68142990178748519</v>
      </c>
    </row>
    <row r="44" spans="1:3" x14ac:dyDescent="0.3">
      <c r="A44">
        <v>0.73</v>
      </c>
      <c r="B44" s="43">
        <v>0.75015777923497295</v>
      </c>
      <c r="C44" s="43">
        <f>Table5[[#This Row],[Telescope clean]]*(0.72/0.88)*(0.88/$B$38)</f>
        <v>0.67256482112215821</v>
      </c>
    </row>
    <row r="45" spans="1:3" x14ac:dyDescent="0.3">
      <c r="A45">
        <v>0.74</v>
      </c>
      <c r="B45" s="43">
        <v>0.739880629508197</v>
      </c>
      <c r="C45" s="43">
        <f>Table5[[#This Row],[Telescope clean]]*(0.72/0.88)*(0.88/$B$38)</f>
        <v>0.6633506936959469</v>
      </c>
    </row>
    <row r="46" spans="1:3" x14ac:dyDescent="0.3">
      <c r="A46">
        <v>0.75</v>
      </c>
      <c r="B46" s="43">
        <v>0.72960819234972696</v>
      </c>
      <c r="C46" s="43">
        <f>Table5[[#This Row],[Telescope clean]]*(0.72/0.88)*(0.88/$B$38)</f>
        <v>0.65414079139110004</v>
      </c>
    </row>
    <row r="47" spans="1:3" x14ac:dyDescent="0.3">
      <c r="A47">
        <v>0.76</v>
      </c>
      <c r="B47" s="43">
        <v>0.71927910819672103</v>
      </c>
      <c r="C47" s="43">
        <f>Table5[[#This Row],[Telescope clean]]*(0.72/0.88)*(0.88/$B$38)</f>
        <v>0.64488010140291274</v>
      </c>
    </row>
    <row r="48" spans="1:3" x14ac:dyDescent="0.3">
      <c r="A48">
        <v>0.77</v>
      </c>
      <c r="B48" s="43">
        <v>0.70868919781420803</v>
      </c>
      <c r="C48" s="43">
        <f>Table5[[#This Row],[Telescope clean]]*(0.72/0.88)*(0.88/$B$38)</f>
        <v>0.63538556388124867</v>
      </c>
    </row>
    <row r="49" spans="1:3" x14ac:dyDescent="0.3">
      <c r="A49">
        <v>0.78</v>
      </c>
      <c r="B49" s="43">
        <v>0.69890917595628399</v>
      </c>
      <c r="C49" s="43">
        <f>Table5[[#This Row],[Telescope clean]]*(0.72/0.88)*(0.88/$B$38)</f>
        <v>0.6266171436455038</v>
      </c>
    </row>
    <row r="50" spans="1:3" x14ac:dyDescent="0.3">
      <c r="A50">
        <v>0.79</v>
      </c>
      <c r="B50" s="43">
        <v>0.68955645901639295</v>
      </c>
      <c r="C50" s="43">
        <f>Table5[[#This Row],[Telescope clean]]*(0.72/0.88)*(0.88/$B$38)</f>
        <v>0.61823182982245839</v>
      </c>
    </row>
    <row r="51" spans="1:3" x14ac:dyDescent="0.3">
      <c r="A51">
        <v>0.8</v>
      </c>
      <c r="B51" s="43">
        <v>0.68199980765027302</v>
      </c>
      <c r="C51" s="43">
        <f>Table5[[#This Row],[Telescope clean]]*(0.72/0.88)*(0.88/$B$38)</f>
        <v>0.61145680460107099</v>
      </c>
    </row>
    <row r="52" spans="1:3" x14ac:dyDescent="0.3">
      <c r="A52">
        <v>0.81</v>
      </c>
      <c r="B52" s="43">
        <v>0.67585740765027302</v>
      </c>
      <c r="C52" s="43">
        <f>Table5[[#This Row],[Telescope clean]]*(0.72/0.88)*(0.88/$B$38)</f>
        <v>0.60594974692385295</v>
      </c>
    </row>
    <row r="53" spans="1:3" x14ac:dyDescent="0.3">
      <c r="A53">
        <v>0.82</v>
      </c>
      <c r="B53" s="43">
        <v>0.67219372240437203</v>
      </c>
      <c r="C53" s="43">
        <f>Table5[[#This Row],[Telescope clean]]*(0.72/0.88)*(0.88/$B$38)</f>
        <v>0.6026650168573725</v>
      </c>
    </row>
    <row r="54" spans="1:3" x14ac:dyDescent="0.3">
      <c r="A54">
        <v>0.83</v>
      </c>
      <c r="B54" s="43">
        <v>0.67114051147540998</v>
      </c>
      <c r="C54" s="43">
        <f>Table5[[#This Row],[Telescope clean]]*(0.72/0.88)*(0.88/$B$38)</f>
        <v>0.6017207453458997</v>
      </c>
    </row>
    <row r="55" spans="1:3" x14ac:dyDescent="0.3">
      <c r="A55">
        <v>0.84</v>
      </c>
      <c r="B55" s="43">
        <v>0.67292051584699397</v>
      </c>
      <c r="C55" s="43">
        <f>Table5[[#This Row],[Telescope clean]]*(0.72/0.88)*(0.88/$B$38)</f>
        <v>0.60331663404413072</v>
      </c>
    </row>
    <row r="56" spans="1:3" x14ac:dyDescent="0.3">
      <c r="A56">
        <v>0.85</v>
      </c>
      <c r="B56" s="43">
        <v>0.67717394535519104</v>
      </c>
      <c r="C56" s="43">
        <f>Table5[[#This Row],[Telescope clean]]*(0.72/0.88)*(0.88/$B$38)</f>
        <v>0.60713010786993526</v>
      </c>
    </row>
    <row r="57" spans="1:3" x14ac:dyDescent="0.3">
      <c r="A57">
        <v>0.86</v>
      </c>
      <c r="B57" s="43">
        <v>0.68361189071038297</v>
      </c>
      <c r="C57" s="43">
        <f>Table5[[#This Row],[Telescope clean]]*(0.72/0.88)*(0.88/$B$38)</f>
        <v>0.61290214101558183</v>
      </c>
    </row>
    <row r="58" spans="1:3" x14ac:dyDescent="0.3">
      <c r="A58">
        <v>0.87</v>
      </c>
      <c r="B58" s="43">
        <v>0.69179858360655699</v>
      </c>
      <c r="C58" s="43">
        <f>Table5[[#This Row],[Telescope clean]]*(0.72/0.88)*(0.88/$B$38)</f>
        <v>0.62024203909530651</v>
      </c>
    </row>
    <row r="59" spans="1:3" x14ac:dyDescent="0.3">
      <c r="A59">
        <v>0.88</v>
      </c>
      <c r="B59" s="43">
        <v>0.70116428415300602</v>
      </c>
      <c r="C59" s="43">
        <f>Table5[[#This Row],[Telescope clean]]*(0.72/0.88)*(0.88/$B$38)</f>
        <v>0.62863899355884634</v>
      </c>
    </row>
    <row r="60" spans="1:3" x14ac:dyDescent="0.3">
      <c r="A60">
        <v>0.89</v>
      </c>
      <c r="B60" s="43">
        <v>0.70313673442622904</v>
      </c>
      <c r="C60" s="43">
        <f>Table5[[#This Row],[Telescope clean]]*(0.72/0.88)*(0.88/$B$38)</f>
        <v>0.63040742241728653</v>
      </c>
    </row>
    <row r="61" spans="1:3" x14ac:dyDescent="0.3">
      <c r="A61">
        <v>0.9</v>
      </c>
      <c r="B61" s="43">
        <v>0.71352217704917997</v>
      </c>
      <c r="C61" s="43">
        <f>Table5[[#This Row],[Telescope clean]]*(0.72/0.88)*(0.88/$B$38)</f>
        <v>0.63971864140791379</v>
      </c>
    </row>
    <row r="62" spans="1:3" x14ac:dyDescent="0.3">
      <c r="A62">
        <v>0.91</v>
      </c>
      <c r="B62" s="43">
        <v>0.72342713005464498</v>
      </c>
      <c r="C62" s="43">
        <f>Table5[[#This Row],[Telescope clean]]*(0.72/0.88)*(0.88/$B$38)</f>
        <v>0.64859907047330012</v>
      </c>
    </row>
    <row r="63" spans="1:3" x14ac:dyDescent="0.3">
      <c r="A63">
        <v>0.92</v>
      </c>
      <c r="B63" s="43">
        <v>0.73339834754098399</v>
      </c>
      <c r="C63" s="43">
        <f>Table5[[#This Row],[Telescope clean]]*(0.72/0.88)*(0.88/$B$38)</f>
        <v>0.65753890991868846</v>
      </c>
    </row>
    <row r="64" spans="1:3" x14ac:dyDescent="0.3">
      <c r="A64">
        <v>0.93</v>
      </c>
      <c r="B64" s="43">
        <v>0.74310335300546504</v>
      </c>
      <c r="C64" s="43">
        <f>Table5[[#This Row],[Telescope clean]]*(0.72/0.88)*(0.88/$B$38)</f>
        <v>0.6662400731204684</v>
      </c>
    </row>
    <row r="65" spans="1:3" x14ac:dyDescent="0.3">
      <c r="A65">
        <v>0.94</v>
      </c>
      <c r="B65" s="43">
        <v>0.75211907322404403</v>
      </c>
      <c r="C65" s="43">
        <f>Table5[[#This Row],[Telescope clean]]*(0.72/0.88)*(0.88/$B$38)</f>
        <v>0.67432324765247131</v>
      </c>
    </row>
    <row r="66" spans="1:3" x14ac:dyDescent="0.3">
      <c r="A66">
        <v>0.95</v>
      </c>
      <c r="B66" s="43">
        <v>0.76070200655737696</v>
      </c>
      <c r="C66" s="43">
        <f>Table5[[#This Row],[Telescope clean]]*(0.72/0.88)*(0.88/$B$38)</f>
        <v>0.68201840083467713</v>
      </c>
    </row>
    <row r="67" spans="1:3" x14ac:dyDescent="0.3">
      <c r="A67">
        <v>0.96</v>
      </c>
      <c r="B67" s="43">
        <v>0.768781272131147</v>
      </c>
      <c r="C67" s="43">
        <f>Table5[[#This Row],[Telescope clean]]*(0.72/0.88)*(0.88/$B$38)</f>
        <v>0.68926198339268596</v>
      </c>
    </row>
    <row r="68" spans="1:3" x14ac:dyDescent="0.3">
      <c r="A68">
        <v>0.97</v>
      </c>
      <c r="B68" s="43">
        <v>0.77678965683060097</v>
      </c>
      <c r="C68" s="43">
        <f>Table5[[#This Row],[Telescope clean]]*(0.72/0.88)*(0.88/$B$38)</f>
        <v>0.69644201667629546</v>
      </c>
    </row>
    <row r="69" spans="1:3" x14ac:dyDescent="0.3">
      <c r="A69">
        <v>0.98</v>
      </c>
      <c r="B69" s="43">
        <v>0.78430437595628399</v>
      </c>
      <c r="C69" s="43">
        <f>Table5[[#This Row],[Telescope clean]]*(0.72/0.88)*(0.88/$B$38)</f>
        <v>0.70317944694023615</v>
      </c>
    </row>
    <row r="70" spans="1:3" x14ac:dyDescent="0.3">
      <c r="A70">
        <v>0.99</v>
      </c>
      <c r="B70" s="43">
        <v>0.79102036284152999</v>
      </c>
      <c r="C70" s="43">
        <f>Table5[[#This Row],[Telescope clean]]*(0.72/0.88)*(0.88/$B$38)</f>
        <v>0.70920076224638517</v>
      </c>
    </row>
    <row r="71" spans="1:3" x14ac:dyDescent="0.3">
      <c r="A71">
        <v>1</v>
      </c>
      <c r="B71" s="43">
        <v>0.79712919781420799</v>
      </c>
      <c r="C71" s="43">
        <f>Table5[[#This Row],[Telescope clean]]*(0.72/0.88)*(0.88/$B$38)</f>
        <v>0.71467772671225249</v>
      </c>
    </row>
    <row r="72" spans="1:3" x14ac:dyDescent="0.3">
      <c r="A72">
        <v>1.01</v>
      </c>
      <c r="B72" s="43">
        <v>0.80298114972677603</v>
      </c>
      <c r="C72" s="43">
        <f>Table5[[#This Row],[Telescope clean]]*(0.72/0.88)*(0.88/$B$38)</f>
        <v>0.71992437895027317</v>
      </c>
    </row>
    <row r="73" spans="1:3" x14ac:dyDescent="0.3">
      <c r="A73">
        <v>1.02</v>
      </c>
      <c r="B73" s="43">
        <v>0.80853851803278698</v>
      </c>
      <c r="C73" s="43">
        <f>Table5[[#This Row],[Telescope clean]]*(0.72/0.88)*(0.88/$B$38)</f>
        <v>0.72490691798953244</v>
      </c>
    </row>
    <row r="74" spans="1:3" x14ac:dyDescent="0.3">
      <c r="A74">
        <v>1.03</v>
      </c>
      <c r="B74" s="43">
        <v>0.81407732459016402</v>
      </c>
      <c r="C74" s="43">
        <f>Table5[[#This Row],[Telescope clean]]*(0.72/0.88)*(0.88/$B$38)</f>
        <v>0.72987281522423353</v>
      </c>
    </row>
    <row r="75" spans="1:3" x14ac:dyDescent="0.3">
      <c r="A75">
        <v>1.04</v>
      </c>
      <c r="B75" s="43">
        <v>0.81922441092896203</v>
      </c>
      <c r="C75" s="43">
        <f>Table5[[#This Row],[Telescope clean]]*(0.72/0.88)*(0.88/$B$38)</f>
        <v>0.73448751002388535</v>
      </c>
    </row>
    <row r="76" spans="1:3" x14ac:dyDescent="0.3">
      <c r="A76">
        <v>1.05</v>
      </c>
      <c r="B76" s="43">
        <v>0.82381166338797795</v>
      </c>
      <c r="C76" s="43">
        <f>Table5[[#This Row],[Telescope clean]]*(0.72/0.88)*(0.88/$B$38)</f>
        <v>0.73860027765083247</v>
      </c>
    </row>
    <row r="77" spans="1:3" x14ac:dyDescent="0.3">
      <c r="A77">
        <v>1.06</v>
      </c>
      <c r="B77" s="43">
        <v>0.82784139016393399</v>
      </c>
      <c r="C77" s="43">
        <f>Table5[[#This Row],[Telescope clean]]*(0.72/0.88)*(0.88/$B$38)</f>
        <v>0.74221318755227494</v>
      </c>
    </row>
    <row r="78" spans="1:3" x14ac:dyDescent="0.3">
      <c r="A78">
        <v>1.07</v>
      </c>
      <c r="B78" s="43">
        <v>0.83197623606557403</v>
      </c>
      <c r="C78" s="43">
        <f>Table5[[#This Row],[Telescope clean]]*(0.72/0.88)*(0.88/$B$38)</f>
        <v>0.74592034352823544</v>
      </c>
    </row>
    <row r="79" spans="1:3" x14ac:dyDescent="0.3">
      <c r="A79">
        <v>1.08</v>
      </c>
      <c r="B79" s="43">
        <v>0.83638508415300505</v>
      </c>
      <c r="C79" s="43">
        <f>Table5[[#This Row],[Telescope clean]]*(0.72/0.88)*(0.88/$B$38)</f>
        <v>0.74987316013209959</v>
      </c>
    </row>
    <row r="80" spans="1:3" x14ac:dyDescent="0.3">
      <c r="A80">
        <v>1.0900000000000001</v>
      </c>
      <c r="B80" s="43">
        <v>0.84033412021857901</v>
      </c>
      <c r="C80" s="43">
        <f>Table5[[#This Row],[Telescope clean]]*(0.72/0.88)*(0.88/$B$38)</f>
        <v>0.7534137256085468</v>
      </c>
    </row>
    <row r="81" spans="1:3" x14ac:dyDescent="0.3">
      <c r="A81">
        <v>1.1000000000000001</v>
      </c>
      <c r="B81" s="43">
        <v>0.84368696830601098</v>
      </c>
      <c r="C81" s="43">
        <f>Table5[[#This Row],[Telescope clean]]*(0.72/0.88)*(0.88/$B$38)</f>
        <v>0.75641977011890726</v>
      </c>
    </row>
    <row r="82" spans="1:3" x14ac:dyDescent="0.3">
      <c r="A82">
        <v>1.1100000000000001</v>
      </c>
      <c r="B82" s="43">
        <v>0.846887186885246</v>
      </c>
      <c r="C82" s="43">
        <f>Table5[[#This Row],[Telescope clean]]*(0.72/0.88)*(0.88/$B$38)</f>
        <v>0.75928897243323912</v>
      </c>
    </row>
    <row r="83" spans="1:3" x14ac:dyDescent="0.3">
      <c r="A83">
        <v>1.1200000000000001</v>
      </c>
      <c r="B83" s="43">
        <v>0.84975733333333303</v>
      </c>
      <c r="C83" s="43">
        <f>Table5[[#This Row],[Telescope clean]]*(0.72/0.88)*(0.88/$B$38)</f>
        <v>0.76186224379812528</v>
      </c>
    </row>
    <row r="84" spans="1:3" x14ac:dyDescent="0.3">
      <c r="A84">
        <v>1.1299999999999999</v>
      </c>
      <c r="B84" s="43">
        <v>0.85295072349726797</v>
      </c>
      <c r="C84" s="43">
        <f>Table5[[#This Row],[Telescope clean]]*(0.72/0.88)*(0.88/$B$38)</f>
        <v>0.76472532399782756</v>
      </c>
    </row>
    <row r="85" spans="1:3" x14ac:dyDescent="0.3">
      <c r="A85">
        <v>1.1399999999999999</v>
      </c>
      <c r="B85" s="43">
        <v>0.85569997814207599</v>
      </c>
      <c r="C85" s="43">
        <f>Table5[[#This Row],[Telescope clean]]*(0.72/0.88)*(0.88/$B$38)</f>
        <v>0.76719020806567018</v>
      </c>
    </row>
    <row r="86" spans="1:3" x14ac:dyDescent="0.3">
      <c r="A86">
        <v>1.1499999999999999</v>
      </c>
      <c r="B86" s="43">
        <v>0.858133009836065</v>
      </c>
      <c r="C86" s="43">
        <f>Table5[[#This Row],[Telescope clean]]*(0.72/0.88)*(0.88/$B$38)</f>
        <v>0.76937157786726185</v>
      </c>
    </row>
    <row r="87" spans="1:3" x14ac:dyDescent="0.3">
      <c r="A87">
        <v>1.1599999999999999</v>
      </c>
      <c r="B87" s="43">
        <v>0.86050727868852495</v>
      </c>
      <c r="C87" s="43">
        <f>Table5[[#This Row],[Telescope clean]]*(0.72/0.88)*(0.88/$B$38)</f>
        <v>0.77150026299224872</v>
      </c>
    </row>
    <row r="88" spans="1:3" x14ac:dyDescent="0.3">
      <c r="A88">
        <v>1.17</v>
      </c>
      <c r="B88" s="43">
        <v>0.86283269071038204</v>
      </c>
      <c r="C88" s="43">
        <f>Table5[[#This Row],[Telescope clean]]*(0.72/0.88)*(0.88/$B$38)</f>
        <v>0.77358514481819018</v>
      </c>
    </row>
    <row r="89" spans="1:3" x14ac:dyDescent="0.3">
      <c r="A89">
        <v>1.18</v>
      </c>
      <c r="B89" s="43">
        <v>0.86505692677595603</v>
      </c>
      <c r="C89" s="43">
        <f>Table5[[#This Row],[Telescope clean]]*(0.72/0.88)*(0.88/$B$38)</f>
        <v>0.77557931587524676</v>
      </c>
    </row>
    <row r="90" spans="1:3" x14ac:dyDescent="0.3">
      <c r="A90">
        <v>1.19</v>
      </c>
      <c r="B90" s="43">
        <v>0.86676104918032804</v>
      </c>
      <c r="C90" s="43">
        <f>Table5[[#This Row],[Telescope clean]]*(0.72/0.88)*(0.88/$B$38)</f>
        <v>0.7771071714968143</v>
      </c>
    </row>
    <row r="91" spans="1:3" x14ac:dyDescent="0.3">
      <c r="A91">
        <v>1.2</v>
      </c>
      <c r="B91" s="43">
        <v>0.86879755191256802</v>
      </c>
      <c r="C91" s="43">
        <f>Table5[[#This Row],[Telescope clean]]*(0.72/0.88)*(0.88/$B$38)</f>
        <v>0.77893302751502502</v>
      </c>
    </row>
    <row r="92" spans="1:3" x14ac:dyDescent="0.3">
      <c r="A92">
        <v>1.21</v>
      </c>
      <c r="B92" s="43">
        <v>0.87132656612021797</v>
      </c>
      <c r="C92" s="43">
        <f>Table5[[#This Row],[Telescope clean]]*(0.72/0.88)*(0.88/$B$38)</f>
        <v>0.78120045182930486</v>
      </c>
    </row>
    <row r="93" spans="1:3" x14ac:dyDescent="0.3">
      <c r="A93">
        <v>1.22</v>
      </c>
      <c r="B93" s="43">
        <v>0.87299423825136602</v>
      </c>
      <c r="C93" s="43">
        <f>Table5[[#This Row],[Telescope clean]]*(0.72/0.88)*(0.88/$B$38)</f>
        <v>0.78269562743052279</v>
      </c>
    </row>
    <row r="94" spans="1:3" x14ac:dyDescent="0.3">
      <c r="A94">
        <v>1.23</v>
      </c>
      <c r="B94" s="43">
        <v>0.87484772021857904</v>
      </c>
      <c r="C94" s="43">
        <f>Table5[[#This Row],[Telescope clean]]*(0.72/0.88)*(0.88/$B$38)</f>
        <v>0.784357393531253</v>
      </c>
    </row>
    <row r="95" spans="1:3" x14ac:dyDescent="0.3">
      <c r="A95">
        <v>1.24</v>
      </c>
      <c r="B95" s="43">
        <v>0.87675929180327905</v>
      </c>
      <c r="C95" s="43">
        <f>Table5[[#This Row],[Telescope clean]]*(0.72/0.88)*(0.88/$B$38)</f>
        <v>0.78607124071982326</v>
      </c>
    </row>
    <row r="96" spans="1:3" x14ac:dyDescent="0.3">
      <c r="A96">
        <v>1.25</v>
      </c>
      <c r="B96" s="43">
        <v>0.87776181857923496</v>
      </c>
      <c r="C96" s="43">
        <f>Table5[[#This Row],[Telescope clean]]*(0.72/0.88)*(0.88/$B$38)</f>
        <v>0.78697007061988589</v>
      </c>
    </row>
    <row r="97" spans="1:3" x14ac:dyDescent="0.3">
      <c r="A97">
        <v>1.26</v>
      </c>
      <c r="B97" s="43">
        <v>0.87912153879781396</v>
      </c>
      <c r="C97" s="43">
        <f>Table5[[#This Row],[Telescope clean]]*(0.72/0.88)*(0.88/$B$38)</f>
        <v>0.78818914747398094</v>
      </c>
    </row>
    <row r="98" spans="1:3" x14ac:dyDescent="0.3">
      <c r="A98">
        <v>1.27</v>
      </c>
      <c r="B98" s="43">
        <v>0.881193433879781</v>
      </c>
      <c r="C98" s="43">
        <f>Table5[[#This Row],[Telescope clean]]*(0.72/0.88)*(0.88/$B$38)</f>
        <v>0.79004673501590872</v>
      </c>
    </row>
    <row r="99" spans="1:3" x14ac:dyDescent="0.3">
      <c r="A99">
        <v>1.28</v>
      </c>
      <c r="B99" s="43">
        <v>0.88269808961748597</v>
      </c>
      <c r="C99" s="43">
        <f>Table5[[#This Row],[Telescope clean]]*(0.72/0.88)*(0.88/$B$38)</f>
        <v>0.79139575590870281</v>
      </c>
    </row>
    <row r="100" spans="1:3" x14ac:dyDescent="0.3">
      <c r="A100">
        <v>1.29</v>
      </c>
      <c r="B100" s="43">
        <v>0.88388931147541006</v>
      </c>
      <c r="C100" s="43">
        <f>Table5[[#This Row],[Telescope clean]]*(0.72/0.88)*(0.88/$B$38)</f>
        <v>0.79246376311727773</v>
      </c>
    </row>
    <row r="101" spans="1:3" x14ac:dyDescent="0.3">
      <c r="A101">
        <v>1.3</v>
      </c>
      <c r="B101" s="43">
        <v>0.88497493333333299</v>
      </c>
      <c r="C101" s="43">
        <f>Table5[[#This Row],[Telescope clean]]*(0.72/0.88)*(0.88/$B$38)</f>
        <v>0.79343709311650112</v>
      </c>
    </row>
    <row r="102" spans="1:3" x14ac:dyDescent="0.3">
      <c r="A102">
        <v>1.31</v>
      </c>
      <c r="B102" s="43">
        <v>0.88619173770491799</v>
      </c>
      <c r="C102" s="43">
        <f>Table5[[#This Row],[Telescope clean]]*(0.72/0.88)*(0.88/$B$38)</f>
        <v>0.79452803669819716</v>
      </c>
    </row>
    <row r="103" spans="1:3" x14ac:dyDescent="0.3">
      <c r="A103">
        <v>1.32</v>
      </c>
      <c r="B103" s="43">
        <v>0.88756549945355201</v>
      </c>
      <c r="C103" s="43">
        <f>Table5[[#This Row],[Telescope clean]]*(0.72/0.88)*(0.88/$B$38)</f>
        <v>0.79575970268941942</v>
      </c>
    </row>
    <row r="104" spans="1:3" x14ac:dyDescent="0.3">
      <c r="A104">
        <v>1.33</v>
      </c>
      <c r="B104" s="43">
        <v>0.88862852021857897</v>
      </c>
      <c r="C104" s="43">
        <f>Table5[[#This Row],[Telescope clean]]*(0.72/0.88)*(0.88/$B$38)</f>
        <v>0.79671276935148694</v>
      </c>
    </row>
    <row r="105" spans="1:3" x14ac:dyDescent="0.3">
      <c r="A105">
        <v>1.34</v>
      </c>
      <c r="B105" s="43">
        <v>0.88925288743169395</v>
      </c>
      <c r="C105" s="43">
        <f>Table5[[#This Row],[Telescope clean]]*(0.72/0.88)*(0.88/$B$38)</f>
        <v>0.79727255481879422</v>
      </c>
    </row>
    <row r="106" spans="1:3" x14ac:dyDescent="0.3">
      <c r="A106">
        <v>1.35</v>
      </c>
      <c r="B106" s="43">
        <v>0.88997727650273195</v>
      </c>
      <c r="C106" s="43">
        <f>Table5[[#This Row],[Telescope clean]]*(0.72/0.88)*(0.88/$B$38)</f>
        <v>0.79792201633138748</v>
      </c>
    </row>
    <row r="107" spans="1:3" x14ac:dyDescent="0.3">
      <c r="A107">
        <v>1.36</v>
      </c>
      <c r="B107" s="43">
        <v>0.890948450273224</v>
      </c>
      <c r="C107" s="43">
        <f>Table5[[#This Row],[Telescope clean]]*(0.72/0.88)*(0.88/$B$38)</f>
        <v>0.79879273624033198</v>
      </c>
    </row>
    <row r="108" spans="1:3" x14ac:dyDescent="0.3">
      <c r="A108">
        <v>1.37</v>
      </c>
      <c r="B108" s="43">
        <v>0.89206706010929004</v>
      </c>
      <c r="C108" s="43">
        <f>Table5[[#This Row],[Telescope clean]]*(0.72/0.88)*(0.88/$B$38)</f>
        <v>0.79979564208910747</v>
      </c>
    </row>
    <row r="109" spans="1:3" x14ac:dyDescent="0.3">
      <c r="A109">
        <v>1.38</v>
      </c>
      <c r="B109" s="43">
        <v>0.89318586229508201</v>
      </c>
      <c r="C109" s="43">
        <f>Table5[[#This Row],[Telescope clean]]*(0.72/0.88)*(0.88/$B$38)</f>
        <v>0.80079872039181554</v>
      </c>
    </row>
    <row r="110" spans="1:3" x14ac:dyDescent="0.3">
      <c r="A110">
        <v>1.39</v>
      </c>
      <c r="B110" s="43">
        <v>0.89405586010928995</v>
      </c>
      <c r="C110" s="43">
        <f>Table5[[#This Row],[Telescope clean]]*(0.72/0.88)*(0.88/$B$38)</f>
        <v>0.80157872953187437</v>
      </c>
    </row>
    <row r="111" spans="1:3" x14ac:dyDescent="0.3">
      <c r="A111">
        <v>1.4</v>
      </c>
      <c r="B111" s="43">
        <v>0.89497846557377003</v>
      </c>
      <c r="C111" s="43">
        <f>Table5[[#This Row],[Telescope clean]]*(0.72/0.88)*(0.88/$B$38)</f>
        <v>0.80240590482267404</v>
      </c>
    </row>
    <row r="112" spans="1:3" x14ac:dyDescent="0.3">
      <c r="A112">
        <v>1.41</v>
      </c>
      <c r="B112" s="43">
        <v>0.89601898142076497</v>
      </c>
      <c r="C112" s="43">
        <f>Table5[[#This Row],[Telescope clean]]*(0.72/0.88)*(0.88/$B$38)</f>
        <v>0.80333879437455291</v>
      </c>
    </row>
    <row r="113" spans="1:3" x14ac:dyDescent="0.3">
      <c r="A113">
        <v>1.42</v>
      </c>
      <c r="B113" s="43">
        <v>0.89682338797814198</v>
      </c>
      <c r="C113" s="43">
        <f>Table5[[#This Row],[Telescope clean]]*(0.72/0.88)*(0.88/$B$38)</f>
        <v>0.80405999672337536</v>
      </c>
    </row>
    <row r="114" spans="1:3" x14ac:dyDescent="0.3">
      <c r="A114">
        <v>1.43</v>
      </c>
      <c r="B114" s="43">
        <v>0.89726771584699405</v>
      </c>
      <c r="C114" s="43">
        <f>Table5[[#This Row],[Telescope clean]]*(0.72/0.88)*(0.88/$B$38)</f>
        <v>0.80445836530916659</v>
      </c>
    </row>
    <row r="115" spans="1:3" x14ac:dyDescent="0.3">
      <c r="A115">
        <v>1.44</v>
      </c>
      <c r="B115" s="43">
        <v>0.89783255081967195</v>
      </c>
      <c r="C115" s="43">
        <f>Table5[[#This Row],[Telescope clean]]*(0.72/0.88)*(0.88/$B$38)</f>
        <v>0.80496477628413521</v>
      </c>
    </row>
    <row r="116" spans="1:3" x14ac:dyDescent="0.3">
      <c r="A116">
        <v>1.45</v>
      </c>
      <c r="B116" s="43">
        <v>0.89876583169398905</v>
      </c>
      <c r="C116" s="43">
        <f>Table5[[#This Row],[Telescope clean]]*(0.72/0.88)*(0.88/$B$38)</f>
        <v>0.8058015227682308</v>
      </c>
    </row>
    <row r="117" spans="1:3" x14ac:dyDescent="0.3">
      <c r="A117">
        <v>1.46</v>
      </c>
      <c r="B117" s="43">
        <v>0.89980750163934398</v>
      </c>
      <c r="C117" s="43">
        <f>Table5[[#This Row],[Telescope clean]]*(0.72/0.88)*(0.88/$B$38)</f>
        <v>0.80673544704370836</v>
      </c>
    </row>
    <row r="118" spans="1:3" x14ac:dyDescent="0.3">
      <c r="A118">
        <v>1.47</v>
      </c>
      <c r="B118" s="43">
        <v>0.90056237814207596</v>
      </c>
      <c r="C118" s="43">
        <f>Table5[[#This Row],[Telescope clean]]*(0.72/0.88)*(0.88/$B$38)</f>
        <v>0.80741224250472066</v>
      </c>
    </row>
    <row r="119" spans="1:3" x14ac:dyDescent="0.3">
      <c r="A119">
        <v>1.48</v>
      </c>
      <c r="B119" s="43">
        <v>0.90118366775956305</v>
      </c>
      <c r="C119" s="43">
        <f>Table5[[#This Row],[Telescope clean]]*(0.72/0.88)*(0.88/$B$38)</f>
        <v>0.80796926870909658</v>
      </c>
    </row>
    <row r="120" spans="1:3" x14ac:dyDescent="0.3">
      <c r="A120">
        <v>1.49</v>
      </c>
      <c r="B120" s="43">
        <v>0.90183842622950805</v>
      </c>
      <c r="C120" s="43">
        <f>Table5[[#This Row],[Telescope clean]]*(0.72/0.88)*(0.88/$B$38)</f>
        <v>0.80855630189785566</v>
      </c>
    </row>
    <row r="121" spans="1:3" x14ac:dyDescent="0.3">
      <c r="A121">
        <v>1.5</v>
      </c>
      <c r="B121" s="43">
        <v>0.90240345355191198</v>
      </c>
      <c r="C121" s="43">
        <f>Table5[[#This Row],[Telescope clean]]*(0.72/0.88)*(0.88/$B$38)</f>
        <v>0.80906288532675685</v>
      </c>
    </row>
    <row r="122" spans="1:3" x14ac:dyDescent="0.3">
      <c r="A122">
        <v>1.51</v>
      </c>
      <c r="B122" s="43">
        <v>0.90291818142076496</v>
      </c>
      <c r="C122" s="43">
        <f>Table5[[#This Row],[Telescope clean]]*(0.72/0.88)*(0.88/$B$38)</f>
        <v>0.8095243720521158</v>
      </c>
    </row>
    <row r="123" spans="1:3" x14ac:dyDescent="0.3">
      <c r="A123">
        <v>1.52</v>
      </c>
      <c r="B123" s="43">
        <v>0.90348619016393406</v>
      </c>
      <c r="C123" s="43">
        <f>Table5[[#This Row],[Telescope clean]]*(0.72/0.88)*(0.88/$B$38)</f>
        <v>0.81003362851698224</v>
      </c>
    </row>
    <row r="124" spans="1:3" x14ac:dyDescent="0.3">
      <c r="A124">
        <v>1.53</v>
      </c>
      <c r="B124" s="43">
        <v>0.90388300765027296</v>
      </c>
      <c r="C124" s="43">
        <f>Table5[[#This Row],[Telescope clean]]*(0.72/0.88)*(0.88/$B$38)</f>
        <v>0.81038940098126289</v>
      </c>
    </row>
    <row r="125" spans="1:3" x14ac:dyDescent="0.3">
      <c r="A125">
        <v>1.54</v>
      </c>
      <c r="B125" s="43">
        <v>0.90442658797814202</v>
      </c>
      <c r="C125" s="43">
        <f>Table5[[#This Row],[Telescope clean]]*(0.72/0.88)*(0.88/$B$38)</f>
        <v>0.81087675579660801</v>
      </c>
    </row>
    <row r="126" spans="1:3" x14ac:dyDescent="0.3">
      <c r="A126">
        <v>1.55</v>
      </c>
      <c r="B126" s="43">
        <v>0.90521560655737698</v>
      </c>
      <c r="C126" s="43">
        <f>Table5[[#This Row],[Telescope clean]]*(0.72/0.88)*(0.88/$B$38)</f>
        <v>0.81158416183077109</v>
      </c>
    </row>
    <row r="127" spans="1:3" x14ac:dyDescent="0.3">
      <c r="A127">
        <v>1.56</v>
      </c>
      <c r="B127" s="43">
        <v>0.90581092896174897</v>
      </c>
      <c r="C127" s="43">
        <f>Table5[[#This Row],[Telescope clean]]*(0.72/0.88)*(0.88/$B$38)</f>
        <v>0.81211790675415885</v>
      </c>
    </row>
    <row r="128" spans="1:3" x14ac:dyDescent="0.3">
      <c r="A128">
        <v>1.57</v>
      </c>
      <c r="B128" s="43">
        <v>0.90626506666666695</v>
      </c>
      <c r="C128" s="43">
        <f>Table5[[#This Row],[Telescope clean]]*(0.72/0.88)*(0.88/$B$38)</f>
        <v>0.81252507049054568</v>
      </c>
    </row>
    <row r="129" spans="1:3" x14ac:dyDescent="0.3">
      <c r="A129">
        <v>1.58</v>
      </c>
      <c r="B129" s="43">
        <v>0.90682143825136596</v>
      </c>
      <c r="C129" s="43">
        <f>Table5[[#This Row],[Telescope clean]]*(0.72/0.88)*(0.88/$B$38)</f>
        <v>0.81302389349245097</v>
      </c>
    </row>
    <row r="130" spans="1:3" x14ac:dyDescent="0.3">
      <c r="A130">
        <v>1.59</v>
      </c>
      <c r="B130" s="43">
        <v>0.90738973551912605</v>
      </c>
      <c r="C130" s="43">
        <f>Table5[[#This Row],[Telescope clean]]*(0.72/0.88)*(0.88/$B$38)</f>
        <v>0.8135334086382181</v>
      </c>
    </row>
    <row r="131" spans="1:3" x14ac:dyDescent="0.3">
      <c r="A131">
        <v>1.6</v>
      </c>
      <c r="B131" s="43">
        <v>0.90767806775956295</v>
      </c>
      <c r="C131" s="43">
        <f>Table5[[#This Row],[Telescope clean]]*(0.72/0.88)*(0.88/$B$38)</f>
        <v>0.81379191708414933</v>
      </c>
    </row>
    <row r="132" spans="1:3" x14ac:dyDescent="0.3">
      <c r="A132">
        <v>1.61</v>
      </c>
      <c r="B132" s="43">
        <v>0.90802275846994496</v>
      </c>
      <c r="C132" s="43">
        <f>Table5[[#This Row],[Telescope clean]]*(0.72/0.88)*(0.88/$B$38)</f>
        <v>0.8141009545325204</v>
      </c>
    </row>
    <row r="133" spans="1:3" x14ac:dyDescent="0.3">
      <c r="A133">
        <v>1.62</v>
      </c>
      <c r="B133" s="43">
        <v>0.90851767431693997</v>
      </c>
      <c r="C133" s="43">
        <f>Table5[[#This Row],[Telescope clean]]*(0.72/0.88)*(0.88/$B$38)</f>
        <v>0.81454467850275525</v>
      </c>
    </row>
    <row r="134" spans="1:3" x14ac:dyDescent="0.3">
      <c r="A134">
        <v>1.63</v>
      </c>
      <c r="B134" s="43">
        <v>0.90874031912568298</v>
      </c>
      <c r="C134" s="43">
        <f>Table5[[#This Row],[Telescope clean]]*(0.72/0.88)*(0.88/$B$38)</f>
        <v>0.81474429393048398</v>
      </c>
    </row>
    <row r="135" spans="1:3" x14ac:dyDescent="0.3">
      <c r="A135">
        <v>1.64</v>
      </c>
      <c r="B135" s="43">
        <v>0.90895315409836097</v>
      </c>
      <c r="C135" s="43">
        <f>Table5[[#This Row],[Telescope clean]]*(0.72/0.88)*(0.88/$B$38)</f>
        <v>0.81493511420761777</v>
      </c>
    </row>
    <row r="136" spans="1:3" x14ac:dyDescent="0.3">
      <c r="A136">
        <v>1.65</v>
      </c>
      <c r="B136" s="43">
        <v>0.90938305573770495</v>
      </c>
      <c r="C136" s="43">
        <f>Table5[[#This Row],[Telescope clean]]*(0.72/0.88)*(0.88/$B$38)</f>
        <v>0.81532054874841586</v>
      </c>
    </row>
    <row r="137" spans="1:3" x14ac:dyDescent="0.3">
      <c r="A137">
        <v>1.66</v>
      </c>
      <c r="B137" s="43">
        <v>0.91011946666666699</v>
      </c>
      <c r="C137" s="43">
        <f>Table5[[#This Row],[Telescope clean]]*(0.72/0.88)*(0.88/$B$38)</f>
        <v>0.81598078863183721</v>
      </c>
    </row>
    <row r="138" spans="1:3" x14ac:dyDescent="0.3">
      <c r="A138">
        <v>1.67</v>
      </c>
      <c r="B138" s="43">
        <v>0.91064563934426201</v>
      </c>
      <c r="C138" s="43">
        <f>Table5[[#This Row],[Telescope clean]]*(0.72/0.88)*(0.88/$B$38)</f>
        <v>0.81645253636622317</v>
      </c>
    </row>
    <row r="139" spans="1:3" x14ac:dyDescent="0.3">
      <c r="A139">
        <v>1.68</v>
      </c>
      <c r="B139" s="43">
        <v>0.91148495737704904</v>
      </c>
      <c r="C139" s="43">
        <f>Table5[[#This Row],[Telescope clean]]*(0.72/0.88)*(0.88/$B$38)</f>
        <v>0.8172050391039295</v>
      </c>
    </row>
    <row r="140" spans="1:3" x14ac:dyDescent="0.3">
      <c r="A140">
        <v>1.69</v>
      </c>
      <c r="B140" s="43">
        <v>0.91196852459016398</v>
      </c>
      <c r="C140" s="43">
        <f>Table5[[#This Row],[Telescope clean]]*(0.72/0.88)*(0.88/$B$38)</f>
        <v>0.81763858829210267</v>
      </c>
    </row>
    <row r="141" spans="1:3" x14ac:dyDescent="0.3">
      <c r="A141">
        <v>1.7</v>
      </c>
      <c r="B141" s="43">
        <v>0.91200103169398905</v>
      </c>
      <c r="C141" s="43">
        <f>Table5[[#This Row],[Telescope clean]]*(0.72/0.88)*(0.88/$B$38)</f>
        <v>0.81766773300682072</v>
      </c>
    </row>
    <row r="142" spans="1:3" x14ac:dyDescent="0.3">
      <c r="A142">
        <v>1.71</v>
      </c>
      <c r="B142" s="43">
        <v>0.91261914754098294</v>
      </c>
      <c r="C142" s="43">
        <f>Table5[[#This Row],[Telescope clean]]*(0.72/0.88)*(0.88/$B$38)</f>
        <v>0.81822191372129682</v>
      </c>
    </row>
    <row r="143" spans="1:3" x14ac:dyDescent="0.3">
      <c r="A143">
        <v>1.72</v>
      </c>
      <c r="B143" s="43">
        <v>0.91324168743169398</v>
      </c>
      <c r="C143" s="43">
        <f>Table5[[#This Row],[Telescope clean]]*(0.72/0.88)*(0.88/$B$38)</f>
        <v>0.81878006087623867</v>
      </c>
    </row>
    <row r="144" spans="1:3" x14ac:dyDescent="0.3">
      <c r="A144">
        <v>1.73</v>
      </c>
      <c r="B144" s="43">
        <v>0.91341518688524603</v>
      </c>
      <c r="C144" s="43">
        <f>Table5[[#This Row],[Telescope clean]]*(0.72/0.88)*(0.88/$B$38)</f>
        <v>0.81893561432402406</v>
      </c>
    </row>
    <row r="145" spans="1:3" x14ac:dyDescent="0.3">
      <c r="A145">
        <v>1.74</v>
      </c>
      <c r="B145" s="43">
        <v>0.91350914972677599</v>
      </c>
      <c r="C145" s="43">
        <f>Table5[[#This Row],[Telescope clean]]*(0.72/0.88)*(0.88/$B$38)</f>
        <v>0.81901985807041322</v>
      </c>
    </row>
    <row r="146" spans="1:3" x14ac:dyDescent="0.3">
      <c r="A146">
        <v>1.75</v>
      </c>
      <c r="B146" s="43">
        <v>0.91367678251366102</v>
      </c>
      <c r="C146" s="43">
        <f>Table5[[#This Row],[Telescope clean]]*(0.72/0.88)*(0.88/$B$38)</f>
        <v>0.81917015167323437</v>
      </c>
    </row>
    <row r="147" spans="1:3" x14ac:dyDescent="0.3">
      <c r="A147">
        <v>1.76</v>
      </c>
      <c r="B147" s="43">
        <v>0.913594264480874</v>
      </c>
      <c r="C147" s="43">
        <f>Table5[[#This Row],[Telescope clean]]*(0.72/0.88)*(0.88/$B$38)</f>
        <v>0.81909616893587289</v>
      </c>
    </row>
    <row r="148" spans="1:3" x14ac:dyDescent="0.3">
      <c r="A148">
        <v>1.77</v>
      </c>
      <c r="B148" s="43">
        <v>0.91331401092896203</v>
      </c>
      <c r="C148" s="43">
        <f>Table5[[#This Row],[Telescope clean]]*(0.72/0.88)*(0.88/$B$38)</f>
        <v>0.81884490355513828</v>
      </c>
    </row>
    <row r="149" spans="1:3" x14ac:dyDescent="0.3">
      <c r="A149">
        <v>1.78</v>
      </c>
      <c r="B149" s="43">
        <v>0.91313320218579197</v>
      </c>
      <c r="C149" s="43">
        <f>Table5[[#This Row],[Telescope clean]]*(0.72/0.88)*(0.88/$B$38)</f>
        <v>0.81868279685788914</v>
      </c>
    </row>
    <row r="150" spans="1:3" x14ac:dyDescent="0.3">
      <c r="A150">
        <v>1.79</v>
      </c>
      <c r="B150" s="43">
        <v>0.91293219672131098</v>
      </c>
      <c r="C150" s="43">
        <f>Table5[[#This Row],[Telescope clean]]*(0.72/0.88)*(0.88/$B$38)</f>
        <v>0.81850258249765007</v>
      </c>
    </row>
    <row r="151" spans="1:3" x14ac:dyDescent="0.3">
      <c r="A151">
        <v>1.8</v>
      </c>
      <c r="B151" s="43">
        <v>0.91294133333333305</v>
      </c>
      <c r="C151" s="43">
        <f>Table5[[#This Row],[Telescope clean]]*(0.72/0.88)*(0.88/$B$38)</f>
        <v>0.81851077405947936</v>
      </c>
    </row>
    <row r="152" spans="1:3" x14ac:dyDescent="0.3">
      <c r="A152">
        <v>1.81</v>
      </c>
      <c r="B152" s="43">
        <v>0.91320090928961695</v>
      </c>
      <c r="C152" s="43">
        <f>Table5[[#This Row],[Telescope clean]]*(0.72/0.88)*(0.88/$B$38)</f>
        <v>0.81874350064239065</v>
      </c>
    </row>
    <row r="153" spans="1:3" x14ac:dyDescent="0.3">
      <c r="A153">
        <v>1.82</v>
      </c>
      <c r="B153" s="43">
        <v>0.913866535519126</v>
      </c>
      <c r="C153" s="43">
        <f>Table5[[#This Row],[Telescope clean]]*(0.72/0.88)*(0.88/$B$38)</f>
        <v>0.81934027747837912</v>
      </c>
    </row>
    <row r="154" spans="1:3" x14ac:dyDescent="0.3">
      <c r="A154">
        <v>1.83</v>
      </c>
      <c r="B154" s="43">
        <v>0.914509464480874</v>
      </c>
      <c r="C154" s="43">
        <f>Table5[[#This Row],[Telescope clean]]*(0.72/0.88)*(0.88/$B$38)</f>
        <v>0.81991670475024359</v>
      </c>
    </row>
    <row r="155" spans="1:3" x14ac:dyDescent="0.3">
      <c r="A155">
        <v>1.84</v>
      </c>
      <c r="B155" s="43">
        <v>0.91488781639344297</v>
      </c>
      <c r="C155" s="43">
        <f>Table5[[#This Row],[Telescope clean]]*(0.72/0.88)*(0.88/$B$38)</f>
        <v>0.82025592163693328</v>
      </c>
    </row>
    <row r="156" spans="1:3" x14ac:dyDescent="0.3">
      <c r="A156">
        <v>1.85</v>
      </c>
      <c r="B156" s="43">
        <v>0.91515316284153003</v>
      </c>
      <c r="C156" s="43">
        <f>Table5[[#This Row],[Telescope clean]]*(0.72/0.88)*(0.88/$B$38)</f>
        <v>0.82049382183784181</v>
      </c>
    </row>
    <row r="157" spans="1:3" x14ac:dyDescent="0.3">
      <c r="A157">
        <v>1.86</v>
      </c>
      <c r="B157" s="43">
        <v>0.91541196939890701</v>
      </c>
      <c r="C157" s="43">
        <f>Table5[[#This Row],[Telescope clean]]*(0.72/0.88)*(0.88/$B$38)</f>
        <v>0.82072585860502023</v>
      </c>
    </row>
    <row r="158" spans="1:3" x14ac:dyDescent="0.3">
      <c r="A158">
        <v>1.87</v>
      </c>
      <c r="B158" s="43">
        <v>0.91539956284153001</v>
      </c>
      <c r="C158" s="43">
        <f>Table5[[#This Row],[Telescope clean]]*(0.72/0.88)*(0.88/$B$38)</f>
        <v>0.82071473532632622</v>
      </c>
    </row>
    <row r="159" spans="1:3" x14ac:dyDescent="0.3">
      <c r="A159">
        <v>1.88</v>
      </c>
      <c r="B159" s="43">
        <v>0.91521442622950799</v>
      </c>
      <c r="C159" s="43">
        <f>Table5[[#This Row],[Telescope clean]]*(0.72/0.88)*(0.88/$B$38)</f>
        <v>0.82054874841557957</v>
      </c>
    </row>
    <row r="160" spans="1:3" x14ac:dyDescent="0.3">
      <c r="A160">
        <v>1.89</v>
      </c>
      <c r="B160" s="43">
        <v>0.91489416393442602</v>
      </c>
      <c r="C160" s="43">
        <f>Table5[[#This Row],[Telescope clean]]*(0.72/0.88)*(0.88/$B$38)</f>
        <v>0.82026161261672981</v>
      </c>
    </row>
    <row r="161" spans="1:3" x14ac:dyDescent="0.3">
      <c r="A161">
        <v>1.9</v>
      </c>
      <c r="B161" s="43">
        <v>0.91482645683060104</v>
      </c>
      <c r="C161" s="43">
        <f>Table5[[#This Row],[Telescope clean]]*(0.72/0.88)*(0.88/$B$38)</f>
        <v>0.82020090883222829</v>
      </c>
    </row>
    <row r="162" spans="1:3" x14ac:dyDescent="0.3">
      <c r="A162">
        <v>1.91</v>
      </c>
      <c r="B162" s="43">
        <v>0.91482838032786895</v>
      </c>
      <c r="C162" s="43">
        <f>Table5[[#This Row],[Telescope clean]]*(0.72/0.88)*(0.88/$B$38)</f>
        <v>0.82020263337156085</v>
      </c>
    </row>
    <row r="163" spans="1:3" x14ac:dyDescent="0.3">
      <c r="A163">
        <v>1.92</v>
      </c>
      <c r="B163" s="43">
        <v>0.91478048524590205</v>
      </c>
      <c r="C163" s="43">
        <f>Table5[[#This Row],[Telescope clean]]*(0.72/0.88)*(0.88/$B$38)</f>
        <v>0.82015969234218367</v>
      </c>
    </row>
    <row r="164" spans="1:3" x14ac:dyDescent="0.3">
      <c r="A164">
        <v>1.93</v>
      </c>
      <c r="B164" s="43">
        <v>0.91481972459016403</v>
      </c>
      <c r="C164" s="43">
        <f>Table5[[#This Row],[Telescope clean]]*(0.72/0.88)*(0.88/$B$38)</f>
        <v>0.82019487294456495</v>
      </c>
    </row>
    <row r="165" spans="1:3" x14ac:dyDescent="0.3">
      <c r="A165">
        <v>1.94</v>
      </c>
      <c r="B165" s="43">
        <v>0.91499514754098399</v>
      </c>
      <c r="C165" s="43">
        <f>Table5[[#This Row],[Telescope clean]]*(0.72/0.88)*(0.88/$B$38)</f>
        <v>0.82035215093168301</v>
      </c>
    </row>
    <row r="166" spans="1:3" x14ac:dyDescent="0.3">
      <c r="A166">
        <v>1.95</v>
      </c>
      <c r="B166" s="43">
        <v>0.91533781857923502</v>
      </c>
      <c r="C166" s="43">
        <f>Table5[[#This Row],[Telescope clean]]*(0.72/0.88)*(0.88/$B$38)</f>
        <v>0.82065937761375518</v>
      </c>
    </row>
    <row r="167" spans="1:3" x14ac:dyDescent="0.3">
      <c r="A167">
        <v>1.96</v>
      </c>
      <c r="B167" s="43">
        <v>0.91582907978142103</v>
      </c>
      <c r="C167" s="43">
        <f>Table5[[#This Row],[Telescope clean]]*(0.72/0.88)*(0.88/$B$38)</f>
        <v>0.82109982495925826</v>
      </c>
    </row>
    <row r="168" spans="1:3" x14ac:dyDescent="0.3">
      <c r="A168">
        <v>1.97</v>
      </c>
      <c r="B168" s="43">
        <v>0.91635188633879805</v>
      </c>
      <c r="C168" s="43">
        <f>Table5[[#This Row],[Telescope clean]]*(0.72/0.88)*(0.88/$B$38)</f>
        <v>0.82156855474981283</v>
      </c>
    </row>
    <row r="169" spans="1:3" x14ac:dyDescent="0.3">
      <c r="A169">
        <v>1.98</v>
      </c>
      <c r="B169" s="43">
        <v>0.91687950163934395</v>
      </c>
      <c r="C169" s="43">
        <f>Table5[[#This Row],[Telescope clean]]*(0.72/0.88)*(0.88/$B$38)</f>
        <v>0.82204159588869818</v>
      </c>
    </row>
    <row r="170" spans="1:3" x14ac:dyDescent="0.3">
      <c r="A170">
        <v>1.99</v>
      </c>
      <c r="B170" s="43">
        <v>0.91719668633879803</v>
      </c>
      <c r="C170" s="43">
        <f>Table5[[#This Row],[Telescope clean]]*(0.72/0.88)*(0.88/$B$38)</f>
        <v>0.82232597242461647</v>
      </c>
    </row>
    <row r="171" spans="1:3" x14ac:dyDescent="0.3">
      <c r="A171">
        <v>2</v>
      </c>
      <c r="B171" s="43">
        <v>0.91725160218579205</v>
      </c>
      <c r="C171" s="43">
        <f>Table5[[#This Row],[Telescope clean]]*(0.72/0.88)*(0.88/$B$38)</f>
        <v>0.82237520802255692</v>
      </c>
    </row>
    <row r="172" spans="1:3" x14ac:dyDescent="0.3">
      <c r="A172">
        <v>2.0099999999999998</v>
      </c>
      <c r="B172" s="43">
        <v>0.91715927431694</v>
      </c>
      <c r="C172" s="43">
        <f>Table5[[#This Row],[Telescope clean]]*(0.72/0.88)*(0.88/$B$38)</f>
        <v>0.82229243013460063</v>
      </c>
    </row>
    <row r="173" spans="1:3" x14ac:dyDescent="0.3">
      <c r="A173">
        <v>2.02</v>
      </c>
      <c r="B173" s="43">
        <v>0.91683449180327903</v>
      </c>
      <c r="C173" s="43">
        <f>Table5[[#This Row],[Telescope clean]]*(0.72/0.88)*(0.88/$B$38)</f>
        <v>0.82200124166831989</v>
      </c>
    </row>
    <row r="174" spans="1:3" x14ac:dyDescent="0.3">
      <c r="A174">
        <v>2.0299999999999998</v>
      </c>
      <c r="B174" s="43">
        <v>0.91639891584699396</v>
      </c>
      <c r="C174" s="43">
        <f>Table5[[#This Row],[Telescope clean]]*(0.72/0.88)*(0.88/$B$38)</f>
        <v>0.82161071973649002</v>
      </c>
    </row>
    <row r="175" spans="1:3" x14ac:dyDescent="0.3">
      <c r="A175">
        <v>2.04</v>
      </c>
      <c r="B175" s="43">
        <v>0.91597247650273195</v>
      </c>
      <c r="C175" s="43">
        <f>Table5[[#This Row],[Telescope clean]]*(0.72/0.88)*(0.88/$B$38)</f>
        <v>0.82122838936649045</v>
      </c>
    </row>
    <row r="176" spans="1:3" x14ac:dyDescent="0.3">
      <c r="A176">
        <v>2.0499999999999998</v>
      </c>
      <c r="B176" s="43">
        <v>0.91570155191256797</v>
      </c>
      <c r="C176" s="43">
        <f>Table5[[#This Row],[Telescope clean]]*(0.72/0.88)*(0.88/$B$38)</f>
        <v>0.8209854880015176</v>
      </c>
    </row>
    <row r="177" spans="1:3" x14ac:dyDescent="0.3">
      <c r="A177">
        <v>2.06</v>
      </c>
      <c r="B177" s="43">
        <v>0.91556209836065605</v>
      </c>
      <c r="C177" s="43">
        <f>Table5[[#This Row],[Telescope clean]]*(0.72/0.88)*(0.88/$B$38)</f>
        <v>0.82086045889991688</v>
      </c>
    </row>
    <row r="178" spans="1:3" x14ac:dyDescent="0.3">
      <c r="A178">
        <v>2.0699999999999998</v>
      </c>
      <c r="B178" s="43">
        <v>0.91520605901639296</v>
      </c>
      <c r="C178" s="43">
        <f>Table5[[#This Row],[Telescope clean]]*(0.72/0.88)*(0.88/$B$38)</f>
        <v>0.82054124666948325</v>
      </c>
    </row>
    <row r="179" spans="1:3" x14ac:dyDescent="0.3">
      <c r="A179">
        <v>2.08</v>
      </c>
      <c r="B179" s="43">
        <v>0.91514681530054598</v>
      </c>
      <c r="C179" s="43">
        <f>Table5[[#This Row],[Telescope clean]]*(0.72/0.88)*(0.88/$B$38)</f>
        <v>0.8204881308580444</v>
      </c>
    </row>
    <row r="180" spans="1:3" x14ac:dyDescent="0.3">
      <c r="A180">
        <v>2.09</v>
      </c>
      <c r="B180" s="43">
        <v>0.91560893551912603</v>
      </c>
      <c r="C180" s="43">
        <f>Table5[[#This Row],[Telescope clean]]*(0.72/0.88)*(0.88/$B$38)</f>
        <v>0.82090245143266161</v>
      </c>
    </row>
    <row r="181" spans="1:3" x14ac:dyDescent="0.3">
      <c r="A181">
        <v>2.1</v>
      </c>
      <c r="B181" s="43">
        <v>0.91605432131147502</v>
      </c>
      <c r="C181" s="43">
        <f>Table5[[#This Row],[Telescope clean]]*(0.72/0.88)*(0.88/$B$38)</f>
        <v>0.8213017685150853</v>
      </c>
    </row>
    <row r="182" spans="1:3" x14ac:dyDescent="0.3">
      <c r="A182">
        <v>2.11</v>
      </c>
      <c r="B182" s="43">
        <v>0.91679246338797804</v>
      </c>
      <c r="C182" s="43">
        <f>Table5[[#This Row],[Telescope clean]]*(0.72/0.88)*(0.88/$B$38)</f>
        <v>0.82196356048390584</v>
      </c>
    </row>
    <row r="183" spans="1:3" x14ac:dyDescent="0.3">
      <c r="A183">
        <v>2.12</v>
      </c>
      <c r="B183" s="43">
        <v>0.91728862950819701</v>
      </c>
      <c r="C183" s="43">
        <f>Table5[[#This Row],[Telescope clean]]*(0.72/0.88)*(0.88/$B$38)</f>
        <v>0.82240840540470672</v>
      </c>
    </row>
    <row r="184" spans="1:3" x14ac:dyDescent="0.3">
      <c r="A184">
        <v>2.13</v>
      </c>
      <c r="B184" s="43">
        <v>0.91789270382513699</v>
      </c>
      <c r="C184" s="43">
        <f>Table5[[#This Row],[Telescope clean]]*(0.72/0.88)*(0.88/$B$38)</f>
        <v>0.82294999698205673</v>
      </c>
    </row>
    <row r="185" spans="1:3" x14ac:dyDescent="0.3">
      <c r="A185">
        <v>2.14</v>
      </c>
      <c r="B185" s="43">
        <v>0.91845090273223995</v>
      </c>
      <c r="C185" s="43">
        <f>Table5[[#This Row],[Telescope clean]]*(0.72/0.88)*(0.88/$B$38)</f>
        <v>0.82345045829632735</v>
      </c>
    </row>
    <row r="186" spans="1:3" x14ac:dyDescent="0.3">
      <c r="A186">
        <v>2.15</v>
      </c>
      <c r="B186" s="43">
        <v>0.91861449617486302</v>
      </c>
      <c r="C186" s="43">
        <f>Table5[[#This Row],[Telescope clean]]*(0.72/0.88)*(0.88/$B$38)</f>
        <v>0.82359713036655069</v>
      </c>
    </row>
    <row r="187" spans="1:3" x14ac:dyDescent="0.3">
      <c r="A187">
        <v>2.16</v>
      </c>
      <c r="B187" s="43">
        <v>0.91877501202185796</v>
      </c>
      <c r="C187" s="43">
        <f>Table5[[#This Row],[Telescope clean]]*(0.72/0.88)*(0.88/$B$38)</f>
        <v>0.82374104317384245</v>
      </c>
    </row>
    <row r="188" spans="1:3" x14ac:dyDescent="0.3">
      <c r="A188">
        <v>2.17</v>
      </c>
      <c r="B188" s="43">
        <v>0.91843089836065595</v>
      </c>
      <c r="C188" s="43">
        <f>Table5[[#This Row],[Telescope clean]]*(0.72/0.88)*(0.88/$B$38)</f>
        <v>0.82343252308727077</v>
      </c>
    </row>
    <row r="189" spans="1:3" x14ac:dyDescent="0.3">
      <c r="A189">
        <v>2.1800000000000002</v>
      </c>
      <c r="B189" s="43">
        <v>0.91824076065573701</v>
      </c>
      <c r="C189" s="43">
        <f>Table5[[#This Row],[Telescope clean]]*(0.72/0.88)*(0.88/$B$38)</f>
        <v>0.82326205237425909</v>
      </c>
    </row>
    <row r="190" spans="1:3" x14ac:dyDescent="0.3">
      <c r="A190">
        <v>2.19</v>
      </c>
      <c r="B190" s="43">
        <v>0.91816083934426196</v>
      </c>
      <c r="C190" s="43">
        <f>Table5[[#This Row],[Telescope clean]]*(0.72/0.88)*(0.88/$B$38)</f>
        <v>0.82319039776499692</v>
      </c>
    </row>
    <row r="191" spans="1:3" x14ac:dyDescent="0.3">
      <c r="A191">
        <v>2.2000000000000002</v>
      </c>
      <c r="B191" s="43">
        <v>0.91762678032786904</v>
      </c>
      <c r="C191" s="43">
        <f>Table5[[#This Row],[Telescope clean]]*(0.72/0.88)*(0.88/$B$38)</f>
        <v>0.82271157941934803</v>
      </c>
    </row>
    <row r="192" spans="1:3" x14ac:dyDescent="0.3">
      <c r="A192">
        <v>2.21</v>
      </c>
      <c r="B192" s="43">
        <v>0.91722765464480904</v>
      </c>
      <c r="C192" s="43">
        <f>Table5[[#This Row],[Telescope clean]]*(0.72/0.88)*(0.88/$B$38)</f>
        <v>0.82235373750786867</v>
      </c>
    </row>
    <row r="193" spans="1:3" x14ac:dyDescent="0.3">
      <c r="A193">
        <v>2.2200000000000002</v>
      </c>
      <c r="B193" s="43">
        <v>0.91692470382513702</v>
      </c>
      <c r="C193" s="43">
        <f>Table5[[#This Row],[Telescope clean]]*(0.72/0.88)*(0.88/$B$38)</f>
        <v>0.82208212256301094</v>
      </c>
    </row>
    <row r="194" spans="1:3" x14ac:dyDescent="0.3">
      <c r="A194">
        <v>2.23</v>
      </c>
      <c r="B194" s="43">
        <v>0.91666118469945301</v>
      </c>
      <c r="C194" s="43">
        <f>Table5[[#This Row],[Telescope clean]]*(0.72/0.88)*(0.88/$B$38)</f>
        <v>0.82184586067446708</v>
      </c>
    </row>
    <row r="195" spans="1:3" x14ac:dyDescent="0.3">
      <c r="A195">
        <v>2.2400000000000002</v>
      </c>
      <c r="B195" s="43">
        <v>0.91642045901639402</v>
      </c>
      <c r="C195" s="43">
        <f>Table5[[#This Row],[Telescope clean]]*(0.72/0.88)*(0.88/$B$38)</f>
        <v>0.82163003457701433</v>
      </c>
    </row>
    <row r="196" spans="1:3" x14ac:dyDescent="0.3">
      <c r="A196">
        <v>2.25</v>
      </c>
      <c r="B196" s="43">
        <v>0.91630553005464499</v>
      </c>
      <c r="C196" s="43">
        <f>Table5[[#This Row],[Telescope clean]]*(0.72/0.88)*(0.88/$B$38)</f>
        <v>0.82152699335190127</v>
      </c>
    </row>
    <row r="197" spans="1:3" x14ac:dyDescent="0.3">
      <c r="A197">
        <v>2.2599999999999998</v>
      </c>
      <c r="B197" s="43">
        <v>0.91650211147541005</v>
      </c>
      <c r="C197" s="43">
        <f>Table5[[#This Row],[Telescope clean]]*(0.72/0.88)*(0.88/$B$38)</f>
        <v>0.82170324127167571</v>
      </c>
    </row>
    <row r="198" spans="1:3" x14ac:dyDescent="0.3">
      <c r="A198">
        <v>2.27</v>
      </c>
      <c r="B198" s="43">
        <v>0.916841320218579</v>
      </c>
      <c r="C198" s="43">
        <f>Table5[[#This Row],[Telescope clean]]*(0.72/0.88)*(0.88/$B$38)</f>
        <v>0.82200736378294947</v>
      </c>
    </row>
    <row r="199" spans="1:3" x14ac:dyDescent="0.3">
      <c r="A199">
        <v>2.2799999999999998</v>
      </c>
      <c r="B199" s="43">
        <v>0.91696894426229503</v>
      </c>
      <c r="C199" s="43">
        <f>Table5[[#This Row],[Telescope clean]]*(0.72/0.88)*(0.88/$B$38)</f>
        <v>0.82212178696765648</v>
      </c>
    </row>
    <row r="200" spans="1:3" x14ac:dyDescent="0.3">
      <c r="A200">
        <v>2.29</v>
      </c>
      <c r="B200" s="43">
        <v>0.91761370054644797</v>
      </c>
      <c r="C200" s="43">
        <f>Table5[[#This Row],[Telescope clean]]*(0.72/0.88)*(0.88/$B$38)</f>
        <v>0.82269985255188727</v>
      </c>
    </row>
    <row r="201" spans="1:3" x14ac:dyDescent="0.3">
      <c r="A201">
        <v>2.2999999999999998</v>
      </c>
      <c r="B201" s="43">
        <v>0.91820152131147503</v>
      </c>
      <c r="C201" s="43">
        <f>Table5[[#This Row],[Telescope clean]]*(0.72/0.88)*(0.88/$B$38)</f>
        <v>0.82322687177187781</v>
      </c>
    </row>
    <row r="202" spans="1:3" x14ac:dyDescent="0.3">
      <c r="A202">
        <v>2.31</v>
      </c>
      <c r="B202" s="43">
        <v>0.91936350601092898</v>
      </c>
      <c r="C202" s="43">
        <f>Table5[[#This Row],[Telescope clean]]*(0.72/0.88)*(0.88/$B$38)</f>
        <v>0.82426866598259962</v>
      </c>
    </row>
    <row r="203" spans="1:3" x14ac:dyDescent="0.3">
      <c r="A203">
        <v>2.3199999999999998</v>
      </c>
      <c r="B203" s="43">
        <v>0.91984947759562796</v>
      </c>
      <c r="C203" s="43">
        <f>Table5[[#This Row],[Telescope clean]]*(0.72/0.88)*(0.88/$B$38)</f>
        <v>0.82470437084493786</v>
      </c>
    </row>
    <row r="204" spans="1:3" x14ac:dyDescent="0.3">
      <c r="A204">
        <v>2.33</v>
      </c>
      <c r="B204" s="43">
        <v>0.91963693114754097</v>
      </c>
      <c r="C204" s="43">
        <f>Table5[[#This Row],[Telescope clean]]*(0.72/0.88)*(0.88/$B$38)</f>
        <v>0.82451380924870465</v>
      </c>
    </row>
    <row r="205" spans="1:3" x14ac:dyDescent="0.3">
      <c r="A205">
        <v>2.34</v>
      </c>
      <c r="B205" s="43">
        <v>0.91984601530054599</v>
      </c>
      <c r="C205" s="43">
        <f>Table5[[#This Row],[Telescope clean]]*(0.72/0.88)*(0.88/$B$38)</f>
        <v>0.82470126667413945</v>
      </c>
    </row>
    <row r="206" spans="1:3" x14ac:dyDescent="0.3">
      <c r="A206">
        <v>2.35</v>
      </c>
      <c r="B206" s="43">
        <v>0.91985803715847003</v>
      </c>
      <c r="C206" s="43">
        <f>Table5[[#This Row],[Telescope clean]]*(0.72/0.88)*(0.88/$B$38)</f>
        <v>0.82471204504496776</v>
      </c>
    </row>
    <row r="207" spans="1:3" x14ac:dyDescent="0.3">
      <c r="A207">
        <v>2.36</v>
      </c>
      <c r="B207" s="43">
        <v>0.92006038907103804</v>
      </c>
      <c r="C207" s="43">
        <f>Table5[[#This Row],[Telescope clean]]*(0.72/0.88)*(0.88/$B$38)</f>
        <v>0.82489346658273921</v>
      </c>
    </row>
    <row r="208" spans="1:3" x14ac:dyDescent="0.3">
      <c r="A208">
        <v>2.37</v>
      </c>
      <c r="B208" s="43">
        <v>0.91922876502732198</v>
      </c>
      <c r="C208" s="43">
        <f>Table5[[#This Row],[Telescope clean]]*(0.72/0.88)*(0.88/$B$38)</f>
        <v>0.82414786200236245</v>
      </c>
    </row>
    <row r="209" spans="1:3" x14ac:dyDescent="0.3">
      <c r="A209">
        <v>2.38</v>
      </c>
      <c r="B209" s="43">
        <v>0.91908200218579195</v>
      </c>
      <c r="C209" s="43">
        <f>Table5[[#This Row],[Telescope clean]]*(0.72/0.88)*(0.88/$B$38)</f>
        <v>0.82401627965129798</v>
      </c>
    </row>
    <row r="210" spans="1:3" x14ac:dyDescent="0.3">
      <c r="A210">
        <v>2.39</v>
      </c>
      <c r="B210" s="43">
        <v>0.91884964371584699</v>
      </c>
      <c r="C210" s="43">
        <f>Table5[[#This Row],[Telescope clean]]*(0.72/0.88)*(0.88/$B$38)</f>
        <v>0.82380795529994066</v>
      </c>
    </row>
    <row r="211" spans="1:3" x14ac:dyDescent="0.3">
      <c r="A211">
        <v>2.4</v>
      </c>
      <c r="B211" s="43">
        <v>0.91838713879781397</v>
      </c>
      <c r="C211" s="43">
        <f>Table5[[#This Row],[Telescope clean]]*(0.72/0.88)*(0.88/$B$38)</f>
        <v>0.82339328981745752</v>
      </c>
    </row>
  </sheetData>
  <mergeCells count="4">
    <mergeCell ref="A1:Q1"/>
    <mergeCell ref="C3:R3"/>
    <mergeCell ref="B4:B5"/>
    <mergeCell ref="C4:R5"/>
  </mergeCells>
  <pageMargins left="0.75" right="0.75" top="1" bottom="1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53"/>
  <sheetViews>
    <sheetView topLeftCell="C109" zoomScale="75" zoomScaleNormal="75" workbookViewId="0">
      <selection activeCell="E39" sqref="E39"/>
    </sheetView>
  </sheetViews>
  <sheetFormatPr defaultColWidth="11.19921875" defaultRowHeight="15.6" x14ac:dyDescent="0.3"/>
  <cols>
    <col min="2" max="3" width="10.796875" customWidth="1"/>
    <col min="4" max="4" width="22.796875" customWidth="1"/>
    <col min="5" max="5" width="24.296875" customWidth="1"/>
    <col min="10" max="10" width="12.796875" customWidth="1"/>
    <col min="14" max="15" width="4.19921875" customWidth="1"/>
    <col min="16" max="16" width="8.69921875" customWidth="1"/>
  </cols>
  <sheetData>
    <row r="1" spans="1:21" ht="19.8" x14ac:dyDescent="0.4">
      <c r="A1" s="10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3" spans="1:21" x14ac:dyDescent="0.3">
      <c r="A3" s="6" t="s">
        <v>56</v>
      </c>
      <c r="B3" s="6"/>
      <c r="C3" s="6"/>
      <c r="D3" s="6"/>
      <c r="E3" s="5"/>
      <c r="F3" s="5"/>
      <c r="G3" s="5"/>
      <c r="H3" s="5"/>
      <c r="I3" s="5"/>
      <c r="J3" s="5"/>
      <c r="K3" s="5"/>
      <c r="L3" s="20" t="s">
        <v>57</v>
      </c>
      <c r="M3" s="20"/>
      <c r="O3" s="28"/>
      <c r="P3" s="28"/>
      <c r="Q3" s="28"/>
      <c r="R3" s="28"/>
      <c r="S3" s="28"/>
    </row>
    <row r="4" spans="1:21" x14ac:dyDescent="0.3">
      <c r="A4" s="4" t="s">
        <v>58</v>
      </c>
      <c r="B4" s="4"/>
      <c r="C4" s="4"/>
      <c r="D4" s="4"/>
      <c r="E4" s="3" t="s">
        <v>59</v>
      </c>
      <c r="F4" s="3"/>
      <c r="G4" s="3"/>
      <c r="H4" s="3"/>
      <c r="I4" s="3"/>
      <c r="J4" s="3"/>
      <c r="K4" s="3"/>
      <c r="L4" s="66" t="s">
        <v>60</v>
      </c>
      <c r="M4" s="21"/>
    </row>
    <row r="5" spans="1:21" x14ac:dyDescent="0.3">
      <c r="A5" s="4" t="s">
        <v>61</v>
      </c>
      <c r="B5" s="4"/>
      <c r="C5" s="4"/>
      <c r="D5" s="4"/>
      <c r="E5" s="3" t="s">
        <v>62</v>
      </c>
      <c r="F5" s="3"/>
      <c r="G5" s="3"/>
      <c r="H5" s="3"/>
      <c r="I5" s="3"/>
      <c r="J5" s="3"/>
      <c r="K5" s="3"/>
      <c r="L5" s="66" t="s">
        <v>60</v>
      </c>
      <c r="M5" s="21"/>
    </row>
    <row r="6" spans="1:21" x14ac:dyDescent="0.3">
      <c r="A6" s="2" t="s">
        <v>63</v>
      </c>
      <c r="B6" s="2"/>
      <c r="C6" s="2"/>
      <c r="D6" s="2"/>
      <c r="E6" s="3" t="s">
        <v>64</v>
      </c>
      <c r="F6" s="3"/>
      <c r="G6" s="3"/>
      <c r="H6" s="3"/>
      <c r="I6" s="3"/>
      <c r="J6" s="3"/>
      <c r="K6" s="3"/>
      <c r="L6" s="66" t="s">
        <v>60</v>
      </c>
      <c r="M6" s="67"/>
    </row>
    <row r="7" spans="1:21" x14ac:dyDescent="0.3">
      <c r="A7" s="4" t="s">
        <v>65</v>
      </c>
      <c r="B7" s="4"/>
      <c r="C7" s="4"/>
      <c r="D7" s="4"/>
      <c r="E7" s="3" t="s">
        <v>66</v>
      </c>
      <c r="F7" s="3"/>
      <c r="G7" s="3"/>
      <c r="H7" s="3"/>
      <c r="I7" s="3"/>
      <c r="J7" s="3"/>
      <c r="K7" s="3"/>
      <c r="L7" s="66" t="s">
        <v>67</v>
      </c>
      <c r="M7" s="21"/>
    </row>
    <row r="8" spans="1:21" x14ac:dyDescent="0.3">
      <c r="A8" s="68" t="s">
        <v>68</v>
      </c>
      <c r="B8" s="68"/>
      <c r="C8" s="68"/>
      <c r="D8" s="69"/>
      <c r="E8" s="70">
        <v>0.95499999999999996</v>
      </c>
      <c r="F8" s="71"/>
      <c r="G8" s="71"/>
      <c r="H8" s="71"/>
      <c r="I8" s="71"/>
      <c r="J8" s="71"/>
      <c r="K8" s="71"/>
      <c r="L8" s="66" t="s">
        <v>67</v>
      </c>
      <c r="M8" s="21"/>
    </row>
    <row r="10" spans="1:21" ht="31.2" x14ac:dyDescent="0.3">
      <c r="A10" s="44" t="s">
        <v>20</v>
      </c>
      <c r="B10" s="72" t="s">
        <v>69</v>
      </c>
      <c r="C10" s="72" t="s">
        <v>70</v>
      </c>
      <c r="D10" s="72" t="s">
        <v>71</v>
      </c>
      <c r="E10" s="44" t="s">
        <v>72</v>
      </c>
    </row>
    <row r="11" spans="1:21" x14ac:dyDescent="0.3">
      <c r="A11" s="73">
        <v>980</v>
      </c>
      <c r="B11" s="43">
        <v>0.99438698999999997</v>
      </c>
      <c r="C11" s="43">
        <v>0.97988620999999998</v>
      </c>
      <c r="D11" s="43">
        <f>Mirrors!B65^2*'DM241'!B34/100*Table2[[#This Row],[NIR/VIS dichro]]*Table2[[#This Row],[YJH/WFS dichro]]*'OPTIMAX coating'!B39^2*'OPTIMAX coating'!C39*'OPTIMAX coating'!D39*'OPTIMAX coating'!F39^5*$E$8</f>
        <v>0.80997375565382357</v>
      </c>
      <c r="E11" s="43">
        <v>0.81454580942759902</v>
      </c>
    </row>
    <row r="12" spans="1:21" x14ac:dyDescent="0.3">
      <c r="A12" s="74">
        <v>990</v>
      </c>
      <c r="B12" s="43">
        <v>0.99832235999999996</v>
      </c>
      <c r="C12" s="43">
        <v>0.98921097000000002</v>
      </c>
      <c r="D12" s="43">
        <f>Mirrors!B66^2*'DM241'!B35/100*Table2[[#This Row],[NIR/VIS dichro]]*Table2[[#This Row],[YJH/WFS dichro]]*'OPTIMAX coating'!B40^2*'OPTIMAX coating'!C40*'OPTIMAX coating'!D40*'OPTIMAX coating'!F40^5*$E$8</f>
        <v>0.81976994669795267</v>
      </c>
      <c r="E12" s="43">
        <v>0.82114753665133999</v>
      </c>
    </row>
    <row r="13" spans="1:21" x14ac:dyDescent="0.3">
      <c r="A13" s="73">
        <v>1000</v>
      </c>
      <c r="B13" s="43">
        <v>0.99829396000000004</v>
      </c>
      <c r="C13" s="43">
        <v>0.98911401999999904</v>
      </c>
      <c r="D13" s="43">
        <f>Mirrors!B67^2*'DM241'!B36/100*Table2[[#This Row],[NIR/VIS dichro]]*Table2[[#This Row],[YJH/WFS dichro]]*'OPTIMAX coating'!B41^2*'OPTIMAX coating'!C41*'OPTIMAX coating'!D41*'OPTIMAX coating'!F41^5*$E$8</f>
        <v>0.81896254837309246</v>
      </c>
      <c r="E13" s="43">
        <v>0.82036211896252698</v>
      </c>
      <c r="U13" s="75"/>
    </row>
    <row r="14" spans="1:21" x14ac:dyDescent="0.3">
      <c r="A14" s="74">
        <v>1010</v>
      </c>
      <c r="B14" s="43">
        <v>0.99935742999999999</v>
      </c>
      <c r="C14" s="43">
        <v>0.98920514999999998</v>
      </c>
      <c r="D14" s="43">
        <f>Mirrors!B68^2*'DM241'!B37/100*Table2[[#This Row],[NIR/VIS dichro]]*Table2[[#This Row],[YJH/WFS dichro]]*'OPTIMAX coating'!B42^2*'OPTIMAX coating'!C42*'OPTIMAX coating'!D42*'OPTIMAX coating'!F42^5*$E$8</f>
        <v>0.82094466583558146</v>
      </c>
      <c r="E14" s="43">
        <v>0.82147251943239297</v>
      </c>
      <c r="P14" s="76"/>
    </row>
    <row r="15" spans="1:21" x14ac:dyDescent="0.3">
      <c r="A15" s="73">
        <v>1020</v>
      </c>
      <c r="B15" s="43">
        <v>0.99942728000000003</v>
      </c>
      <c r="C15" s="43">
        <v>0.98788876999999997</v>
      </c>
      <c r="D15" s="43">
        <f>Mirrors!B69^2*'DM241'!B38/100*Table2[[#This Row],[NIR/VIS dichro]]*Table2[[#This Row],[YJH/WFS dichro]]*'OPTIMAX coating'!B43^2*'OPTIMAX coating'!C43*'OPTIMAX coating'!D43*'OPTIMAX coating'!F43^5*$E$8</f>
        <v>0.82297071615038664</v>
      </c>
      <c r="E15" s="43">
        <v>0.82344231803477097</v>
      </c>
      <c r="P15" s="76"/>
    </row>
    <row r="16" spans="1:21" x14ac:dyDescent="0.3">
      <c r="A16" s="74">
        <v>1030</v>
      </c>
      <c r="B16" s="43">
        <v>0.99975756000000005</v>
      </c>
      <c r="C16" s="43">
        <v>0.98845461999999995</v>
      </c>
      <c r="D16" s="43">
        <f>Mirrors!B70^2*'DM241'!B39/100*Table2[[#This Row],[NIR/VIS dichro]]*Table2[[#This Row],[YJH/WFS dichro]]*'OPTIMAX coating'!B44^2*'OPTIMAX coating'!C44*'OPTIMAX coating'!D44*'OPTIMAX coating'!F44^5*$E$8</f>
        <v>0.82659488417636107</v>
      </c>
      <c r="E16" s="43">
        <v>0.82679533243675696</v>
      </c>
      <c r="P16" s="76"/>
    </row>
    <row r="17" spans="1:16" x14ac:dyDescent="0.3">
      <c r="A17" s="73">
        <v>1040</v>
      </c>
      <c r="B17" s="43">
        <v>0.99951705000000002</v>
      </c>
      <c r="C17" s="43">
        <v>0.98640544999999902</v>
      </c>
      <c r="D17" s="43">
        <f>Mirrors!B71^2*'DM241'!B40/100*Table2[[#This Row],[NIR/VIS dichro]]*Table2[[#This Row],[YJH/WFS dichro]]*'OPTIMAX coating'!B45^2*'OPTIMAX coating'!C45*'OPTIMAX coating'!D45*'OPTIMAX coating'!F45^5*$E$8</f>
        <v>0.82885060403979571</v>
      </c>
      <c r="E17" s="43">
        <v>0.82925109085412396</v>
      </c>
    </row>
    <row r="18" spans="1:16" x14ac:dyDescent="0.3">
      <c r="A18" s="74">
        <v>1050</v>
      </c>
      <c r="B18" s="43">
        <v>0.99919057</v>
      </c>
      <c r="C18" s="43">
        <v>0.98560866000000003</v>
      </c>
      <c r="D18" s="43">
        <f>Mirrors!B72^2*'DM241'!B41/100*Table2[[#This Row],[NIR/VIS dichro]]*Table2[[#This Row],[YJH/WFS dichro]]*'OPTIMAX coating'!B46^2*'OPTIMAX coating'!C46*'OPTIMAX coating'!D46*'OPTIMAX coating'!F46^5*$E$8</f>
        <v>0.83028834314909361</v>
      </c>
      <c r="E18" s="43">
        <v>0.830960947869127</v>
      </c>
      <c r="P18" s="76"/>
    </row>
    <row r="19" spans="1:16" x14ac:dyDescent="0.3">
      <c r="A19" s="73">
        <v>1060</v>
      </c>
      <c r="B19" s="43">
        <v>0.99876164999999995</v>
      </c>
      <c r="C19" s="43">
        <v>0.98381072000000003</v>
      </c>
      <c r="D19" s="43">
        <f>Mirrors!B73^2*'DM241'!B42/100*Table2[[#This Row],[NIR/VIS dichro]]*Table2[[#This Row],[YJH/WFS dichro]]*'OPTIMAX coating'!B47^2*'OPTIMAX coating'!C47*'OPTIMAX coating'!D47*'OPTIMAX coating'!F47^5*$E$8</f>
        <v>0.8318252560325754</v>
      </c>
      <c r="E19" s="43">
        <v>0.83285662403294702</v>
      </c>
      <c r="P19" s="76"/>
    </row>
    <row r="20" spans="1:16" x14ac:dyDescent="0.3">
      <c r="A20" s="74">
        <v>1070</v>
      </c>
      <c r="B20" s="43">
        <v>0.97516349000000002</v>
      </c>
      <c r="C20" s="43">
        <v>0.98652695999999995</v>
      </c>
      <c r="D20" s="43">
        <f>Mirrors!B74^2*'DM241'!B43/100*Table2[[#This Row],[NIR/VIS dichro]]*Table2[[#This Row],[YJH/WFS dichro]]*'OPTIMAX coating'!B48^2*'OPTIMAX coating'!C48*'OPTIMAX coating'!D48*'OPTIMAX coating'!F48^5*$E$8</f>
        <v>0.81769884238714463</v>
      </c>
      <c r="E20" s="43">
        <v>0.83852487380054097</v>
      </c>
      <c r="P20" s="76"/>
    </row>
    <row r="21" spans="1:16" x14ac:dyDescent="0.3">
      <c r="A21" s="73">
        <v>1080</v>
      </c>
      <c r="B21" s="43">
        <v>0.99460314000000005</v>
      </c>
      <c r="C21" s="43">
        <v>0.98628707999999898</v>
      </c>
      <c r="D21" s="43">
        <f>Mirrors!B75^2*'DM241'!B44/100*Table2[[#This Row],[NIR/VIS dichro]]*Table2[[#This Row],[YJH/WFS dichro]]*'OPTIMAX coating'!B49^2*'OPTIMAX coating'!C49*'OPTIMAX coating'!D49*'OPTIMAX coating'!F49^5*$E$8</f>
        <v>0.83542183540215653</v>
      </c>
      <c r="E21" s="43">
        <v>0.83995495469897297</v>
      </c>
      <c r="P21" s="76"/>
    </row>
    <row r="22" spans="1:16" x14ac:dyDescent="0.3">
      <c r="A22" s="74">
        <v>1090</v>
      </c>
      <c r="B22" s="43">
        <v>0.99366652</v>
      </c>
      <c r="C22" s="43">
        <v>0.98690029000000001</v>
      </c>
      <c r="D22" s="43">
        <f>Mirrors!B76^2*'DM241'!B45/100*Table2[[#This Row],[NIR/VIS dichro]]*Table2[[#This Row],[YJH/WFS dichro]]*'OPTIMAX coating'!B50^2*'OPTIMAX coating'!C50*'OPTIMAX coating'!D50*'OPTIMAX coating'!F50^5*$E$8</f>
        <v>0.83609139659596454</v>
      </c>
      <c r="E22" s="43">
        <v>0.84142051660950001</v>
      </c>
      <c r="P22" s="76"/>
    </row>
    <row r="23" spans="1:16" x14ac:dyDescent="0.3">
      <c r="A23" s="73">
        <v>1100</v>
      </c>
      <c r="B23" s="43">
        <v>0.99706008000000002</v>
      </c>
      <c r="C23" s="43">
        <v>0.98785899999999904</v>
      </c>
      <c r="D23" s="43">
        <f>Mirrors!B77^2*'DM241'!B46/100*Table2[[#This Row],[NIR/VIS dichro]]*Table2[[#This Row],[YJH/WFS dichro]]*'OPTIMAX coating'!B51^2*'OPTIMAX coating'!C51*'OPTIMAX coating'!D51*'OPTIMAX coating'!F51^5*$E$8</f>
        <v>0.83929592277753973</v>
      </c>
      <c r="E23" s="43">
        <v>0.84177066117975496</v>
      </c>
    </row>
    <row r="24" spans="1:16" x14ac:dyDescent="0.3">
      <c r="A24" s="74">
        <v>1110</v>
      </c>
      <c r="B24" s="43">
        <v>0.99785380000000001</v>
      </c>
      <c r="C24" s="43">
        <v>0.98669846999999999</v>
      </c>
      <c r="D24" s="43">
        <f>Mirrors!B78^2*'DM241'!B47/100*Table2[[#This Row],[NIR/VIS dichro]]*Table2[[#This Row],[YJH/WFS dichro]]*'OPTIMAX coating'!B52^2*'OPTIMAX coating'!C52*'OPTIMAX coating'!D52*'OPTIMAX coating'!F52^5*$E$8</f>
        <v>0.83982821410135222</v>
      </c>
      <c r="E24" s="43">
        <v>0.84163453012991696</v>
      </c>
      <c r="P24" s="76"/>
    </row>
    <row r="25" spans="1:16" x14ac:dyDescent="0.3">
      <c r="A25" s="73">
        <v>1120</v>
      </c>
      <c r="B25" s="43">
        <v>0.99718806000000004</v>
      </c>
      <c r="C25" s="43">
        <v>0.98735967999999996</v>
      </c>
      <c r="D25" s="43">
        <f>Mirrors!B79^2*'DM241'!B48/100*Table2[[#This Row],[NIR/VIS dichro]]*Table2[[#This Row],[YJH/WFS dichro]]*'OPTIMAX coating'!B53^2*'OPTIMAX coating'!C53*'OPTIMAX coating'!D53*'OPTIMAX coating'!F53^5*$E$8</f>
        <v>0.83801536499309992</v>
      </c>
      <c r="E25" s="43">
        <v>0.84037845879652795</v>
      </c>
    </row>
    <row r="26" spans="1:16" x14ac:dyDescent="0.3">
      <c r="A26" s="74">
        <v>1130</v>
      </c>
      <c r="B26" s="43">
        <v>0.97426478999999999</v>
      </c>
      <c r="C26" s="43">
        <v>0.98563168999999895</v>
      </c>
      <c r="D26" s="43">
        <f>Mirrors!B80^2*'DM241'!B49/100*Table2[[#This Row],[NIR/VIS dichro]]*Table2[[#This Row],[YJH/WFS dichro]]*'OPTIMAX coating'!B54^2*'OPTIMAX coating'!C54*'OPTIMAX coating'!D54*'OPTIMAX coating'!F54^5*$E$8</f>
        <v>0.81620619316540721</v>
      </c>
      <c r="E26" s="43">
        <v>0.83776628442603096</v>
      </c>
      <c r="P26" s="76"/>
    </row>
    <row r="27" spans="1:16" x14ac:dyDescent="0.3">
      <c r="A27" s="73">
        <v>1140</v>
      </c>
      <c r="B27" s="43">
        <v>0.99690272999999996</v>
      </c>
      <c r="C27" s="43">
        <v>0.98743592000000002</v>
      </c>
      <c r="D27" s="43">
        <f>Mirrors!B81^2*'DM241'!B50/100*Table2[[#This Row],[NIR/VIS dichro]]*Table2[[#This Row],[YJH/WFS dichro]]*'OPTIMAX coating'!B55^2*'OPTIMAX coating'!C55*'OPTIMAX coating'!D55*'OPTIMAX coating'!F55^5*$E$8</f>
        <v>0.83552406249968691</v>
      </c>
      <c r="E27" s="43">
        <v>0.838119946265657</v>
      </c>
    </row>
    <row r="28" spans="1:16" x14ac:dyDescent="0.3">
      <c r="A28" s="74">
        <v>1150</v>
      </c>
      <c r="B28" s="43">
        <v>0.99800767000000001</v>
      </c>
      <c r="C28" s="43">
        <v>0.98688020999999904</v>
      </c>
      <c r="D28" s="43">
        <f>Mirrors!B82^2*'DM241'!B51/100*Table2[[#This Row],[NIR/VIS dichro]]*Table2[[#This Row],[YJH/WFS dichro]]*'OPTIMAX coating'!B56^2*'OPTIMAX coating'!C56*'OPTIMAX coating'!D56*'OPTIMAX coating'!F56^5*$E$8</f>
        <v>0.83434582938561563</v>
      </c>
      <c r="E28" s="43">
        <v>0.836011440057987</v>
      </c>
      <c r="P28" s="76"/>
    </row>
    <row r="29" spans="1:16" x14ac:dyDescent="0.3">
      <c r="A29" s="73">
        <v>1160</v>
      </c>
      <c r="B29" s="43">
        <v>0.99727036999999996</v>
      </c>
      <c r="C29" s="43">
        <v>0.98773343999999996</v>
      </c>
      <c r="D29" s="43">
        <f>Mirrors!B83^2*'DM241'!B52/100*Table2[[#This Row],[NIR/VIS dichro]]*Table2[[#This Row],[YJH/WFS dichro]]*'OPTIMAX coating'!B57^2*'OPTIMAX coating'!C57*'OPTIMAX coating'!D57*'OPTIMAX coating'!F57^5*$E$8</f>
        <v>0.83286895963238261</v>
      </c>
      <c r="E29" s="43">
        <v>0.83514860632265897</v>
      </c>
    </row>
    <row r="30" spans="1:16" x14ac:dyDescent="0.3">
      <c r="A30" s="74">
        <v>1170</v>
      </c>
      <c r="B30" s="43">
        <v>0.99630744999999998</v>
      </c>
      <c r="C30" s="43">
        <v>0.98836738999999996</v>
      </c>
      <c r="D30" s="43">
        <f>Mirrors!B84^2*'DM241'!B53/100*Table2[[#This Row],[NIR/VIS dichro]]*Table2[[#This Row],[YJH/WFS dichro]]*'OPTIMAX coating'!B58^2*'OPTIMAX coating'!C58*'OPTIMAX coating'!D58*'OPTIMAX coating'!F58^5*$E$8</f>
        <v>0.83128707490482223</v>
      </c>
      <c r="E30" s="43">
        <v>0.834368020539064</v>
      </c>
      <c r="P30" s="76"/>
    </row>
    <row r="31" spans="1:16" x14ac:dyDescent="0.3">
      <c r="A31" s="73">
        <v>1180</v>
      </c>
      <c r="B31" s="43">
        <v>0.99133170000000004</v>
      </c>
      <c r="C31" s="43">
        <v>0.98805489999999996</v>
      </c>
      <c r="D31" s="43">
        <f>Mirrors!B85^2*'DM241'!B54/100*Table2[[#This Row],[NIR/VIS dichro]]*Table2[[#This Row],[YJH/WFS dichro]]*'OPTIMAX coating'!B59^2*'OPTIMAX coating'!C59*'OPTIMAX coating'!D59*'OPTIMAX coating'!F59^5*$E$8</f>
        <v>0.82511644671632733</v>
      </c>
      <c r="E31" s="43">
        <v>0.83233134450994295</v>
      </c>
      <c r="G31" t="s">
        <v>73</v>
      </c>
      <c r="I31" s="43">
        <f>AVERAGE(D11:D93)</f>
        <v>0.83637238851550588</v>
      </c>
      <c r="P31" s="76"/>
    </row>
    <row r="32" spans="1:16" x14ac:dyDescent="0.3">
      <c r="A32" s="74">
        <v>1190</v>
      </c>
      <c r="B32" s="43">
        <v>0.99250123999999995</v>
      </c>
      <c r="C32" s="43">
        <v>0.98929069999999997</v>
      </c>
      <c r="D32" s="43">
        <f>Mirrors!B86^2*'DM241'!B55/100*Table2[[#This Row],[NIR/VIS dichro]]*Table2[[#This Row],[YJH/WFS dichro]]*'OPTIMAX coating'!B60^2*'OPTIMAX coating'!C60*'OPTIMAX coating'!D60*'OPTIMAX coating'!F60^5*$E$8</f>
        <v>0.82670125235062297</v>
      </c>
      <c r="E32" s="43">
        <v>0.83294732442915997</v>
      </c>
      <c r="P32" s="76"/>
    </row>
    <row r="33" spans="1:16" x14ac:dyDescent="0.3">
      <c r="A33" s="73">
        <v>1200</v>
      </c>
      <c r="B33" s="43">
        <v>0.99317230999999995</v>
      </c>
      <c r="C33" s="43">
        <v>0.98960440999999999</v>
      </c>
      <c r="D33" s="43">
        <f>Mirrors!B87^2*'DM241'!B56/100*Table2[[#This Row],[NIR/VIS dichro]]*Table2[[#This Row],[YJH/WFS dichro]]*'OPTIMAX coating'!B61^2*'OPTIMAX coating'!C61*'OPTIMAX coating'!D61*'OPTIMAX coating'!F61^5*$E$8</f>
        <v>0.82813609126246523</v>
      </c>
      <c r="E33" s="43">
        <v>0.83382921868055804</v>
      </c>
      <c r="P33" s="76"/>
    </row>
    <row r="34" spans="1:16" x14ac:dyDescent="0.3">
      <c r="A34" s="74">
        <v>1210</v>
      </c>
      <c r="B34" s="43">
        <v>0.98541252999999995</v>
      </c>
      <c r="C34" s="43">
        <v>0.98857154000000003</v>
      </c>
      <c r="D34" s="43">
        <f>Mirrors!B88^2*'DM241'!B57/100*Table2[[#This Row],[NIR/VIS dichro]]*Table2[[#This Row],[YJH/WFS dichro]]*'OPTIMAX coating'!B62^2*'OPTIMAX coating'!C62*'OPTIMAX coating'!D62*'OPTIMAX coating'!F62^5*$E$8</f>
        <v>0.8211871554561373</v>
      </c>
      <c r="E34" s="43">
        <v>0.83334352918785903</v>
      </c>
      <c r="P34" s="76"/>
    </row>
    <row r="35" spans="1:16" x14ac:dyDescent="0.3">
      <c r="A35" s="73">
        <v>1220</v>
      </c>
      <c r="B35" s="43">
        <v>0.98849556000000005</v>
      </c>
      <c r="C35" s="43">
        <v>0.98917649999999901</v>
      </c>
      <c r="D35" s="43">
        <f>Mirrors!B89^2*'DM241'!B58/100*Table2[[#This Row],[NIR/VIS dichro]]*Table2[[#This Row],[YJH/WFS dichro]]*'OPTIMAX coating'!B63^2*'OPTIMAX coating'!C63*'OPTIMAX coating'!D63*'OPTIMAX coating'!F63^5*$E$8</f>
        <v>0.82396850296133184</v>
      </c>
      <c r="E35" s="43">
        <v>0.83355812236661098</v>
      </c>
    </row>
    <row r="36" spans="1:16" x14ac:dyDescent="0.3">
      <c r="A36" s="74">
        <v>1230</v>
      </c>
      <c r="B36" s="43">
        <v>0.99080489999999999</v>
      </c>
      <c r="C36" s="43">
        <v>0.98888763000000002</v>
      </c>
      <c r="D36" s="43">
        <f>Mirrors!B90^2*'DM241'!B59/100*Table2[[#This Row],[NIR/VIS dichro]]*Table2[[#This Row],[YJH/WFS dichro]]*'OPTIMAX coating'!B64^2*'OPTIMAX coating'!C64*'OPTIMAX coating'!D64*'OPTIMAX coating'!F64^5*$E$8</f>
        <v>0.82735772605275359</v>
      </c>
      <c r="E36" s="43">
        <v>0.83503596525688695</v>
      </c>
    </row>
    <row r="37" spans="1:16" x14ac:dyDescent="0.3">
      <c r="A37" s="73">
        <v>1240</v>
      </c>
      <c r="B37" s="43">
        <v>0.99059858999999995</v>
      </c>
      <c r="C37" s="43">
        <v>0.98944459999999901</v>
      </c>
      <c r="D37" s="43">
        <f>Mirrors!B91^2*'DM241'!B60/100*Table2[[#This Row],[NIR/VIS dichro]]*Table2[[#This Row],[YJH/WFS dichro]]*'OPTIMAX coating'!B65^2*'OPTIMAX coating'!C65*'OPTIMAX coating'!D65*'OPTIMAX coating'!F65^5*$E$8</f>
        <v>0.82878953268822519</v>
      </c>
      <c r="E37" s="43">
        <v>0.83665527192828404</v>
      </c>
    </row>
    <row r="38" spans="1:16" x14ac:dyDescent="0.3">
      <c r="A38" s="74">
        <v>1250</v>
      </c>
      <c r="B38" s="43">
        <v>0.99098713999999999</v>
      </c>
      <c r="C38" s="43">
        <v>0.98891381999999906</v>
      </c>
      <c r="D38" s="43">
        <f>Mirrors!B92^2*'DM241'!B61/100*Table2[[#This Row],[NIR/VIS dichro]]*Table2[[#This Row],[YJH/WFS dichro]]*'OPTIMAX coating'!B66^2*'OPTIMAX coating'!C66*'OPTIMAX coating'!D66*'OPTIMAX coating'!F66^5*$E$8</f>
        <v>0.82987131257538205</v>
      </c>
      <c r="E38" s="43">
        <v>0.83741885144481498</v>
      </c>
    </row>
    <row r="39" spans="1:16" x14ac:dyDescent="0.3">
      <c r="A39" s="73">
        <v>1260</v>
      </c>
      <c r="B39" s="43">
        <v>0.99065398000000005</v>
      </c>
      <c r="C39" s="43">
        <v>0.98967743999999902</v>
      </c>
      <c r="D39" s="43">
        <f>Mirrors!B93^2*'DM241'!B62/100*Table2[[#This Row],[NIR/VIS dichro]]*Table2[[#This Row],[YJH/WFS dichro]]*'OPTIMAX coating'!B67^2*'OPTIMAX coating'!C67*'OPTIMAX coating'!D67*'OPTIMAX coating'!F67^5*$E$8</f>
        <v>0.8315302454441249</v>
      </c>
      <c r="E39" s="43">
        <v>0.83937506155693697</v>
      </c>
    </row>
    <row r="40" spans="1:16" x14ac:dyDescent="0.3">
      <c r="A40" s="74">
        <v>1270</v>
      </c>
      <c r="B40" s="43">
        <v>0.99286015000000005</v>
      </c>
      <c r="C40" s="43">
        <v>0.98705841999999999</v>
      </c>
      <c r="D40" s="43">
        <f>Mirrors!B94^2*'DM241'!B63/100*Table2[[#This Row],[NIR/VIS dichro]]*Table2[[#This Row],[YJH/WFS dichro]]*'OPTIMAX coating'!B68^2*'OPTIMAX coating'!C68*'OPTIMAX coating'!D68*'OPTIMAX coating'!F68^5*$E$8</f>
        <v>0.83319384483328007</v>
      </c>
      <c r="E40" s="43">
        <v>0.83918550345008802</v>
      </c>
    </row>
    <row r="41" spans="1:16" x14ac:dyDescent="0.3">
      <c r="A41" s="73">
        <v>1280</v>
      </c>
      <c r="B41" s="43">
        <v>0.99383374999999996</v>
      </c>
      <c r="C41" s="43">
        <v>0.98804990000000004</v>
      </c>
      <c r="D41" s="43">
        <f>Mirrors!B95^2*'DM241'!B64/100*Table2[[#This Row],[NIR/VIS dichro]]*Table2[[#This Row],[YJH/WFS dichro]]*'OPTIMAX coating'!B69^2*'OPTIMAX coating'!C69*'OPTIMAX coating'!D69*'OPTIMAX coating'!F69^5*$E$8</f>
        <v>0.83692687264233045</v>
      </c>
      <c r="E41" s="43">
        <v>0.84211959258007696</v>
      </c>
      <c r="K41" s="77"/>
    </row>
    <row r="42" spans="1:16" x14ac:dyDescent="0.3">
      <c r="A42" s="74">
        <v>1290</v>
      </c>
      <c r="B42" s="43">
        <v>0.99211777000000001</v>
      </c>
      <c r="C42" s="43">
        <v>0.98775006999999904</v>
      </c>
      <c r="D42" s="43">
        <f>Mirrors!B96^2*'DM241'!B65/100*Table2[[#This Row],[NIR/VIS dichro]]*Table2[[#This Row],[YJH/WFS dichro]]*'OPTIMAX coating'!B70^2*'OPTIMAX coating'!C70*'OPTIMAX coating'!D70*'OPTIMAX coating'!F70^5*$E$8</f>
        <v>0.83690332225647257</v>
      </c>
      <c r="E42" s="43">
        <v>0.84355239626085199</v>
      </c>
    </row>
    <row r="43" spans="1:16" x14ac:dyDescent="0.3">
      <c r="A43" s="73">
        <v>1300</v>
      </c>
      <c r="B43" s="43">
        <v>0.99206541000000004</v>
      </c>
      <c r="C43" s="43">
        <v>0.98683488999999902</v>
      </c>
      <c r="D43" s="43">
        <f>Mirrors!B97^2*'DM241'!B66/100*Table2[[#This Row],[NIR/VIS dichro]]*Table2[[#This Row],[YJH/WFS dichro]]*'OPTIMAX coating'!B71^2*'OPTIMAX coating'!C71*'OPTIMAX coating'!D71*'OPTIMAX coating'!F71^5*$E$8</f>
        <v>0.83627095818217612</v>
      </c>
      <c r="E43" s="43">
        <v>0.84295949617089905</v>
      </c>
    </row>
    <row r="44" spans="1:16" x14ac:dyDescent="0.3">
      <c r="A44" s="74">
        <v>1310</v>
      </c>
      <c r="B44" s="43">
        <v>0.99425865999999996</v>
      </c>
      <c r="C44" s="43">
        <v>0.98808065</v>
      </c>
      <c r="D44" s="43">
        <f>Mirrors!B98^2*'DM241'!B67/100*Table2[[#This Row],[NIR/VIS dichro]]*Table2[[#This Row],[YJH/WFS dichro]]*'OPTIMAX coating'!B72^2*'OPTIMAX coating'!C72*'OPTIMAX coating'!D72*'OPTIMAX coating'!F72^5*$E$8</f>
        <v>0.84069896955407608</v>
      </c>
      <c r="E44" s="43">
        <v>0.84555358014591098</v>
      </c>
    </row>
    <row r="45" spans="1:16" x14ac:dyDescent="0.3">
      <c r="A45" s="73">
        <v>1320</v>
      </c>
      <c r="B45" s="43">
        <v>0.99424310999999999</v>
      </c>
      <c r="C45" s="43">
        <v>0.98758108999999905</v>
      </c>
      <c r="D45" s="43">
        <f>Mirrors!B99^2*'DM241'!B68/100*Table2[[#This Row],[NIR/VIS dichro]]*Table2[[#This Row],[YJH/WFS dichro]]*'OPTIMAX coating'!B73^2*'OPTIMAX coating'!C73*'OPTIMAX coating'!D73*'OPTIMAX coating'!F73^5*$E$8</f>
        <v>0.84153600491612335</v>
      </c>
      <c r="E45" s="43">
        <v>0.84640868662003899</v>
      </c>
    </row>
    <row r="46" spans="1:16" x14ac:dyDescent="0.3">
      <c r="A46" s="74">
        <v>1330</v>
      </c>
      <c r="B46" s="43">
        <v>0.99091792999999995</v>
      </c>
      <c r="C46" s="43">
        <v>0.98828905</v>
      </c>
      <c r="D46" s="43">
        <f>Mirrors!B100^2*'DM241'!B69/100*Table2[[#This Row],[NIR/VIS dichro]]*Table2[[#This Row],[YJH/WFS dichro]]*'OPTIMAX coating'!B74^2*'OPTIMAX coating'!C74*'OPTIMAX coating'!D74*'OPTIMAX coating'!F74^5*$E$8</f>
        <v>0.83963112998225831</v>
      </c>
      <c r="E46" s="43">
        <v>0.84732660956317396</v>
      </c>
    </row>
    <row r="47" spans="1:16" x14ac:dyDescent="0.3">
      <c r="A47" s="73">
        <v>1340</v>
      </c>
      <c r="B47" s="43">
        <v>0.98379238999999996</v>
      </c>
      <c r="C47" s="43">
        <v>0.98708510000000005</v>
      </c>
      <c r="D47" s="43">
        <f>Mirrors!B101^2*'DM241'!B70/100*Table2[[#This Row],[NIR/VIS dichro]]*Table2[[#This Row],[YJH/WFS dichro]]*'OPTIMAX coating'!B75^2*'OPTIMAX coating'!C75*'OPTIMAX coating'!D75*'OPTIMAX coating'!F75^5*$E$8</f>
        <v>0.83348362273948484</v>
      </c>
      <c r="E47" s="43">
        <v>0.84721495227207899</v>
      </c>
    </row>
    <row r="48" spans="1:16" x14ac:dyDescent="0.3">
      <c r="A48" s="74">
        <v>1350</v>
      </c>
      <c r="B48" s="43">
        <v>0.98476275999999996</v>
      </c>
      <c r="C48" s="43">
        <v>0.98710984000000002</v>
      </c>
      <c r="D48" s="43">
        <f>Mirrors!B102^2*'DM241'!B71/100*Table2[[#This Row],[NIR/VIS dichro]]*Table2[[#This Row],[YJH/WFS dichro]]*'OPTIMAX coating'!B76^2*'OPTIMAX coating'!C76*'OPTIMAX coating'!D76*'OPTIMAX coating'!F76^5*$E$8</f>
        <v>0.83435462339733046</v>
      </c>
      <c r="E48" s="43">
        <v>0.84726459741159399</v>
      </c>
    </row>
    <row r="49" spans="1:5" x14ac:dyDescent="0.3">
      <c r="A49" s="73">
        <v>1360</v>
      </c>
      <c r="B49" s="43">
        <v>0.98796861999999996</v>
      </c>
      <c r="C49" s="43">
        <v>0.98892577999999998</v>
      </c>
      <c r="D49" s="43">
        <f>Mirrors!B103^2*'DM241'!B72/100*Table2[[#This Row],[NIR/VIS dichro]]*Table2[[#This Row],[YJH/WFS dichro]]*'OPTIMAX coating'!B77^2*'OPTIMAX coating'!C77*'OPTIMAX coating'!D77*'OPTIMAX coating'!F77^5*$E$8</f>
        <v>0.83884416500276349</v>
      </c>
      <c r="E49" s="43">
        <v>0.84905952276375296</v>
      </c>
    </row>
    <row r="50" spans="1:5" x14ac:dyDescent="0.3">
      <c r="A50" s="74">
        <v>1370</v>
      </c>
      <c r="B50" s="43">
        <v>0.98901338000000005</v>
      </c>
      <c r="C50" s="43">
        <v>0.98766714</v>
      </c>
      <c r="D50" s="43">
        <f>Mirrors!B104^2*'DM241'!B73/100*Table2[[#This Row],[NIR/VIS dichro]]*Table2[[#This Row],[YJH/WFS dichro]]*'OPTIMAX coating'!B78^2*'OPTIMAX coating'!C78*'OPTIMAX coating'!D78*'OPTIMAX coating'!F78^5*$E$8</f>
        <v>0.83942322021662696</v>
      </c>
      <c r="E50" s="43">
        <v>0.84874809299003295</v>
      </c>
    </row>
    <row r="51" spans="1:5" x14ac:dyDescent="0.3">
      <c r="A51" s="73">
        <v>1380</v>
      </c>
      <c r="B51" s="43">
        <v>0.99251095</v>
      </c>
      <c r="C51" s="43">
        <v>0.98799128999999997</v>
      </c>
      <c r="D51" s="43">
        <f>Mirrors!B105^2*'DM241'!B74/100*Table2[[#This Row],[NIR/VIS dichro]]*Table2[[#This Row],[YJH/WFS dichro]]*'OPTIMAX coating'!B79^2*'OPTIMAX coating'!C79*'OPTIMAX coating'!D79*'OPTIMAX coating'!F79^5*$E$8</f>
        <v>0.84155713241414798</v>
      </c>
      <c r="E51" s="43">
        <v>0.84790715146684104</v>
      </c>
    </row>
    <row r="52" spans="1:5" x14ac:dyDescent="0.3">
      <c r="A52" s="74">
        <v>1390</v>
      </c>
      <c r="B52" s="43">
        <v>0.99509521000000001</v>
      </c>
      <c r="C52" s="43">
        <v>0.98900030999999999</v>
      </c>
      <c r="D52" s="43">
        <f>Mirrors!B106^2*'DM241'!B75/100*Table2[[#This Row],[NIR/VIS dichro]]*Table2[[#This Row],[YJH/WFS dichro]]*'OPTIMAX coating'!B80^2*'OPTIMAX coating'!C80*'OPTIMAX coating'!D80*'OPTIMAX coating'!F80^5*$E$8</f>
        <v>0.84485319628013766</v>
      </c>
      <c r="E52" s="43">
        <v>0.84901744857171701</v>
      </c>
    </row>
    <row r="53" spans="1:5" x14ac:dyDescent="0.3">
      <c r="A53" s="73">
        <v>1400</v>
      </c>
      <c r="B53" s="43">
        <v>0.99491450000000003</v>
      </c>
      <c r="C53" s="43">
        <v>0.98799621000000004</v>
      </c>
      <c r="D53" s="43">
        <f>Mirrors!B107^2*'DM241'!B76/100*Table2[[#This Row],[NIR/VIS dichro]]*Table2[[#This Row],[YJH/WFS dichro]]*'OPTIMAX coating'!B81^2*'OPTIMAX coating'!C81*'OPTIMAX coating'!D81*'OPTIMAX coating'!F81^5*$E$8</f>
        <v>0.84295772963643745</v>
      </c>
      <c r="E53" s="43">
        <v>0.84726650343968002</v>
      </c>
    </row>
    <row r="54" spans="1:5" x14ac:dyDescent="0.3">
      <c r="A54" s="74">
        <v>1410</v>
      </c>
      <c r="B54" s="43">
        <v>0.98974808999999997</v>
      </c>
      <c r="C54" s="43">
        <v>0.98797972000000001</v>
      </c>
      <c r="D54" s="43">
        <f>Mirrors!B108^2*'DM241'!B77/100*Table2[[#This Row],[NIR/VIS dichro]]*Table2[[#This Row],[YJH/WFS dichro]]*'OPTIMAX coating'!B82^2*'OPTIMAX coating'!C82*'OPTIMAX coating'!D82*'OPTIMAX coating'!F82^5*$E$8</f>
        <v>0.83875940135910387</v>
      </c>
      <c r="E54" s="43">
        <v>0.84744735537615801</v>
      </c>
    </row>
    <row r="55" spans="1:5" x14ac:dyDescent="0.3">
      <c r="A55" s="73">
        <v>1420</v>
      </c>
      <c r="B55" s="43">
        <v>0.98122240000000005</v>
      </c>
      <c r="C55" s="43">
        <v>0.98773149000000005</v>
      </c>
      <c r="D55" s="43">
        <f>Mirrors!B109^2*'DM241'!B78/100*Table2[[#This Row],[NIR/VIS dichro]]*Table2[[#This Row],[YJH/WFS dichro]]*'OPTIMAX coating'!B83^2*'OPTIMAX coating'!C83*'OPTIMAX coating'!D83*'OPTIMAX coating'!F83^5*$E$8</f>
        <v>0.82989855758739761</v>
      </c>
      <c r="E55" s="43">
        <v>0.84578028139940298</v>
      </c>
    </row>
    <row r="56" spans="1:5" x14ac:dyDescent="0.3">
      <c r="A56" s="74">
        <v>1430</v>
      </c>
      <c r="B56" s="43">
        <v>0.99210259000000001</v>
      </c>
      <c r="C56" s="43">
        <v>0.98761356999999905</v>
      </c>
      <c r="D56" s="43">
        <f>Mirrors!B110^2*'DM241'!B79/100*Table2[[#This Row],[NIR/VIS dichro]]*Table2[[#This Row],[YJH/WFS dichro]]*'OPTIMAX coating'!B84^2*'OPTIMAX coating'!C84*'OPTIMAX coating'!D84*'OPTIMAX coating'!F84^5*$E$8</f>
        <v>0.83877490676694944</v>
      </c>
      <c r="E56" s="43">
        <v>0.84545178615746697</v>
      </c>
    </row>
    <row r="57" spans="1:5" x14ac:dyDescent="0.3">
      <c r="A57" s="73">
        <v>1440</v>
      </c>
      <c r="B57" s="43">
        <v>0.99460663000000005</v>
      </c>
      <c r="C57" s="43">
        <v>0.98899271999999905</v>
      </c>
      <c r="D57" s="43">
        <f>Mirrors!B111^2*'DM241'!B80/100*Table2[[#This Row],[NIR/VIS dichro]]*Table2[[#This Row],[YJH/WFS dichro]]*'OPTIMAX coating'!B85^2*'OPTIMAX coating'!C85*'OPTIMAX coating'!D85*'OPTIMAX coating'!F85^5*$E$8</f>
        <v>0.84056351079155345</v>
      </c>
      <c r="E57" s="43">
        <v>0.84512156408162398</v>
      </c>
    </row>
    <row r="58" spans="1:5" x14ac:dyDescent="0.3">
      <c r="A58" s="74">
        <v>1450</v>
      </c>
      <c r="B58" s="43">
        <v>0.99234073</v>
      </c>
      <c r="C58" s="43">
        <v>0.98863741999999999</v>
      </c>
      <c r="D58" s="43">
        <f>Mirrors!B112^2*'DM241'!B81/100*Table2[[#This Row],[NIR/VIS dichro]]*Table2[[#This Row],[YJH/WFS dichro]]*'OPTIMAX coating'!B86^2*'OPTIMAX coating'!C86*'OPTIMAX coating'!D86*'OPTIMAX coating'!F86^5*$E$8</f>
        <v>0.83760169576051147</v>
      </c>
      <c r="E58" s="43">
        <v>0.84406662997749904</v>
      </c>
    </row>
    <row r="59" spans="1:5" x14ac:dyDescent="0.3">
      <c r="A59" s="73">
        <v>1460</v>
      </c>
      <c r="B59" s="43">
        <v>0.98290432999999999</v>
      </c>
      <c r="C59" s="43">
        <v>0.98743820999999998</v>
      </c>
      <c r="D59" s="43">
        <f>Mirrors!B113^2*'DM241'!B82/100*Table2[[#This Row],[NIR/VIS dichro]]*Table2[[#This Row],[YJH/WFS dichro]]*'OPTIMAX coating'!B87^2*'OPTIMAX coating'!C87*'OPTIMAX coating'!D87*'OPTIMAX coating'!F87^5*$E$8</f>
        <v>0.82795750051731409</v>
      </c>
      <c r="E59" s="43">
        <v>0.84235817794933698</v>
      </c>
    </row>
    <row r="60" spans="1:5" x14ac:dyDescent="0.3">
      <c r="A60" s="74">
        <v>1470</v>
      </c>
      <c r="B60" s="43">
        <v>0.98616285000000004</v>
      </c>
      <c r="C60" s="43">
        <v>0.98804625999999995</v>
      </c>
      <c r="D60" s="43">
        <f>Mirrors!B114^2*'DM241'!B83/100*Table2[[#This Row],[NIR/VIS dichro]]*Table2[[#This Row],[YJH/WFS dichro]]*'OPTIMAX coating'!B88^2*'OPTIMAX coating'!C88*'OPTIMAX coating'!D88*'OPTIMAX coating'!F88^5*$E$8</f>
        <v>0.83004450078486858</v>
      </c>
      <c r="E60" s="43">
        <v>0.841691106884495</v>
      </c>
    </row>
    <row r="61" spans="1:5" x14ac:dyDescent="0.3">
      <c r="A61" s="73">
        <v>1480</v>
      </c>
      <c r="B61" s="43">
        <v>0.99354087999999996</v>
      </c>
      <c r="C61" s="43">
        <v>0.98815056000000001</v>
      </c>
      <c r="D61" s="43">
        <f>Mirrors!B115^2*'DM241'!B84/100*Table2[[#This Row],[NIR/VIS dichro]]*Table2[[#This Row],[YJH/WFS dichro]]*'OPTIMAX coating'!B89^2*'OPTIMAX coating'!C89*'OPTIMAX coating'!D89*'OPTIMAX coating'!F89^5*$E$8</f>
        <v>0.83673770491240507</v>
      </c>
      <c r="E61" s="43">
        <v>0.842177429994028</v>
      </c>
    </row>
    <row r="62" spans="1:5" x14ac:dyDescent="0.3">
      <c r="A62" s="74">
        <v>1490</v>
      </c>
      <c r="B62" s="43">
        <v>0.99683822</v>
      </c>
      <c r="C62" s="43">
        <v>0.98739089000000002</v>
      </c>
      <c r="D62" s="43">
        <f>Mirrors!B116^2*'DM241'!B85/100*Table2[[#This Row],[NIR/VIS dichro]]*Table2[[#This Row],[YJH/WFS dichro]]*'OPTIMAX coating'!B90^2*'OPTIMAX coating'!C90*'OPTIMAX coating'!D90*'OPTIMAX coating'!F90^5*$E$8</f>
        <v>0.83723310583180965</v>
      </c>
      <c r="E62" s="43">
        <v>0.83988864896433202</v>
      </c>
    </row>
    <row r="63" spans="1:5" x14ac:dyDescent="0.3">
      <c r="A63" s="73">
        <v>1500</v>
      </c>
      <c r="B63" s="43">
        <v>0.99845804999999999</v>
      </c>
      <c r="C63" s="43">
        <v>0.98758771000000001</v>
      </c>
      <c r="D63" s="43">
        <f>Mirrors!B117^2*'DM241'!B86/100*Table2[[#This Row],[NIR/VIS dichro]]*Table2[[#This Row],[YJH/WFS dichro]]*'OPTIMAX coating'!B91^2*'OPTIMAX coating'!C91*'OPTIMAX coating'!D91*'OPTIMAX coating'!F91^5*$E$8</f>
        <v>0.83783045927778066</v>
      </c>
      <c r="E63" s="43">
        <v>0.83912434706473704</v>
      </c>
    </row>
    <row r="64" spans="1:5" x14ac:dyDescent="0.3">
      <c r="A64" s="74">
        <v>1510</v>
      </c>
      <c r="B64" s="43">
        <v>0.99907710000000005</v>
      </c>
      <c r="C64" s="43">
        <v>0.98761041000000005</v>
      </c>
      <c r="D64" s="43">
        <f>Mirrors!B118^2*'DM241'!B87/100*Table2[[#This Row],[NIR/VIS dichro]]*Table2[[#This Row],[YJH/WFS dichro]]*'OPTIMAX coating'!B92^2*'OPTIMAX coating'!C92*'OPTIMAX coating'!D92*'OPTIMAX coating'!F92^5*$E$8</f>
        <v>0.83812010737246123</v>
      </c>
      <c r="E64" s="43">
        <v>0.83889432294310495</v>
      </c>
    </row>
    <row r="65" spans="1:5" x14ac:dyDescent="0.3">
      <c r="A65" s="73">
        <v>1520</v>
      </c>
      <c r="B65" s="43">
        <v>0.99921965999999995</v>
      </c>
      <c r="C65" s="43">
        <v>0.98751747999999995</v>
      </c>
      <c r="D65" s="43">
        <f>Mirrors!B119^2*'DM241'!B88/100*Table2[[#This Row],[NIR/VIS dichro]]*Table2[[#This Row],[YJH/WFS dichro]]*'OPTIMAX coating'!B93^2*'OPTIMAX coating'!C93*'OPTIMAX coating'!D93*'OPTIMAX coating'!F93^5*$E$8</f>
        <v>0.83789933843850262</v>
      </c>
      <c r="E65" s="43">
        <v>0.838553695429193</v>
      </c>
    </row>
    <row r="66" spans="1:5" x14ac:dyDescent="0.3">
      <c r="A66" s="74">
        <v>1530</v>
      </c>
      <c r="B66" s="43">
        <v>0.99898509999999996</v>
      </c>
      <c r="C66" s="43">
        <v>0.988850219999999</v>
      </c>
      <c r="D66" s="43">
        <f>Mirrors!B120^2*'DM241'!B89/100*Table2[[#This Row],[NIR/VIS dichro]]*Table2[[#This Row],[YJH/WFS dichro]]*'OPTIMAX coating'!B94^2*'OPTIMAX coating'!C94*'OPTIMAX coating'!D94*'OPTIMAX coating'!F94^5*$E$8</f>
        <v>0.83948848539084442</v>
      </c>
      <c r="E66" s="43">
        <v>0.84034134782475201</v>
      </c>
    </row>
    <row r="67" spans="1:5" x14ac:dyDescent="0.3">
      <c r="A67" s="73">
        <v>1540</v>
      </c>
      <c r="B67" s="43">
        <v>0.99755987999999995</v>
      </c>
      <c r="C67" s="43">
        <v>0.98983836999999997</v>
      </c>
      <c r="D67" s="43">
        <f>Mirrors!B121^2*'DM241'!B90/100*Table2[[#This Row],[NIR/VIS dichro]]*Table2[[#This Row],[YJH/WFS dichro]]*'OPTIMAX coating'!B95^2*'OPTIMAX coating'!C95*'OPTIMAX coating'!D95*'OPTIMAX coating'!F95^5*$E$8</f>
        <v>0.83994890344544471</v>
      </c>
      <c r="E67" s="43">
        <v>0.84200349300880495</v>
      </c>
    </row>
    <row r="68" spans="1:5" x14ac:dyDescent="0.3">
      <c r="A68" s="74">
        <v>1550</v>
      </c>
      <c r="B68" s="43">
        <v>0.98618523999999996</v>
      </c>
      <c r="C68" s="43">
        <v>0.98915310999999995</v>
      </c>
      <c r="D68" s="43">
        <f>Mirrors!B122^2*'DM241'!B91/100*Table2[[#This Row],[NIR/VIS dichro]]*Table2[[#This Row],[YJH/WFS dichro]]*'OPTIMAX coating'!B96^2*'OPTIMAX coating'!C96*'OPTIMAX coating'!D96*'OPTIMAX coating'!F96^5*$E$8</f>
        <v>0.82935288357943826</v>
      </c>
      <c r="E68" s="43">
        <v>0.84097069185444095</v>
      </c>
    </row>
    <row r="69" spans="1:5" x14ac:dyDescent="0.3">
      <c r="A69" s="73">
        <v>1560</v>
      </c>
      <c r="B69" s="43">
        <v>0.99449089000000002</v>
      </c>
      <c r="C69" s="43">
        <v>0.98904247999999995</v>
      </c>
      <c r="D69" s="43">
        <f>Mirrors!B123^2*'DM241'!B92/100*Table2[[#This Row],[NIR/VIS dichro]]*Table2[[#This Row],[YJH/WFS dichro]]*'OPTIMAX coating'!B97^2*'OPTIMAX coating'!C97*'OPTIMAX coating'!D97*'OPTIMAX coating'!F97^5*$E$8</f>
        <v>0.83668300549267915</v>
      </c>
      <c r="E69" s="43">
        <v>0.84131791845039405</v>
      </c>
    </row>
    <row r="70" spans="1:5" x14ac:dyDescent="0.3">
      <c r="A70" s="74">
        <v>1570</v>
      </c>
      <c r="B70" s="43">
        <v>0.99791045</v>
      </c>
      <c r="C70" s="43">
        <v>0.98973919999999904</v>
      </c>
      <c r="D70" s="43">
        <f>Mirrors!B124^2*'DM241'!B93/100*Table2[[#This Row],[NIR/VIS dichro]]*Table2[[#This Row],[YJH/WFS dichro]]*'OPTIMAX coating'!B98^2*'OPTIMAX coating'!C98*'OPTIMAX coating'!D98*'OPTIMAX coating'!F98^5*$E$8</f>
        <v>0.84092704184329647</v>
      </c>
      <c r="E70" s="43">
        <v>0.84268788030358499</v>
      </c>
    </row>
    <row r="71" spans="1:5" x14ac:dyDescent="0.3">
      <c r="A71" s="73">
        <v>1580</v>
      </c>
      <c r="B71" s="43">
        <v>0.99812559999999995</v>
      </c>
      <c r="C71" s="43">
        <v>0.98887088999999995</v>
      </c>
      <c r="D71" s="43">
        <f>Mirrors!B125^2*'DM241'!B94/100*Table2[[#This Row],[NIR/VIS dichro]]*Table2[[#This Row],[YJH/WFS dichro]]*'OPTIMAX coating'!B99^2*'OPTIMAX coating'!C99*'OPTIMAX coating'!D99*'OPTIMAX coating'!F99^5*$E$8</f>
        <v>0.84174671178485261</v>
      </c>
      <c r="E71" s="43">
        <v>0.84332744474728705</v>
      </c>
    </row>
    <row r="72" spans="1:5" x14ac:dyDescent="0.3">
      <c r="A72" s="74">
        <v>1590</v>
      </c>
      <c r="B72" s="43">
        <v>0.99658373</v>
      </c>
      <c r="C72" s="43">
        <v>0.98725562999999905</v>
      </c>
      <c r="D72" s="43">
        <f>Mirrors!B126^2*'DM241'!B95/100*Table2[[#This Row],[NIR/VIS dichro]]*Table2[[#This Row],[YJH/WFS dichro]]*'OPTIMAX coating'!B100^2*'OPTIMAX coating'!C100*'OPTIMAX coating'!D100*'OPTIMAX coating'!F100^5*$E$8</f>
        <v>0.84003662906620602</v>
      </c>
      <c r="E72" s="43">
        <v>0.84291625859294905</v>
      </c>
    </row>
    <row r="73" spans="1:5" x14ac:dyDescent="0.3">
      <c r="A73" s="73">
        <v>1600</v>
      </c>
      <c r="B73" s="43">
        <v>0.99018176999999996</v>
      </c>
      <c r="C73" s="43">
        <v>0.98759975</v>
      </c>
      <c r="D73" s="43">
        <f>Mirrors!B127^2*'DM241'!B96/100*Table2[[#This Row],[NIR/VIS dichro]]*Table2[[#This Row],[YJH/WFS dichro]]*'OPTIMAX coating'!B101^2*'OPTIMAX coating'!C101*'OPTIMAX coating'!D101*'OPTIMAX coating'!F101^5*$E$8</f>
        <v>0.83599064918990063</v>
      </c>
      <c r="E73" s="43">
        <v>0.84427998425975903</v>
      </c>
    </row>
    <row r="74" spans="1:5" x14ac:dyDescent="0.3">
      <c r="A74" s="74">
        <v>1610</v>
      </c>
      <c r="B74" s="43">
        <v>0.99597347999999997</v>
      </c>
      <c r="C74" s="43">
        <v>0.98934749</v>
      </c>
      <c r="D74" s="43">
        <f>Mirrors!B128^2*'DM241'!B97/100*Table2[[#This Row],[NIR/VIS dichro]]*Table2[[#This Row],[YJH/WFS dichro]]*'OPTIMAX coating'!B102^2*'OPTIMAX coating'!C102*'OPTIMAX coating'!D102*'OPTIMAX coating'!F102^5*$E$8</f>
        <v>0.84449673581410056</v>
      </c>
      <c r="E74" s="43">
        <v>0.84791086587375797</v>
      </c>
    </row>
    <row r="75" spans="1:5" x14ac:dyDescent="0.3">
      <c r="A75" s="73">
        <v>1620</v>
      </c>
      <c r="B75" s="43">
        <v>0.99847701</v>
      </c>
      <c r="C75" s="43">
        <v>0.99023064999999999</v>
      </c>
      <c r="D75" s="43">
        <f>Mirrors!B129^2*'DM241'!B98/100*Table2[[#This Row],[NIR/VIS dichro]]*Table2[[#This Row],[YJH/WFS dichro]]*'OPTIMAX coating'!B103^2*'OPTIMAX coating'!C103*'OPTIMAX coating'!D103*'OPTIMAX coating'!F103^5*$E$8</f>
        <v>0.84780188596695771</v>
      </c>
      <c r="E75" s="43">
        <v>0.84909504923599299</v>
      </c>
    </row>
    <row r="76" spans="1:5" x14ac:dyDescent="0.3">
      <c r="A76" s="74">
        <v>1630</v>
      </c>
      <c r="B76" s="43">
        <v>0.99895197999999996</v>
      </c>
      <c r="C76" s="43">
        <v>0.98995875999999905</v>
      </c>
      <c r="D76" s="43">
        <f>Mirrors!B130^2*'DM241'!B99/100*Table2[[#This Row],[NIR/VIS dichro]]*Table2[[#This Row],[YJH/WFS dichro]]*'OPTIMAX coating'!B104^2*'OPTIMAX coating'!C104*'OPTIMAX coating'!D104*'OPTIMAX coating'!F104^5*$E$8</f>
        <v>0.84978462240781838</v>
      </c>
      <c r="E76" s="43">
        <v>0.850676148024471</v>
      </c>
    </row>
    <row r="77" spans="1:5" x14ac:dyDescent="0.3">
      <c r="A77" s="73">
        <v>1640</v>
      </c>
      <c r="B77" s="43">
        <v>0.99886898000000002</v>
      </c>
      <c r="C77" s="43">
        <v>0.98914020999999996</v>
      </c>
      <c r="D77" s="43">
        <f>Mirrors!B131^2*'DM241'!B100/100*Table2[[#This Row],[NIR/VIS dichro]]*Table2[[#This Row],[YJH/WFS dichro]]*'OPTIMAX coating'!B105^2*'OPTIMAX coating'!C105*'OPTIMAX coating'!D105*'OPTIMAX coating'!F105^5*$E$8</f>
        <v>0.85016524947175998</v>
      </c>
      <c r="E77" s="43">
        <v>0.85112789214032902</v>
      </c>
    </row>
    <row r="78" spans="1:5" x14ac:dyDescent="0.3">
      <c r="A78" s="74">
        <v>1650</v>
      </c>
      <c r="B78" s="43">
        <v>0.99812460000000003</v>
      </c>
      <c r="C78" s="43">
        <v>0.98785149000000005</v>
      </c>
      <c r="D78" s="43">
        <f>Mirrors!B132^2*'DM241'!B101/100*Table2[[#This Row],[NIR/VIS dichro]]*Table2[[#This Row],[YJH/WFS dichro]]*'OPTIMAX coating'!B106^2*'OPTIMAX coating'!C106*'OPTIMAX coating'!D106*'OPTIMAX coating'!F106^5*$E$8</f>
        <v>0.84919585204899717</v>
      </c>
      <c r="E78" s="43">
        <v>0.85079142628986104</v>
      </c>
    </row>
    <row r="79" spans="1:5" x14ac:dyDescent="0.3">
      <c r="A79" s="73">
        <v>1660</v>
      </c>
      <c r="B79" s="43">
        <v>0.99494178</v>
      </c>
      <c r="C79" s="43">
        <v>0.98697283999999996</v>
      </c>
      <c r="D79" s="43">
        <f>Mirrors!B133^2*'DM241'!B102/100*Table2[[#This Row],[NIR/VIS dichro]]*Table2[[#This Row],[YJH/WFS dichro]]*'OPTIMAX coating'!B107^2*'OPTIMAX coating'!C107*'OPTIMAX coating'!D107*'OPTIMAX coating'!F107^5*$E$8</f>
        <v>0.84741990163592995</v>
      </c>
      <c r="E79" s="43">
        <v>0.85172812989713798</v>
      </c>
    </row>
    <row r="80" spans="1:5" x14ac:dyDescent="0.3">
      <c r="A80" s="74">
        <v>1670</v>
      </c>
      <c r="B80" s="43">
        <v>0.98805841999999999</v>
      </c>
      <c r="C80" s="43">
        <v>0.98779477999999998</v>
      </c>
      <c r="D80" s="43">
        <f>Mirrors!B134^2*'DM241'!B103/100*Table2[[#This Row],[NIR/VIS dichro]]*Table2[[#This Row],[YJH/WFS dichro]]*'OPTIMAX coating'!B108^2*'OPTIMAX coating'!C108*'OPTIMAX coating'!D108*'OPTIMAX coating'!F108^5*$E$8</f>
        <v>0.84330119972011008</v>
      </c>
      <c r="E80" s="43">
        <v>0.85349325773683504</v>
      </c>
    </row>
    <row r="81" spans="1:5" x14ac:dyDescent="0.3">
      <c r="A81" s="73">
        <v>1680</v>
      </c>
      <c r="B81" s="43">
        <v>0.99359090000000005</v>
      </c>
      <c r="C81" s="43">
        <v>0.98971591000000003</v>
      </c>
      <c r="D81" s="43">
        <f>Mirrors!B135^2*'DM241'!B104/100*Table2[[#This Row],[NIR/VIS dichro]]*Table2[[#This Row],[YJH/WFS dichro]]*'OPTIMAX coating'!B109^2*'OPTIMAX coating'!C109*'OPTIMAX coating'!D109*'OPTIMAX coating'!F109^5*$E$8</f>
        <v>0.85101166637239867</v>
      </c>
      <c r="E81" s="43">
        <v>0.85650106736323595</v>
      </c>
    </row>
    <row r="82" spans="1:5" x14ac:dyDescent="0.3">
      <c r="A82" s="74">
        <v>1690</v>
      </c>
      <c r="B82" s="43">
        <v>0.99595285</v>
      </c>
      <c r="C82" s="43">
        <v>0.99078091999999995</v>
      </c>
      <c r="D82" s="43">
        <f>Mirrors!B136^2*'DM241'!B105/100*Table2[[#This Row],[NIR/VIS dichro]]*Table2[[#This Row],[YJH/WFS dichro]]*'OPTIMAX coating'!B110^2*'OPTIMAX coating'!C110*'OPTIMAX coating'!D110*'OPTIMAX coating'!F110^5*$E$8</f>
        <v>0.85482356190841824</v>
      </c>
      <c r="E82" s="43">
        <v>0.85829721950031901</v>
      </c>
    </row>
    <row r="83" spans="1:5" x14ac:dyDescent="0.3">
      <c r="A83" s="73">
        <v>1700</v>
      </c>
      <c r="B83" s="43">
        <v>0.99569671999999998</v>
      </c>
      <c r="C83" s="43">
        <v>0.99039511000000002</v>
      </c>
      <c r="D83" s="43">
        <f>Mirrors!B137^2*'DM241'!B106/100*Table2[[#This Row],[NIR/VIS dichro]]*Table2[[#This Row],[YJH/WFS dichro]]*'OPTIMAX coating'!B111^2*'OPTIMAX coating'!C111*'OPTIMAX coating'!D111*'OPTIMAX coating'!F111^5*$E$8</f>
        <v>0.85504439019714418</v>
      </c>
      <c r="E83" s="43">
        <v>0.85873978795184203</v>
      </c>
    </row>
    <row r="84" spans="1:5" x14ac:dyDescent="0.3">
      <c r="A84" s="74">
        <v>1710</v>
      </c>
      <c r="B84" s="43">
        <v>0.99263679000000005</v>
      </c>
      <c r="C84" s="43">
        <v>0.98952935999999903</v>
      </c>
      <c r="D84" s="43">
        <f>Mirrors!B138^2*'DM241'!B107/100*Table2[[#This Row],[NIR/VIS dichro]]*Table2[[#This Row],[YJH/WFS dichro]]*'OPTIMAX coating'!B112^2*'OPTIMAX coating'!C112*'OPTIMAX coating'!D112*'OPTIMAX coating'!F112^5*$E$8</f>
        <v>0.85225441339256236</v>
      </c>
      <c r="E84" s="43">
        <v>0.85857629092365395</v>
      </c>
    </row>
    <row r="85" spans="1:5" x14ac:dyDescent="0.3">
      <c r="A85" s="73">
        <v>1720</v>
      </c>
      <c r="B85" s="43">
        <v>0.98534785000000003</v>
      </c>
      <c r="C85" s="43">
        <v>0.98886141999999999</v>
      </c>
      <c r="D85" s="43">
        <f>Mirrors!B139^2*'DM241'!B108/100*Table2[[#This Row],[NIR/VIS dichro]]*Table2[[#This Row],[YJH/WFS dichro]]*'OPTIMAX coating'!B113^2*'OPTIMAX coating'!C113*'OPTIMAX coating'!D113*'OPTIMAX coating'!F113^5*$E$8</f>
        <v>0.84477034267257201</v>
      </c>
      <c r="E85" s="43">
        <v>0.85733210121945502</v>
      </c>
    </row>
    <row r="86" spans="1:5" x14ac:dyDescent="0.3">
      <c r="A86" s="74">
        <v>1730</v>
      </c>
      <c r="B86" s="43">
        <v>0.99033879000000002</v>
      </c>
      <c r="C86" s="43">
        <v>0.98850375000000001</v>
      </c>
      <c r="D86" s="43">
        <f>Mirrors!B140^2*'DM241'!B109/100*Table2[[#This Row],[NIR/VIS dichro]]*Table2[[#This Row],[YJH/WFS dichro]]*'OPTIMAX coating'!B114^2*'OPTIMAX coating'!C114*'OPTIMAX coating'!D114*'OPTIMAX coating'!F114^5*$E$8</f>
        <v>0.84762124709473552</v>
      </c>
      <c r="E86" s="43">
        <v>0.85589018187880495</v>
      </c>
    </row>
    <row r="87" spans="1:5" x14ac:dyDescent="0.3">
      <c r="A87" s="73">
        <v>1740</v>
      </c>
      <c r="B87" s="43">
        <v>0.99549549000000004</v>
      </c>
      <c r="C87" s="43">
        <v>0.98873862000000001</v>
      </c>
      <c r="D87" s="43">
        <f>Mirrors!B141^2*'DM241'!B110/100*Table2[[#This Row],[NIR/VIS dichro]]*Table2[[#This Row],[YJH/WFS dichro]]*'OPTIMAX coating'!B115^2*'OPTIMAX coating'!C115*'OPTIMAX coating'!D115*'OPTIMAX coating'!F115^5*$E$8</f>
        <v>0.85153097303621028</v>
      </c>
      <c r="E87" s="43">
        <v>0.85538405908419501</v>
      </c>
    </row>
    <row r="88" spans="1:5" x14ac:dyDescent="0.3">
      <c r="A88" s="74">
        <v>1750</v>
      </c>
      <c r="B88" s="43">
        <v>0.99702605</v>
      </c>
      <c r="C88" s="43">
        <v>0.98957394999999904</v>
      </c>
      <c r="D88" s="43">
        <f>Mirrors!B142^2*'DM241'!B111/100*Table2[[#This Row],[NIR/VIS dichro]]*Table2[[#This Row],[YJH/WFS dichro]]*'OPTIMAX coating'!B116^2*'OPTIMAX coating'!C116*'OPTIMAX coating'!D116*'OPTIMAX coating'!F116^5*$E$8</f>
        <v>0.85235485809468325</v>
      </c>
      <c r="E88" s="43">
        <v>0.85489727986012298</v>
      </c>
    </row>
    <row r="89" spans="1:5" x14ac:dyDescent="0.3">
      <c r="A89" s="73">
        <v>1760</v>
      </c>
      <c r="B89" s="43">
        <v>0.99730065999999995</v>
      </c>
      <c r="C89" s="43">
        <v>0.99024327999999995</v>
      </c>
      <c r="D89" s="43">
        <f>Mirrors!B143^2*'DM241'!B112/100*Table2[[#This Row],[NIR/VIS dichro]]*Table2[[#This Row],[YJH/WFS dichro]]*'OPTIMAX coating'!B117^2*'OPTIMAX coating'!C117*'OPTIMAX coating'!D117*'OPTIMAX coating'!F117^5*$E$8</f>
        <v>0.85029474043672426</v>
      </c>
      <c r="E89" s="43">
        <v>0.85259618742929899</v>
      </c>
    </row>
    <row r="90" spans="1:5" x14ac:dyDescent="0.3">
      <c r="A90" s="74">
        <v>1770</v>
      </c>
      <c r="B90" s="43">
        <v>0.99678858999999997</v>
      </c>
      <c r="C90" s="43">
        <v>0.99018845</v>
      </c>
      <c r="D90" s="43">
        <f>Mirrors!B144^2*'DM241'!B113/100*Table2[[#This Row],[NIR/VIS dichro]]*Table2[[#This Row],[YJH/WFS dichro]]*'OPTIMAX coating'!B118^2*'OPTIMAX coating'!C118*'OPTIMAX coating'!D118*'OPTIMAX coating'!F118^5*$E$8</f>
        <v>0.84861238324044386</v>
      </c>
      <c r="E90" s="43">
        <v>0.85134640560085395</v>
      </c>
    </row>
    <row r="91" spans="1:5" x14ac:dyDescent="0.3">
      <c r="A91" s="73">
        <v>1780</v>
      </c>
      <c r="B91" s="43">
        <v>0.99503896000000003</v>
      </c>
      <c r="C91" s="43">
        <v>0.98949176999999999</v>
      </c>
      <c r="D91" s="43">
        <f>Mirrors!B145^2*'DM241'!B114/100*Table2[[#This Row],[NIR/VIS dichro]]*Table2[[#This Row],[YJH/WFS dichro]]*'OPTIMAX coating'!B119^2*'OPTIMAX coating'!C119*'OPTIMAX coating'!D119*'OPTIMAX coating'!F119^5*$E$8</f>
        <v>0.84514194874332005</v>
      </c>
      <c r="E91" s="43">
        <v>0.84935563602788</v>
      </c>
    </row>
    <row r="92" spans="1:5" x14ac:dyDescent="0.3">
      <c r="A92" s="74">
        <v>1790</v>
      </c>
      <c r="B92" s="43">
        <v>0.98974691000000004</v>
      </c>
      <c r="C92" s="43">
        <v>0.98772968000000005</v>
      </c>
      <c r="D92" s="43">
        <f>Mirrors!B146^2*'DM241'!B115/100*Table2[[#This Row],[NIR/VIS dichro]]*Table2[[#This Row],[YJH/WFS dichro]]*'OPTIMAX coating'!B120^2*'OPTIMAX coating'!C120*'OPTIMAX coating'!D120*'OPTIMAX coating'!F120^5*$E$8</f>
        <v>0.83588591612069219</v>
      </c>
      <c r="E92" s="43">
        <v>0.84454511317513703</v>
      </c>
    </row>
    <row r="93" spans="1:5" x14ac:dyDescent="0.3">
      <c r="A93" s="73">
        <v>1800</v>
      </c>
      <c r="B93" s="43">
        <v>0.96954090999999998</v>
      </c>
      <c r="C93" s="43">
        <v>0.98426163</v>
      </c>
      <c r="D93" s="43">
        <f>Mirrors!B147^2*'DM241'!B116/100*Table2[[#This Row],[NIR/VIS dichro]]*Table2[[#This Row],[YJH/WFS dichro]]*'OPTIMAX coating'!B121^2*'OPTIMAX coating'!C121*'OPTIMAX coating'!D121*'OPTIMAX coating'!F121^5*$E$8</f>
        <v>0.81174378570324879</v>
      </c>
      <c r="E93" s="43">
        <v>0.83724552242282302</v>
      </c>
    </row>
    <row r="94" spans="1:5" x14ac:dyDescent="0.3">
      <c r="A94" s="74">
        <v>1810</v>
      </c>
      <c r="B94" s="74"/>
      <c r="C94" s="74"/>
      <c r="D94" s="43">
        <f>D93</f>
        <v>0.81174378570324879</v>
      </c>
      <c r="E94" s="43">
        <v>0.83724552242282302</v>
      </c>
    </row>
    <row r="95" spans="1:5" x14ac:dyDescent="0.3">
      <c r="A95" s="73">
        <v>1820</v>
      </c>
      <c r="B95" s="73"/>
      <c r="C95" s="73"/>
      <c r="D95" s="43">
        <f>Mirrors!B149^2*'DM241'!B118/100*Table2[[#This Row],[NIR/VIS dichro]]*Table2[[#This Row],[YJH/WFS dichro]]*'OPTIMAX coating'!B123^2*'OPTIMAX coating'!C123*'OPTIMAX coating'!D123*'OPTIMAX coating'!F123^5*$E$8</f>
        <v>0</v>
      </c>
      <c r="E95" s="43">
        <f>Mirrors!B149^2*'DM241'!B118/100*Table2[[#This Row],[YJH/WFS dichro]]*'OPTIMAX coating'!B123^2*'OPTIMAX coating'!C123*'OPTIMAX coating'!D123*'OPTIMAX coating'!F123^5*$E$8</f>
        <v>0</v>
      </c>
    </row>
    <row r="96" spans="1:5" x14ac:dyDescent="0.3">
      <c r="A96" s="74">
        <v>1830</v>
      </c>
      <c r="B96" s="74"/>
      <c r="C96" s="74"/>
      <c r="D96" s="43">
        <f>Mirrors!B150^2*'DM241'!B119/100*Table2[[#This Row],[NIR/VIS dichro]]*Table2[[#This Row],[YJH/WFS dichro]]*'OPTIMAX coating'!B124^2*'OPTIMAX coating'!C124*'OPTIMAX coating'!D124*'OPTIMAX coating'!F124^5*$E$8</f>
        <v>0</v>
      </c>
      <c r="E96" s="43">
        <f>Mirrors!B150^2*'DM241'!B119/100*Table2[[#This Row],[YJH/WFS dichro]]*'OPTIMAX coating'!B124^2*'OPTIMAX coating'!C124*'OPTIMAX coating'!D124*'OPTIMAX coating'!F124^5*$E$8</f>
        <v>0</v>
      </c>
    </row>
    <row r="97" spans="1:16" x14ac:dyDescent="0.3">
      <c r="A97" s="73">
        <v>1840</v>
      </c>
      <c r="B97" s="73"/>
      <c r="C97" s="73"/>
      <c r="D97" s="43">
        <f>Mirrors!B151^2*'DM241'!B120/100*Table2[[#This Row],[NIR/VIS dichro]]*Table2[[#This Row],[YJH/WFS dichro]]*'OPTIMAX coating'!B125^2*'OPTIMAX coating'!C125*'OPTIMAX coating'!D125*'OPTIMAX coating'!F125^5*$E$8</f>
        <v>0</v>
      </c>
      <c r="E97" s="43">
        <f>Mirrors!B151^2*'DM241'!B120/100*Table2[[#This Row],[YJH/WFS dichro]]*'OPTIMAX coating'!B125^2*'OPTIMAX coating'!C125*'OPTIMAX coating'!D125*'OPTIMAX coating'!F125^5*$E$8</f>
        <v>0</v>
      </c>
    </row>
    <row r="98" spans="1:16" x14ac:dyDescent="0.3">
      <c r="A98" s="74">
        <v>1850</v>
      </c>
      <c r="B98" s="74"/>
      <c r="C98" s="74"/>
      <c r="D98" s="43">
        <f>Mirrors!B152^2*'DM241'!B121/100*Table2[[#This Row],[NIR/VIS dichro]]*Table2[[#This Row],[YJH/WFS dichro]]*'OPTIMAX coating'!B126^2*'OPTIMAX coating'!C126*'OPTIMAX coating'!D126*'OPTIMAX coating'!F126^5*$E$8</f>
        <v>0</v>
      </c>
      <c r="E98" s="43">
        <f>Mirrors!B152^2*'DM241'!B121/100*Table2[[#This Row],[YJH/WFS dichro]]*'OPTIMAX coating'!B126^2*'OPTIMAX coating'!C126*'OPTIMAX coating'!D126*'OPTIMAX coating'!F126^5*$E$8</f>
        <v>0</v>
      </c>
      <c r="P98" s="76"/>
    </row>
    <row r="99" spans="1:16" x14ac:dyDescent="0.3">
      <c r="A99" s="73">
        <v>1860</v>
      </c>
      <c r="B99" s="73"/>
      <c r="C99" s="73"/>
      <c r="D99" s="43">
        <f>Mirrors!B153^2*'DM241'!B122/100*Table2[[#This Row],[NIR/VIS dichro]]*Table2[[#This Row],[YJH/WFS dichro]]*'OPTIMAX coating'!B127^2*'OPTIMAX coating'!C127*'OPTIMAX coating'!D127*'OPTIMAX coating'!F127^5*$E$8</f>
        <v>0</v>
      </c>
      <c r="E99" s="43">
        <f>Mirrors!B153^2*'DM241'!B122/100*Table2[[#This Row],[YJH/WFS dichro]]*'OPTIMAX coating'!B127^2*'OPTIMAX coating'!C127*'OPTIMAX coating'!D127*'OPTIMAX coating'!F127^5*$E$8</f>
        <v>0</v>
      </c>
      <c r="P99" s="76"/>
    </row>
    <row r="100" spans="1:16" x14ac:dyDescent="0.3">
      <c r="A100" s="74">
        <v>1870</v>
      </c>
      <c r="B100" s="74"/>
      <c r="C100" s="74"/>
      <c r="D100" s="43">
        <f>Mirrors!B154^2*'DM241'!B123/100*Table2[[#This Row],[NIR/VIS dichro]]*Table2[[#This Row],[YJH/WFS dichro]]*'OPTIMAX coating'!B128^2*'OPTIMAX coating'!C128*'OPTIMAX coating'!D128*'OPTIMAX coating'!F128^5*$E$8</f>
        <v>0</v>
      </c>
      <c r="E100" s="43">
        <f>Mirrors!B154^2*'DM241'!B123/100*Table2[[#This Row],[YJH/WFS dichro]]*'OPTIMAX coating'!B128^2*'OPTIMAX coating'!C128*'OPTIMAX coating'!D128*'OPTIMAX coating'!F128^5*$E$8</f>
        <v>0</v>
      </c>
      <c r="P100" s="76"/>
    </row>
    <row r="101" spans="1:16" x14ac:dyDescent="0.3">
      <c r="A101" s="73">
        <v>1880</v>
      </c>
      <c r="B101" s="73"/>
      <c r="C101" s="73"/>
      <c r="D101" s="43">
        <f>Mirrors!B155^2*'DM241'!B124/100*Table2[[#This Row],[NIR/VIS dichro]]*Table2[[#This Row],[YJH/WFS dichro]]*'OPTIMAX coating'!B129^2*'OPTIMAX coating'!C129*'OPTIMAX coating'!D129*'OPTIMAX coating'!F129^5*$E$8</f>
        <v>0</v>
      </c>
      <c r="E101" s="43">
        <f>Mirrors!B155^2*'DM241'!B124/100*Table2[[#This Row],[YJH/WFS dichro]]*'OPTIMAX coating'!B129^2*'OPTIMAX coating'!C129*'OPTIMAX coating'!D129*'OPTIMAX coating'!F129^5*$E$8</f>
        <v>0</v>
      </c>
      <c r="P101" s="76"/>
    </row>
    <row r="102" spans="1:16" x14ac:dyDescent="0.3">
      <c r="A102" s="74">
        <v>1890</v>
      </c>
      <c r="B102" s="74"/>
      <c r="C102" s="74"/>
      <c r="D102" s="43">
        <f>Mirrors!B156^2*'DM241'!B125/100*Table2[[#This Row],[NIR/VIS dichro]]*Table2[[#This Row],[YJH/WFS dichro]]*'OPTIMAX coating'!B130^2*'OPTIMAX coating'!C130*'OPTIMAX coating'!D130*'OPTIMAX coating'!F130^5*$E$8</f>
        <v>0</v>
      </c>
      <c r="E102" s="43">
        <f>Mirrors!B156^2*'DM241'!B125/100*Table2[[#This Row],[YJH/WFS dichro]]*'OPTIMAX coating'!B130^2*'OPTIMAX coating'!C130*'OPTIMAX coating'!D130*'OPTIMAX coating'!F130^5*$E$8</f>
        <v>0</v>
      </c>
      <c r="P102" s="76"/>
    </row>
    <row r="103" spans="1:16" x14ac:dyDescent="0.3">
      <c r="A103" s="73">
        <v>1900</v>
      </c>
      <c r="B103" s="73"/>
      <c r="C103" s="73"/>
      <c r="D103" s="43">
        <f>Mirrors!B157^2*'DM241'!B126/100*Table2[[#This Row],[NIR/VIS dichro]]*Table2[[#This Row],[YJH/WFS dichro]]*'OPTIMAX coating'!B131^2*'OPTIMAX coating'!C131*'OPTIMAX coating'!D131*'OPTIMAX coating'!F131^5*$E$8</f>
        <v>0</v>
      </c>
      <c r="E103" s="43">
        <f>Mirrors!B157^2*'DM241'!B126/100*Table2[[#This Row],[YJH/WFS dichro]]*'OPTIMAX coating'!B131^2*'OPTIMAX coating'!C131*'OPTIMAX coating'!D131*'OPTIMAX coating'!F131^5*$E$8</f>
        <v>0</v>
      </c>
      <c r="P103" s="76"/>
    </row>
    <row r="104" spans="1:16" x14ac:dyDescent="0.3">
      <c r="A104" s="74">
        <v>1910</v>
      </c>
      <c r="B104" s="74"/>
      <c r="C104" s="74"/>
      <c r="D104" s="43">
        <f>Mirrors!B158^2*'DM241'!B127/100*Table2[[#This Row],[NIR/VIS dichro]]*Table2[[#This Row],[YJH/WFS dichro]]*'OPTIMAX coating'!B132^2*'OPTIMAX coating'!C132*'OPTIMAX coating'!D132*'OPTIMAX coating'!F132^5*$E$8</f>
        <v>0</v>
      </c>
      <c r="E104" s="43">
        <f>Mirrors!B158^2*'DM241'!B127/100*Table2[[#This Row],[YJH/WFS dichro]]*'OPTIMAX coating'!B132^2*'OPTIMAX coating'!C132*'OPTIMAX coating'!D132*'OPTIMAX coating'!F132^5*$E$8</f>
        <v>0</v>
      </c>
      <c r="P104" s="76"/>
    </row>
    <row r="105" spans="1:16" x14ac:dyDescent="0.3">
      <c r="A105" s="73">
        <v>1920</v>
      </c>
      <c r="B105" s="73"/>
      <c r="C105" s="73"/>
      <c r="D105" s="43">
        <f>Mirrors!B159^2*'DM241'!B128/100*Table2[[#This Row],[NIR/VIS dichro]]*Table2[[#This Row],[YJH/WFS dichro]]*'OPTIMAX coating'!B133^2*'OPTIMAX coating'!C133*'OPTIMAX coating'!D133*'OPTIMAX coating'!F133^5*$E$8</f>
        <v>0</v>
      </c>
      <c r="E105" s="43">
        <f>Mirrors!B159^2*'DM241'!B128/100*Table2[[#This Row],[YJH/WFS dichro]]*'OPTIMAX coating'!B133^2*'OPTIMAX coating'!C133*'OPTIMAX coating'!D133*'OPTIMAX coating'!F133^5*$E$8</f>
        <v>0</v>
      </c>
      <c r="P105" s="76"/>
    </row>
    <row r="106" spans="1:16" x14ac:dyDescent="0.3">
      <c r="A106" s="74">
        <v>1930</v>
      </c>
      <c r="B106" s="74"/>
      <c r="C106" s="74"/>
      <c r="D106" s="43">
        <f>Mirrors!B160^2*'DM241'!B129/100*Table2[[#This Row],[NIR/VIS dichro]]*Table2[[#This Row],[YJH/WFS dichro]]*'OPTIMAX coating'!B134^2*'OPTIMAX coating'!C134*'OPTIMAX coating'!D134*'OPTIMAX coating'!F134^5*$E$8</f>
        <v>0</v>
      </c>
      <c r="E106" s="43">
        <f>Mirrors!B160^2*'DM241'!B129/100*Table2[[#This Row],[YJH/WFS dichro]]*'OPTIMAX coating'!B134^2*'OPTIMAX coating'!C134*'OPTIMAX coating'!D134*'OPTIMAX coating'!F134^5*$E$8</f>
        <v>0</v>
      </c>
      <c r="P106" s="76"/>
    </row>
    <row r="107" spans="1:16" x14ac:dyDescent="0.3">
      <c r="A107" s="73">
        <v>1940</v>
      </c>
      <c r="B107" s="73"/>
      <c r="C107" s="73"/>
      <c r="D107" s="43">
        <f>Mirrors!B161^2*'DM241'!B130/100*Table2[[#This Row],[NIR/VIS dichro]]*Table2[[#This Row],[YJH/WFS dichro]]*'OPTIMAX coating'!B135^2*'OPTIMAX coating'!C135*'OPTIMAX coating'!D135*'OPTIMAX coating'!F135^5*$E$8</f>
        <v>0</v>
      </c>
      <c r="E107" s="43">
        <f>Mirrors!B161^2*'DM241'!B130/100*Table2[[#This Row],[YJH/WFS dichro]]*'OPTIMAX coating'!B135^2*'OPTIMAX coating'!C135*'OPTIMAX coating'!D135*'OPTIMAX coating'!F135^5*$E$8</f>
        <v>0</v>
      </c>
    </row>
    <row r="108" spans="1:16" x14ac:dyDescent="0.3">
      <c r="A108" s="74">
        <v>1950</v>
      </c>
      <c r="B108" s="74"/>
      <c r="C108" s="74"/>
      <c r="D108" s="43">
        <f>Mirrors!B162^2*'DM241'!B131/100*Table2[[#This Row],[NIR/VIS dichro]]*Table2[[#This Row],[YJH/WFS dichro]]*'OPTIMAX coating'!B136^2*'OPTIMAX coating'!C136*'OPTIMAX coating'!D136*'OPTIMAX coating'!F136^5*$E$8</f>
        <v>0</v>
      </c>
      <c r="E108" s="43">
        <f>Mirrors!B162^2*'DM241'!B131/100*Table2[[#This Row],[YJH/WFS dichro]]*'OPTIMAX coating'!B136^2*'OPTIMAX coating'!C136*'OPTIMAX coating'!D136*'OPTIMAX coating'!F136^5*$E$8</f>
        <v>0</v>
      </c>
    </row>
    <row r="109" spans="1:16" x14ac:dyDescent="0.3">
      <c r="A109" s="73">
        <v>1960</v>
      </c>
      <c r="B109" s="73"/>
      <c r="C109" s="73"/>
      <c r="D109" s="43">
        <f>Mirrors!B163^2*'DM241'!B132/100*Table2[[#This Row],[NIR/VIS dichro]]*Table2[[#This Row],[YJH/WFS dichro]]*'OPTIMAX coating'!B137^2*'OPTIMAX coating'!C137*'OPTIMAX coating'!D137*'OPTIMAX coating'!F137^5*$E$8</f>
        <v>0</v>
      </c>
      <c r="E109" s="43">
        <f>Mirrors!B163^2*'DM241'!B132/100*Table2[[#This Row],[YJH/WFS dichro]]*'OPTIMAX coating'!B137^2*'OPTIMAX coating'!C137*'OPTIMAX coating'!D137*'OPTIMAX coating'!F137^5*$E$8</f>
        <v>0</v>
      </c>
    </row>
    <row r="110" spans="1:16" x14ac:dyDescent="0.3">
      <c r="A110" s="74">
        <v>1970</v>
      </c>
      <c r="B110" s="74"/>
      <c r="C110" s="74"/>
      <c r="D110" s="43">
        <f>Mirrors!B164^2*'DM241'!B133/100*Table2[[#This Row],[NIR/VIS dichro]]*Table2[[#This Row],[YJH/WFS dichro]]*'OPTIMAX coating'!B138^2*'OPTIMAX coating'!C138*'OPTIMAX coating'!D138*'OPTIMAX coating'!F138^5*$E$8</f>
        <v>0</v>
      </c>
      <c r="E110" s="43">
        <f>Mirrors!B164^2*'DM241'!B133/100*Table2[[#This Row],[YJH/WFS dichro]]*'OPTIMAX coating'!B138^2*'OPTIMAX coating'!C138*'OPTIMAX coating'!D138*'OPTIMAX coating'!F138^5*$E$8</f>
        <v>0</v>
      </c>
    </row>
    <row r="111" spans="1:16" x14ac:dyDescent="0.3">
      <c r="A111" s="73">
        <v>1980</v>
      </c>
      <c r="B111" s="73"/>
      <c r="C111" s="73"/>
      <c r="D111" s="43">
        <f>Mirrors!B165^2*'DM241'!B134/100*Table2[[#This Row],[NIR/VIS dichro]]*Table2[[#This Row],[YJH/WFS dichro]]*'OPTIMAX coating'!B139^2*'OPTIMAX coating'!C139*'OPTIMAX coating'!D139*'OPTIMAX coating'!F139^5*$E$8</f>
        <v>0</v>
      </c>
      <c r="E111" s="43">
        <f>Mirrors!B165^2*'DM241'!B134/100*Table2[[#This Row],[YJH/WFS dichro]]*'OPTIMAX coating'!B139^2*'OPTIMAX coating'!C139*'OPTIMAX coating'!D139*'OPTIMAX coating'!F139^5*$E$8</f>
        <v>0</v>
      </c>
    </row>
    <row r="112" spans="1:16" x14ac:dyDescent="0.3">
      <c r="A112" s="74">
        <v>1990</v>
      </c>
      <c r="B112" s="74"/>
      <c r="C112" s="74"/>
      <c r="D112" s="43">
        <f>Mirrors!B166^2*'DM241'!B135/100*Table2[[#This Row],[NIR/VIS dichro]]*Table2[[#This Row],[YJH/WFS dichro]]*'OPTIMAX coating'!B140^2*'OPTIMAX coating'!C140*'OPTIMAX coating'!D140*'OPTIMAX coating'!F140^5*$E$8</f>
        <v>0</v>
      </c>
      <c r="E112" s="43">
        <f>Mirrors!B166^2*'DM241'!B135/100*Table2[[#This Row],[YJH/WFS dichro]]*'OPTIMAX coating'!B140^2*'OPTIMAX coating'!C140*'OPTIMAX coating'!D140*'OPTIMAX coating'!F140^5*$E$8</f>
        <v>0</v>
      </c>
    </row>
    <row r="113" spans="1:16" x14ac:dyDescent="0.3">
      <c r="A113" s="73">
        <v>2000</v>
      </c>
      <c r="B113" s="73"/>
      <c r="C113" s="73"/>
      <c r="D113" s="43">
        <f>Mirrors!B167^2*'DM241'!B136/100*Table2[[#This Row],[NIR/VIS dichro]]*Table2[[#This Row],[YJH/WFS dichro]]*'OPTIMAX coating'!B141^2*'OPTIMAX coating'!C141*'OPTIMAX coating'!D141*'OPTIMAX coating'!F141^5*$E$8</f>
        <v>0</v>
      </c>
      <c r="E113" s="43">
        <f>Mirrors!B167^2*'DM241'!B136/100*Table2[[#This Row],[YJH/WFS dichro]]*'OPTIMAX coating'!B141^2*'OPTIMAX coating'!C141*'OPTIMAX coating'!D141*'OPTIMAX coating'!F141^5*$E$8</f>
        <v>0</v>
      </c>
    </row>
    <row r="114" spans="1:16" x14ac:dyDescent="0.3">
      <c r="A114" s="74">
        <v>2010</v>
      </c>
      <c r="B114" s="74"/>
      <c r="C114" s="74"/>
      <c r="D114" s="43">
        <f>Mirrors!B168^2*'DM241'!B137/100*Table2[[#This Row],[NIR/VIS dichro]]*Table2[[#This Row],[YJH/WFS dichro]]*'OPTIMAX coating'!B142^2*'OPTIMAX coating'!C142*'OPTIMAX coating'!D142*'OPTIMAX coating'!F142^5*$E$8</f>
        <v>0</v>
      </c>
      <c r="E114" s="43">
        <f>Mirrors!B168^2*'DM241'!B137/100*Table2[[#This Row],[YJH/WFS dichro]]*'OPTIMAX coating'!B142^2*'OPTIMAX coating'!C142*'OPTIMAX coating'!D142*'OPTIMAX coating'!F142^5*$E$8</f>
        <v>0</v>
      </c>
    </row>
    <row r="115" spans="1:16" x14ac:dyDescent="0.3">
      <c r="A115" s="73">
        <v>2020</v>
      </c>
      <c r="B115" s="73"/>
      <c r="C115" s="73"/>
      <c r="D115" s="43">
        <f>Mirrors!B169^2*'DM241'!B138/100*Table2[[#This Row],[NIR/VIS dichro]]*Table2[[#This Row],[YJH/WFS dichro]]*'OPTIMAX coating'!B143^2*'OPTIMAX coating'!C143*'OPTIMAX coating'!D143*'OPTIMAX coating'!F143^5*$E$8</f>
        <v>0</v>
      </c>
      <c r="E115" s="43">
        <f>Mirrors!B169^2*'DM241'!B138/100*Table2[[#This Row],[YJH/WFS dichro]]*'OPTIMAX coating'!B143^2*'OPTIMAX coating'!C143*'OPTIMAX coating'!D143*'OPTIMAX coating'!F143^5*$E$8</f>
        <v>0</v>
      </c>
      <c r="P115" s="76"/>
    </row>
    <row r="116" spans="1:16" x14ac:dyDescent="0.3">
      <c r="A116" s="74">
        <v>2030</v>
      </c>
      <c r="B116" s="74"/>
      <c r="C116" s="74"/>
      <c r="D116" s="43">
        <f>Mirrors!B170^2*'DM241'!B139/100*Table2[[#This Row],[NIR/VIS dichro]]*Table2[[#This Row],[YJH/WFS dichro]]*'OPTIMAX coating'!B144^2*'OPTIMAX coating'!C144*'OPTIMAX coating'!D144*'OPTIMAX coating'!F144^5*$E$8</f>
        <v>0</v>
      </c>
      <c r="E116" s="43">
        <f>Mirrors!B170^2*'DM241'!B139/100*Table2[[#This Row],[YJH/WFS dichro]]*'OPTIMAX coating'!B144^2*'OPTIMAX coating'!C144*'OPTIMAX coating'!D144*'OPTIMAX coating'!F144^5*$E$8</f>
        <v>0</v>
      </c>
      <c r="P116" s="76"/>
    </row>
    <row r="117" spans="1:16" x14ac:dyDescent="0.3">
      <c r="A117" s="73">
        <v>2040</v>
      </c>
      <c r="B117" s="73"/>
      <c r="C117" s="73"/>
      <c r="D117" s="43">
        <f>Mirrors!B171^2*'DM241'!B140/100*Table2[[#This Row],[NIR/VIS dichro]]*Table2[[#This Row],[YJH/WFS dichro]]*'OPTIMAX coating'!B145^2*'OPTIMAX coating'!C145*'OPTIMAX coating'!D145*'OPTIMAX coating'!F145^5*$E$8</f>
        <v>0</v>
      </c>
      <c r="E117" s="43">
        <f>Mirrors!B171^2*'DM241'!B140/100*Table2[[#This Row],[YJH/WFS dichro]]*'OPTIMAX coating'!B145^2*'OPTIMAX coating'!C145*'OPTIMAX coating'!D145*'OPTIMAX coating'!F145^5*$E$8</f>
        <v>0</v>
      </c>
      <c r="P117" s="76"/>
    </row>
    <row r="118" spans="1:16" x14ac:dyDescent="0.3">
      <c r="A118" s="74">
        <v>2050</v>
      </c>
      <c r="B118" s="74"/>
      <c r="C118" s="74"/>
      <c r="D118" s="43">
        <f>Mirrors!B172^2*'DM241'!B141/100*Table2[[#This Row],[NIR/VIS dichro]]*Table2[[#This Row],[YJH/WFS dichro]]*'OPTIMAX coating'!B146^2*'OPTIMAX coating'!C146*'OPTIMAX coating'!D146*'OPTIMAX coating'!F146^5*$E$8</f>
        <v>0</v>
      </c>
      <c r="E118" s="43">
        <f>Mirrors!B172^2*'DM241'!B141/100*Table2[[#This Row],[YJH/WFS dichro]]*'OPTIMAX coating'!B146^2*'OPTIMAX coating'!C146*'OPTIMAX coating'!D146*'OPTIMAX coating'!F146^5*$E$8</f>
        <v>0</v>
      </c>
    </row>
    <row r="119" spans="1:16" x14ac:dyDescent="0.3">
      <c r="A119" s="73">
        <v>2060</v>
      </c>
      <c r="B119" s="73"/>
      <c r="C119" s="73"/>
      <c r="D119" s="43">
        <f>Mirrors!B173^2*'DM241'!B142/100*Table2[[#This Row],[NIR/VIS dichro]]*Table2[[#This Row],[YJH/WFS dichro]]*'OPTIMAX coating'!B147^2*'OPTIMAX coating'!C147*'OPTIMAX coating'!D147*'OPTIMAX coating'!F147^5*$E$8</f>
        <v>0</v>
      </c>
      <c r="E119" s="43">
        <f>Mirrors!B173^2*'DM241'!B142/100*Table2[[#This Row],[YJH/WFS dichro]]*'OPTIMAX coating'!B147^2*'OPTIMAX coating'!C147*'OPTIMAX coating'!D147*'OPTIMAX coating'!F147^5*$E$8</f>
        <v>0</v>
      </c>
    </row>
    <row r="120" spans="1:16" x14ac:dyDescent="0.3">
      <c r="A120" s="74">
        <v>2070</v>
      </c>
      <c r="B120" s="74"/>
      <c r="C120" s="74"/>
      <c r="D120" s="43">
        <f>Mirrors!B174^2*'DM241'!B143/100*Table2[[#This Row],[NIR/VIS dichro]]*Table2[[#This Row],[YJH/WFS dichro]]*'OPTIMAX coating'!B148^2*'OPTIMAX coating'!C148*'OPTIMAX coating'!D148*'OPTIMAX coating'!F148^5*$E$8</f>
        <v>0</v>
      </c>
      <c r="E120" s="43">
        <f>Mirrors!B174^2*'DM241'!B143/100*Table2[[#This Row],[YJH/WFS dichro]]*'OPTIMAX coating'!B148^2*'OPTIMAX coating'!C148*'OPTIMAX coating'!D148*'OPTIMAX coating'!F148^5*$E$8</f>
        <v>0</v>
      </c>
    </row>
    <row r="121" spans="1:16" x14ac:dyDescent="0.3">
      <c r="A121" s="73">
        <v>2080</v>
      </c>
      <c r="B121" s="73"/>
      <c r="C121" s="73"/>
      <c r="D121" s="43">
        <f>Mirrors!B175^2*'DM241'!B144/100*Table2[[#This Row],[NIR/VIS dichro]]*Table2[[#This Row],[YJH/WFS dichro]]*'OPTIMAX coating'!B149^2*'OPTIMAX coating'!C149*'OPTIMAX coating'!D149*'OPTIMAX coating'!F149^5*$E$8</f>
        <v>0</v>
      </c>
      <c r="E121" s="43">
        <f>Mirrors!B175^2*'DM241'!B144/100*Table2[[#This Row],[YJH/WFS dichro]]*'OPTIMAX coating'!B149^2*'OPTIMAX coating'!C149*'OPTIMAX coating'!D149*'OPTIMAX coating'!F149^5*$E$8</f>
        <v>0</v>
      </c>
    </row>
    <row r="122" spans="1:16" x14ac:dyDescent="0.3">
      <c r="A122" s="74">
        <v>2090</v>
      </c>
      <c r="B122" s="74"/>
      <c r="C122" s="74"/>
      <c r="D122" s="43">
        <f>Mirrors!B176^2*'DM241'!B145/100*Table2[[#This Row],[NIR/VIS dichro]]*Table2[[#This Row],[YJH/WFS dichro]]*'OPTIMAX coating'!B150^2*'OPTIMAX coating'!C150*'OPTIMAX coating'!D150*'OPTIMAX coating'!F150^5*$E$8</f>
        <v>0</v>
      </c>
      <c r="E122" s="43">
        <f>Mirrors!B176^2*'DM241'!B145/100*Table2[[#This Row],[YJH/WFS dichro]]*'OPTIMAX coating'!B150^2*'OPTIMAX coating'!C150*'OPTIMAX coating'!D150*'OPTIMAX coating'!F150^5*$E$8</f>
        <v>0</v>
      </c>
    </row>
    <row r="123" spans="1:16" x14ac:dyDescent="0.3">
      <c r="A123" s="73">
        <v>2100</v>
      </c>
      <c r="B123" s="73"/>
      <c r="C123" s="73"/>
      <c r="D123" s="43">
        <f>Mirrors!B177^2*'DM241'!B146/100*Table2[[#This Row],[NIR/VIS dichro]]*Table2[[#This Row],[YJH/WFS dichro]]*'OPTIMAX coating'!B151^2*'OPTIMAX coating'!C151*'OPTIMAX coating'!D151*'OPTIMAX coating'!F151^5*$E$8</f>
        <v>0</v>
      </c>
      <c r="E123" s="43">
        <f>Mirrors!B177^2*'DM241'!B146/100*Table2[[#This Row],[YJH/WFS dichro]]*'OPTIMAX coating'!B151^2*'OPTIMAX coating'!C151*'OPTIMAX coating'!D151*'OPTIMAX coating'!F151^5*$E$8</f>
        <v>0</v>
      </c>
    </row>
    <row r="124" spans="1:16" x14ac:dyDescent="0.3">
      <c r="A124" s="74">
        <v>2110</v>
      </c>
      <c r="B124" s="74"/>
      <c r="C124" s="74"/>
      <c r="D124" s="43">
        <f>Mirrors!B178^2*'DM241'!B147/100*Table2[[#This Row],[NIR/VIS dichro]]*Table2[[#This Row],[YJH/WFS dichro]]*'OPTIMAX coating'!B152^2*'OPTIMAX coating'!C152*'OPTIMAX coating'!D152*'OPTIMAX coating'!F152^5*$E$8</f>
        <v>0</v>
      </c>
      <c r="E124" s="43">
        <f>Mirrors!B178^2*'DM241'!B147/100*Table2[[#This Row],[YJH/WFS dichro]]*'OPTIMAX coating'!B152^2*'OPTIMAX coating'!C152*'OPTIMAX coating'!D152*'OPTIMAX coating'!F152^5*$E$8</f>
        <v>0</v>
      </c>
    </row>
    <row r="125" spans="1:16" x14ac:dyDescent="0.3">
      <c r="A125" s="73">
        <v>2120</v>
      </c>
      <c r="B125" s="73"/>
      <c r="C125" s="73"/>
      <c r="D125" s="43">
        <f>Mirrors!B179^2*'DM241'!B148/100*Table2[[#This Row],[NIR/VIS dichro]]*Table2[[#This Row],[YJH/WFS dichro]]*'OPTIMAX coating'!B153^2*'OPTIMAX coating'!C153*'OPTIMAX coating'!D153*'OPTIMAX coating'!F153^5*$E$8</f>
        <v>0</v>
      </c>
      <c r="E125" s="43">
        <f>Mirrors!B179^2*'DM241'!B148/100*Table2[[#This Row],[YJH/WFS dichro]]*'OPTIMAX coating'!B153^2*'OPTIMAX coating'!C153*'OPTIMAX coating'!D153*'OPTIMAX coating'!F153^5*$E$8</f>
        <v>0</v>
      </c>
    </row>
    <row r="126" spans="1:16" x14ac:dyDescent="0.3">
      <c r="A126" s="74">
        <v>2130</v>
      </c>
      <c r="B126" s="74"/>
      <c r="C126" s="74"/>
      <c r="D126" s="43">
        <f>Mirrors!B180^2*'DM241'!B149/100*Table2[[#This Row],[NIR/VIS dichro]]*Table2[[#This Row],[YJH/WFS dichro]]*'OPTIMAX coating'!B154^2*'OPTIMAX coating'!C154*'OPTIMAX coating'!D154*'OPTIMAX coating'!F154^5*$E$8</f>
        <v>0</v>
      </c>
      <c r="E126" s="43">
        <f>Mirrors!B180^2*'DM241'!B149/100*Table2[[#This Row],[YJH/WFS dichro]]*'OPTIMAX coating'!B154^2*'OPTIMAX coating'!C154*'OPTIMAX coating'!D154*'OPTIMAX coating'!F154^5*$E$8</f>
        <v>0</v>
      </c>
    </row>
    <row r="127" spans="1:16" x14ac:dyDescent="0.3">
      <c r="A127" s="73">
        <v>2140</v>
      </c>
      <c r="B127" s="73"/>
      <c r="C127" s="73"/>
      <c r="D127" s="43">
        <f>Mirrors!B181^2*'DM241'!B150/100*Table2[[#This Row],[NIR/VIS dichro]]*Table2[[#This Row],[YJH/WFS dichro]]*'OPTIMAX coating'!B155^2*'OPTIMAX coating'!C155*'OPTIMAX coating'!D155*'OPTIMAX coating'!F155^5*$E$8</f>
        <v>0</v>
      </c>
      <c r="E127" s="43">
        <f>Mirrors!B181^2*'DM241'!B150/100*Table2[[#This Row],[YJH/WFS dichro]]*'OPTIMAX coating'!B155^2*'OPTIMAX coating'!C155*'OPTIMAX coating'!D155*'OPTIMAX coating'!F155^5*$E$8</f>
        <v>0</v>
      </c>
    </row>
    <row r="128" spans="1:16" x14ac:dyDescent="0.3">
      <c r="A128" s="74">
        <v>2150</v>
      </c>
      <c r="B128" s="74"/>
      <c r="C128" s="74"/>
      <c r="D128" s="43">
        <f>Mirrors!B182^2*'DM241'!B151/100*Table2[[#This Row],[NIR/VIS dichro]]*Table2[[#This Row],[YJH/WFS dichro]]*'OPTIMAX coating'!B156^2*'OPTIMAX coating'!C156*'OPTIMAX coating'!D156*'OPTIMAX coating'!F156^5*$E$8</f>
        <v>0</v>
      </c>
      <c r="E128" s="43">
        <f>Mirrors!B182^2*'DM241'!B151/100*Table2[[#This Row],[YJH/WFS dichro]]*'OPTIMAX coating'!B156^2*'OPTIMAX coating'!C156*'OPTIMAX coating'!D156*'OPTIMAX coating'!F156^5*$E$8</f>
        <v>0</v>
      </c>
    </row>
    <row r="129" spans="1:5" x14ac:dyDescent="0.3">
      <c r="A129" s="73">
        <v>2160</v>
      </c>
      <c r="B129" s="73"/>
      <c r="C129" s="73"/>
      <c r="D129" s="43">
        <f>Mirrors!B183^2*'DM241'!B152/100*Table2[[#This Row],[NIR/VIS dichro]]*Table2[[#This Row],[YJH/WFS dichro]]*'OPTIMAX coating'!B157^2*'OPTIMAX coating'!C157*'OPTIMAX coating'!D157*'OPTIMAX coating'!F157^5*$E$8</f>
        <v>0</v>
      </c>
      <c r="E129" s="43">
        <f>Mirrors!B183^2*'DM241'!B152/100*Table2[[#This Row],[YJH/WFS dichro]]*'OPTIMAX coating'!B157^2*'OPTIMAX coating'!C157*'OPTIMAX coating'!D157*'OPTIMAX coating'!F157^5*$E$8</f>
        <v>0</v>
      </c>
    </row>
    <row r="130" spans="1:5" x14ac:dyDescent="0.3">
      <c r="A130" s="74">
        <v>2170</v>
      </c>
      <c r="B130" s="74"/>
      <c r="C130" s="74"/>
      <c r="D130" s="43">
        <f>Mirrors!B184^2*'DM241'!B153/100*Table2[[#This Row],[NIR/VIS dichro]]*Table2[[#This Row],[YJH/WFS dichro]]*'OPTIMAX coating'!B158^2*'OPTIMAX coating'!C158*'OPTIMAX coating'!D158*'OPTIMAX coating'!F158^5*$E$8</f>
        <v>0</v>
      </c>
      <c r="E130" s="43">
        <f>Mirrors!B184^2*'DM241'!B153/100*Table2[[#This Row],[YJH/WFS dichro]]*'OPTIMAX coating'!B158^2*'OPTIMAX coating'!C158*'OPTIMAX coating'!D158*'OPTIMAX coating'!F158^5*$E$8</f>
        <v>0</v>
      </c>
    </row>
    <row r="131" spans="1:5" x14ac:dyDescent="0.3">
      <c r="A131" s="73">
        <v>2180</v>
      </c>
      <c r="B131" s="73"/>
      <c r="C131" s="73"/>
      <c r="D131" s="43">
        <f>Mirrors!B185^2*'DM241'!B154/100*Table2[[#This Row],[NIR/VIS dichro]]*Table2[[#This Row],[YJH/WFS dichro]]*'OPTIMAX coating'!B159^2*'OPTIMAX coating'!C159*'OPTIMAX coating'!D159*'OPTIMAX coating'!F159^5*$E$8</f>
        <v>0</v>
      </c>
      <c r="E131" s="43">
        <f>Mirrors!B185^2*'DM241'!B154/100*Table2[[#This Row],[YJH/WFS dichro]]*'OPTIMAX coating'!B159^2*'OPTIMAX coating'!C159*'OPTIMAX coating'!D159*'OPTIMAX coating'!F159^5*$E$8</f>
        <v>0</v>
      </c>
    </row>
    <row r="132" spans="1:5" x14ac:dyDescent="0.3">
      <c r="A132" s="74">
        <v>2190</v>
      </c>
      <c r="B132" s="74"/>
      <c r="C132" s="74"/>
      <c r="D132" s="43">
        <f>Mirrors!B186^2*'DM241'!B155/100*Table2[[#This Row],[NIR/VIS dichro]]*Table2[[#This Row],[YJH/WFS dichro]]*'OPTIMAX coating'!B160^2*'OPTIMAX coating'!C160*'OPTIMAX coating'!D160*'OPTIMAX coating'!F160^5*$E$8</f>
        <v>0</v>
      </c>
      <c r="E132" s="43">
        <f>Mirrors!B186^2*'DM241'!B155/100*Table2[[#This Row],[YJH/WFS dichro]]*'OPTIMAX coating'!B160^2*'OPTIMAX coating'!C160*'OPTIMAX coating'!D160*'OPTIMAX coating'!F160^5*$E$8</f>
        <v>0</v>
      </c>
    </row>
    <row r="133" spans="1:5" x14ac:dyDescent="0.3">
      <c r="A133" s="73">
        <v>2200</v>
      </c>
      <c r="B133" s="73"/>
      <c r="C133" s="73"/>
      <c r="D133" s="43">
        <f>Mirrors!B187^2*'DM241'!B156/100*Table2[[#This Row],[NIR/VIS dichro]]*Table2[[#This Row],[YJH/WFS dichro]]*'OPTIMAX coating'!B161^2*'OPTIMAX coating'!C161*'OPTIMAX coating'!D161*'OPTIMAX coating'!F161^5*$E$8</f>
        <v>0</v>
      </c>
      <c r="E133" s="43">
        <f>Mirrors!B187^2*'DM241'!B156/100*Table2[[#This Row],[YJH/WFS dichro]]*'OPTIMAX coating'!B161^2*'OPTIMAX coating'!C161*'OPTIMAX coating'!D161*'OPTIMAX coating'!F161^5*$E$8</f>
        <v>0</v>
      </c>
    </row>
    <row r="134" spans="1:5" x14ac:dyDescent="0.3">
      <c r="A134" s="74">
        <v>2210</v>
      </c>
      <c r="B134" s="74"/>
      <c r="C134" s="74"/>
      <c r="D134" s="43">
        <f>Mirrors!B188^2*'DM241'!B157/100*Table2[[#This Row],[NIR/VIS dichro]]*Table2[[#This Row],[YJH/WFS dichro]]*'OPTIMAX coating'!B162^2*'OPTIMAX coating'!C162*'OPTIMAX coating'!D162*'OPTIMAX coating'!F162^5*$E$8</f>
        <v>0</v>
      </c>
      <c r="E134" s="43">
        <f>Mirrors!B188^2*'DM241'!B157/100*Table2[[#This Row],[YJH/WFS dichro]]*'OPTIMAX coating'!B162^2*'OPTIMAX coating'!C162*'OPTIMAX coating'!D162*'OPTIMAX coating'!F162^5*$E$8</f>
        <v>0</v>
      </c>
    </row>
    <row r="135" spans="1:5" x14ac:dyDescent="0.3">
      <c r="A135" s="73">
        <v>2220</v>
      </c>
      <c r="B135" s="73"/>
      <c r="C135" s="73"/>
      <c r="D135" s="43">
        <f>Mirrors!B189^2*'DM241'!B158/100*Table2[[#This Row],[NIR/VIS dichro]]*Table2[[#This Row],[YJH/WFS dichro]]*'OPTIMAX coating'!B163^2*'OPTIMAX coating'!C163*'OPTIMAX coating'!D163*'OPTIMAX coating'!F163^5*$E$8</f>
        <v>0</v>
      </c>
      <c r="E135" s="43">
        <f>Mirrors!B189^2*'DM241'!B158/100*Table2[[#This Row],[YJH/WFS dichro]]*'OPTIMAX coating'!B163^2*'OPTIMAX coating'!C163*'OPTIMAX coating'!D163*'OPTIMAX coating'!F163^5*$E$8</f>
        <v>0</v>
      </c>
    </row>
    <row r="136" spans="1:5" x14ac:dyDescent="0.3">
      <c r="A136" s="74">
        <v>2230</v>
      </c>
      <c r="B136" s="74"/>
      <c r="C136" s="74"/>
      <c r="D136" s="43">
        <f>Mirrors!B190^2*'DM241'!B159/100*Table2[[#This Row],[NIR/VIS dichro]]*Table2[[#This Row],[YJH/WFS dichro]]*'OPTIMAX coating'!B164^2*'OPTIMAX coating'!C164*'OPTIMAX coating'!D164*'OPTIMAX coating'!F164^5*$E$8</f>
        <v>0</v>
      </c>
      <c r="E136" s="43">
        <f>Mirrors!B190^2*'DM241'!B159/100*Table2[[#This Row],[YJH/WFS dichro]]*'OPTIMAX coating'!B164^2*'OPTIMAX coating'!C164*'OPTIMAX coating'!D164*'OPTIMAX coating'!F164^5*$E$8</f>
        <v>0</v>
      </c>
    </row>
    <row r="137" spans="1:5" x14ac:dyDescent="0.3">
      <c r="A137" s="73">
        <v>2240</v>
      </c>
      <c r="B137" s="73"/>
      <c r="C137" s="73"/>
      <c r="D137" s="43">
        <f>Mirrors!B191^2*'DM241'!B160/100*Table2[[#This Row],[NIR/VIS dichro]]*Table2[[#This Row],[YJH/WFS dichro]]*'OPTIMAX coating'!B165^2*'OPTIMAX coating'!C165*'OPTIMAX coating'!D165*'OPTIMAX coating'!F165^5*$E$8</f>
        <v>0</v>
      </c>
      <c r="E137" s="43">
        <f>Mirrors!B191^2*'DM241'!B160/100*Table2[[#This Row],[YJH/WFS dichro]]*'OPTIMAX coating'!B165^2*'OPTIMAX coating'!C165*'OPTIMAX coating'!D165*'OPTIMAX coating'!F165^5*$E$8</f>
        <v>0</v>
      </c>
    </row>
    <row r="138" spans="1:5" x14ac:dyDescent="0.3">
      <c r="A138" s="74">
        <v>2250</v>
      </c>
      <c r="B138" s="74"/>
      <c r="C138" s="74"/>
      <c r="D138" s="43">
        <f>Mirrors!B192^2*'DM241'!B161/100*Table2[[#This Row],[NIR/VIS dichro]]*Table2[[#This Row],[YJH/WFS dichro]]*'OPTIMAX coating'!B166^2*'OPTIMAX coating'!C166*'OPTIMAX coating'!D166*'OPTIMAX coating'!F166^5*$E$8</f>
        <v>0</v>
      </c>
      <c r="E138" s="43">
        <f>Mirrors!B192^2*'DM241'!B161/100*Table2[[#This Row],[YJH/WFS dichro]]*'OPTIMAX coating'!B166^2*'OPTIMAX coating'!C166*'OPTIMAX coating'!D166*'OPTIMAX coating'!F166^5*$E$8</f>
        <v>0</v>
      </c>
    </row>
    <row r="139" spans="1:5" x14ac:dyDescent="0.3">
      <c r="A139" s="73">
        <v>2260</v>
      </c>
      <c r="B139" s="73"/>
      <c r="C139" s="73"/>
      <c r="D139" s="43">
        <f>Mirrors!B193^2*'DM241'!B162/100*Table2[[#This Row],[NIR/VIS dichro]]*Table2[[#This Row],[YJH/WFS dichro]]*'OPTIMAX coating'!B167^2*'OPTIMAX coating'!C167*'OPTIMAX coating'!D167*'OPTIMAX coating'!F167^5*$E$8</f>
        <v>0</v>
      </c>
      <c r="E139" s="43">
        <f>Mirrors!B193^2*'DM241'!B162/100*Table2[[#This Row],[YJH/WFS dichro]]*'OPTIMAX coating'!B167^2*'OPTIMAX coating'!C167*'OPTIMAX coating'!D167*'OPTIMAX coating'!F167^5*$E$8</f>
        <v>0</v>
      </c>
    </row>
    <row r="140" spans="1:5" x14ac:dyDescent="0.3">
      <c r="A140" s="74">
        <v>2270</v>
      </c>
      <c r="B140" s="74"/>
      <c r="C140" s="74"/>
      <c r="D140" s="43">
        <f>Mirrors!B194^2*'DM241'!B163/100*Table2[[#This Row],[NIR/VIS dichro]]*Table2[[#This Row],[YJH/WFS dichro]]*'OPTIMAX coating'!B168^2*'OPTIMAX coating'!C168*'OPTIMAX coating'!D168*'OPTIMAX coating'!F168^5*$E$8</f>
        <v>0</v>
      </c>
      <c r="E140" s="43">
        <f>Mirrors!B194^2*'DM241'!B163/100*Table2[[#This Row],[YJH/WFS dichro]]*'OPTIMAX coating'!B168^2*'OPTIMAX coating'!C168*'OPTIMAX coating'!D168*'OPTIMAX coating'!F168^5*$E$8</f>
        <v>0</v>
      </c>
    </row>
    <row r="141" spans="1:5" x14ac:dyDescent="0.3">
      <c r="A141" s="73">
        <v>2280</v>
      </c>
      <c r="B141" s="73"/>
      <c r="C141" s="73"/>
      <c r="D141" s="43">
        <f>Mirrors!B195^2*'DM241'!B164/100*Table2[[#This Row],[NIR/VIS dichro]]*Table2[[#This Row],[YJH/WFS dichro]]*'OPTIMAX coating'!B169^2*'OPTIMAX coating'!C169*'OPTIMAX coating'!D169*'OPTIMAX coating'!F169^5*$E$8</f>
        <v>0</v>
      </c>
      <c r="E141" s="43">
        <f>Mirrors!B195^2*'DM241'!B164/100*Table2[[#This Row],[YJH/WFS dichro]]*'OPTIMAX coating'!B169^2*'OPTIMAX coating'!C169*'OPTIMAX coating'!D169*'OPTIMAX coating'!F169^5*$E$8</f>
        <v>0</v>
      </c>
    </row>
    <row r="142" spans="1:5" x14ac:dyDescent="0.3">
      <c r="A142" s="74">
        <v>2290</v>
      </c>
      <c r="B142" s="74"/>
      <c r="C142" s="74"/>
      <c r="D142" s="43">
        <f>Mirrors!B196^2*'DM241'!B165/100*Table2[[#This Row],[NIR/VIS dichro]]*Table2[[#This Row],[YJH/WFS dichro]]*'OPTIMAX coating'!B170^2*'OPTIMAX coating'!C170*'OPTIMAX coating'!D170*'OPTIMAX coating'!F170^5*$E$8</f>
        <v>0</v>
      </c>
      <c r="E142" s="43">
        <f>Mirrors!B196^2*'DM241'!B165/100*Table2[[#This Row],[YJH/WFS dichro]]*'OPTIMAX coating'!B170^2*'OPTIMAX coating'!C170*'OPTIMAX coating'!D170*'OPTIMAX coating'!F170^5*$E$8</f>
        <v>0</v>
      </c>
    </row>
    <row r="143" spans="1:5" x14ac:dyDescent="0.3">
      <c r="A143" s="73">
        <v>2300</v>
      </c>
      <c r="B143" s="73"/>
      <c r="C143" s="73"/>
      <c r="D143" s="43">
        <f>Mirrors!B197^2*'DM241'!B166/100*Table2[[#This Row],[NIR/VIS dichro]]*Table2[[#This Row],[YJH/WFS dichro]]*'OPTIMAX coating'!B171^2*'OPTIMAX coating'!C171*'OPTIMAX coating'!D171*'OPTIMAX coating'!F171^5*$E$8</f>
        <v>0</v>
      </c>
      <c r="E143" s="43">
        <f>Mirrors!B197^2*'DM241'!B166/100*Table2[[#This Row],[YJH/WFS dichro]]*'OPTIMAX coating'!B171^2*'OPTIMAX coating'!C171*'OPTIMAX coating'!D171*'OPTIMAX coating'!F171^5*$E$8</f>
        <v>0</v>
      </c>
    </row>
    <row r="144" spans="1:5" x14ac:dyDescent="0.3">
      <c r="A144" s="74">
        <v>2310</v>
      </c>
      <c r="B144" s="74"/>
      <c r="C144" s="74"/>
      <c r="D144" s="43">
        <f>Mirrors!B198^2*'DM241'!B167/100*Table2[[#This Row],[NIR/VIS dichro]]*Table2[[#This Row],[YJH/WFS dichro]]*'OPTIMAX coating'!B172^2*'OPTIMAX coating'!C172*'OPTIMAX coating'!D172*'OPTIMAX coating'!F172^5*$E$8</f>
        <v>0</v>
      </c>
      <c r="E144" s="43">
        <f>Mirrors!B198^2*'DM241'!B167/100*Table2[[#This Row],[YJH/WFS dichro]]*'OPTIMAX coating'!B172^2*'OPTIMAX coating'!C172*'OPTIMAX coating'!D172*'OPTIMAX coating'!F172^5*$E$8</f>
        <v>0</v>
      </c>
    </row>
    <row r="145" spans="1:5" x14ac:dyDescent="0.3">
      <c r="A145" s="73">
        <v>2320</v>
      </c>
      <c r="B145" s="73"/>
      <c r="C145" s="73"/>
      <c r="D145" s="43">
        <f>Mirrors!B199^2*'DM241'!B168/100*Table2[[#This Row],[NIR/VIS dichro]]*Table2[[#This Row],[YJH/WFS dichro]]*'OPTIMAX coating'!B173^2*'OPTIMAX coating'!C173*'OPTIMAX coating'!D173*'OPTIMAX coating'!F173^5*$E$8</f>
        <v>0</v>
      </c>
      <c r="E145" s="43">
        <f>Mirrors!B199^2*'DM241'!B168/100*Table2[[#This Row],[YJH/WFS dichro]]*'OPTIMAX coating'!B173^2*'OPTIMAX coating'!C173*'OPTIMAX coating'!D173*'OPTIMAX coating'!F173^5*$E$8</f>
        <v>0</v>
      </c>
    </row>
    <row r="146" spans="1:5" x14ac:dyDescent="0.3">
      <c r="A146" s="74">
        <v>2330</v>
      </c>
      <c r="B146" s="74"/>
      <c r="C146" s="74"/>
      <c r="D146" s="43">
        <f>Mirrors!B200^2*'DM241'!B169/100*Table2[[#This Row],[NIR/VIS dichro]]*Table2[[#This Row],[YJH/WFS dichro]]*'OPTIMAX coating'!B174^2*'OPTIMAX coating'!C174*'OPTIMAX coating'!D174*'OPTIMAX coating'!F174^5*$E$8</f>
        <v>0</v>
      </c>
      <c r="E146" s="43">
        <f>Mirrors!B200^2*'DM241'!B169/100*Table2[[#This Row],[YJH/WFS dichro]]*'OPTIMAX coating'!B174^2*'OPTIMAX coating'!C174*'OPTIMAX coating'!D174*'OPTIMAX coating'!F174^5*$E$8</f>
        <v>0</v>
      </c>
    </row>
    <row r="147" spans="1:5" x14ac:dyDescent="0.3">
      <c r="A147" s="73">
        <v>2340</v>
      </c>
      <c r="B147" s="73"/>
      <c r="C147" s="73"/>
      <c r="D147" s="43">
        <f>Mirrors!B201^2*'DM241'!B170/100*Table2[[#This Row],[NIR/VIS dichro]]*Table2[[#This Row],[YJH/WFS dichro]]*'OPTIMAX coating'!B175^2*'OPTIMAX coating'!C175*'OPTIMAX coating'!D175*'OPTIMAX coating'!F175^5*$E$8</f>
        <v>0</v>
      </c>
      <c r="E147" s="43">
        <f>Mirrors!B201^2*'DM241'!B170/100*Table2[[#This Row],[YJH/WFS dichro]]*'OPTIMAX coating'!B175^2*'OPTIMAX coating'!C175*'OPTIMAX coating'!D175*'OPTIMAX coating'!F175^5*$E$8</f>
        <v>0</v>
      </c>
    </row>
    <row r="148" spans="1:5" x14ac:dyDescent="0.3">
      <c r="A148" s="74">
        <v>2350</v>
      </c>
      <c r="B148" s="74"/>
      <c r="C148" s="74"/>
      <c r="D148" s="43">
        <f>Mirrors!B202^2*'DM241'!B171/100*Table2[[#This Row],[NIR/VIS dichro]]*Table2[[#This Row],[YJH/WFS dichro]]*'OPTIMAX coating'!B176^2*'OPTIMAX coating'!C176*'OPTIMAX coating'!D176*'OPTIMAX coating'!F176^5*$E$8</f>
        <v>0</v>
      </c>
      <c r="E148" s="43">
        <f>Mirrors!B202^2*'DM241'!B171/100*Table2[[#This Row],[YJH/WFS dichro]]*'OPTIMAX coating'!B176^2*'OPTIMAX coating'!C176*'OPTIMAX coating'!D176*'OPTIMAX coating'!F176^5*$E$8</f>
        <v>0</v>
      </c>
    </row>
    <row r="149" spans="1:5" x14ac:dyDescent="0.3">
      <c r="A149" s="73">
        <v>2360</v>
      </c>
      <c r="B149" s="73"/>
      <c r="C149" s="73"/>
      <c r="D149" s="43">
        <f>Mirrors!B203^2*'DM241'!B172/100*Table2[[#This Row],[NIR/VIS dichro]]*Table2[[#This Row],[YJH/WFS dichro]]*'OPTIMAX coating'!B177^2*'OPTIMAX coating'!C177*'OPTIMAX coating'!D177*'OPTIMAX coating'!F177^5*$E$8</f>
        <v>0</v>
      </c>
      <c r="E149" s="43">
        <f>Mirrors!B203^2*'DM241'!B172/100*Table2[[#This Row],[YJH/WFS dichro]]*'OPTIMAX coating'!B177^2*'OPTIMAX coating'!C177*'OPTIMAX coating'!D177*'OPTIMAX coating'!F177^5*$E$8</f>
        <v>0</v>
      </c>
    </row>
    <row r="150" spans="1:5" x14ac:dyDescent="0.3">
      <c r="A150" s="74">
        <v>2370</v>
      </c>
      <c r="B150" s="74"/>
      <c r="C150" s="74"/>
      <c r="D150" s="43">
        <f>Mirrors!B204^2*'DM241'!B173/100*Table2[[#This Row],[NIR/VIS dichro]]*Table2[[#This Row],[YJH/WFS dichro]]*'OPTIMAX coating'!B178^2*'OPTIMAX coating'!C178*'OPTIMAX coating'!D178*'OPTIMAX coating'!F178^5*$E$8</f>
        <v>0</v>
      </c>
      <c r="E150" s="43">
        <f>Mirrors!B204^2*'DM241'!B173/100*Table2[[#This Row],[YJH/WFS dichro]]*'OPTIMAX coating'!B178^2*'OPTIMAX coating'!C178*'OPTIMAX coating'!D178*'OPTIMAX coating'!F178^5*$E$8</f>
        <v>0</v>
      </c>
    </row>
    <row r="151" spans="1:5" x14ac:dyDescent="0.3">
      <c r="A151" s="73">
        <v>2380</v>
      </c>
      <c r="B151" s="73"/>
      <c r="C151" s="73"/>
      <c r="D151" s="43">
        <f>Mirrors!B205^2*'DM241'!B174/100*Table2[[#This Row],[NIR/VIS dichro]]*Table2[[#This Row],[YJH/WFS dichro]]*'OPTIMAX coating'!B179^2*'OPTIMAX coating'!C179*'OPTIMAX coating'!D179*'OPTIMAX coating'!F179^5*$E$8</f>
        <v>0</v>
      </c>
      <c r="E151" s="43">
        <f>Mirrors!B205^2*'DM241'!B174/100*Table2[[#This Row],[YJH/WFS dichro]]*'OPTIMAX coating'!B179^2*'OPTIMAX coating'!C179*'OPTIMAX coating'!D179*'OPTIMAX coating'!F179^5*$E$8</f>
        <v>0</v>
      </c>
    </row>
    <row r="152" spans="1:5" x14ac:dyDescent="0.3">
      <c r="A152" s="74">
        <v>2390</v>
      </c>
      <c r="B152" s="74"/>
      <c r="C152" s="74"/>
      <c r="D152" s="43">
        <f>Mirrors!B206^2*'DM241'!B175/100*Table2[[#This Row],[NIR/VIS dichro]]*Table2[[#This Row],[YJH/WFS dichro]]*'OPTIMAX coating'!B180^2*'OPTIMAX coating'!C180*'OPTIMAX coating'!D180*'OPTIMAX coating'!F180^5*$E$8</f>
        <v>0</v>
      </c>
      <c r="E152" s="43">
        <f>Mirrors!B206^2*'DM241'!B175/100*Table2[[#This Row],[YJH/WFS dichro]]*'OPTIMAX coating'!B180^2*'OPTIMAX coating'!C180*'OPTIMAX coating'!D180*'OPTIMAX coating'!F180^5*$E$8</f>
        <v>0</v>
      </c>
    </row>
    <row r="153" spans="1:5" x14ac:dyDescent="0.3">
      <c r="A153" s="73">
        <v>2400</v>
      </c>
      <c r="B153" s="73"/>
      <c r="C153" s="73"/>
      <c r="D153" s="43">
        <f>Mirrors!B207^2*'DM241'!B176/100*Table2[[#This Row],[NIR/VIS dichro]]*Table2[[#This Row],[YJH/WFS dichro]]*'OPTIMAX coating'!B181^2*'OPTIMAX coating'!C181*'OPTIMAX coating'!D181*'OPTIMAX coating'!F181^5*$E$8</f>
        <v>0</v>
      </c>
      <c r="E153" s="43">
        <f>Mirrors!B207^2*'DM241'!B176/100*Table2[[#This Row],[YJH/WFS dichro]]*'OPTIMAX coating'!B181^2*'OPTIMAX coating'!C181*'OPTIMAX coating'!D181*'OPTIMAX coating'!F181^5*$E$8</f>
        <v>0</v>
      </c>
    </row>
  </sheetData>
  <mergeCells count="11">
    <mergeCell ref="A5:D5"/>
    <mergeCell ref="E5:K5"/>
    <mergeCell ref="A6:D6"/>
    <mergeCell ref="E6:K6"/>
    <mergeCell ref="A7:D7"/>
    <mergeCell ref="E7:K7"/>
    <mergeCell ref="A1:R1"/>
    <mergeCell ref="A3:D3"/>
    <mergeCell ref="E3:K3"/>
    <mergeCell ref="A4:D4"/>
    <mergeCell ref="E4:K4"/>
  </mergeCells>
  <pageMargins left="0.75" right="0.75" top="1" bottom="1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3"/>
  <sheetViews>
    <sheetView topLeftCell="A6" zoomScale="75" zoomScaleNormal="75" workbookViewId="0"/>
  </sheetViews>
  <sheetFormatPr defaultColWidth="10.796875" defaultRowHeight="15.6" x14ac:dyDescent="0.3"/>
  <cols>
    <col min="2" max="2" width="12.296875" customWidth="1"/>
    <col min="3" max="3" width="10.5" customWidth="1"/>
    <col min="4" max="4" width="16.5" customWidth="1"/>
    <col min="9" max="9" width="12.796875" customWidth="1"/>
    <col min="11" max="11" width="4.19921875" customWidth="1"/>
    <col min="12" max="12" width="5.69921875" customWidth="1"/>
    <col min="13" max="14" width="11.19921875" customWidth="1"/>
    <col min="15" max="15" width="4.19921875" customWidth="1"/>
    <col min="16" max="16" width="5.69921875" customWidth="1"/>
    <col min="17" max="18" width="11.19921875" customWidth="1"/>
  </cols>
  <sheetData>
    <row r="1" spans="1:18" ht="19.8" x14ac:dyDescent="0.4">
      <c r="A1" s="10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3" spans="1:18" x14ac:dyDescent="0.3">
      <c r="A3" s="6" t="s">
        <v>56</v>
      </c>
      <c r="B3" s="6"/>
      <c r="D3" s="1"/>
      <c r="E3" s="1"/>
      <c r="F3" s="1"/>
      <c r="G3" s="1"/>
      <c r="H3" s="1"/>
      <c r="I3" s="20"/>
      <c r="J3" s="20"/>
      <c r="K3" s="20"/>
      <c r="L3" s="20"/>
      <c r="N3" s="28"/>
      <c r="O3" s="28"/>
      <c r="P3" s="28"/>
      <c r="Q3" s="28"/>
      <c r="R3" s="28"/>
    </row>
    <row r="4" spans="1:18" x14ac:dyDescent="0.3">
      <c r="A4" s="68" t="s">
        <v>58</v>
      </c>
      <c r="B4" s="68"/>
      <c r="C4" s="78"/>
      <c r="D4" s="119" t="s">
        <v>74</v>
      </c>
      <c r="E4" s="119"/>
      <c r="F4" s="119"/>
      <c r="G4" s="119"/>
      <c r="H4" s="119"/>
      <c r="I4" s="119"/>
      <c r="J4" s="119"/>
      <c r="K4" s="21"/>
      <c r="L4" s="21"/>
    </row>
    <row r="5" spans="1:18" x14ac:dyDescent="0.3">
      <c r="A5" s="4" t="s">
        <v>75</v>
      </c>
      <c r="B5" s="4"/>
      <c r="C5" s="4"/>
      <c r="D5" s="119" t="s">
        <v>76</v>
      </c>
      <c r="E5" s="119"/>
      <c r="F5" s="119"/>
      <c r="G5" s="119"/>
      <c r="H5" s="119"/>
      <c r="I5" s="119"/>
      <c r="J5" s="119"/>
      <c r="K5" s="21"/>
      <c r="L5" s="21"/>
    </row>
    <row r="6" spans="1:18" x14ac:dyDescent="0.3">
      <c r="A6" s="2" t="s">
        <v>63</v>
      </c>
      <c r="B6" s="2"/>
      <c r="C6" s="2"/>
      <c r="D6" s="119" t="s">
        <v>77</v>
      </c>
      <c r="E6" s="119"/>
      <c r="F6" s="119"/>
      <c r="G6" s="119"/>
      <c r="H6" s="119"/>
      <c r="I6" s="119"/>
      <c r="J6" s="119"/>
      <c r="K6" s="21"/>
      <c r="L6" s="21"/>
    </row>
    <row r="7" spans="1:18" x14ac:dyDescent="0.3">
      <c r="A7" s="68" t="s">
        <v>65</v>
      </c>
      <c r="B7" s="68"/>
      <c r="C7" s="78"/>
      <c r="D7" s="119" t="s">
        <v>66</v>
      </c>
      <c r="E7" s="119"/>
      <c r="F7" s="119"/>
      <c r="G7" s="119"/>
      <c r="H7" s="119"/>
      <c r="I7" s="119"/>
      <c r="J7" s="119"/>
      <c r="K7" s="67"/>
      <c r="L7" s="67"/>
    </row>
    <row r="8" spans="1:18" x14ac:dyDescent="0.3">
      <c r="A8" s="68" t="s">
        <v>78</v>
      </c>
      <c r="B8" s="68"/>
      <c r="C8" s="69"/>
      <c r="D8" s="119">
        <v>0.98</v>
      </c>
      <c r="E8" s="119"/>
      <c r="F8" s="119"/>
      <c r="G8" s="119"/>
      <c r="H8" s="119"/>
      <c r="I8" s="119"/>
      <c r="J8" s="119"/>
      <c r="K8" s="21"/>
      <c r="L8" s="21"/>
    </row>
    <row r="9" spans="1:18" x14ac:dyDescent="0.3">
      <c r="A9" s="68" t="s">
        <v>68</v>
      </c>
      <c r="B9" s="68"/>
      <c r="C9" s="69"/>
      <c r="D9" s="70">
        <v>0.95499999999999996</v>
      </c>
      <c r="E9" s="71"/>
      <c r="F9" s="71"/>
      <c r="G9" s="71"/>
      <c r="H9" s="71"/>
      <c r="I9" s="71"/>
      <c r="J9" s="71"/>
      <c r="K9" s="21"/>
      <c r="L9" s="21"/>
    </row>
    <row r="11" spans="1:18" ht="62.4" x14ac:dyDescent="0.3">
      <c r="A11" s="44" t="s">
        <v>20</v>
      </c>
      <c r="B11" s="72" t="s">
        <v>69</v>
      </c>
      <c r="C11" s="72" t="s">
        <v>79</v>
      </c>
      <c r="D11" s="72" t="s">
        <v>71</v>
      </c>
      <c r="E11" s="72" t="s">
        <v>80</v>
      </c>
      <c r="P11" t="s">
        <v>81</v>
      </c>
      <c r="Q11" t="s">
        <v>82</v>
      </c>
      <c r="R11" t="s">
        <v>83</v>
      </c>
    </row>
    <row r="12" spans="1:18" x14ac:dyDescent="0.3">
      <c r="A12" s="73">
        <v>700</v>
      </c>
      <c r="B12" s="43">
        <v>0.99645634000000005</v>
      </c>
      <c r="C12" s="43">
        <v>0.99988535000000001</v>
      </c>
      <c r="D12" s="43">
        <f>Mirrors!B37*'DM241'!B6/100*Table213[[#This Row],[NIR/VIS dichro]]*Table213[[#This Row],[WFS/YJH dichro]]*0.98^2*'OPTIMAX coating'!B11^2*'OPTIMAX coating'!C11*'OPTIMAX coating'!D11*'OPTIMAX coating'!E11^6*OCAM!B11^2*$D$9</f>
        <v>0.81653920999927199</v>
      </c>
      <c r="E12" s="43">
        <f>Table213[[#This Row],[Front-End /w mirror]]/Table213[[#This Row],[NIR/VIS dichro]]/Mirrors!B37</f>
        <v>0.85901295382370402</v>
      </c>
      <c r="G12" s="43">
        <f>AVERAGE(E12:E37)</f>
        <v>0.84650480968781516</v>
      </c>
      <c r="O12">
        <v>0</v>
      </c>
      <c r="P12">
        <v>690</v>
      </c>
      <c r="Q12">
        <v>0.43758115999999903</v>
      </c>
      <c r="R12">
        <v>0.56241883999999998</v>
      </c>
    </row>
    <row r="13" spans="1:18" x14ac:dyDescent="0.3">
      <c r="A13" s="74">
        <v>710</v>
      </c>
      <c r="B13" s="43">
        <v>0.98930439000000003</v>
      </c>
      <c r="C13" s="43">
        <v>0.99902694000000003</v>
      </c>
      <c r="D13" s="43">
        <f>Mirrors!B38*'DM241'!B7/100*Table213[[#This Row],[NIR/VIS dichro]]*Table213[[#This Row],[WFS/YJH dichro]]*0.98^2*'OPTIMAX coating'!B12^2*'OPTIMAX coating'!C12*'OPTIMAX coating'!D12*'OPTIMAX coating'!E12^6*OCAM!B12^2*$D$9</f>
        <v>0.81509253424941086</v>
      </c>
      <c r="E13" s="43">
        <f>Table213[[#This Row],[Front-End /w mirror]]/Table213[[#This Row],[NIR/VIS dichro]]/Mirrors!B38</f>
        <v>0.86539620516821747</v>
      </c>
      <c r="O13">
        <v>1</v>
      </c>
      <c r="P13">
        <v>700</v>
      </c>
      <c r="Q13">
        <v>3.5436599999999902E-3</v>
      </c>
      <c r="R13">
        <v>0.99645634000000005</v>
      </c>
    </row>
    <row r="14" spans="1:18" x14ac:dyDescent="0.3">
      <c r="A14" s="73">
        <v>720</v>
      </c>
      <c r="B14" s="43">
        <v>0.99488198999999999</v>
      </c>
      <c r="C14" s="43">
        <v>0.99988487999999998</v>
      </c>
      <c r="D14" s="43">
        <f>Mirrors!B39*'DM241'!B8/100*Table213[[#This Row],[NIR/VIS dichro]]*Table213[[#This Row],[WFS/YJH dichro]]*0.98^2*'OPTIMAX coating'!B13^2*'OPTIMAX coating'!C13*'OPTIMAX coating'!D13*'OPTIMAX coating'!E13^6*OCAM!B13^2*$D$9</f>
        <v>0.81683541906243806</v>
      </c>
      <c r="E14" s="43">
        <f>Table213[[#This Row],[Front-End /w mirror]]/Table213[[#This Row],[NIR/VIS dichro]]/Mirrors!B39</f>
        <v>0.86342574355428248</v>
      </c>
      <c r="O14">
        <v>2</v>
      </c>
      <c r="P14">
        <v>710</v>
      </c>
      <c r="Q14">
        <v>1.0695609999999999E-2</v>
      </c>
      <c r="R14">
        <v>0.98930439000000003</v>
      </c>
    </row>
    <row r="15" spans="1:18" x14ac:dyDescent="0.3">
      <c r="A15" s="74">
        <v>730</v>
      </c>
      <c r="B15" s="43">
        <v>0.99818079000000004</v>
      </c>
      <c r="C15" s="43">
        <v>0.99990867000000005</v>
      </c>
      <c r="D15" s="43">
        <f>Mirrors!B40*'DM241'!B9/100*Table213[[#This Row],[NIR/VIS dichro]]*Table213[[#This Row],[WFS/YJH dichro]]*0.98^2*'OPTIMAX coating'!B14^2*'OPTIMAX coating'!C14*'OPTIMAX coating'!D14*'OPTIMAX coating'!E14^6*OCAM!B14^2*$D$9</f>
        <v>0.81387058985561367</v>
      </c>
      <c r="E15" s="43">
        <f>Table213[[#This Row],[Front-End /w mirror]]/Table213[[#This Row],[NIR/VIS dichro]]/Mirrors!B40</f>
        <v>0.85699186810774308</v>
      </c>
      <c r="O15">
        <v>3</v>
      </c>
      <c r="P15">
        <v>720</v>
      </c>
      <c r="Q15">
        <v>5.1180100000000001E-3</v>
      </c>
      <c r="R15">
        <v>0.99488198999999999</v>
      </c>
    </row>
    <row r="16" spans="1:18" x14ac:dyDescent="0.3">
      <c r="A16" s="73">
        <v>740</v>
      </c>
      <c r="B16" s="43">
        <v>0.99856909000000005</v>
      </c>
      <c r="C16" s="43">
        <v>0.99994207000000002</v>
      </c>
      <c r="D16" s="43">
        <f>Mirrors!B41*'DM241'!B10/100*Table213[[#This Row],[NIR/VIS dichro]]*Table213[[#This Row],[WFS/YJH dichro]]*0.98^2*'OPTIMAX coating'!B15^2*'OPTIMAX coating'!C15*'OPTIMAX coating'!D15*'OPTIMAX coating'!E15^6*OCAM!B15^2*$D$9</f>
        <v>0.80942392299792087</v>
      </c>
      <c r="E16" s="43">
        <f>Table213[[#This Row],[Front-End /w mirror]]/Table213[[#This Row],[NIR/VIS dichro]]/Mirrors!B41</f>
        <v>0.85171051125578823</v>
      </c>
      <c r="M16" s="76"/>
      <c r="O16">
        <v>4</v>
      </c>
      <c r="P16">
        <v>730</v>
      </c>
      <c r="Q16">
        <v>1.8192099999999999E-3</v>
      </c>
      <c r="R16">
        <v>0.99818079000000004</v>
      </c>
    </row>
    <row r="17" spans="1:18" x14ac:dyDescent="0.3">
      <c r="A17" s="74">
        <v>750</v>
      </c>
      <c r="B17" s="43">
        <v>0.99633696999999999</v>
      </c>
      <c r="C17" s="43">
        <v>0.99998390000000004</v>
      </c>
      <c r="D17" s="43">
        <f>Mirrors!B42*'DM241'!B11/100*Table213[[#This Row],[NIR/VIS dichro]]*Table213[[#This Row],[WFS/YJH dichro]]*0.98^2*'OPTIMAX coating'!B16^2*'OPTIMAX coating'!C16*'OPTIMAX coating'!D16*'OPTIMAX coating'!E16^6*OCAM!B16^2*$D$9</f>
        <v>0.80509854252349666</v>
      </c>
      <c r="E17" s="43">
        <f>Table213[[#This Row],[Front-End /w mirror]]/Table213[[#This Row],[NIR/VIS dichro]]/Mirrors!B42</f>
        <v>0.84825793761408486</v>
      </c>
      <c r="M17" s="76"/>
      <c r="O17">
        <v>5</v>
      </c>
      <c r="P17">
        <v>740</v>
      </c>
      <c r="Q17">
        <v>1.4309099999999901E-3</v>
      </c>
      <c r="R17">
        <v>0.99856909000000005</v>
      </c>
    </row>
    <row r="18" spans="1:18" x14ac:dyDescent="0.3">
      <c r="A18" s="73">
        <v>760</v>
      </c>
      <c r="B18" s="43">
        <v>0.99213481999999997</v>
      </c>
      <c r="C18" s="43">
        <v>0.99989167000000001</v>
      </c>
      <c r="D18" s="43">
        <f>Mirrors!B43*'DM241'!B12/100*Table213[[#This Row],[NIR/VIS dichro]]*Table213[[#This Row],[WFS/YJH dichro]]*0.98^2*'OPTIMAX coating'!B17^2*'OPTIMAX coating'!C17*'OPTIMAX coating'!D17*'OPTIMAX coating'!E17^6*OCAM!B17^2*$D$9</f>
        <v>0.79942043397472862</v>
      </c>
      <c r="E18" s="43">
        <f>Table213[[#This Row],[Front-End /w mirror]]/Table213[[#This Row],[NIR/VIS dichro]]/Mirrors!B43</f>
        <v>0.84549512069486576</v>
      </c>
      <c r="M18" s="76"/>
      <c r="O18">
        <v>6</v>
      </c>
      <c r="P18">
        <v>750</v>
      </c>
      <c r="Q18">
        <v>3.6630299999999998E-3</v>
      </c>
      <c r="R18">
        <v>0.99633696999999999</v>
      </c>
    </row>
    <row r="19" spans="1:18" x14ac:dyDescent="0.3">
      <c r="A19" s="74">
        <v>770</v>
      </c>
      <c r="B19" s="43">
        <v>0.99522432000000005</v>
      </c>
      <c r="C19" s="43">
        <v>0.99998275000000003</v>
      </c>
      <c r="D19" s="43">
        <f>Mirrors!B44*'DM241'!B13/100*Table213[[#This Row],[NIR/VIS dichro]]*Table213[[#This Row],[WFS/YJH dichro]]*0.98^2*'OPTIMAX coating'!B18^2*'OPTIMAX coating'!C18*'OPTIMAX coating'!D18*'OPTIMAX coating'!E18^6*OCAM!B18^2*$D$9</f>
        <v>0.80185116089362607</v>
      </c>
      <c r="E19" s="43">
        <f>Table213[[#This Row],[Front-End /w mirror]]/Table213[[#This Row],[NIR/VIS dichro]]/Mirrors!B44</f>
        <v>0.84503052908109522</v>
      </c>
      <c r="O19">
        <v>7</v>
      </c>
      <c r="P19">
        <v>760</v>
      </c>
      <c r="Q19">
        <v>7.8651799999999994E-3</v>
      </c>
      <c r="R19">
        <v>0.99213481999999997</v>
      </c>
    </row>
    <row r="20" spans="1:18" x14ac:dyDescent="0.3">
      <c r="A20" s="73">
        <v>780</v>
      </c>
      <c r="B20" s="43">
        <v>0.98812568000000001</v>
      </c>
      <c r="C20" s="43">
        <v>0.99999956000000001</v>
      </c>
      <c r="D20" s="43">
        <f>Mirrors!B45*'DM241'!B14/100*Table213[[#This Row],[NIR/VIS dichro]]*Table213[[#This Row],[WFS/YJH dichro]]*0.98^2*'OPTIMAX coating'!B19^2*'OPTIMAX coating'!C19*'OPTIMAX coating'!D19*'OPTIMAX coating'!E19^6*OCAM!B19^2*$D$9</f>
        <v>0.79639453302425534</v>
      </c>
      <c r="E20" s="43">
        <f>Table213[[#This Row],[Front-End /w mirror]]/Table213[[#This Row],[NIR/VIS dichro]]/Mirrors!B45</f>
        <v>0.8448626306314212</v>
      </c>
      <c r="M20" s="76"/>
      <c r="O20">
        <v>8</v>
      </c>
      <c r="P20">
        <v>770</v>
      </c>
      <c r="Q20">
        <v>4.77568E-3</v>
      </c>
      <c r="R20">
        <v>0.99522432000000005</v>
      </c>
    </row>
    <row r="21" spans="1:18" x14ac:dyDescent="0.3">
      <c r="A21" s="74">
        <v>790</v>
      </c>
      <c r="B21" s="43">
        <v>0.99404289999999995</v>
      </c>
      <c r="C21" s="43">
        <v>0.99999413000000004</v>
      </c>
      <c r="D21" s="43">
        <f>Mirrors!B46*'DM241'!B15/100*Table213[[#This Row],[NIR/VIS dichro]]*Table213[[#This Row],[WFS/YJH dichro]]*0.98^2*'OPTIMAX coating'!B20^2*'OPTIMAX coating'!C20*'OPTIMAX coating'!D20*'OPTIMAX coating'!E20^6*OCAM!B20^2*$D$9</f>
        <v>0.80193817704949766</v>
      </c>
      <c r="E21" s="43">
        <f>Table213[[#This Row],[Front-End /w mirror]]/Table213[[#This Row],[NIR/VIS dichro]]/Mirrors!B46</f>
        <v>0.84498191397707367</v>
      </c>
      <c r="M21" s="76"/>
      <c r="O21">
        <v>9</v>
      </c>
      <c r="P21">
        <v>780</v>
      </c>
      <c r="Q21">
        <v>1.1874320000000001E-2</v>
      </c>
      <c r="R21">
        <v>0.98812568000000001</v>
      </c>
    </row>
    <row r="22" spans="1:18" x14ac:dyDescent="0.3">
      <c r="A22" s="73">
        <v>800</v>
      </c>
      <c r="B22" s="43">
        <v>0.99406070000000002</v>
      </c>
      <c r="C22" s="43">
        <v>0.99999667000000003</v>
      </c>
      <c r="D22" s="43">
        <f>Mirrors!B47*'DM241'!B16/100*Table213[[#This Row],[NIR/VIS dichro]]*Table213[[#This Row],[WFS/YJH dichro]]*0.98^2*'OPTIMAX coating'!B21^2*'OPTIMAX coating'!C21*'OPTIMAX coating'!D21*'OPTIMAX coating'!E21^6*OCAM!B21^2*$D$9</f>
        <v>0.80348272989616754</v>
      </c>
      <c r="E22" s="43">
        <f>Table213[[#This Row],[Front-End /w mirror]]/Table213[[#This Row],[NIR/VIS dichro]]/Mirrors!B47</f>
        <v>0.84609333230564476</v>
      </c>
      <c r="M22" s="76"/>
      <c r="O22">
        <v>10</v>
      </c>
      <c r="P22">
        <v>790</v>
      </c>
      <c r="Q22">
        <v>5.9570999999999999E-3</v>
      </c>
      <c r="R22">
        <v>0.99404289999999995</v>
      </c>
    </row>
    <row r="23" spans="1:18" x14ac:dyDescent="0.3">
      <c r="A23" s="74">
        <v>810</v>
      </c>
      <c r="B23" s="43">
        <v>0.99054688000000002</v>
      </c>
      <c r="C23" s="43">
        <v>0.99998233000000003</v>
      </c>
      <c r="D23" s="43">
        <f>Mirrors!B48*'DM241'!B17/100*Table213[[#This Row],[NIR/VIS dichro]]*Table213[[#This Row],[WFS/YJH dichro]]*0.98^2*'OPTIMAX coating'!B22^2*'OPTIMAX coating'!C22*'OPTIMAX coating'!D22*'OPTIMAX coating'!E22^6*OCAM!B22^2*$D$9</f>
        <v>0.80810501625987652</v>
      </c>
      <c r="E23" s="43">
        <f>Table213[[#This Row],[Front-End /w mirror]]/Table213[[#This Row],[NIR/VIS dichro]]/Mirrors!B48</f>
        <v>0.8517518467550782</v>
      </c>
      <c r="M23" s="76"/>
      <c r="O23">
        <v>11</v>
      </c>
      <c r="P23">
        <v>800</v>
      </c>
      <c r="Q23">
        <v>5.9392999999999998E-3</v>
      </c>
      <c r="R23">
        <v>0.99406070000000002</v>
      </c>
    </row>
    <row r="24" spans="1:18" x14ac:dyDescent="0.3">
      <c r="A24" s="73">
        <v>820</v>
      </c>
      <c r="B24" s="43">
        <v>0.98974998999999997</v>
      </c>
      <c r="C24" s="43">
        <v>0.99977304</v>
      </c>
      <c r="D24" s="43">
        <f>Mirrors!B49*'DM241'!B18/100*Table213[[#This Row],[NIR/VIS dichro]]*Table213[[#This Row],[WFS/YJH dichro]]*0.98^2*'OPTIMAX coating'!B23^2*'OPTIMAX coating'!C23*'OPTIMAX coating'!D23*'OPTIMAX coating'!E23^6*OCAM!B23^2*$D$9</f>
        <v>0.80655547737299949</v>
      </c>
      <c r="E24" s="43">
        <f>Table213[[#This Row],[Front-End /w mirror]]/Table213[[#This Row],[NIR/VIS dichro]]/Mirrors!B49</f>
        <v>0.84933985375065368</v>
      </c>
      <c r="M24" s="76"/>
      <c r="O24">
        <v>12</v>
      </c>
      <c r="P24">
        <v>810</v>
      </c>
      <c r="Q24">
        <v>9.4531200000000006E-3</v>
      </c>
      <c r="R24">
        <v>0.99054688000000002</v>
      </c>
    </row>
    <row r="25" spans="1:18" x14ac:dyDescent="0.3">
      <c r="A25" s="74">
        <v>830</v>
      </c>
      <c r="B25" s="43">
        <v>0.99360585999999995</v>
      </c>
      <c r="C25" s="43">
        <v>0.99999119000000003</v>
      </c>
      <c r="D25" s="43">
        <f>Mirrors!B50*'DM241'!B19/100*Table213[[#This Row],[NIR/VIS dichro]]*Table213[[#This Row],[WFS/YJH dichro]]*0.98^2*'OPTIMAX coating'!B24^2*'OPTIMAX coating'!C24*'OPTIMAX coating'!D24*'OPTIMAX coating'!E24^6*OCAM!B24^2*$D$9</f>
        <v>0.80988883617309804</v>
      </c>
      <c r="E25" s="43">
        <f>Table213[[#This Row],[Front-End /w mirror]]/Table213[[#This Row],[NIR/VIS dichro]]/Mirrors!B50</f>
        <v>0.84936812129623418</v>
      </c>
      <c r="O25">
        <v>13</v>
      </c>
      <c r="P25">
        <v>820</v>
      </c>
      <c r="Q25">
        <v>1.025001E-2</v>
      </c>
      <c r="R25">
        <v>0.98974998999999997</v>
      </c>
    </row>
    <row r="26" spans="1:18" x14ac:dyDescent="0.3">
      <c r="A26" s="73">
        <v>840</v>
      </c>
      <c r="B26" s="43">
        <v>0.99173551999999998</v>
      </c>
      <c r="C26" s="43">
        <v>0.99983053</v>
      </c>
      <c r="D26" s="43">
        <f>Mirrors!B51*'DM241'!B20/100*Table213[[#This Row],[NIR/VIS dichro]]*Table213[[#This Row],[WFS/YJH dichro]]*0.98^2*'OPTIMAX coating'!B25^2*'OPTIMAX coating'!C25*'OPTIMAX coating'!D25*'OPTIMAX coating'!E25^6*OCAM!B25^2*$D$9</f>
        <v>0.80813954569825219</v>
      </c>
      <c r="E26" s="43">
        <f>Table213[[#This Row],[Front-End /w mirror]]/Table213[[#This Row],[NIR/VIS dichro]]/Mirrors!B51</f>
        <v>0.84908328182844317</v>
      </c>
      <c r="M26" s="76"/>
      <c r="O26">
        <v>14</v>
      </c>
      <c r="P26">
        <v>830</v>
      </c>
      <c r="Q26">
        <v>6.3941400000000004E-3</v>
      </c>
      <c r="R26">
        <v>0.99360585999999995</v>
      </c>
    </row>
    <row r="27" spans="1:18" x14ac:dyDescent="0.3">
      <c r="A27" s="74">
        <v>850</v>
      </c>
      <c r="B27" s="43">
        <v>0.99192400000000003</v>
      </c>
      <c r="C27" s="43">
        <v>0.99990681999999997</v>
      </c>
      <c r="D27" s="43">
        <f>Mirrors!B52*'DM241'!B21/100*Table213[[#This Row],[NIR/VIS dichro]]*Table213[[#This Row],[WFS/YJH dichro]]*0.98^2*'OPTIMAX coating'!B26^2*'OPTIMAX coating'!C26*'OPTIMAX coating'!D26*'OPTIMAX coating'!E26^6*OCAM!B26^2*$D$9</f>
        <v>0.8089301348308976</v>
      </c>
      <c r="E27" s="43">
        <f>Table213[[#This Row],[Front-End /w mirror]]/Table213[[#This Row],[NIR/VIS dichro]]/Mirrors!B52</f>
        <v>0.84844781256988999</v>
      </c>
      <c r="O27">
        <v>15</v>
      </c>
      <c r="P27">
        <v>840</v>
      </c>
      <c r="Q27">
        <v>8.2644799999999994E-3</v>
      </c>
      <c r="R27">
        <v>0.99173551999999998</v>
      </c>
    </row>
    <row r="28" spans="1:18" x14ac:dyDescent="0.3">
      <c r="A28" s="73">
        <v>860</v>
      </c>
      <c r="B28" s="43">
        <v>0.99105027000000001</v>
      </c>
      <c r="C28" s="43">
        <v>0.99986041999999997</v>
      </c>
      <c r="D28" s="43">
        <f>Mirrors!B53*'DM241'!B22/100*Table213[[#This Row],[NIR/VIS dichro]]*Table213[[#This Row],[WFS/YJH dichro]]*0.98^2*'OPTIMAX coating'!B27^2*'OPTIMAX coating'!C27*'OPTIMAX coating'!D27*'OPTIMAX coating'!E27^6*OCAM!B27^2*$D$9</f>
        <v>0.80918944770784296</v>
      </c>
      <c r="E28" s="43">
        <f>Table213[[#This Row],[Front-End /w mirror]]/Table213[[#This Row],[NIR/VIS dichro]]/Mirrors!B53</f>
        <v>0.8477714161517419</v>
      </c>
      <c r="M28" s="76"/>
      <c r="O28">
        <v>16</v>
      </c>
      <c r="P28">
        <v>850</v>
      </c>
      <c r="Q28">
        <v>8.0759999999999998E-3</v>
      </c>
      <c r="R28">
        <v>0.99192400000000003</v>
      </c>
    </row>
    <row r="29" spans="1:18" x14ac:dyDescent="0.3">
      <c r="A29" s="74">
        <v>870</v>
      </c>
      <c r="B29" s="43">
        <v>0.99237123999999999</v>
      </c>
      <c r="C29" s="43">
        <v>0.99993876999999998</v>
      </c>
      <c r="D29" s="43">
        <f>Mirrors!B54*'DM241'!B23/100*Table213[[#This Row],[NIR/VIS dichro]]*Table213[[#This Row],[WFS/YJH dichro]]*0.98^2*'OPTIMAX coating'!B28^2*'OPTIMAX coating'!C28*'OPTIMAX coating'!D28*'OPTIMAX coating'!E28^6*OCAM!B28^2*$D$9</f>
        <v>0.8081603138907627</v>
      </c>
      <c r="E29" s="43">
        <f>Table213[[#This Row],[Front-End /w mirror]]/Table213[[#This Row],[NIR/VIS dichro]]/Mirrors!B54</f>
        <v>0.84529267707499123</v>
      </c>
      <c r="O29">
        <v>17</v>
      </c>
      <c r="P29">
        <v>860</v>
      </c>
      <c r="Q29">
        <v>8.9497299999999995E-3</v>
      </c>
      <c r="R29">
        <v>0.99105027000000001</v>
      </c>
    </row>
    <row r="30" spans="1:18" x14ac:dyDescent="0.3">
      <c r="A30" s="73">
        <v>880</v>
      </c>
      <c r="B30" s="43">
        <v>0.99230638999999998</v>
      </c>
      <c r="C30" s="43">
        <v>0.99618234000000006</v>
      </c>
      <c r="D30" s="43">
        <f>Mirrors!B55*'DM241'!B24/100*Table213[[#This Row],[NIR/VIS dichro]]*Table213[[#This Row],[WFS/YJH dichro]]*0.98^2*'OPTIMAX coating'!B29^2*'OPTIMAX coating'!C29*'OPTIMAX coating'!D29*'OPTIMAX coating'!E29^6*OCAM!B29^2*$D$9</f>
        <v>0.80429190254910499</v>
      </c>
      <c r="E30" s="43">
        <f>Table213[[#This Row],[Front-End /w mirror]]/Table213[[#This Row],[NIR/VIS dichro]]/Mirrors!B55</f>
        <v>0.84021711091768914</v>
      </c>
      <c r="M30" s="76"/>
      <c r="O30">
        <v>18</v>
      </c>
      <c r="P30">
        <v>870</v>
      </c>
      <c r="Q30">
        <v>7.6287600000000001E-3</v>
      </c>
      <c r="R30">
        <v>0.99237123999999999</v>
      </c>
    </row>
    <row r="31" spans="1:18" x14ac:dyDescent="0.3">
      <c r="A31" s="74">
        <v>890</v>
      </c>
      <c r="B31" s="43">
        <v>0.99679450999999997</v>
      </c>
      <c r="C31" s="43">
        <v>0.99999342000000002</v>
      </c>
      <c r="D31" s="43">
        <f>Mirrors!B56*'DM241'!B25/100*Table213[[#This Row],[NIR/VIS dichro]]*Table213[[#This Row],[WFS/YJH dichro]]*0.98^2*'OPTIMAX coating'!B30^2*'OPTIMAX coating'!C30*'OPTIMAX coating'!D30*'OPTIMAX coating'!E30^6*OCAM!B30^2*$D$9</f>
        <v>0.81195186093658223</v>
      </c>
      <c r="E31" s="43">
        <f>Table213[[#This Row],[Front-End /w mirror]]/Table213[[#This Row],[NIR/VIS dichro]]/Mirrors!B56</f>
        <v>0.84400949722449281</v>
      </c>
      <c r="O31">
        <v>19</v>
      </c>
      <c r="P31">
        <v>880</v>
      </c>
      <c r="Q31">
        <v>7.69361E-3</v>
      </c>
      <c r="R31">
        <v>0.99230638999999998</v>
      </c>
    </row>
    <row r="32" spans="1:18" x14ac:dyDescent="0.3">
      <c r="A32" s="73">
        <v>900</v>
      </c>
      <c r="B32" s="43">
        <v>0.99338451999999999</v>
      </c>
      <c r="C32" s="43">
        <v>0.99996872999999997</v>
      </c>
      <c r="D32" s="43">
        <f>Mirrors!B57*'DM241'!B26/100*Table213[[#This Row],[NIR/VIS dichro]]*Table213[[#This Row],[WFS/YJH dichro]]*0.98^2*'OPTIMAX coating'!B31^2*'OPTIMAX coating'!C31*'OPTIMAX coating'!D31*'OPTIMAX coating'!E31^6*OCAM!B31^2*$D$9</f>
        <v>0.80786325811529414</v>
      </c>
      <c r="E32" s="43">
        <f>Table213[[#This Row],[Front-End /w mirror]]/Table213[[#This Row],[NIR/VIS dichro]]/Mirrors!B57</f>
        <v>0.84181983714356756</v>
      </c>
      <c r="M32" s="76"/>
      <c r="O32">
        <v>20</v>
      </c>
      <c r="P32">
        <v>890</v>
      </c>
      <c r="Q32">
        <v>3.2054899999999901E-3</v>
      </c>
      <c r="R32">
        <v>0.99679450999999997</v>
      </c>
    </row>
    <row r="33" spans="1:18" x14ac:dyDescent="0.3">
      <c r="A33" s="74">
        <v>910</v>
      </c>
      <c r="B33" s="43">
        <v>0.99477285999999998</v>
      </c>
      <c r="C33" s="43">
        <v>0.99999099000000002</v>
      </c>
      <c r="D33" s="43">
        <f>Mirrors!B58*'DM241'!B27/100*Table213[[#This Row],[NIR/VIS dichro]]*Table213[[#This Row],[WFS/YJH dichro]]*0.98^2*'OPTIMAX coating'!B32^2*'OPTIMAX coating'!C32*'OPTIMAX coating'!D32*'OPTIMAX coating'!E32^6*OCAM!B32^2*$D$9</f>
        <v>0.80933215551957749</v>
      </c>
      <c r="E33" s="43">
        <f>Table213[[#This Row],[Front-End /w mirror]]/Table213[[#This Row],[NIR/VIS dichro]]/Mirrors!B58</f>
        <v>0.84190025632754018</v>
      </c>
      <c r="M33" s="76"/>
      <c r="O33">
        <v>21</v>
      </c>
      <c r="P33">
        <v>900</v>
      </c>
      <c r="Q33">
        <v>6.6154799999999904E-3</v>
      </c>
      <c r="R33">
        <v>0.99338451999999999</v>
      </c>
    </row>
    <row r="34" spans="1:18" x14ac:dyDescent="0.3">
      <c r="A34" s="73">
        <v>920</v>
      </c>
      <c r="B34" s="43">
        <v>0.99773520999999998</v>
      </c>
      <c r="C34" s="43">
        <v>0.99995679000000004</v>
      </c>
      <c r="D34" s="43">
        <f>Mirrors!B59*'DM241'!B28/100*Table213[[#This Row],[NIR/VIS dichro]]*Table213[[#This Row],[WFS/YJH dichro]]*0.98^2*'OPTIMAX coating'!B33^2*'OPTIMAX coating'!C33*'OPTIMAX coating'!D33*'OPTIMAX coating'!E33^6*OCAM!B33^2*$D$9</f>
        <v>0.80956494068264961</v>
      </c>
      <c r="E34" s="43">
        <f>Table213[[#This Row],[Front-End /w mirror]]/Table213[[#This Row],[NIR/VIS dichro]]/Mirrors!B59</f>
        <v>0.83947645264778847</v>
      </c>
      <c r="M34" s="76"/>
      <c r="O34">
        <v>22</v>
      </c>
      <c r="P34">
        <v>910</v>
      </c>
      <c r="Q34">
        <v>5.2271399999999999E-3</v>
      </c>
      <c r="R34">
        <v>0.99477285999999998</v>
      </c>
    </row>
    <row r="35" spans="1:18" x14ac:dyDescent="0.3">
      <c r="A35" s="74">
        <v>930</v>
      </c>
      <c r="B35" s="43">
        <v>0.99900383999999998</v>
      </c>
      <c r="C35" s="43">
        <v>0.99998292</v>
      </c>
      <c r="D35" s="43">
        <f>Mirrors!B60*'DM241'!B29/100*Table213[[#This Row],[NIR/VIS dichro]]*Table213[[#This Row],[WFS/YJH dichro]]*0.98^2*'OPTIMAX coating'!B34^2*'OPTIMAX coating'!C34*'OPTIMAX coating'!D34*'OPTIMAX coating'!E34^6*OCAM!B34^2*$D$9</f>
        <v>0.80967180268564476</v>
      </c>
      <c r="E35" s="43">
        <f>Table213[[#This Row],[Front-End /w mirror]]/Table213[[#This Row],[NIR/VIS dichro]]/Mirrors!B60</f>
        <v>0.83801898760490878</v>
      </c>
      <c r="M35" s="76"/>
      <c r="O35">
        <v>23</v>
      </c>
      <c r="P35">
        <v>920</v>
      </c>
      <c r="Q35">
        <v>2.26479E-3</v>
      </c>
      <c r="R35">
        <v>0.99773520999999998</v>
      </c>
    </row>
    <row r="36" spans="1:18" x14ac:dyDescent="0.3">
      <c r="A36" s="73">
        <v>940</v>
      </c>
      <c r="B36" s="43">
        <v>0.99952434999999995</v>
      </c>
      <c r="C36" s="43">
        <v>0.99978085999999999</v>
      </c>
      <c r="D36" s="43">
        <f>Mirrors!B61*'DM241'!B30/100*Table213[[#This Row],[NIR/VIS dichro]]*Table213[[#This Row],[WFS/YJH dichro]]*0.98^2*'OPTIMAX coating'!B35^2*'OPTIMAX coating'!C35*'OPTIMAX coating'!D35*'OPTIMAX coating'!E35^6*OCAM!B35^2*$D$9</f>
        <v>0.80783990929139593</v>
      </c>
      <c r="E36" s="43">
        <f>Table213[[#This Row],[Front-End /w mirror]]/Table213[[#This Row],[NIR/VIS dichro]]/Mirrors!B61</f>
        <v>0.83504834879306233</v>
      </c>
      <c r="M36" s="76"/>
      <c r="O36">
        <v>24</v>
      </c>
      <c r="P36">
        <v>930</v>
      </c>
      <c r="Q36">
        <v>9.9616000000000006E-4</v>
      </c>
      <c r="R36">
        <v>0.99900383999999998</v>
      </c>
    </row>
    <row r="37" spans="1:18" x14ac:dyDescent="0.3">
      <c r="A37" s="74">
        <v>950</v>
      </c>
      <c r="B37" s="43">
        <v>0.99957434000000001</v>
      </c>
      <c r="C37" s="43">
        <v>0.98040227000000002</v>
      </c>
      <c r="D37" s="43">
        <f>Mirrors!B62*'DM241'!B31/100*Table213[[#This Row],[NIR/VIS dichro]]*Table213[[#This Row],[WFS/YJH dichro]]*0.98^2*'OPTIMAX coating'!B36^2*'OPTIMAX coating'!C36*'OPTIMAX coating'!D36*'OPTIMAX coating'!E36^6*OCAM!B36^2*$D$9</f>
        <v>0.79024756809806018</v>
      </c>
      <c r="E37" s="43">
        <f>Table213[[#This Row],[Front-End /w mirror]]/Table213[[#This Row],[NIR/VIS dichro]]/Mirrors!B62</f>
        <v>0.81632080558319509</v>
      </c>
      <c r="O37">
        <v>25</v>
      </c>
      <c r="P37">
        <v>940</v>
      </c>
      <c r="Q37">
        <v>4.7564999999999999E-4</v>
      </c>
      <c r="R37">
        <v>0.99952434999999995</v>
      </c>
    </row>
    <row r="38" spans="1:18" x14ac:dyDescent="0.3">
      <c r="A38" s="73">
        <v>960</v>
      </c>
      <c r="B38" s="43">
        <v>0.99860806999999996</v>
      </c>
      <c r="C38" s="43">
        <v>0.93818159999999995</v>
      </c>
      <c r="D38" s="43">
        <f>Mirrors!B63*'DM241'!B32/100*Table213[[#This Row],[NIR/VIS dichro]]*Table213[[#This Row],[WFS/YJH dichro]]*0.98^2*'OPTIMAX coating'!B37^2*'OPTIMAX coating'!C37*'OPTIMAX coating'!D37*'OPTIMAX coating'!E37^6*OCAM!B37^2*$D$9</f>
        <v>0.75297685680766169</v>
      </c>
      <c r="E38" s="43">
        <f>Table213[[#This Row],[Front-End /w mirror]]/Table213[[#This Row],[NIR/VIS dichro]]/Mirrors!B63</f>
        <v>0.77830067281101245</v>
      </c>
      <c r="O38">
        <v>26</v>
      </c>
      <c r="P38">
        <v>950</v>
      </c>
      <c r="Q38">
        <v>4.2566000000000001E-4</v>
      </c>
      <c r="R38">
        <v>0.99957434000000001</v>
      </c>
    </row>
    <row r="39" spans="1:18" x14ac:dyDescent="0.3">
      <c r="A39" s="74">
        <v>970</v>
      </c>
      <c r="B39" s="43">
        <v>0.99188544000000001</v>
      </c>
      <c r="C39" s="43">
        <v>0.52661722</v>
      </c>
      <c r="D39" s="43">
        <f>Mirrors!B64*'DM241'!B33/100*Table213[[#This Row],[NIR/VIS dichro]]*Table213[[#This Row],[WFS/YJH dichro]]*0.98^2*'OPTIMAX coating'!B38^2*'OPTIMAX coating'!C38*'OPTIMAX coating'!D38*'OPTIMAX coating'!E38^6*OCAM!B38^2*$D$9</f>
        <v>0.41814036193387416</v>
      </c>
      <c r="E39" s="43">
        <f>Table213[[#This Row],[Front-End /w mirror]]/Table213[[#This Row],[NIR/VIS dichro]]/Mirrors!B64</f>
        <v>0.43503567924738046</v>
      </c>
      <c r="O39">
        <v>27</v>
      </c>
      <c r="P39">
        <v>960</v>
      </c>
      <c r="Q39">
        <v>1.39193E-3</v>
      </c>
      <c r="R39">
        <v>0.99860806999999996</v>
      </c>
    </row>
    <row r="40" spans="1:18" x14ac:dyDescent="0.3">
      <c r="A40" s="73">
        <v>980</v>
      </c>
      <c r="B40" s="43">
        <v>0.99438698999999997</v>
      </c>
      <c r="C40" s="43">
        <v>2.0113789999999999E-2</v>
      </c>
      <c r="D40" s="43">
        <f>Mirrors!B65*'DM241'!B34/100*Table213[[#This Row],[NIR/VIS dichro]]*Table213[[#This Row],[WFS/YJH dichro]]*0.98^2*'OPTIMAX coating'!B39^2*'OPTIMAX coating'!C39*'OPTIMAX coating'!D39*'OPTIMAX coating'!E39^6*OCAM!B39^2*$D$9</f>
        <v>1.5940036810491331E-2</v>
      </c>
      <c r="E40" s="43">
        <f>Table213[[#This Row],[Front-End /w mirror]]/Table213[[#This Row],[NIR/VIS dichro]]/Mirrors!B65</f>
        <v>1.6537214774507487E-2</v>
      </c>
      <c r="O40">
        <v>28</v>
      </c>
      <c r="P40">
        <v>970</v>
      </c>
      <c r="Q40">
        <v>8.1145599999999998E-3</v>
      </c>
      <c r="R40">
        <v>0.99188544000000001</v>
      </c>
    </row>
    <row r="41" spans="1:18" x14ac:dyDescent="0.3">
      <c r="A41" s="79"/>
      <c r="O41">
        <v>29</v>
      </c>
      <c r="P41">
        <v>980</v>
      </c>
      <c r="Q41">
        <v>5.6130099999999999E-3</v>
      </c>
      <c r="R41">
        <v>0.99438698999999997</v>
      </c>
    </row>
    <row r="42" spans="1:18" x14ac:dyDescent="0.3">
      <c r="A42" s="79"/>
      <c r="I42" s="77"/>
      <c r="O42">
        <v>30</v>
      </c>
      <c r="P42">
        <v>990</v>
      </c>
      <c r="Q42">
        <v>1.67764E-3</v>
      </c>
      <c r="R42">
        <v>0.99832235999999996</v>
      </c>
    </row>
    <row r="43" spans="1:18" x14ac:dyDescent="0.3">
      <c r="A43" s="79"/>
      <c r="O43">
        <v>31</v>
      </c>
      <c r="P43">
        <v>1000</v>
      </c>
      <c r="Q43">
        <v>1.70604E-3</v>
      </c>
      <c r="R43">
        <v>0.99829396000000004</v>
      </c>
    </row>
    <row r="44" spans="1:18" x14ac:dyDescent="0.3">
      <c r="A44" s="79"/>
      <c r="O44">
        <v>32</v>
      </c>
      <c r="P44">
        <v>1010</v>
      </c>
      <c r="Q44">
        <v>6.4256999999999997E-4</v>
      </c>
      <c r="R44">
        <v>0.99935742999999999</v>
      </c>
    </row>
    <row r="45" spans="1:18" x14ac:dyDescent="0.3">
      <c r="A45" s="79"/>
      <c r="O45">
        <v>33</v>
      </c>
      <c r="P45">
        <v>1020</v>
      </c>
      <c r="Q45">
        <v>5.7271999999999998E-4</v>
      </c>
      <c r="R45">
        <v>0.99942728000000003</v>
      </c>
    </row>
    <row r="46" spans="1:18" x14ac:dyDescent="0.3">
      <c r="A46" s="79"/>
      <c r="O46">
        <v>34</v>
      </c>
      <c r="P46">
        <v>1030</v>
      </c>
      <c r="Q46">
        <v>2.4243999999999999E-4</v>
      </c>
      <c r="R46">
        <v>0.99975756000000005</v>
      </c>
    </row>
    <row r="47" spans="1:18" x14ac:dyDescent="0.3">
      <c r="A47" s="79"/>
      <c r="O47">
        <v>35</v>
      </c>
      <c r="P47">
        <v>1040</v>
      </c>
      <c r="Q47">
        <v>4.8295E-4</v>
      </c>
      <c r="R47">
        <v>0.99951705000000002</v>
      </c>
    </row>
    <row r="48" spans="1:18" x14ac:dyDescent="0.3">
      <c r="A48" s="79"/>
      <c r="O48">
        <v>36</v>
      </c>
      <c r="P48">
        <v>1050</v>
      </c>
      <c r="Q48">
        <v>8.0942999999999998E-4</v>
      </c>
      <c r="R48">
        <v>0.99919057</v>
      </c>
    </row>
    <row r="49" spans="1:18" x14ac:dyDescent="0.3">
      <c r="A49" s="79"/>
      <c r="O49">
        <v>37</v>
      </c>
      <c r="P49">
        <v>1060</v>
      </c>
      <c r="Q49">
        <v>1.2383499999999901E-3</v>
      </c>
      <c r="R49">
        <v>0.99876164999999995</v>
      </c>
    </row>
    <row r="50" spans="1:18" x14ac:dyDescent="0.3">
      <c r="A50" s="79"/>
      <c r="O50">
        <v>38</v>
      </c>
      <c r="P50">
        <v>1070</v>
      </c>
      <c r="Q50">
        <v>2.4836509999999999E-2</v>
      </c>
      <c r="R50">
        <v>0.97516349000000002</v>
      </c>
    </row>
    <row r="51" spans="1:18" x14ac:dyDescent="0.3">
      <c r="A51" s="79"/>
      <c r="O51">
        <v>39</v>
      </c>
      <c r="P51">
        <v>1080</v>
      </c>
      <c r="Q51">
        <v>5.3968599999999999E-3</v>
      </c>
      <c r="R51">
        <v>0.99460314000000005</v>
      </c>
    </row>
    <row r="52" spans="1:18" x14ac:dyDescent="0.3">
      <c r="A52" s="79"/>
      <c r="O52">
        <v>40</v>
      </c>
      <c r="P52">
        <v>1090</v>
      </c>
      <c r="Q52">
        <v>6.3334799999999903E-3</v>
      </c>
      <c r="R52">
        <v>0.99366652</v>
      </c>
    </row>
    <row r="53" spans="1:18" x14ac:dyDescent="0.3">
      <c r="A53" s="79"/>
      <c r="O53">
        <v>41</v>
      </c>
      <c r="P53">
        <v>1100</v>
      </c>
      <c r="Q53">
        <v>2.9399199999999999E-3</v>
      </c>
      <c r="R53">
        <v>0.99706008000000002</v>
      </c>
    </row>
    <row r="54" spans="1:18" x14ac:dyDescent="0.3">
      <c r="A54" s="80"/>
      <c r="O54">
        <v>42</v>
      </c>
      <c r="P54">
        <v>1110</v>
      </c>
      <c r="Q54">
        <v>2.14619999999999E-3</v>
      </c>
      <c r="R54">
        <v>0.99785380000000001</v>
      </c>
    </row>
    <row r="55" spans="1:18" x14ac:dyDescent="0.3">
      <c r="A55" s="81"/>
      <c r="O55">
        <v>43</v>
      </c>
      <c r="P55">
        <v>1120</v>
      </c>
      <c r="Q55">
        <v>2.8119400000000002E-3</v>
      </c>
      <c r="R55">
        <v>0.99718806000000004</v>
      </c>
    </row>
    <row r="56" spans="1:18" x14ac:dyDescent="0.3">
      <c r="A56" s="81"/>
      <c r="O56">
        <v>44</v>
      </c>
      <c r="P56">
        <v>1130</v>
      </c>
      <c r="Q56">
        <v>2.5735209999999901E-2</v>
      </c>
      <c r="R56">
        <v>0.97426478999999999</v>
      </c>
    </row>
    <row r="57" spans="1:18" x14ac:dyDescent="0.3">
      <c r="O57">
        <v>45</v>
      </c>
      <c r="P57">
        <v>1140</v>
      </c>
      <c r="Q57">
        <v>3.0972699999999901E-3</v>
      </c>
      <c r="R57">
        <v>0.99690272999999996</v>
      </c>
    </row>
    <row r="58" spans="1:18" x14ac:dyDescent="0.3">
      <c r="O58">
        <v>46</v>
      </c>
      <c r="P58">
        <v>1150</v>
      </c>
      <c r="Q58">
        <v>1.9923300000000001E-3</v>
      </c>
      <c r="R58">
        <v>0.99800767000000001</v>
      </c>
    </row>
    <row r="59" spans="1:18" x14ac:dyDescent="0.3">
      <c r="O59">
        <v>47</v>
      </c>
      <c r="P59">
        <v>1160</v>
      </c>
      <c r="Q59">
        <v>2.7296299999999998E-3</v>
      </c>
      <c r="R59">
        <v>0.99727036999999996</v>
      </c>
    </row>
    <row r="60" spans="1:18" x14ac:dyDescent="0.3">
      <c r="O60">
        <v>48</v>
      </c>
      <c r="P60">
        <v>1170</v>
      </c>
      <c r="Q60">
        <v>3.6925500000000002E-3</v>
      </c>
      <c r="R60">
        <v>0.99630744999999998</v>
      </c>
    </row>
    <row r="61" spans="1:18" x14ac:dyDescent="0.3">
      <c r="O61">
        <v>49</v>
      </c>
      <c r="P61">
        <v>1180</v>
      </c>
      <c r="Q61">
        <v>8.6682999999999899E-3</v>
      </c>
      <c r="R61">
        <v>0.99133170000000004</v>
      </c>
    </row>
    <row r="62" spans="1:18" x14ac:dyDescent="0.3">
      <c r="O62">
        <v>50</v>
      </c>
      <c r="P62">
        <v>1190</v>
      </c>
      <c r="Q62">
        <v>7.4987600000000001E-3</v>
      </c>
      <c r="R62">
        <v>0.99250123999999995</v>
      </c>
    </row>
    <row r="63" spans="1:18" x14ac:dyDescent="0.3">
      <c r="O63">
        <v>51</v>
      </c>
      <c r="P63">
        <v>1200</v>
      </c>
      <c r="Q63">
        <v>6.82769E-3</v>
      </c>
      <c r="R63">
        <v>0.99317230999999995</v>
      </c>
    </row>
    <row r="64" spans="1:18" x14ac:dyDescent="0.3">
      <c r="O64">
        <v>52</v>
      </c>
      <c r="P64">
        <v>1210</v>
      </c>
      <c r="Q64">
        <v>1.458747E-2</v>
      </c>
      <c r="R64">
        <v>0.98541252999999995</v>
      </c>
    </row>
    <row r="65" spans="15:18" x14ac:dyDescent="0.3">
      <c r="O65">
        <v>53</v>
      </c>
      <c r="P65">
        <v>1220</v>
      </c>
      <c r="Q65">
        <v>1.1504439999999999E-2</v>
      </c>
      <c r="R65">
        <v>0.98849556000000005</v>
      </c>
    </row>
    <row r="66" spans="15:18" x14ac:dyDescent="0.3">
      <c r="O66">
        <v>54</v>
      </c>
      <c r="P66">
        <v>1230</v>
      </c>
      <c r="Q66">
        <v>9.1950999999999995E-3</v>
      </c>
      <c r="R66">
        <v>0.99080489999999999</v>
      </c>
    </row>
    <row r="67" spans="15:18" x14ac:dyDescent="0.3">
      <c r="O67">
        <v>55</v>
      </c>
      <c r="P67">
        <v>1240</v>
      </c>
      <c r="Q67">
        <v>9.4014100000000007E-3</v>
      </c>
      <c r="R67">
        <v>0.99059858999999995</v>
      </c>
    </row>
    <row r="68" spans="15:18" x14ac:dyDescent="0.3">
      <c r="O68">
        <v>56</v>
      </c>
      <c r="P68">
        <v>1250</v>
      </c>
      <c r="Q68">
        <v>9.0128599999999993E-3</v>
      </c>
      <c r="R68">
        <v>0.99098713999999999</v>
      </c>
    </row>
    <row r="69" spans="15:18" x14ac:dyDescent="0.3">
      <c r="O69">
        <v>57</v>
      </c>
      <c r="P69">
        <v>1260</v>
      </c>
      <c r="Q69">
        <v>9.34602E-3</v>
      </c>
      <c r="R69">
        <v>0.99065398000000005</v>
      </c>
    </row>
    <row r="70" spans="15:18" x14ac:dyDescent="0.3">
      <c r="O70">
        <v>58</v>
      </c>
      <c r="P70">
        <v>1270</v>
      </c>
      <c r="Q70">
        <v>7.1398499999999997E-3</v>
      </c>
      <c r="R70">
        <v>0.99286015000000005</v>
      </c>
    </row>
    <row r="71" spans="15:18" x14ac:dyDescent="0.3">
      <c r="O71">
        <v>59</v>
      </c>
      <c r="P71">
        <v>1280</v>
      </c>
      <c r="Q71">
        <v>6.1662499999999999E-3</v>
      </c>
      <c r="R71">
        <v>0.99383374999999996</v>
      </c>
    </row>
    <row r="72" spans="15:18" x14ac:dyDescent="0.3">
      <c r="O72">
        <v>60</v>
      </c>
      <c r="P72">
        <v>1290</v>
      </c>
      <c r="Q72">
        <v>7.8822300000000005E-3</v>
      </c>
      <c r="R72">
        <v>0.99211777000000001</v>
      </c>
    </row>
    <row r="73" spans="15:18" x14ac:dyDescent="0.3">
      <c r="O73">
        <v>61</v>
      </c>
      <c r="P73">
        <v>1300</v>
      </c>
      <c r="Q73">
        <v>7.93459E-3</v>
      </c>
      <c r="R73">
        <v>0.99206541000000004</v>
      </c>
    </row>
    <row r="74" spans="15:18" x14ac:dyDescent="0.3">
      <c r="O74">
        <v>62</v>
      </c>
      <c r="P74">
        <v>1310</v>
      </c>
      <c r="Q74">
        <v>5.7413400000000002E-3</v>
      </c>
      <c r="R74">
        <v>0.99425865999999996</v>
      </c>
    </row>
    <row r="75" spans="15:18" x14ac:dyDescent="0.3">
      <c r="O75">
        <v>63</v>
      </c>
      <c r="P75">
        <v>1320</v>
      </c>
      <c r="Q75">
        <v>5.7568899999999998E-3</v>
      </c>
      <c r="R75">
        <v>0.99424310999999999</v>
      </c>
    </row>
    <row r="76" spans="15:18" x14ac:dyDescent="0.3">
      <c r="O76">
        <v>64</v>
      </c>
      <c r="P76">
        <v>1330</v>
      </c>
      <c r="Q76">
        <v>9.0820699999999994E-3</v>
      </c>
      <c r="R76">
        <v>0.99091792999999995</v>
      </c>
    </row>
    <row r="77" spans="15:18" x14ac:dyDescent="0.3">
      <c r="O77">
        <v>65</v>
      </c>
      <c r="P77">
        <v>1340</v>
      </c>
      <c r="Q77">
        <v>1.6207610000000001E-2</v>
      </c>
      <c r="R77">
        <v>0.98379238999999996</v>
      </c>
    </row>
    <row r="78" spans="15:18" x14ac:dyDescent="0.3">
      <c r="O78">
        <v>66</v>
      </c>
      <c r="P78">
        <v>1350</v>
      </c>
      <c r="Q78">
        <v>1.5237240000000001E-2</v>
      </c>
      <c r="R78">
        <v>0.98476275999999996</v>
      </c>
    </row>
    <row r="79" spans="15:18" x14ac:dyDescent="0.3">
      <c r="O79">
        <v>67</v>
      </c>
      <c r="P79">
        <v>1360</v>
      </c>
      <c r="Q79">
        <v>1.2031379999999901E-2</v>
      </c>
      <c r="R79">
        <v>0.98796861999999996</v>
      </c>
    </row>
    <row r="80" spans="15:18" x14ac:dyDescent="0.3">
      <c r="O80">
        <v>68</v>
      </c>
      <c r="P80">
        <v>1370</v>
      </c>
      <c r="Q80">
        <v>1.0986620000000001E-2</v>
      </c>
      <c r="R80">
        <v>0.98901338000000005</v>
      </c>
    </row>
    <row r="81" spans="15:18" x14ac:dyDescent="0.3">
      <c r="O81">
        <v>69</v>
      </c>
      <c r="P81">
        <v>1380</v>
      </c>
      <c r="Q81">
        <v>7.4890499999999997E-3</v>
      </c>
      <c r="R81">
        <v>0.99251095</v>
      </c>
    </row>
    <row r="82" spans="15:18" x14ac:dyDescent="0.3">
      <c r="O82">
        <v>70</v>
      </c>
      <c r="P82">
        <v>1390</v>
      </c>
      <c r="Q82">
        <v>4.90479E-3</v>
      </c>
      <c r="R82">
        <v>0.99509521000000001</v>
      </c>
    </row>
    <row r="83" spans="15:18" x14ac:dyDescent="0.3">
      <c r="O83">
        <v>71</v>
      </c>
      <c r="P83">
        <v>1400</v>
      </c>
      <c r="Q83">
        <v>5.0854999999999997E-3</v>
      </c>
      <c r="R83">
        <v>0.99491450000000003</v>
      </c>
    </row>
    <row r="84" spans="15:18" x14ac:dyDescent="0.3">
      <c r="O84">
        <v>72</v>
      </c>
      <c r="P84">
        <v>1410</v>
      </c>
      <c r="Q84">
        <v>1.0251909999999999E-2</v>
      </c>
      <c r="R84">
        <v>0.98974808999999997</v>
      </c>
    </row>
    <row r="85" spans="15:18" x14ac:dyDescent="0.3">
      <c r="O85">
        <v>73</v>
      </c>
      <c r="P85">
        <v>1420</v>
      </c>
      <c r="Q85">
        <v>1.8777599999999998E-2</v>
      </c>
      <c r="R85">
        <v>0.98122240000000005</v>
      </c>
    </row>
    <row r="86" spans="15:18" x14ac:dyDescent="0.3">
      <c r="O86">
        <v>74</v>
      </c>
      <c r="P86">
        <v>1430</v>
      </c>
      <c r="Q86">
        <v>7.8974100000000005E-3</v>
      </c>
      <c r="R86">
        <v>0.99210259000000001</v>
      </c>
    </row>
    <row r="87" spans="15:18" x14ac:dyDescent="0.3">
      <c r="O87">
        <v>75</v>
      </c>
      <c r="P87">
        <v>1440</v>
      </c>
      <c r="Q87">
        <v>5.3933699999999998E-3</v>
      </c>
      <c r="R87">
        <v>0.99460663000000005</v>
      </c>
    </row>
    <row r="88" spans="15:18" x14ac:dyDescent="0.3">
      <c r="O88">
        <v>76</v>
      </c>
      <c r="P88">
        <v>1450</v>
      </c>
      <c r="Q88">
        <v>7.6592700000000001E-3</v>
      </c>
      <c r="R88">
        <v>0.99234073</v>
      </c>
    </row>
    <row r="89" spans="15:18" x14ac:dyDescent="0.3">
      <c r="O89">
        <v>77</v>
      </c>
      <c r="P89">
        <v>1460</v>
      </c>
      <c r="Q89">
        <v>1.70956699999999E-2</v>
      </c>
      <c r="R89">
        <v>0.98290432999999999</v>
      </c>
    </row>
    <row r="90" spans="15:18" x14ac:dyDescent="0.3">
      <c r="O90">
        <v>78</v>
      </c>
      <c r="P90">
        <v>1470</v>
      </c>
      <c r="Q90">
        <v>1.3837149999999999E-2</v>
      </c>
      <c r="R90">
        <v>0.98616285000000004</v>
      </c>
    </row>
    <row r="91" spans="15:18" x14ac:dyDescent="0.3">
      <c r="O91">
        <v>79</v>
      </c>
      <c r="P91">
        <v>1480</v>
      </c>
      <c r="Q91">
        <v>6.4591199999999996E-3</v>
      </c>
      <c r="R91">
        <v>0.99354087999999996</v>
      </c>
    </row>
    <row r="92" spans="15:18" x14ac:dyDescent="0.3">
      <c r="O92">
        <v>80</v>
      </c>
      <c r="P92">
        <v>1490</v>
      </c>
      <c r="Q92">
        <v>3.1617799999999999E-3</v>
      </c>
      <c r="R92">
        <v>0.99683822</v>
      </c>
    </row>
    <row r="93" spans="15:18" x14ac:dyDescent="0.3">
      <c r="O93">
        <v>81</v>
      </c>
      <c r="P93">
        <v>1500</v>
      </c>
      <c r="Q93">
        <v>1.54195E-3</v>
      </c>
      <c r="R93">
        <v>0.99845804999999999</v>
      </c>
    </row>
    <row r="94" spans="15:18" x14ac:dyDescent="0.3">
      <c r="O94">
        <v>82</v>
      </c>
      <c r="P94">
        <v>1510</v>
      </c>
      <c r="Q94">
        <v>9.2289999999999896E-4</v>
      </c>
      <c r="R94">
        <v>0.99907710000000005</v>
      </c>
    </row>
    <row r="95" spans="15:18" x14ac:dyDescent="0.3">
      <c r="O95">
        <v>83</v>
      </c>
      <c r="P95">
        <v>1520</v>
      </c>
      <c r="Q95">
        <v>7.8034000000000003E-4</v>
      </c>
      <c r="R95">
        <v>0.99921965999999995</v>
      </c>
    </row>
    <row r="96" spans="15:18" x14ac:dyDescent="0.3">
      <c r="O96">
        <v>84</v>
      </c>
      <c r="P96">
        <v>1530</v>
      </c>
      <c r="Q96">
        <v>1.0149E-3</v>
      </c>
      <c r="R96">
        <v>0.99898509999999996</v>
      </c>
    </row>
    <row r="97" spans="15:18" x14ac:dyDescent="0.3">
      <c r="O97">
        <v>85</v>
      </c>
      <c r="P97">
        <v>1540</v>
      </c>
      <c r="Q97">
        <v>2.4401199999999901E-3</v>
      </c>
      <c r="R97">
        <v>0.99755987999999995</v>
      </c>
    </row>
    <row r="98" spans="15:18" x14ac:dyDescent="0.3">
      <c r="O98">
        <v>86</v>
      </c>
      <c r="P98">
        <v>1550</v>
      </c>
      <c r="Q98">
        <v>1.38147599999999E-2</v>
      </c>
      <c r="R98">
        <v>0.98618523999999996</v>
      </c>
    </row>
    <row r="99" spans="15:18" x14ac:dyDescent="0.3">
      <c r="O99">
        <v>87</v>
      </c>
      <c r="P99">
        <v>1560</v>
      </c>
      <c r="Q99">
        <v>5.5091099999999898E-3</v>
      </c>
      <c r="R99">
        <v>0.99449089000000002</v>
      </c>
    </row>
    <row r="100" spans="15:18" x14ac:dyDescent="0.3">
      <c r="O100">
        <v>88</v>
      </c>
      <c r="P100">
        <v>1570</v>
      </c>
      <c r="Q100">
        <v>2.0895499999999999E-3</v>
      </c>
      <c r="R100">
        <v>0.99791045</v>
      </c>
    </row>
    <row r="101" spans="15:18" x14ac:dyDescent="0.3">
      <c r="O101">
        <v>89</v>
      </c>
      <c r="P101">
        <v>1580</v>
      </c>
      <c r="Q101">
        <v>1.8744E-3</v>
      </c>
      <c r="R101">
        <v>0.99812559999999995</v>
      </c>
    </row>
    <row r="102" spans="15:18" x14ac:dyDescent="0.3">
      <c r="O102">
        <v>90</v>
      </c>
      <c r="P102">
        <v>1590</v>
      </c>
      <c r="Q102">
        <v>3.4162699999999999E-3</v>
      </c>
      <c r="R102">
        <v>0.99658373</v>
      </c>
    </row>
    <row r="103" spans="15:18" x14ac:dyDescent="0.3">
      <c r="O103">
        <v>91</v>
      </c>
      <c r="P103">
        <v>1600</v>
      </c>
      <c r="Q103">
        <v>9.8182300000000007E-3</v>
      </c>
      <c r="R103">
        <v>0.99018176999999996</v>
      </c>
    </row>
    <row r="104" spans="15:18" x14ac:dyDescent="0.3">
      <c r="O104">
        <v>92</v>
      </c>
      <c r="P104">
        <v>1610</v>
      </c>
      <c r="Q104">
        <v>4.0265199999999996E-3</v>
      </c>
      <c r="R104">
        <v>0.99597347999999997</v>
      </c>
    </row>
    <row r="105" spans="15:18" x14ac:dyDescent="0.3">
      <c r="O105">
        <v>93</v>
      </c>
      <c r="P105">
        <v>1620</v>
      </c>
      <c r="Q105">
        <v>1.5229899999999899E-3</v>
      </c>
      <c r="R105">
        <v>0.99847701</v>
      </c>
    </row>
    <row r="106" spans="15:18" x14ac:dyDescent="0.3">
      <c r="O106">
        <v>94</v>
      </c>
      <c r="P106">
        <v>1630</v>
      </c>
      <c r="Q106">
        <v>1.04802E-3</v>
      </c>
      <c r="R106">
        <v>0.99895197999999996</v>
      </c>
    </row>
    <row r="107" spans="15:18" x14ac:dyDescent="0.3">
      <c r="O107">
        <v>95</v>
      </c>
      <c r="P107">
        <v>1640</v>
      </c>
      <c r="Q107">
        <v>1.1310199999999999E-3</v>
      </c>
      <c r="R107">
        <v>0.99886898000000002</v>
      </c>
    </row>
    <row r="108" spans="15:18" x14ac:dyDescent="0.3">
      <c r="O108">
        <v>96</v>
      </c>
      <c r="P108">
        <v>1650</v>
      </c>
      <c r="Q108">
        <v>1.8753999999999999E-3</v>
      </c>
      <c r="R108">
        <v>0.99812460000000003</v>
      </c>
    </row>
    <row r="109" spans="15:18" x14ac:dyDescent="0.3">
      <c r="O109">
        <v>97</v>
      </c>
      <c r="P109">
        <v>1660</v>
      </c>
      <c r="Q109">
        <v>5.05821999999999E-3</v>
      </c>
      <c r="R109">
        <v>0.99494178</v>
      </c>
    </row>
    <row r="110" spans="15:18" x14ac:dyDescent="0.3">
      <c r="O110">
        <v>98</v>
      </c>
      <c r="P110">
        <v>1670</v>
      </c>
      <c r="Q110">
        <v>1.194158E-2</v>
      </c>
      <c r="R110">
        <v>0.98805841999999999</v>
      </c>
    </row>
    <row r="111" spans="15:18" x14ac:dyDescent="0.3">
      <c r="O111">
        <v>99</v>
      </c>
      <c r="P111">
        <v>1680</v>
      </c>
      <c r="Q111">
        <v>6.4091E-3</v>
      </c>
      <c r="R111">
        <v>0.99359090000000005</v>
      </c>
    </row>
    <row r="112" spans="15:18" x14ac:dyDescent="0.3">
      <c r="O112">
        <v>100</v>
      </c>
      <c r="P112">
        <v>1690</v>
      </c>
      <c r="Q112">
        <v>4.0471500000000002E-3</v>
      </c>
      <c r="R112">
        <v>0.99595285</v>
      </c>
    </row>
    <row r="113" spans="15:18" x14ac:dyDescent="0.3">
      <c r="O113">
        <v>101</v>
      </c>
      <c r="P113">
        <v>1700</v>
      </c>
      <c r="Q113">
        <v>4.3032799999999996E-3</v>
      </c>
      <c r="R113">
        <v>0.99569671999999998</v>
      </c>
    </row>
    <row r="114" spans="15:18" x14ac:dyDescent="0.3">
      <c r="O114">
        <v>102</v>
      </c>
      <c r="P114">
        <v>1710</v>
      </c>
      <c r="Q114">
        <v>7.3632100000000002E-3</v>
      </c>
      <c r="R114">
        <v>0.99263679000000005</v>
      </c>
    </row>
    <row r="115" spans="15:18" x14ac:dyDescent="0.3">
      <c r="O115">
        <v>103</v>
      </c>
      <c r="P115">
        <v>1720</v>
      </c>
      <c r="Q115">
        <v>1.4652149999999999E-2</v>
      </c>
      <c r="R115">
        <v>0.98534785000000003</v>
      </c>
    </row>
    <row r="116" spans="15:18" x14ac:dyDescent="0.3">
      <c r="O116">
        <v>104</v>
      </c>
      <c r="P116">
        <v>1730</v>
      </c>
      <c r="Q116">
        <v>9.6612099999999895E-3</v>
      </c>
      <c r="R116">
        <v>0.99033879000000002</v>
      </c>
    </row>
    <row r="117" spans="15:18" x14ac:dyDescent="0.3">
      <c r="O117">
        <v>105</v>
      </c>
      <c r="P117">
        <v>1740</v>
      </c>
      <c r="Q117">
        <v>4.5045099999999998E-3</v>
      </c>
      <c r="R117">
        <v>0.99549549000000004</v>
      </c>
    </row>
    <row r="118" spans="15:18" x14ac:dyDescent="0.3">
      <c r="O118">
        <v>106</v>
      </c>
      <c r="P118">
        <v>1750</v>
      </c>
      <c r="Q118">
        <v>2.97394999999999E-3</v>
      </c>
      <c r="R118">
        <v>0.99702605</v>
      </c>
    </row>
    <row r="119" spans="15:18" x14ac:dyDescent="0.3">
      <c r="O119">
        <v>107</v>
      </c>
      <c r="P119">
        <v>1760</v>
      </c>
      <c r="Q119">
        <v>2.6993400000000002E-3</v>
      </c>
      <c r="R119">
        <v>0.99730065999999995</v>
      </c>
    </row>
    <row r="120" spans="15:18" x14ac:dyDescent="0.3">
      <c r="O120">
        <v>108</v>
      </c>
      <c r="P120">
        <v>1770</v>
      </c>
      <c r="Q120">
        <v>3.21141E-3</v>
      </c>
      <c r="R120">
        <v>0.99678858999999997</v>
      </c>
    </row>
    <row r="121" spans="15:18" x14ac:dyDescent="0.3">
      <c r="O121">
        <v>109</v>
      </c>
      <c r="P121">
        <v>1780</v>
      </c>
      <c r="Q121">
        <v>4.9610399999999999E-3</v>
      </c>
      <c r="R121">
        <v>0.99503896000000003</v>
      </c>
    </row>
    <row r="122" spans="15:18" x14ac:dyDescent="0.3">
      <c r="O122">
        <v>110</v>
      </c>
      <c r="P122">
        <v>1790</v>
      </c>
      <c r="Q122">
        <v>1.0253089999999999E-2</v>
      </c>
      <c r="R122">
        <v>0.98974691000000004</v>
      </c>
    </row>
    <row r="123" spans="15:18" x14ac:dyDescent="0.3">
      <c r="O123">
        <v>111</v>
      </c>
      <c r="P123">
        <v>1800</v>
      </c>
      <c r="Q123">
        <v>3.0459090000000001E-2</v>
      </c>
      <c r="R123">
        <v>0.96954090999999998</v>
      </c>
    </row>
  </sheetData>
  <mergeCells count="10">
    <mergeCell ref="A6:C6"/>
    <mergeCell ref="D6:J6"/>
    <mergeCell ref="D7:J7"/>
    <mergeCell ref="D8:J8"/>
    <mergeCell ref="A1:Q1"/>
    <mergeCell ref="A3:B3"/>
    <mergeCell ref="D3:H3"/>
    <mergeCell ref="D4:J4"/>
    <mergeCell ref="A5:C5"/>
    <mergeCell ref="D5:J5"/>
  </mergeCells>
  <pageMargins left="0.75" right="0.75" top="1" bottom="1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0:K39"/>
  <sheetViews>
    <sheetView zoomScale="75" zoomScaleNormal="75" workbookViewId="0"/>
  </sheetViews>
  <sheetFormatPr defaultColWidth="11.19921875" defaultRowHeight="15.6" x14ac:dyDescent="0.3"/>
  <cols>
    <col min="1" max="1" width="14.19921875" customWidth="1"/>
    <col min="6" max="6" width="8.19921875" customWidth="1"/>
    <col min="7" max="7" width="10.19921875" customWidth="1"/>
  </cols>
  <sheetData>
    <row r="10" spans="1:11" x14ac:dyDescent="0.3">
      <c r="A10" s="42" t="s">
        <v>84</v>
      </c>
      <c r="B10" s="42" t="s">
        <v>85</v>
      </c>
      <c r="C10" s="42" t="s">
        <v>86</v>
      </c>
      <c r="J10" t="s">
        <v>84</v>
      </c>
      <c r="K10" s="82" t="s">
        <v>87</v>
      </c>
    </row>
    <row r="11" spans="1:11" x14ac:dyDescent="0.3">
      <c r="A11">
        <v>700</v>
      </c>
      <c r="B11" s="43">
        <v>0.99348639999999999</v>
      </c>
      <c r="C11" s="43">
        <f t="shared" ref="C11:C39" si="0">-0.000006714285714286*A11^2+0.009740857142857*A11-2.592571428571</f>
        <v>0.93602857142875973</v>
      </c>
      <c r="J11">
        <v>700</v>
      </c>
      <c r="K11">
        <v>0.93799999999999994</v>
      </c>
    </row>
    <row r="12" spans="1:11" x14ac:dyDescent="0.3">
      <c r="A12">
        <v>710</v>
      </c>
      <c r="B12" s="43">
        <v>0.99322060000000001</v>
      </c>
      <c r="C12" s="43">
        <f t="shared" si="0"/>
        <v>0.93876571428589717</v>
      </c>
      <c r="J12">
        <v>750</v>
      </c>
      <c r="K12">
        <v>0.93200000000000005</v>
      </c>
    </row>
    <row r="13" spans="1:11" x14ac:dyDescent="0.3">
      <c r="A13">
        <v>720</v>
      </c>
      <c r="B13" s="43">
        <v>0.99298039999999999</v>
      </c>
      <c r="C13" s="43">
        <f t="shared" si="0"/>
        <v>0.9401600000001773</v>
      </c>
      <c r="J13">
        <v>800</v>
      </c>
      <c r="K13">
        <v>0.90400000000000003</v>
      </c>
    </row>
    <row r="14" spans="1:11" x14ac:dyDescent="0.3">
      <c r="A14">
        <v>730</v>
      </c>
      <c r="B14" s="43">
        <v>0.99278069999999996</v>
      </c>
      <c r="C14" s="43">
        <f t="shared" si="0"/>
        <v>0.94021142857160012</v>
      </c>
      <c r="J14">
        <v>850</v>
      </c>
      <c r="K14">
        <v>0.83899999999999997</v>
      </c>
    </row>
    <row r="15" spans="1:11" x14ac:dyDescent="0.3">
      <c r="A15">
        <v>740</v>
      </c>
      <c r="B15" s="43">
        <v>0.9926391</v>
      </c>
      <c r="C15" s="43">
        <f t="shared" si="0"/>
        <v>0.93892000000016607</v>
      </c>
      <c r="J15">
        <v>900</v>
      </c>
      <c r="K15">
        <v>0.73399999999999999</v>
      </c>
    </row>
    <row r="16" spans="1:11" x14ac:dyDescent="0.3">
      <c r="A16">
        <v>750</v>
      </c>
      <c r="B16" s="43">
        <v>0.99256370000000005</v>
      </c>
      <c r="C16" s="43">
        <f t="shared" si="0"/>
        <v>0.9362857142858747</v>
      </c>
    </row>
    <row r="17" spans="1:3" x14ac:dyDescent="0.3">
      <c r="A17">
        <v>760</v>
      </c>
      <c r="B17" s="43">
        <v>0.99255629999999995</v>
      </c>
      <c r="C17" s="43">
        <f t="shared" si="0"/>
        <v>0.93230857142872603</v>
      </c>
    </row>
    <row r="18" spans="1:3" x14ac:dyDescent="0.3">
      <c r="A18">
        <v>770</v>
      </c>
      <c r="B18" s="43">
        <v>0.99260950000000003</v>
      </c>
      <c r="C18" s="43">
        <f t="shared" si="0"/>
        <v>0.92698857142872004</v>
      </c>
    </row>
    <row r="19" spans="1:3" x14ac:dyDescent="0.3">
      <c r="A19">
        <v>780</v>
      </c>
      <c r="B19" s="43">
        <v>0.9927047</v>
      </c>
      <c r="C19" s="43">
        <f t="shared" si="0"/>
        <v>0.92032571428585674</v>
      </c>
    </row>
    <row r="20" spans="1:3" x14ac:dyDescent="0.3">
      <c r="A20">
        <v>790</v>
      </c>
      <c r="B20" s="43">
        <v>0.99281569999999997</v>
      </c>
      <c r="C20" s="43">
        <f t="shared" si="0"/>
        <v>0.91232000000013658</v>
      </c>
    </row>
    <row r="21" spans="1:3" x14ac:dyDescent="0.3">
      <c r="A21">
        <v>800</v>
      </c>
      <c r="B21" s="43">
        <v>0.99291750000000001</v>
      </c>
      <c r="C21" s="43">
        <f t="shared" si="0"/>
        <v>0.9029714285715591</v>
      </c>
    </row>
    <row r="22" spans="1:3" x14ac:dyDescent="0.3">
      <c r="A22">
        <v>810</v>
      </c>
      <c r="B22" s="43">
        <v>0.99299170000000003</v>
      </c>
      <c r="C22" s="43">
        <f t="shared" si="0"/>
        <v>0.8922800000001252</v>
      </c>
    </row>
    <row r="23" spans="1:3" x14ac:dyDescent="0.3">
      <c r="A23">
        <v>820</v>
      </c>
      <c r="B23" s="43">
        <v>0.99302400000000002</v>
      </c>
      <c r="C23" s="43">
        <f t="shared" si="0"/>
        <v>0.88024571428583309</v>
      </c>
    </row>
    <row r="24" spans="1:3" x14ac:dyDescent="0.3">
      <c r="A24">
        <v>830</v>
      </c>
      <c r="B24" s="43">
        <v>0.99300169999999999</v>
      </c>
      <c r="C24" s="43">
        <f t="shared" si="0"/>
        <v>0.86686857142868456</v>
      </c>
    </row>
    <row r="25" spans="1:3" x14ac:dyDescent="0.3">
      <c r="A25">
        <v>840</v>
      </c>
      <c r="B25" s="43">
        <v>0.99291260000000003</v>
      </c>
      <c r="C25" s="43">
        <f t="shared" si="0"/>
        <v>0.85214857142867872</v>
      </c>
    </row>
    <row r="26" spans="1:3" x14ac:dyDescent="0.3">
      <c r="A26">
        <v>850</v>
      </c>
      <c r="B26" s="43">
        <v>0.99274410000000002</v>
      </c>
      <c r="C26" s="43">
        <f t="shared" si="0"/>
        <v>0.83608571428581469</v>
      </c>
    </row>
    <row r="27" spans="1:3" x14ac:dyDescent="0.3">
      <c r="A27">
        <v>860</v>
      </c>
      <c r="B27" s="43">
        <v>0.99248259999999999</v>
      </c>
      <c r="C27" s="43">
        <f t="shared" si="0"/>
        <v>0.81868000000009422</v>
      </c>
    </row>
    <row r="28" spans="1:3" x14ac:dyDescent="0.3">
      <c r="A28">
        <v>870</v>
      </c>
      <c r="B28" s="43">
        <v>0.99211559999999999</v>
      </c>
      <c r="C28" s="43">
        <f t="shared" si="0"/>
        <v>0.79993142857151645</v>
      </c>
    </row>
    <row r="29" spans="1:3" x14ac:dyDescent="0.3">
      <c r="A29">
        <v>880</v>
      </c>
      <c r="B29" s="43">
        <v>0.9916374</v>
      </c>
      <c r="C29" s="43">
        <f t="shared" si="0"/>
        <v>0.77984000000008136</v>
      </c>
    </row>
    <row r="30" spans="1:3" x14ac:dyDescent="0.3">
      <c r="A30">
        <v>890</v>
      </c>
      <c r="B30" s="43">
        <v>0.99104320000000001</v>
      </c>
      <c r="C30" s="43">
        <f t="shared" si="0"/>
        <v>0.75840571428578896</v>
      </c>
    </row>
    <row r="31" spans="1:3" x14ac:dyDescent="0.3">
      <c r="A31">
        <v>900</v>
      </c>
      <c r="B31" s="43">
        <v>0.99032779999999998</v>
      </c>
      <c r="C31" s="43">
        <f t="shared" si="0"/>
        <v>0.73562857142864013</v>
      </c>
    </row>
    <row r="32" spans="1:3" x14ac:dyDescent="0.3">
      <c r="A32">
        <v>910</v>
      </c>
      <c r="B32" s="43">
        <v>0.98948570000000002</v>
      </c>
      <c r="C32" s="43">
        <f t="shared" si="0"/>
        <v>0.71150857142863311</v>
      </c>
    </row>
    <row r="33" spans="1:7" x14ac:dyDescent="0.3">
      <c r="A33">
        <v>920</v>
      </c>
      <c r="B33" s="43">
        <v>0.98851129999999998</v>
      </c>
      <c r="C33" s="43">
        <f t="shared" si="0"/>
        <v>0.68604571428576966</v>
      </c>
    </row>
    <row r="34" spans="1:7" x14ac:dyDescent="0.3">
      <c r="A34">
        <v>930</v>
      </c>
      <c r="B34" s="43">
        <v>0.98739840000000001</v>
      </c>
      <c r="C34" s="43">
        <f t="shared" si="0"/>
        <v>0.65924000000004801</v>
      </c>
      <c r="F34" t="s">
        <v>88</v>
      </c>
      <c r="G34" s="43">
        <f>AVERAGE(C11:C36)</f>
        <v>0.83595714285725709</v>
      </c>
    </row>
    <row r="35" spans="1:7" x14ac:dyDescent="0.3">
      <c r="A35">
        <v>940</v>
      </c>
      <c r="B35" s="43">
        <v>0.98614539999999995</v>
      </c>
      <c r="C35" s="43">
        <f t="shared" si="0"/>
        <v>0.63109142857146994</v>
      </c>
    </row>
    <row r="36" spans="1:7" x14ac:dyDescent="0.3">
      <c r="A36">
        <v>950</v>
      </c>
      <c r="B36" s="43">
        <v>0.98476799999999998</v>
      </c>
      <c r="C36" s="43">
        <f t="shared" si="0"/>
        <v>0.60160000000003455</v>
      </c>
    </row>
    <row r="37" spans="1:7" x14ac:dyDescent="0.3">
      <c r="A37">
        <v>960</v>
      </c>
      <c r="B37" s="43">
        <v>0.98328629999999995</v>
      </c>
      <c r="C37" s="43">
        <f t="shared" si="0"/>
        <v>0.57076571428574185</v>
      </c>
    </row>
    <row r="38" spans="1:7" x14ac:dyDescent="0.3">
      <c r="A38">
        <v>970</v>
      </c>
      <c r="B38" s="43">
        <v>0.98172060000000005</v>
      </c>
      <c r="C38" s="43">
        <f t="shared" si="0"/>
        <v>0.53858857142859184</v>
      </c>
    </row>
    <row r="39" spans="1:7" x14ac:dyDescent="0.3">
      <c r="A39">
        <v>980</v>
      </c>
      <c r="B39" s="43">
        <v>0.98009230000000003</v>
      </c>
      <c r="C39" s="43">
        <f t="shared" si="0"/>
        <v>0.50506857142858541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93"/>
  <sheetViews>
    <sheetView topLeftCell="B49" zoomScale="75" zoomScaleNormal="75" workbookViewId="0">
      <selection activeCell="I63" sqref="I63"/>
    </sheetView>
  </sheetViews>
  <sheetFormatPr defaultColWidth="11.19921875" defaultRowHeight="15.6" x14ac:dyDescent="0.3"/>
  <cols>
    <col min="1" max="1" width="11" customWidth="1"/>
    <col min="2" max="2" width="14.19921875" customWidth="1"/>
    <col min="3" max="3" width="11.796875" customWidth="1"/>
    <col min="5" max="7" width="14.296875" customWidth="1"/>
    <col min="8" max="8" width="14.19921875" customWidth="1"/>
    <col min="10" max="10" width="9.19921875" customWidth="1"/>
    <col min="11" max="12" width="8.19921875" customWidth="1"/>
  </cols>
  <sheetData>
    <row r="1" spans="1:18" ht="19.8" x14ac:dyDescent="0.4">
      <c r="A1" s="10" t="s">
        <v>89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4" spans="1:18" x14ac:dyDescent="0.3">
      <c r="A4" s="68" t="s">
        <v>90</v>
      </c>
      <c r="B4" s="68"/>
      <c r="C4" s="83">
        <v>75</v>
      </c>
      <c r="E4" s="2" t="s">
        <v>91</v>
      </c>
      <c r="F4" s="2"/>
      <c r="G4" s="83">
        <v>13</v>
      </c>
    </row>
    <row r="5" spans="1:18" x14ac:dyDescent="0.3">
      <c r="A5" s="2" t="s">
        <v>92</v>
      </c>
      <c r="B5" s="2"/>
      <c r="C5" s="83">
        <v>0.9</v>
      </c>
      <c r="E5" s="2" t="s">
        <v>93</v>
      </c>
      <c r="F5" s="2"/>
      <c r="G5" s="83">
        <v>1</v>
      </c>
    </row>
    <row r="6" spans="1:18" x14ac:dyDescent="0.3">
      <c r="A6" s="2" t="s">
        <v>94</v>
      </c>
      <c r="B6" s="2"/>
      <c r="C6" s="83">
        <v>0.8</v>
      </c>
      <c r="E6" s="120" t="s">
        <v>95</v>
      </c>
      <c r="F6" s="120"/>
      <c r="G6" s="83">
        <v>0</v>
      </c>
    </row>
    <row r="7" spans="1:18" ht="16.05" customHeight="1" x14ac:dyDescent="0.3">
      <c r="A7" t="s">
        <v>96</v>
      </c>
      <c r="C7" s="83">
        <v>4</v>
      </c>
      <c r="D7" s="119" t="s">
        <v>97</v>
      </c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</row>
    <row r="9" spans="1:18" x14ac:dyDescent="0.3">
      <c r="A9" s="21"/>
      <c r="B9" s="121" t="s">
        <v>98</v>
      </c>
      <c r="C9" s="121"/>
      <c r="D9" s="121" t="s">
        <v>99</v>
      </c>
      <c r="E9" s="121"/>
      <c r="F9" s="121"/>
      <c r="G9" s="121"/>
      <c r="H9" s="84" t="s">
        <v>100</v>
      </c>
    </row>
    <row r="10" spans="1:18" x14ac:dyDescent="0.3">
      <c r="A10" s="85" t="s">
        <v>101</v>
      </c>
      <c r="B10" s="42" t="s">
        <v>102</v>
      </c>
      <c r="C10" s="42" t="s">
        <v>42</v>
      </c>
      <c r="D10" s="42" t="s">
        <v>103</v>
      </c>
      <c r="E10" s="42" t="s">
        <v>104</v>
      </c>
      <c r="F10" s="42" t="s">
        <v>105</v>
      </c>
      <c r="G10" s="42" t="s">
        <v>106</v>
      </c>
      <c r="H10" s="42" t="s">
        <v>107</v>
      </c>
    </row>
    <row r="11" spans="1:18" x14ac:dyDescent="0.3">
      <c r="A11" s="19">
        <v>980</v>
      </c>
      <c r="B11">
        <v>1.2262999999986599</v>
      </c>
      <c r="C11" s="43">
        <f t="shared" ref="C11:C42" si="0">EXP(-$C$7*B11*$C$4/1000/10)*$C$5</f>
        <v>0.86749154322036504</v>
      </c>
      <c r="D11" s="43">
        <v>0.11906</v>
      </c>
      <c r="E11" s="43">
        <v>0.16846</v>
      </c>
      <c r="F11" s="43">
        <f>(1-Table17[[#This Row],[ARC 01 '[R %']]]/100)^$G$4*(1-0.033)^$G$5</f>
        <v>0.95213942052415823</v>
      </c>
      <c r="G11" s="86">
        <v>0.83724469499999998</v>
      </c>
      <c r="H11" s="43">
        <v>0.59860000000000002</v>
      </c>
      <c r="I11">
        <v>0.74829999999999997</v>
      </c>
    </row>
    <row r="12" spans="1:18" x14ac:dyDescent="0.3">
      <c r="A12" s="19">
        <v>990</v>
      </c>
      <c r="B12">
        <v>1.18760000000029</v>
      </c>
      <c r="C12" s="43">
        <f t="shared" si="0"/>
        <v>0.86849928578336288</v>
      </c>
      <c r="D12" s="43">
        <v>0.1192</v>
      </c>
      <c r="E12" s="43">
        <v>0.13642000000000001</v>
      </c>
      <c r="F12" s="43">
        <f>(1-Table17[[#This Row],[ARC 01 '[R %']]]/100)^$G$4*(1-0.033)^$G$5</f>
        <v>0.95212207107618874</v>
      </c>
      <c r="G12" s="86">
        <v>0.84014833499999997</v>
      </c>
      <c r="H12" s="43">
        <v>0.59940000000000004</v>
      </c>
      <c r="I12">
        <f>($I$24-$I$11)/($A$24-$A$11)*(A12-$A$11)+$I$11</f>
        <v>0.74876923076923074</v>
      </c>
    </row>
    <row r="13" spans="1:18" x14ac:dyDescent="0.3">
      <c r="A13" s="19">
        <v>1000</v>
      </c>
      <c r="B13">
        <v>1.1671999999996201</v>
      </c>
      <c r="C13" s="43">
        <f t="shared" si="0"/>
        <v>0.8690309700250628</v>
      </c>
      <c r="D13" s="43">
        <v>0.13677</v>
      </c>
      <c r="E13" s="43">
        <v>0.12533</v>
      </c>
      <c r="F13" s="43">
        <f>(1-Table17[[#This Row],[ARC 01 '[R %']]]/100)^$G$4*(1-0.033)^$G$5</f>
        <v>0.94994703027425009</v>
      </c>
      <c r="G13" s="86">
        <v>0.84261467400000001</v>
      </c>
      <c r="H13" s="43">
        <v>0.60009999999999997</v>
      </c>
      <c r="I13" s="81">
        <f t="shared" ref="I13:I23" si="1">($I$24-$I$11)/($A$24-$A$11)*(A13-$A$11)+$I$11</f>
        <v>0.74923846153846152</v>
      </c>
    </row>
    <row r="14" spans="1:18" x14ac:dyDescent="0.3">
      <c r="A14" s="19">
        <v>1010</v>
      </c>
      <c r="B14">
        <v>1.1542000000004899</v>
      </c>
      <c r="C14" s="43">
        <f t="shared" si="0"/>
        <v>0.86936995820174767</v>
      </c>
      <c r="D14" s="43">
        <v>0.16675999999999999</v>
      </c>
      <c r="E14" s="43">
        <v>0.12064999999999999</v>
      </c>
      <c r="F14" s="43">
        <f>(1-Table17[[#This Row],[ARC 01 '[R %']]]/100)^$G$4*(1-0.033)^$G$5</f>
        <v>0.94624507459002727</v>
      </c>
      <c r="G14" s="86">
        <v>0.84466444699999998</v>
      </c>
      <c r="H14" s="43">
        <v>0.6008</v>
      </c>
      <c r="I14" s="81">
        <f t="shared" si="1"/>
        <v>0.7497076923076923</v>
      </c>
    </row>
    <row r="15" spans="1:18" x14ac:dyDescent="0.3">
      <c r="A15" s="19">
        <v>1020</v>
      </c>
      <c r="B15">
        <v>1.14519999999864</v>
      </c>
      <c r="C15" s="43">
        <f t="shared" si="0"/>
        <v>0.86960471978189746</v>
      </c>
      <c r="D15" s="43">
        <v>0.20483999999999999</v>
      </c>
      <c r="E15" s="43">
        <v>0.12770999999999999</v>
      </c>
      <c r="F15" s="43">
        <f>(1-Table17[[#This Row],[ARC 01 '[R %']]]/100)^$G$4*(1-0.033)^$G$5</f>
        <v>0.94156368184985684</v>
      </c>
      <c r="G15" s="86">
        <v>0.84631838800000003</v>
      </c>
      <c r="H15" s="43">
        <v>0.60129999999999995</v>
      </c>
      <c r="I15" s="81">
        <f t="shared" si="1"/>
        <v>0.75017692307692307</v>
      </c>
    </row>
    <row r="16" spans="1:18" x14ac:dyDescent="0.3">
      <c r="A16" s="19">
        <v>1030</v>
      </c>
      <c r="B16">
        <v>1.1384999999996099</v>
      </c>
      <c r="C16" s="43">
        <f t="shared" si="0"/>
        <v>0.86977952789817559</v>
      </c>
      <c r="D16" s="43">
        <v>0.24870999999999999</v>
      </c>
      <c r="E16" s="43">
        <v>0.14368</v>
      </c>
      <c r="F16" s="43">
        <f>(1-Table17[[#This Row],[ARC 01 '[R %']]]/100)^$G$4*(1-0.033)^$G$5</f>
        <v>0.9361969975790696</v>
      </c>
      <c r="G16" s="86">
        <v>0.84759723200000003</v>
      </c>
      <c r="H16" s="43">
        <v>0.6018</v>
      </c>
      <c r="I16" s="81">
        <f t="shared" si="1"/>
        <v>0.75064615384615385</v>
      </c>
    </row>
    <row r="17" spans="1:9" x14ac:dyDescent="0.3">
      <c r="A17" s="19">
        <v>1040</v>
      </c>
      <c r="B17">
        <v>1.13339999999964</v>
      </c>
      <c r="C17" s="43">
        <f t="shared" si="0"/>
        <v>0.8699126143467969</v>
      </c>
      <c r="D17" s="43">
        <v>0.28693999999999997</v>
      </c>
      <c r="E17" s="43">
        <v>0.16314999999999999</v>
      </c>
      <c r="F17" s="43">
        <f>(1-Table17[[#This Row],[ARC 01 '[R %']]]/100)^$G$4*(1-0.033)^$G$5</f>
        <v>0.93154330210917469</v>
      </c>
      <c r="G17" s="86">
        <v>0.84852171099999996</v>
      </c>
      <c r="H17" s="43">
        <v>0.60229999999999995</v>
      </c>
      <c r="I17" s="81">
        <f t="shared" si="1"/>
        <v>0.75111538461538463</v>
      </c>
    </row>
    <row r="18" spans="1:9" x14ac:dyDescent="0.3">
      <c r="A18" s="19">
        <v>1050</v>
      </c>
      <c r="B18">
        <v>1.1295000000012101</v>
      </c>
      <c r="C18" s="43">
        <f t="shared" si="0"/>
        <v>0.87001440007698361</v>
      </c>
      <c r="D18" s="43">
        <v>0.31076999999999999</v>
      </c>
      <c r="E18" s="43">
        <v>0.18110999999999999</v>
      </c>
      <c r="F18" s="43">
        <f>(1-Table17[[#This Row],[ARC 01 '[R %']]]/100)^$G$4*(1-0.033)^$G$5</f>
        <v>0.92865331599403178</v>
      </c>
      <c r="G18" s="86">
        <v>0.84911255900000004</v>
      </c>
      <c r="H18" s="43">
        <v>0.60260000000000002</v>
      </c>
      <c r="I18" s="81">
        <f t="shared" si="1"/>
        <v>0.7515846153846153</v>
      </c>
    </row>
    <row r="19" spans="1:9" x14ac:dyDescent="0.3">
      <c r="A19" s="19">
        <v>1060</v>
      </c>
      <c r="B19">
        <v>1.1262000000019601</v>
      </c>
      <c r="C19" s="43">
        <f t="shared" si="0"/>
        <v>0.87010053576621782</v>
      </c>
      <c r="D19" s="43">
        <v>0.32394000000000001</v>
      </c>
      <c r="E19" s="43">
        <v>0.19424</v>
      </c>
      <c r="F19" s="43">
        <f>(1-Table17[[#This Row],[ARC 01 '[R %']]]/100)^$G$4*(1-0.033)^$G$5</f>
        <v>0.92705967577873316</v>
      </c>
      <c r="G19" s="86">
        <v>0.84939051200000004</v>
      </c>
      <c r="H19" s="43">
        <v>0.60289999999999999</v>
      </c>
      <c r="I19" s="81">
        <f t="shared" si="1"/>
        <v>0.75205384615384607</v>
      </c>
    </row>
    <row r="20" spans="1:9" x14ac:dyDescent="0.3">
      <c r="A20" s="19">
        <v>1070</v>
      </c>
      <c r="B20">
        <v>1.12320000000357</v>
      </c>
      <c r="C20" s="43">
        <f t="shared" si="0"/>
        <v>0.87017884833840775</v>
      </c>
      <c r="D20" s="43">
        <v>0.32812000000000002</v>
      </c>
      <c r="E20" s="43">
        <v>0.20152</v>
      </c>
      <c r="F20" s="43">
        <f>(1-Table17[[#This Row],[ARC 01 '[R %']]]/100)^$G$4*(1-0.033)^$G$5</f>
        <v>0.92655440150060808</v>
      </c>
      <c r="G20" s="86">
        <v>0.849376303</v>
      </c>
      <c r="H20" s="43">
        <v>0.60319999999999996</v>
      </c>
      <c r="I20" s="81">
        <f t="shared" si="1"/>
        <v>0.75252307692307685</v>
      </c>
    </row>
    <row r="21" spans="1:9" x14ac:dyDescent="0.3">
      <c r="A21" s="19">
        <v>1080</v>
      </c>
      <c r="B21">
        <v>1.12040000000284</v>
      </c>
      <c r="C21" s="43">
        <f t="shared" si="0"/>
        <v>0.87025194643176418</v>
      </c>
      <c r="D21" s="43">
        <v>0.32356000000000001</v>
      </c>
      <c r="E21" s="43">
        <v>0.20455000000000001</v>
      </c>
      <c r="F21" s="43">
        <f>(1-Table17[[#This Row],[ARC 01 '[R %']]]/100)^$G$4*(1-0.033)^$G$5</f>
        <v>0.92710562241382077</v>
      </c>
      <c r="G21" s="86">
        <v>0.84909066499999997</v>
      </c>
      <c r="H21" s="43">
        <v>0.60329999999999995</v>
      </c>
      <c r="I21" s="81">
        <f t="shared" si="1"/>
        <v>0.75299230769230763</v>
      </c>
    </row>
    <row r="22" spans="1:9" x14ac:dyDescent="0.3">
      <c r="A22" s="19">
        <v>1090</v>
      </c>
      <c r="B22">
        <v>1.1173000000043301</v>
      </c>
      <c r="C22" s="43">
        <f t="shared" si="0"/>
        <v>0.8703328836262646</v>
      </c>
      <c r="D22" s="43">
        <v>0.31124000000000002</v>
      </c>
      <c r="E22" s="43">
        <v>0.20473</v>
      </c>
      <c r="F22" s="43">
        <f>(1-Table17[[#This Row],[ARC 01 '[R %']]]/100)^$G$4*(1-0.033)^$G$5</f>
        <v>0.92859640000365096</v>
      </c>
      <c r="G22" s="86">
        <v>0.84855433300000005</v>
      </c>
      <c r="H22" s="43">
        <v>0.60350000000000004</v>
      </c>
      <c r="I22" s="81">
        <f t="shared" si="1"/>
        <v>0.7534615384615384</v>
      </c>
    </row>
    <row r="23" spans="1:9" x14ac:dyDescent="0.3">
      <c r="A23" s="19">
        <v>1100</v>
      </c>
      <c r="B23">
        <v>1.11330000000241</v>
      </c>
      <c r="C23" s="43">
        <f t="shared" si="0"/>
        <v>0.87043732983899735</v>
      </c>
      <c r="D23" s="43">
        <v>0.29315000000000002</v>
      </c>
      <c r="E23" s="43">
        <v>0.20296</v>
      </c>
      <c r="F23" s="43">
        <f>(1-Table17[[#This Row],[ARC 01 '[R %']]]/100)^$G$4*(1-0.033)^$G$5</f>
        <v>0.93078938486162111</v>
      </c>
      <c r="G23" s="86">
        <v>0.84778804100000005</v>
      </c>
      <c r="H23" s="43">
        <v>0.60350000000000004</v>
      </c>
      <c r="I23" s="81">
        <f t="shared" si="1"/>
        <v>0.75393076923076918</v>
      </c>
    </row>
    <row r="24" spans="1:9" x14ac:dyDescent="0.3">
      <c r="A24" s="19">
        <v>1110</v>
      </c>
      <c r="B24">
        <v>1.1078000000014301</v>
      </c>
      <c r="C24" s="43">
        <f t="shared" si="0"/>
        <v>0.87058096384792616</v>
      </c>
      <c r="D24" s="43">
        <v>0.27107999999999999</v>
      </c>
      <c r="E24" s="43">
        <v>0.19947000000000001</v>
      </c>
      <c r="F24" s="43">
        <f>(1-Table17[[#This Row],[ARC 01 '[R %']]]/100)^$G$4*(1-0.033)^$G$5</f>
        <v>0.93347132438170322</v>
      </c>
      <c r="G24" s="86">
        <v>0.84681252200000001</v>
      </c>
      <c r="H24" s="43">
        <v>0.60350000000000004</v>
      </c>
      <c r="I24">
        <v>0.75439999999999996</v>
      </c>
    </row>
    <row r="25" spans="1:9" x14ac:dyDescent="0.3">
      <c r="A25" s="19">
        <v>1120</v>
      </c>
      <c r="B25">
        <v>1.0990000000000399</v>
      </c>
      <c r="C25" s="43">
        <f t="shared" si="0"/>
        <v>0.87081082756309369</v>
      </c>
      <c r="D25" s="43">
        <v>0.24656</v>
      </c>
      <c r="E25" s="43">
        <v>0.19413</v>
      </c>
      <c r="F25" s="43">
        <f>(1-Table17[[#This Row],[ARC 01 '[R %']]]/100)^$G$4*(1-0.033)^$G$5</f>
        <v>0.93645935098092614</v>
      </c>
      <c r="G25" s="86">
        <v>0.84564851100000005</v>
      </c>
      <c r="H25" s="43">
        <v>0.60350000000000004</v>
      </c>
      <c r="I25" s="81">
        <f>($I$63-$I$24)/($A$63-$A$24)*(A25-$A$24)+$I$24</f>
        <v>0.75355128205128197</v>
      </c>
    </row>
    <row r="26" spans="1:9" x14ac:dyDescent="0.3">
      <c r="A26" s="19">
        <v>1130</v>
      </c>
      <c r="B26">
        <v>1.08339999999791</v>
      </c>
      <c r="C26" s="43">
        <f t="shared" si="0"/>
        <v>0.8712184624095628</v>
      </c>
      <c r="D26" s="43">
        <v>0.22076000000000001</v>
      </c>
      <c r="E26" s="43">
        <v>0.18690999999999999</v>
      </c>
      <c r="F26" s="43">
        <f>(1-Table17[[#This Row],[ARC 01 '[R %']]]/100)^$G$4*(1-0.033)^$G$5</f>
        <v>0.93961288974163326</v>
      </c>
      <c r="G26" s="86">
        <v>0.84431674099999998</v>
      </c>
      <c r="H26" s="43">
        <v>0.60340000000000005</v>
      </c>
      <c r="I26" s="81">
        <f t="shared" ref="I26:I62" si="2">($I$63-$I$24)/($A$63-$A$24)*(A26-$A$24)+$I$24</f>
        <v>0.75270256410256409</v>
      </c>
    </row>
    <row r="27" spans="1:9" x14ac:dyDescent="0.3">
      <c r="A27" s="19">
        <v>1140</v>
      </c>
      <c r="B27">
        <v>1.0543999999962199</v>
      </c>
      <c r="C27" s="43">
        <f t="shared" si="0"/>
        <v>0.87197675228016791</v>
      </c>
      <c r="D27" s="43">
        <v>0.19455</v>
      </c>
      <c r="E27" s="43">
        <v>0.17791999999999999</v>
      </c>
      <c r="F27" s="43">
        <f>(1-Table17[[#This Row],[ARC 01 '[R %']]]/100)^$G$4*(1-0.033)^$G$5</f>
        <v>0.94282657802811476</v>
      </c>
      <c r="G27" s="86">
        <v>0.842837948</v>
      </c>
      <c r="H27" s="43">
        <v>0.60319999999999996</v>
      </c>
      <c r="I27" s="81">
        <f t="shared" si="2"/>
        <v>0.75185384615384609</v>
      </c>
    </row>
    <row r="28" spans="1:9" x14ac:dyDescent="0.3">
      <c r="A28" s="19">
        <v>1150</v>
      </c>
      <c r="B28">
        <v>1.0072999999966601</v>
      </c>
      <c r="C28" s="43">
        <f t="shared" si="0"/>
        <v>0.87320972632214577</v>
      </c>
      <c r="D28" s="43">
        <v>0.16864000000000001</v>
      </c>
      <c r="E28" s="43">
        <v>0.16789999999999999</v>
      </c>
      <c r="F28" s="43">
        <f>(1-Table17[[#This Row],[ARC 01 '[R %']]]/100)^$G$4*(1-0.033)^$G$5</f>
        <v>0.94601345216840416</v>
      </c>
      <c r="G28" s="86">
        <v>0.841232863</v>
      </c>
      <c r="H28" s="43">
        <v>0.60299999999999998</v>
      </c>
      <c r="I28" s="81">
        <f t="shared" si="2"/>
        <v>0.75100512820512821</v>
      </c>
    </row>
    <row r="29" spans="1:9" x14ac:dyDescent="0.3">
      <c r="A29" s="19">
        <v>1160</v>
      </c>
      <c r="B29">
        <v>0.97739999999740501</v>
      </c>
      <c r="C29" s="43">
        <f t="shared" si="0"/>
        <v>0.87399334684790075</v>
      </c>
      <c r="D29" s="43">
        <v>0.14374999999999999</v>
      </c>
      <c r="E29" s="43">
        <v>0.15781999999999999</v>
      </c>
      <c r="F29" s="43">
        <f>(1-Table17[[#This Row],[ARC 01 '[R %']]]/100)^$G$4*(1-0.033)^$G$5</f>
        <v>0.9490842296864338</v>
      </c>
      <c r="G29" s="86">
        <v>0.83952222200000004</v>
      </c>
      <c r="H29" s="43">
        <v>0.60270000000000001</v>
      </c>
      <c r="I29" s="81">
        <f t="shared" si="2"/>
        <v>0.75015641025641022</v>
      </c>
    </row>
    <row r="30" spans="1:9" x14ac:dyDescent="0.3">
      <c r="A30" s="19">
        <v>1170</v>
      </c>
      <c r="B30">
        <v>0.96629999999474503</v>
      </c>
      <c r="C30" s="43">
        <f t="shared" si="0"/>
        <v>0.87428443509597431</v>
      </c>
      <c r="D30" s="43">
        <v>0.12063</v>
      </c>
      <c r="E30" s="43">
        <v>0.14860999999999999</v>
      </c>
      <c r="F30" s="43">
        <f>(1-Table17[[#This Row],[ARC 01 '[R %']]]/100)^$G$4*(1-0.033)^$G$5</f>
        <v>0.95194487557001406</v>
      </c>
      <c r="G30" s="86">
        <v>0.83772675900000004</v>
      </c>
      <c r="H30" s="43">
        <v>0.60240000000000005</v>
      </c>
      <c r="I30" s="81">
        <f t="shared" si="2"/>
        <v>0.74930769230769223</v>
      </c>
    </row>
    <row r="31" spans="1:9" x14ac:dyDescent="0.3">
      <c r="A31" s="19">
        <v>1180</v>
      </c>
      <c r="B31">
        <v>0.96229999999590499</v>
      </c>
      <c r="C31" s="43">
        <f t="shared" si="0"/>
        <v>0.87438935552325503</v>
      </c>
      <c r="D31" s="43">
        <v>0.10027</v>
      </c>
      <c r="E31" s="43">
        <v>0.14144999999999999</v>
      </c>
      <c r="F31" s="43">
        <f>(1-Table17[[#This Row],[ARC 01 '[R %']]]/100)^$G$4*(1-0.033)^$G$5</f>
        <v>0.95447061403969191</v>
      </c>
      <c r="G31" s="86">
        <v>0.83586720699999995</v>
      </c>
      <c r="H31" s="43">
        <v>0.60209999999999997</v>
      </c>
      <c r="I31" s="81">
        <f t="shared" si="2"/>
        <v>0.74845897435897435</v>
      </c>
    </row>
    <row r="32" spans="1:9" x14ac:dyDescent="0.3">
      <c r="A32" s="19">
        <v>1190</v>
      </c>
      <c r="B32">
        <v>0.96239999999735704</v>
      </c>
      <c r="C32" s="43">
        <f t="shared" si="0"/>
        <v>0.87438673235908515</v>
      </c>
      <c r="D32" s="43">
        <v>8.3760000000000001E-2</v>
      </c>
      <c r="E32" s="43">
        <v>0.13763</v>
      </c>
      <c r="F32" s="43">
        <f>(1-Table17[[#This Row],[ARC 01 '[R %']]]/100)^$G$4*(1-0.033)^$G$5</f>
        <v>0.95652328512383211</v>
      </c>
      <c r="G32" s="86">
        <v>0.83396429999999999</v>
      </c>
      <c r="H32" s="43">
        <v>0.60170000000000001</v>
      </c>
      <c r="I32" s="81">
        <f t="shared" si="2"/>
        <v>0.74761025641025636</v>
      </c>
    </row>
    <row r="33" spans="1:9" x14ac:dyDescent="0.3">
      <c r="A33" s="19">
        <v>1200</v>
      </c>
      <c r="B33">
        <v>0.96559999999859303</v>
      </c>
      <c r="C33" s="43">
        <f t="shared" si="0"/>
        <v>0.87430279526179133</v>
      </c>
      <c r="D33" s="43">
        <v>7.2090000000000001E-2</v>
      </c>
      <c r="E33" s="43">
        <v>0.13777</v>
      </c>
      <c r="F33" s="43">
        <f>(1-Table17[[#This Row],[ARC 01 '[R %']]]/100)^$G$4*(1-0.033)^$G$5</f>
        <v>0.95797666132429093</v>
      </c>
      <c r="G33" s="86">
        <v>0.83203877299999995</v>
      </c>
      <c r="H33" s="43">
        <v>0.60129999999999995</v>
      </c>
      <c r="I33" s="81">
        <f t="shared" si="2"/>
        <v>0.74676153846153848</v>
      </c>
    </row>
    <row r="34" spans="1:9" x14ac:dyDescent="0.3">
      <c r="A34" s="19">
        <v>1210</v>
      </c>
      <c r="B34">
        <v>0.97149999999839898</v>
      </c>
      <c r="C34" s="43">
        <f t="shared" si="0"/>
        <v>0.87414805736174328</v>
      </c>
      <c r="D34" s="43">
        <v>6.6019999999999995E-2</v>
      </c>
      <c r="E34" s="43">
        <v>0.14174999999999999</v>
      </c>
      <c r="F34" s="43">
        <f>(1-Table17[[#This Row],[ARC 01 '[R %']]]/100)^$G$4*(1-0.033)^$G$5</f>
        <v>0.95873342182950338</v>
      </c>
      <c r="G34" s="86">
        <v>0.83011135899999999</v>
      </c>
      <c r="H34" s="43">
        <v>0.6008</v>
      </c>
      <c r="I34" s="81">
        <f t="shared" si="2"/>
        <v>0.74591282051282048</v>
      </c>
    </row>
    <row r="35" spans="1:9" x14ac:dyDescent="0.3">
      <c r="A35" s="19">
        <v>1220</v>
      </c>
      <c r="B35">
        <v>0.980200000001345</v>
      </c>
      <c r="C35" s="43">
        <f t="shared" si="0"/>
        <v>0.87391993449002436</v>
      </c>
      <c r="D35" s="43">
        <v>6.5909999999999996E-2</v>
      </c>
      <c r="E35" s="43">
        <v>0.14884</v>
      </c>
      <c r="F35" s="43">
        <f>(1-Table17[[#This Row],[ARC 01 '[R %']]]/100)^$G$4*(1-0.033)^$G$5</f>
        <v>0.95874714086528789</v>
      </c>
      <c r="G35" s="86">
        <v>0.82820279299999999</v>
      </c>
      <c r="H35" s="43">
        <v>0.60029999999999994</v>
      </c>
      <c r="I35" s="81">
        <f t="shared" si="2"/>
        <v>0.74506410256410249</v>
      </c>
    </row>
    <row r="36" spans="1:9" x14ac:dyDescent="0.3">
      <c r="A36" s="19">
        <v>1230</v>
      </c>
      <c r="B36">
        <v>0.99240000000164696</v>
      </c>
      <c r="C36" s="43">
        <f t="shared" si="0"/>
        <v>0.87360013832026207</v>
      </c>
      <c r="D36" s="43">
        <v>7.0949999999999999E-2</v>
      </c>
      <c r="E36" s="43">
        <v>0.15823000000000001</v>
      </c>
      <c r="F36" s="43">
        <f>(1-Table17[[#This Row],[ARC 01 '[R %']]]/100)^$G$4*(1-0.033)^$G$5</f>
        <v>0.95811874561236909</v>
      </c>
      <c r="G36" s="86">
        <v>0.82633380700000003</v>
      </c>
      <c r="H36" s="43">
        <v>0.59970000000000001</v>
      </c>
      <c r="I36" s="81">
        <f t="shared" si="2"/>
        <v>0.74421538461538461</v>
      </c>
    </row>
    <row r="37" spans="1:9" x14ac:dyDescent="0.3">
      <c r="A37" s="19">
        <v>1240</v>
      </c>
      <c r="B37">
        <v>1.0097000000029299</v>
      </c>
      <c r="C37" s="43">
        <f t="shared" si="0"/>
        <v>0.87314685748499166</v>
      </c>
      <c r="D37" s="43">
        <v>8.0259999999999998E-2</v>
      </c>
      <c r="E37" s="43">
        <v>0.16943</v>
      </c>
      <c r="F37" s="43">
        <f>(1-Table17[[#This Row],[ARC 01 '[R %']]]/100)^$G$4*(1-0.033)^$G$5</f>
        <v>0.95695895962369182</v>
      </c>
      <c r="G37" s="86">
        <v>0.82452513699999996</v>
      </c>
      <c r="H37" s="43">
        <v>0.59909999999999997</v>
      </c>
      <c r="I37" s="81">
        <f t="shared" si="2"/>
        <v>0.74336666666666662</v>
      </c>
    </row>
    <row r="38" spans="1:9" x14ac:dyDescent="0.3">
      <c r="A38" s="19">
        <v>1250</v>
      </c>
      <c r="B38">
        <v>1.0365000000039799</v>
      </c>
      <c r="C38" s="43">
        <f t="shared" si="0"/>
        <v>0.87244512954397924</v>
      </c>
      <c r="D38" s="43">
        <v>9.3380000000000005E-2</v>
      </c>
      <c r="E38" s="43">
        <v>0.18209</v>
      </c>
      <c r="F38" s="43">
        <f>(1-Table17[[#This Row],[ARC 01 '[R %']]]/100)^$G$4*(1-0.033)^$G$5</f>
        <v>0.95532674567974885</v>
      </c>
      <c r="G38" s="86">
        <v>0.82279751599999995</v>
      </c>
      <c r="H38" s="43">
        <v>0.59850000000000003</v>
      </c>
      <c r="I38" s="81">
        <f t="shared" si="2"/>
        <v>0.74251794871794874</v>
      </c>
    </row>
    <row r="39" spans="1:9" x14ac:dyDescent="0.3">
      <c r="A39" s="19">
        <v>1260</v>
      </c>
      <c r="B39">
        <v>1.08670000000337</v>
      </c>
      <c r="C39" s="43">
        <f t="shared" si="0"/>
        <v>0.87113221605090685</v>
      </c>
      <c r="D39" s="43">
        <v>0.11031000000000001</v>
      </c>
      <c r="E39" s="43">
        <v>0.19594</v>
      </c>
      <c r="F39" s="43">
        <f>(1-Table17[[#This Row],[ARC 01 '[R %']]]/100)^$G$4*(1-0.033)^$G$5</f>
        <v>0.95322434028692637</v>
      </c>
      <c r="G39" s="86">
        <v>0.82116839900000005</v>
      </c>
      <c r="H39" s="43">
        <v>0.59789999999999999</v>
      </c>
      <c r="I39" s="81">
        <f t="shared" si="2"/>
        <v>0.74166923076923075</v>
      </c>
    </row>
    <row r="40" spans="1:9" x14ac:dyDescent="0.3">
      <c r="A40" s="19">
        <v>1270</v>
      </c>
      <c r="B40">
        <v>1.3767000000023699</v>
      </c>
      <c r="C40" s="43">
        <f t="shared" si="0"/>
        <v>0.86358623837039428</v>
      </c>
      <c r="D40" s="43">
        <v>0.13202</v>
      </c>
      <c r="E40" s="43">
        <v>0.21077000000000001</v>
      </c>
      <c r="F40" s="43">
        <f>(1-Table17[[#This Row],[ARC 01 '[R %']]]/100)^$G$4*(1-0.033)^$G$5</f>
        <v>0.9505345936127888</v>
      </c>
      <c r="G40" s="86">
        <v>0.81964211600000003</v>
      </c>
      <c r="H40" s="43">
        <v>0.59719999999999995</v>
      </c>
      <c r="I40" s="81">
        <f t="shared" si="2"/>
        <v>0.74082051282051287</v>
      </c>
    </row>
    <row r="41" spans="1:9" x14ac:dyDescent="0.3">
      <c r="A41" s="19">
        <v>1280</v>
      </c>
      <c r="B41">
        <v>1.4034000000023901</v>
      </c>
      <c r="C41" s="43">
        <f t="shared" si="0"/>
        <v>0.86289478275840159</v>
      </c>
      <c r="D41" s="43">
        <v>0.15789</v>
      </c>
      <c r="E41" s="43">
        <v>0.22638</v>
      </c>
      <c r="F41" s="43">
        <f>(1-Table17[[#This Row],[ARC 01 '[R %']]]/100)^$G$4*(1-0.033)^$G$5</f>
        <v>0.94733859519151087</v>
      </c>
      <c r="G41" s="86">
        <v>0.81821972300000001</v>
      </c>
      <c r="H41" s="43">
        <v>0.59650000000000003</v>
      </c>
      <c r="I41" s="81">
        <f t="shared" si="2"/>
        <v>0.73997179487179487</v>
      </c>
    </row>
    <row r="42" spans="1:9" x14ac:dyDescent="0.3">
      <c r="A42" s="19">
        <v>1290</v>
      </c>
      <c r="B42">
        <v>1.3615000000025801</v>
      </c>
      <c r="C42" s="43">
        <f t="shared" si="0"/>
        <v>0.86398012349406872</v>
      </c>
      <c r="D42" s="43">
        <v>0.18514</v>
      </c>
      <c r="E42" s="43">
        <v>0.24254999999999999</v>
      </c>
      <c r="F42" s="43">
        <f>(1-Table17[[#This Row],[ARC 01 '[R %']]]/100)^$G$4*(1-0.033)^$G$5</f>
        <v>0.94398283997050825</v>
      </c>
      <c r="G42" s="86">
        <v>0.81690227000000004</v>
      </c>
      <c r="H42" s="43">
        <v>0.59570000000000001</v>
      </c>
      <c r="I42" s="81">
        <f t="shared" si="2"/>
        <v>0.73912307692307688</v>
      </c>
    </row>
    <row r="43" spans="1:9" x14ac:dyDescent="0.3">
      <c r="A43" s="19">
        <v>1300</v>
      </c>
      <c r="B43">
        <v>1.2951000000016999</v>
      </c>
      <c r="C43" s="43">
        <f t="shared" ref="C43:C74" si="3">EXP(-$C$7*B43*$C$4/1000/10)*$C$5</f>
        <v>0.8657028872030762</v>
      </c>
      <c r="D43" s="43">
        <v>0.21248</v>
      </c>
      <c r="E43" s="43">
        <v>0.25913000000000003</v>
      </c>
      <c r="F43" s="43">
        <f>(1-Table17[[#This Row],[ARC 01 '[R %']]]/100)^$G$4*(1-0.033)^$G$5</f>
        <v>0.94062703160385241</v>
      </c>
      <c r="G43" s="86">
        <v>0.81569081099999996</v>
      </c>
      <c r="H43" s="43">
        <v>0.59499999999999997</v>
      </c>
      <c r="I43" s="81">
        <f t="shared" si="2"/>
        <v>0.738274358974359</v>
      </c>
    </row>
    <row r="44" spans="1:9" x14ac:dyDescent="0.3">
      <c r="A44" s="19">
        <v>1310</v>
      </c>
      <c r="B44">
        <v>1.1905000000028201</v>
      </c>
      <c r="C44" s="43">
        <f t="shared" si="3"/>
        <v>0.86842372963217407</v>
      </c>
      <c r="D44" s="43">
        <v>0.23960000000000001</v>
      </c>
      <c r="E44" s="43">
        <v>0.27603</v>
      </c>
      <c r="F44" s="43">
        <f>(1-Table17[[#This Row],[ARC 01 '[R %']]]/100)^$G$4*(1-0.033)^$G$5</f>
        <v>0.93730910936730338</v>
      </c>
      <c r="G44" s="86">
        <v>0.81458639799999999</v>
      </c>
      <c r="H44" s="43">
        <v>0.59419999999999995</v>
      </c>
      <c r="I44" s="81">
        <f t="shared" si="2"/>
        <v>0.73742564102564101</v>
      </c>
    </row>
    <row r="45" spans="1:9" x14ac:dyDescent="0.3">
      <c r="A45" s="19">
        <v>1320</v>
      </c>
      <c r="B45">
        <v>1.0630000000000599</v>
      </c>
      <c r="C45" s="43">
        <f t="shared" si="3"/>
        <v>0.87175181129661383</v>
      </c>
      <c r="D45" s="43">
        <v>0.26650000000000001</v>
      </c>
      <c r="E45" s="43">
        <v>0.29311999999999999</v>
      </c>
      <c r="F45" s="43">
        <f>(1-Table17[[#This Row],[ARC 01 '[R %']]]/100)^$G$4*(1-0.033)^$G$5</f>
        <v>0.93402877752392688</v>
      </c>
      <c r="G45" s="86">
        <v>0.81359008499999996</v>
      </c>
      <c r="H45" s="43">
        <v>0.59340000000000004</v>
      </c>
      <c r="I45" s="81">
        <f t="shared" si="2"/>
        <v>0.73657692307692313</v>
      </c>
    </row>
    <row r="46" spans="1:9" x14ac:dyDescent="0.3">
      <c r="A46" s="19">
        <v>1330</v>
      </c>
      <c r="B46">
        <v>1.0562999999993401</v>
      </c>
      <c r="C46" s="43">
        <f t="shared" si="3"/>
        <v>0.87192705102170565</v>
      </c>
      <c r="D46" s="43">
        <v>0.29321000000000003</v>
      </c>
      <c r="E46" s="43">
        <v>0.31022</v>
      </c>
      <c r="F46" s="43">
        <f>(1-Table17[[#This Row],[ARC 01 '[R %']]]/100)^$G$4*(1-0.033)^$G$5</f>
        <v>0.93078210338498357</v>
      </c>
      <c r="G46" s="86">
        <v>0.81270292200000005</v>
      </c>
      <c r="H46" s="43">
        <v>0.59250000000000003</v>
      </c>
      <c r="I46" s="81">
        <f t="shared" si="2"/>
        <v>0.73572820512820514</v>
      </c>
    </row>
    <row r="47" spans="1:9" x14ac:dyDescent="0.3">
      <c r="A47" s="19">
        <v>1340</v>
      </c>
      <c r="B47">
        <v>1.1147999999998801</v>
      </c>
      <c r="C47" s="43">
        <f t="shared" si="3"/>
        <v>0.87039816104052514</v>
      </c>
      <c r="D47" s="43">
        <v>0.31974000000000002</v>
      </c>
      <c r="E47" s="43">
        <v>0.32651999999999998</v>
      </c>
      <c r="F47" s="43">
        <f>(1-Table17[[#This Row],[ARC 01 '[R %']]]/100)^$G$4*(1-0.033)^$G$5</f>
        <v>0.92756762379884139</v>
      </c>
      <c r="G47" s="86">
        <v>0.81192596400000006</v>
      </c>
      <c r="H47" s="43">
        <v>0.5917</v>
      </c>
      <c r="I47" s="81">
        <f t="shared" si="2"/>
        <v>0.73487948717948715</v>
      </c>
    </row>
    <row r="48" spans="1:9" x14ac:dyDescent="0.3">
      <c r="A48" s="19">
        <v>1350</v>
      </c>
      <c r="B48">
        <v>1.21019999999849</v>
      </c>
      <c r="C48" s="43">
        <f t="shared" si="3"/>
        <v>0.86791064284015551</v>
      </c>
      <c r="D48" s="43">
        <v>0.34609000000000001</v>
      </c>
      <c r="E48" s="43">
        <v>0.34079999999999999</v>
      </c>
      <c r="F48" s="43">
        <f>(1-Table17[[#This Row],[ARC 01 '[R %']]]/100)^$G$4*(1-0.033)^$G$5</f>
        <v>0.92438509977559757</v>
      </c>
      <c r="G48" s="86">
        <v>0.81126026299999998</v>
      </c>
      <c r="H48" s="43">
        <v>0.59079999999999999</v>
      </c>
      <c r="I48" s="81">
        <f t="shared" si="2"/>
        <v>0.73403076923076926</v>
      </c>
    </row>
    <row r="49" spans="1:10" x14ac:dyDescent="0.3">
      <c r="A49" s="19">
        <v>1360</v>
      </c>
      <c r="B49">
        <v>1.3400999999974399</v>
      </c>
      <c r="C49" s="43">
        <f t="shared" si="3"/>
        <v>0.86453497682234604</v>
      </c>
      <c r="D49" s="43">
        <v>0.37223000000000001</v>
      </c>
      <c r="E49" s="43">
        <v>0.35235</v>
      </c>
      <c r="F49" s="43">
        <f>(1-Table17[[#This Row],[ARC 01 '[R %']]]/100)^$G$4*(1-0.033)^$G$5</f>
        <v>0.9212379012779065</v>
      </c>
      <c r="G49" s="86">
        <v>0.81070687100000005</v>
      </c>
      <c r="H49" s="43">
        <v>0.58989999999999998</v>
      </c>
      <c r="I49" s="81">
        <f t="shared" si="2"/>
        <v>0.73318205128205127</v>
      </c>
    </row>
    <row r="50" spans="1:10" x14ac:dyDescent="0.3">
      <c r="A50" s="19">
        <v>1370</v>
      </c>
      <c r="B50">
        <v>1.51139999999737</v>
      </c>
      <c r="C50" s="43">
        <f t="shared" si="3"/>
        <v>0.86010352793699407</v>
      </c>
      <c r="D50" s="43">
        <v>0.39813999999999999</v>
      </c>
      <c r="E50" s="43">
        <v>0.36126999999999998</v>
      </c>
      <c r="F50" s="43">
        <f>(1-Table17[[#This Row],[ARC 01 '[R %']]]/100)^$G$4*(1-0.033)^$G$5</f>
        <v>0.91812815759767785</v>
      </c>
      <c r="G50" s="86">
        <v>0.81026684199999999</v>
      </c>
      <c r="H50" s="43">
        <v>0.58899999999999997</v>
      </c>
      <c r="I50" s="81">
        <f t="shared" si="2"/>
        <v>0.73233333333333339</v>
      </c>
    </row>
    <row r="51" spans="1:10" x14ac:dyDescent="0.3">
      <c r="A51" s="19">
        <v>1380</v>
      </c>
      <c r="B51">
        <v>1.7600999999979701</v>
      </c>
      <c r="C51" s="43">
        <f t="shared" si="3"/>
        <v>0.8537101755739771</v>
      </c>
      <c r="D51" s="43">
        <v>0.42373</v>
      </c>
      <c r="E51" s="43">
        <v>0.36803999999999998</v>
      </c>
      <c r="F51" s="43">
        <f>(1-Table17[[#This Row],[ARC 01 '[R %']]]/100)^$G$4*(1-0.033)^$G$5</f>
        <v>0.91506633425452355</v>
      </c>
      <c r="G51" s="86">
        <v>0.80994122700000004</v>
      </c>
      <c r="H51" s="43">
        <v>0.58809999999999996</v>
      </c>
      <c r="I51" s="81">
        <f t="shared" si="2"/>
        <v>0.7314846153846154</v>
      </c>
    </row>
    <row r="52" spans="1:10" x14ac:dyDescent="0.3">
      <c r="A52" s="19">
        <v>1390</v>
      </c>
      <c r="B52">
        <v>2.1798000000011899</v>
      </c>
      <c r="C52" s="43">
        <f t="shared" si="3"/>
        <v>0.84302849836849525</v>
      </c>
      <c r="D52" s="43">
        <v>0.44890000000000002</v>
      </c>
      <c r="E52" s="43">
        <v>0.37295</v>
      </c>
      <c r="F52" s="43">
        <f>(1-Table17[[#This Row],[ARC 01 '[R %']]]/100)^$G$4*(1-0.033)^$G$5</f>
        <v>0.91206396060362216</v>
      </c>
      <c r="G52" s="86">
        <v>0.80973107899999996</v>
      </c>
      <c r="H52" s="43">
        <v>0.58720000000000006</v>
      </c>
      <c r="I52" s="81">
        <f t="shared" si="2"/>
        <v>0.73063589743589741</v>
      </c>
    </row>
    <row r="53" spans="1:10" x14ac:dyDescent="0.3">
      <c r="A53" s="19">
        <v>1400</v>
      </c>
      <c r="B53">
        <v>3.24100000000064</v>
      </c>
      <c r="C53" s="43">
        <f t="shared" si="3"/>
        <v>0.81661256302937457</v>
      </c>
      <c r="D53" s="43">
        <v>0.47337000000000001</v>
      </c>
      <c r="E53" s="43">
        <v>0.37606000000000001</v>
      </c>
      <c r="F53" s="43">
        <f>(1-Table17[[#This Row],[ARC 01 '[R %']]]/100)^$G$4*(1-0.033)^$G$5</f>
        <v>0.90915380539254975</v>
      </c>
      <c r="G53" s="86">
        <v>0.80963745099999995</v>
      </c>
      <c r="H53" s="43">
        <v>0.58630000000000004</v>
      </c>
      <c r="I53" s="81">
        <f t="shared" si="2"/>
        <v>0.72978717948717953</v>
      </c>
    </row>
    <row r="54" spans="1:10" x14ac:dyDescent="0.3">
      <c r="A54" s="19">
        <v>1410</v>
      </c>
      <c r="B54">
        <v>8.2890000000012698</v>
      </c>
      <c r="C54" s="43">
        <f t="shared" si="3"/>
        <v>0.70185354950581824</v>
      </c>
      <c r="D54" s="43">
        <v>0.49640000000000001</v>
      </c>
      <c r="E54" s="43">
        <v>0.37730000000000002</v>
      </c>
      <c r="F54" s="43">
        <f>(1-Table17[[#This Row],[ARC 01 '[R %']]]/100)^$G$4*(1-0.033)^$G$5</f>
        <v>0.90642273758619385</v>
      </c>
      <c r="G54" s="86">
        <v>0.80966139599999998</v>
      </c>
      <c r="H54" s="43">
        <v>0.58530000000000004</v>
      </c>
      <c r="I54" s="81">
        <f t="shared" si="2"/>
        <v>0.72893846153846154</v>
      </c>
    </row>
    <row r="55" spans="1:10" x14ac:dyDescent="0.3">
      <c r="A55" s="19">
        <v>1420</v>
      </c>
      <c r="B55">
        <v>9.5860000000015795</v>
      </c>
      <c r="C55" s="43">
        <f t="shared" si="3"/>
        <v>0.67506890242137985</v>
      </c>
      <c r="D55" s="43">
        <v>0.51549999999999996</v>
      </c>
      <c r="E55" s="43">
        <v>0.37652000000000002</v>
      </c>
      <c r="F55" s="43">
        <f>(1-Table17[[#This Row],[ARC 01 '[R %']]]/100)^$G$4*(1-0.033)^$G$5</f>
        <v>0.90416346518649948</v>
      </c>
      <c r="G55" s="86">
        <v>0.80980396600000004</v>
      </c>
      <c r="H55" s="43">
        <v>0.58440000000000003</v>
      </c>
      <c r="I55" s="81">
        <f t="shared" si="2"/>
        <v>0.72808974358974365</v>
      </c>
    </row>
    <row r="56" spans="1:10" x14ac:dyDescent="0.3">
      <c r="A56" s="19">
        <v>1430</v>
      </c>
      <c r="B56">
        <v>7.4600000000033004</v>
      </c>
      <c r="C56" s="43">
        <f t="shared" si="3"/>
        <v>0.71952751204517551</v>
      </c>
      <c r="D56" s="43">
        <v>0.52103999999999995</v>
      </c>
      <c r="E56" s="43">
        <v>0.37347999999999998</v>
      </c>
      <c r="F56" s="43">
        <f>(1-Table17[[#This Row],[ARC 01 '[R %']]]/100)^$G$4*(1-0.033)^$G$5</f>
        <v>0.9035091310955482</v>
      </c>
      <c r="G56" s="86">
        <v>0.81006621400000001</v>
      </c>
      <c r="H56" s="43">
        <v>0.58340000000000003</v>
      </c>
      <c r="I56" s="81">
        <f t="shared" si="2"/>
        <v>0.72724102564102566</v>
      </c>
    </row>
    <row r="57" spans="1:10" x14ac:dyDescent="0.3">
      <c r="A57" s="19">
        <v>1440</v>
      </c>
      <c r="B57">
        <v>4.4820000000000704</v>
      </c>
      <c r="C57" s="43">
        <f t="shared" si="3"/>
        <v>0.78676906112195122</v>
      </c>
      <c r="D57" s="43">
        <v>0.51371999999999995</v>
      </c>
      <c r="E57" s="43">
        <v>0.36781000000000003</v>
      </c>
      <c r="F57" s="43">
        <f>(1-Table17[[#This Row],[ARC 01 '[R %']]]/100)^$G$4*(1-0.033)^$G$5</f>
        <v>0.90437379532653772</v>
      </c>
      <c r="G57" s="86">
        <v>0.81044919199999998</v>
      </c>
      <c r="H57" s="43">
        <v>0.58250000000000002</v>
      </c>
      <c r="I57" s="81">
        <f t="shared" si="2"/>
        <v>0.72639230769230778</v>
      </c>
    </row>
    <row r="58" spans="1:10" x14ac:dyDescent="0.3">
      <c r="A58" s="19">
        <v>1450</v>
      </c>
      <c r="B58">
        <v>2.7010000000021401</v>
      </c>
      <c r="C58" s="43">
        <f t="shared" si="3"/>
        <v>0.82994942344390965</v>
      </c>
      <c r="D58" s="43">
        <v>0.50731999999999999</v>
      </c>
      <c r="E58" s="43">
        <v>0.35904999999999998</v>
      </c>
      <c r="F58" s="43">
        <f>(1-Table17[[#This Row],[ARC 01 '[R %']]]/100)^$G$4*(1-0.033)^$G$5</f>
        <v>0.90513041171102049</v>
      </c>
      <c r="G58" s="86">
        <v>0.81095395299999995</v>
      </c>
      <c r="H58" s="43">
        <v>0.58150000000000002</v>
      </c>
      <c r="I58" s="81">
        <f t="shared" si="2"/>
        <v>0.72554358974358979</v>
      </c>
    </row>
    <row r="59" spans="1:10" x14ac:dyDescent="0.3">
      <c r="A59" s="19">
        <v>1460</v>
      </c>
      <c r="B59">
        <v>1.90240000000006</v>
      </c>
      <c r="C59" s="43">
        <f t="shared" si="3"/>
        <v>0.85007345493767072</v>
      </c>
      <c r="D59" s="43">
        <v>0.49997999999999998</v>
      </c>
      <c r="E59" s="43">
        <v>0.34727000000000002</v>
      </c>
      <c r="F59" s="43">
        <f>(1-Table17[[#This Row],[ARC 01 '[R %']]]/100)^$G$4*(1-0.033)^$G$5</f>
        <v>0.90599887544568658</v>
      </c>
      <c r="G59" s="86">
        <v>0.81158155099999996</v>
      </c>
      <c r="H59" s="43">
        <v>0.5806</v>
      </c>
      <c r="I59" s="81">
        <f t="shared" si="2"/>
        <v>0.7246948717948718</v>
      </c>
    </row>
    <row r="60" spans="1:10" x14ac:dyDescent="0.3">
      <c r="A60" s="19">
        <v>1470</v>
      </c>
      <c r="B60">
        <v>1.5373999999971799</v>
      </c>
      <c r="C60" s="43">
        <f t="shared" si="3"/>
        <v>0.85943290876068734</v>
      </c>
      <c r="D60" s="43">
        <v>0.49082999999999999</v>
      </c>
      <c r="E60" s="43">
        <v>0.33293</v>
      </c>
      <c r="F60" s="43">
        <f>(1-Table17[[#This Row],[ARC 01 '[R %']]]/100)^$G$4*(1-0.033)^$G$5</f>
        <v>0.90708257420806826</v>
      </c>
      <c r="G60" s="86">
        <v>0.81233303599999995</v>
      </c>
      <c r="H60" s="43">
        <v>0.5796</v>
      </c>
      <c r="I60" s="81">
        <f t="shared" si="2"/>
        <v>0.72384615384615392</v>
      </c>
    </row>
    <row r="61" spans="1:10" x14ac:dyDescent="0.3">
      <c r="A61" s="19">
        <v>1480</v>
      </c>
      <c r="B61">
        <v>1.3070999999962001</v>
      </c>
      <c r="C61" s="43">
        <f t="shared" si="3"/>
        <v>0.8653912902546419</v>
      </c>
      <c r="D61" s="43">
        <v>0.47925000000000001</v>
      </c>
      <c r="E61" s="43">
        <v>0.31655</v>
      </c>
      <c r="F61" s="43">
        <f>(1-Table17[[#This Row],[ARC 01 '[R %']]]/100)^$G$4*(1-0.033)^$G$5</f>
        <v>0.9084557903234397</v>
      </c>
      <c r="G61" s="86">
        <v>0.81320946199999999</v>
      </c>
      <c r="H61" s="43">
        <v>0.57869999999999999</v>
      </c>
      <c r="I61" s="81">
        <f t="shared" si="2"/>
        <v>0.72299743589743592</v>
      </c>
    </row>
    <row r="62" spans="1:10" x14ac:dyDescent="0.3">
      <c r="A62" s="19">
        <v>1490</v>
      </c>
      <c r="B62">
        <v>1.1395999999949999</v>
      </c>
      <c r="C62" s="43">
        <f t="shared" si="3"/>
        <v>0.86975082564746486</v>
      </c>
      <c r="D62" s="43">
        <v>0.46494000000000002</v>
      </c>
      <c r="E62" s="43">
        <v>0.29879</v>
      </c>
      <c r="F62" s="43">
        <f>(1-Table17[[#This Row],[ARC 01 '[R %']]]/100)^$G$4*(1-0.033)^$G$5</f>
        <v>0.91015539477533047</v>
      </c>
      <c r="G62" s="86">
        <v>0.81421188200000005</v>
      </c>
      <c r="H62" s="43">
        <v>0.57769999999999999</v>
      </c>
      <c r="I62" s="81">
        <f t="shared" si="2"/>
        <v>0.72214871794871804</v>
      </c>
    </row>
    <row r="63" spans="1:10" x14ac:dyDescent="0.3">
      <c r="A63" s="19">
        <v>1500</v>
      </c>
      <c r="B63">
        <v>1.01809999999834</v>
      </c>
      <c r="C63" s="43">
        <f t="shared" si="3"/>
        <v>0.87292685219885602</v>
      </c>
      <c r="D63" s="43">
        <v>0.44832</v>
      </c>
      <c r="E63" s="43">
        <v>0.28061000000000003</v>
      </c>
      <c r="F63" s="43">
        <f>(1-Table17[[#This Row],[ARC 01 '[R %']]]/100)^$G$4*(1-0.033)^$G$5</f>
        <v>0.91213304273998708</v>
      </c>
      <c r="G63" s="86">
        <v>0.81534134800000002</v>
      </c>
      <c r="H63" s="43">
        <v>0.57679999999999998</v>
      </c>
      <c r="I63">
        <v>0.72130000000000005</v>
      </c>
      <c r="J63">
        <f>I63/H63</f>
        <v>1.2505201109570043</v>
      </c>
    </row>
    <row r="64" spans="1:10" x14ac:dyDescent="0.3">
      <c r="A64" s="19">
        <v>1510</v>
      </c>
      <c r="B64">
        <v>0.92749999999811805</v>
      </c>
      <c r="C64" s="43">
        <f t="shared" si="3"/>
        <v>0.87530269469045174</v>
      </c>
      <c r="D64" s="43">
        <v>0.42986999999999997</v>
      </c>
      <c r="E64" s="43">
        <v>0.26344000000000001</v>
      </c>
      <c r="F64" s="43">
        <f>(1-Table17[[#This Row],[ARC 01 '[R %']]]/100)^$G$4*(1-0.033)^$G$5</f>
        <v>0.91433309150250486</v>
      </c>
      <c r="G64" s="86">
        <v>0.81659461200000005</v>
      </c>
      <c r="H64" s="43">
        <v>0.57589999999999997</v>
      </c>
      <c r="I64" s="81">
        <f>H64*$I$63/$H$63</f>
        <v>0.7201745319001388</v>
      </c>
    </row>
    <row r="65" spans="1:9" x14ac:dyDescent="0.3">
      <c r="A65" s="19">
        <v>1520</v>
      </c>
      <c r="B65">
        <v>0.85869999999844904</v>
      </c>
      <c r="C65" s="43">
        <f t="shared" si="3"/>
        <v>0.87711118517243303</v>
      </c>
      <c r="D65" s="43">
        <v>0.41005000000000003</v>
      </c>
      <c r="E65" s="43">
        <v>0.24832000000000001</v>
      </c>
      <c r="F65" s="43">
        <f>(1-Table17[[#This Row],[ARC 01 '[R %']]]/100)^$G$4*(1-0.033)^$G$5</f>
        <v>0.91670196095645673</v>
      </c>
      <c r="G65" s="86">
        <v>0.81795121599999998</v>
      </c>
      <c r="H65" s="43">
        <v>0.57499999999999996</v>
      </c>
      <c r="I65" s="81">
        <f t="shared" ref="I65:I93" si="4">H65*$I$63/$H$63</f>
        <v>0.71904906380027744</v>
      </c>
    </row>
    <row r="66" spans="1:9" x14ac:dyDescent="0.3">
      <c r="A66" s="19">
        <v>1530</v>
      </c>
      <c r="B66">
        <v>0.80869999999920195</v>
      </c>
      <c r="C66" s="43">
        <f t="shared" si="3"/>
        <v>0.87842783919381517</v>
      </c>
      <c r="D66" s="43">
        <v>0.38923000000000002</v>
      </c>
      <c r="E66" s="43">
        <v>0.23466000000000001</v>
      </c>
      <c r="F66" s="43">
        <f>(1-Table17[[#This Row],[ARC 01 '[R %']]]/100)^$G$4*(1-0.033)^$G$5</f>
        <v>0.91919644973069392</v>
      </c>
      <c r="G66" s="86">
        <v>0.81938640399999996</v>
      </c>
      <c r="H66" s="43">
        <v>0.57410000000000005</v>
      </c>
      <c r="I66" s="81">
        <f t="shared" si="4"/>
        <v>0.71792359570041619</v>
      </c>
    </row>
    <row r="67" spans="1:9" x14ac:dyDescent="0.3">
      <c r="A67" s="19">
        <v>1540</v>
      </c>
      <c r="B67">
        <v>0.77320000000016198</v>
      </c>
      <c r="C67" s="43">
        <f t="shared" si="3"/>
        <v>0.87936386318683579</v>
      </c>
      <c r="D67" s="43">
        <v>0.36770999999999998</v>
      </c>
      <c r="E67" s="43">
        <v>0.22109000000000001</v>
      </c>
      <c r="F67" s="43">
        <f>(1-Table17[[#This Row],[ARC 01 '[R %']]]/100)^$G$4*(1-0.033)^$G$5</f>
        <v>0.92178139107961687</v>
      </c>
      <c r="G67" s="86">
        <v>0.82087541799999997</v>
      </c>
      <c r="H67" s="43">
        <v>0.57320000000000004</v>
      </c>
      <c r="I67" s="81">
        <f t="shared" si="4"/>
        <v>0.71679812760055484</v>
      </c>
    </row>
    <row r="68" spans="1:9" x14ac:dyDescent="0.3">
      <c r="A68" s="19">
        <v>1550</v>
      </c>
      <c r="B68">
        <v>0.74850000000129402</v>
      </c>
      <c r="C68" s="43">
        <f t="shared" si="3"/>
        <v>0.88001571329006412</v>
      </c>
      <c r="D68" s="43">
        <v>0.34572999999999998</v>
      </c>
      <c r="E68" s="43">
        <v>0.20619999999999999</v>
      </c>
      <c r="F68" s="43">
        <f>(1-Table17[[#This Row],[ARC 01 '[R %']]]/100)^$G$4*(1-0.033)^$G$5</f>
        <v>0.9244285121819642</v>
      </c>
      <c r="G68" s="86">
        <v>0.82239349900000003</v>
      </c>
      <c r="H68" s="43">
        <v>0.57230000000000003</v>
      </c>
      <c r="I68" s="81">
        <f t="shared" si="4"/>
        <v>0.71567265950069359</v>
      </c>
    </row>
    <row r="69" spans="1:9" x14ac:dyDescent="0.3">
      <c r="A69" s="19">
        <v>1560</v>
      </c>
      <c r="B69">
        <v>0.73180000000052803</v>
      </c>
      <c r="C69" s="43">
        <f t="shared" si="3"/>
        <v>0.88045671162330086</v>
      </c>
      <c r="D69" s="43">
        <v>0.32350000000000001</v>
      </c>
      <c r="E69" s="43">
        <v>0.18942999999999999</v>
      </c>
      <c r="F69" s="43">
        <f>(1-Table17[[#This Row],[ARC 01 '[R %']]]/100)^$G$4*(1-0.033)^$G$5</f>
        <v>0.92711287733782566</v>
      </c>
      <c r="G69" s="86">
        <v>0.82391589099999996</v>
      </c>
      <c r="H69" s="43">
        <v>0.57140000000000002</v>
      </c>
      <c r="I69" s="81">
        <f t="shared" si="4"/>
        <v>0.71454719140083223</v>
      </c>
    </row>
    <row r="70" spans="1:9" x14ac:dyDescent="0.3">
      <c r="A70" s="19">
        <v>1570</v>
      </c>
      <c r="B70">
        <v>0.72109999999970298</v>
      </c>
      <c r="C70" s="43">
        <f t="shared" si="3"/>
        <v>0.8807393835941778</v>
      </c>
      <c r="D70" s="43">
        <v>0.30115999999999998</v>
      </c>
      <c r="E70" s="43">
        <v>0.17188000000000001</v>
      </c>
      <c r="F70" s="43">
        <f>(1-Table17[[#This Row],[ARC 01 '[R %']]]/100)^$G$4*(1-0.033)^$G$5</f>
        <v>0.92981777263830079</v>
      </c>
      <c r="G70" s="86">
        <v>0.82541783599999996</v>
      </c>
      <c r="H70" s="43">
        <v>0.5706</v>
      </c>
      <c r="I70" s="81">
        <f t="shared" si="4"/>
        <v>0.71354677531206656</v>
      </c>
    </row>
    <row r="71" spans="1:9" x14ac:dyDescent="0.3">
      <c r="A71" s="19">
        <v>1580</v>
      </c>
      <c r="B71">
        <v>0.71500000000243102</v>
      </c>
      <c r="C71" s="43">
        <f t="shared" si="3"/>
        <v>0.88090057364974372</v>
      </c>
      <c r="D71" s="43">
        <v>0.27883000000000002</v>
      </c>
      <c r="E71" s="43">
        <v>0.15468999999999999</v>
      </c>
      <c r="F71" s="43">
        <f>(1-Table17[[#This Row],[ARC 01 '[R %']]]/100)^$G$4*(1-0.033)^$G$5</f>
        <v>0.93252873523516322</v>
      </c>
      <c r="G71" s="86">
        <v>0.82687457499999995</v>
      </c>
      <c r="H71" s="43">
        <v>0.56979999999999997</v>
      </c>
      <c r="I71" s="81">
        <f t="shared" si="4"/>
        <v>0.71254635922330101</v>
      </c>
    </row>
    <row r="72" spans="1:9" x14ac:dyDescent="0.3">
      <c r="A72" s="19">
        <v>1590</v>
      </c>
      <c r="B72">
        <v>0.712699999999167</v>
      </c>
      <c r="C72" s="43">
        <f t="shared" si="3"/>
        <v>0.88096135788644392</v>
      </c>
      <c r="D72" s="43">
        <v>0.25661</v>
      </c>
      <c r="E72" s="43">
        <v>0.13872000000000001</v>
      </c>
      <c r="F72" s="43">
        <f>(1-Table17[[#This Row],[ARC 01 '[R %']]]/100)^$G$4*(1-0.033)^$G$5</f>
        <v>0.93523358389886668</v>
      </c>
      <c r="G72" s="86">
        <v>0.82826135199999995</v>
      </c>
      <c r="H72" s="43">
        <v>0.56899999999999995</v>
      </c>
      <c r="I72" s="81">
        <f t="shared" si="4"/>
        <v>0.71154594313453534</v>
      </c>
    </row>
    <row r="73" spans="1:9" x14ac:dyDescent="0.3">
      <c r="A73" s="19">
        <v>1600</v>
      </c>
      <c r="B73">
        <v>0.71339999999874004</v>
      </c>
      <c r="C73" s="43">
        <f t="shared" si="3"/>
        <v>0.88094285789219018</v>
      </c>
      <c r="D73" s="43">
        <v>0.23461000000000001</v>
      </c>
      <c r="E73" s="43">
        <v>0.12478</v>
      </c>
      <c r="F73" s="43">
        <f>(1-Table17[[#This Row],[ARC 01 '[R %']]]/100)^$G$4*(1-0.033)^$G$5</f>
        <v>0.93791878508517523</v>
      </c>
      <c r="G73" s="86">
        <v>0.82955340899999996</v>
      </c>
      <c r="H73" s="43">
        <v>0.56820000000000004</v>
      </c>
      <c r="I73" s="81">
        <f t="shared" si="4"/>
        <v>0.7105455270457699</v>
      </c>
    </row>
    <row r="74" spans="1:9" x14ac:dyDescent="0.3">
      <c r="A74" s="19">
        <v>1610</v>
      </c>
      <c r="B74">
        <v>0.71639999999760795</v>
      </c>
      <c r="C74" s="43">
        <f t="shared" si="3"/>
        <v>0.8808635766027213</v>
      </c>
      <c r="D74" s="43">
        <v>0.21290999999999999</v>
      </c>
      <c r="E74" s="43">
        <v>0.11372</v>
      </c>
      <c r="F74" s="43">
        <f>(1-Table17[[#This Row],[ARC 01 '[R %']]]/100)^$G$4*(1-0.033)^$G$5</f>
        <v>0.94057433995302464</v>
      </c>
      <c r="G74" s="86">
        <v>0.830725987</v>
      </c>
      <c r="H74" s="43">
        <v>0.56740000000000002</v>
      </c>
      <c r="I74" s="81">
        <f t="shared" si="4"/>
        <v>0.70954511095700423</v>
      </c>
    </row>
    <row r="75" spans="1:9" x14ac:dyDescent="0.3">
      <c r="A75" s="19">
        <v>1620</v>
      </c>
      <c r="B75">
        <v>0.72139999999632698</v>
      </c>
      <c r="C75" s="43">
        <f t="shared" ref="C75:C106" si="5">EXP(-$C$7*B75*$C$4/1000/10)*$C$5</f>
        <v>0.88073145697548449</v>
      </c>
      <c r="D75" s="43">
        <v>0.19162000000000001</v>
      </c>
      <c r="E75" s="43">
        <v>0.10616</v>
      </c>
      <c r="F75" s="43">
        <f>(1-Table17[[#This Row],[ARC 01 '[R %']]]/100)^$G$4*(1-0.033)^$G$5</f>
        <v>0.94318646409366291</v>
      </c>
      <c r="G75" s="86">
        <v>0.83175432900000001</v>
      </c>
      <c r="H75" s="43">
        <v>0.56669999999999998</v>
      </c>
      <c r="I75" s="81">
        <f t="shared" si="4"/>
        <v>0.70866974687933437</v>
      </c>
    </row>
    <row r="76" spans="1:9" x14ac:dyDescent="0.3">
      <c r="A76" s="19">
        <v>1630</v>
      </c>
      <c r="B76">
        <v>0.72819999999797103</v>
      </c>
      <c r="C76" s="43">
        <f t="shared" si="5"/>
        <v>0.88055180608323214</v>
      </c>
      <c r="D76" s="43">
        <v>0.17083999999999999</v>
      </c>
      <c r="E76" s="43">
        <v>0.10178</v>
      </c>
      <c r="F76" s="43">
        <f>(1-Table17[[#This Row],[ARC 01 '[R %']]]/100)^$G$4*(1-0.033)^$G$5</f>
        <v>0.94574247110996534</v>
      </c>
      <c r="G76" s="86">
        <v>0.83261367799999997</v>
      </c>
      <c r="H76" s="43">
        <v>0.56599999999999995</v>
      </c>
      <c r="I76" s="81">
        <f t="shared" si="4"/>
        <v>0.7077943828016644</v>
      </c>
    </row>
    <row r="77" spans="1:9" x14ac:dyDescent="0.3">
      <c r="A77" s="19">
        <v>1640</v>
      </c>
      <c r="B77">
        <v>0.73659999999691705</v>
      </c>
      <c r="C77" s="43">
        <f t="shared" si="5"/>
        <v>0.88032993498505951</v>
      </c>
      <c r="D77" s="43">
        <v>0.15092</v>
      </c>
      <c r="E77" s="43">
        <v>0.1002</v>
      </c>
      <c r="F77" s="43">
        <f>(1-Table17[[#This Row],[ARC 01 '[R %']]]/100)^$G$4*(1-0.033)^$G$5</f>
        <v>0.94819869634203346</v>
      </c>
      <c r="G77" s="86">
        <v>0.83327927499999999</v>
      </c>
      <c r="H77" s="43">
        <v>0.56530000000000002</v>
      </c>
      <c r="I77" s="81">
        <f t="shared" si="4"/>
        <v>0.70691901872399454</v>
      </c>
    </row>
    <row r="78" spans="1:9" x14ac:dyDescent="0.3">
      <c r="A78" s="19">
        <v>1650</v>
      </c>
      <c r="B78">
        <v>0.74659999999751503</v>
      </c>
      <c r="C78" s="43">
        <f t="shared" si="5"/>
        <v>0.88006587561543403</v>
      </c>
      <c r="D78" s="43">
        <v>0.13233</v>
      </c>
      <c r="E78" s="43">
        <v>0.10104</v>
      </c>
      <c r="F78" s="43">
        <f>(1-Table17[[#This Row],[ARC 01 '[R %']]]/100)^$G$4*(1-0.033)^$G$5</f>
        <v>0.9504962371438912</v>
      </c>
      <c r="G78" s="86">
        <v>0.833726364</v>
      </c>
      <c r="H78" s="43">
        <v>0.56469999999999998</v>
      </c>
      <c r="I78" s="81">
        <f t="shared" si="4"/>
        <v>0.70616870665742026</v>
      </c>
    </row>
    <row r="79" spans="1:9" x14ac:dyDescent="0.3">
      <c r="A79" s="19">
        <v>1660</v>
      </c>
      <c r="B79">
        <v>0.75809999999801403</v>
      </c>
      <c r="C79" s="43">
        <f t="shared" si="5"/>
        <v>0.87976230525723143</v>
      </c>
      <c r="D79" s="43">
        <v>0.11559999999999999</v>
      </c>
      <c r="E79" s="43">
        <v>0.10391</v>
      </c>
      <c r="F79" s="43">
        <f>(1-Table17[[#This Row],[ARC 01 '[R %']]]/100)^$G$4*(1-0.033)^$G$5</f>
        <v>0.95256829247707775</v>
      </c>
      <c r="G79" s="86">
        <v>0.83393018600000002</v>
      </c>
      <c r="H79" s="43">
        <v>0.56410000000000005</v>
      </c>
      <c r="I79" s="81">
        <f t="shared" si="4"/>
        <v>0.7054183945908461</v>
      </c>
    </row>
    <row r="80" spans="1:9" x14ac:dyDescent="0.3">
      <c r="A80" s="19">
        <v>1670</v>
      </c>
      <c r="B80">
        <v>0.77119999999873101</v>
      </c>
      <c r="C80" s="43">
        <f t="shared" si="5"/>
        <v>0.8794166266015514</v>
      </c>
      <c r="D80" s="43">
        <v>0.10129000000000001</v>
      </c>
      <c r="E80" s="43">
        <v>0.10866000000000001</v>
      </c>
      <c r="F80" s="43">
        <f>(1-Table17[[#This Row],[ARC 01 '[R %']]]/100)^$G$4*(1-0.033)^$G$5</f>
        <v>0.95434393196528278</v>
      </c>
      <c r="G80" s="86">
        <v>0.83386598300000003</v>
      </c>
      <c r="H80" s="43">
        <v>0.5635</v>
      </c>
      <c r="I80" s="81">
        <f t="shared" si="4"/>
        <v>0.70466808252427193</v>
      </c>
    </row>
    <row r="81" spans="1:9" x14ac:dyDescent="0.3">
      <c r="A81" s="19">
        <v>1680</v>
      </c>
      <c r="B81">
        <v>0.78589999999841298</v>
      </c>
      <c r="C81" s="43">
        <f t="shared" si="5"/>
        <v>0.87902888937157175</v>
      </c>
      <c r="D81" s="43">
        <v>9.0020000000000003E-2</v>
      </c>
      <c r="E81" s="43">
        <v>0.11784</v>
      </c>
      <c r="F81" s="43">
        <f>(1-Table17[[#This Row],[ARC 01 '[R %']]]/100)^$G$4*(1-0.033)^$G$5</f>
        <v>0.95574450672153866</v>
      </c>
      <c r="G81" s="86">
        <v>0.83350899899999997</v>
      </c>
      <c r="H81" s="43">
        <v>0.56299999999999994</v>
      </c>
      <c r="I81" s="81">
        <f t="shared" si="4"/>
        <v>0.70404282246879335</v>
      </c>
    </row>
    <row r="82" spans="1:9" x14ac:dyDescent="0.3">
      <c r="A82" s="19">
        <v>1690</v>
      </c>
      <c r="B82">
        <v>0.80249999999806099</v>
      </c>
      <c r="C82" s="43">
        <f t="shared" si="5"/>
        <v>0.87859124196792227</v>
      </c>
      <c r="D82" s="43">
        <v>8.2460000000000006E-2</v>
      </c>
      <c r="E82" s="43">
        <v>0.13397000000000001</v>
      </c>
      <c r="F82" s="43">
        <f>(1-Table17[[#This Row],[ARC 01 '[R %']]]/100)^$G$4*(1-0.033)^$G$5</f>
        <v>0.95668508570324573</v>
      </c>
      <c r="G82" s="86">
        <v>0.83283447499999996</v>
      </c>
      <c r="H82" s="43">
        <v>0.5625</v>
      </c>
      <c r="I82" s="81">
        <f t="shared" si="4"/>
        <v>0.70341756241331499</v>
      </c>
    </row>
    <row r="83" spans="1:9" x14ac:dyDescent="0.3">
      <c r="A83" s="19">
        <v>1700</v>
      </c>
      <c r="B83">
        <v>0.82099999999840301</v>
      </c>
      <c r="C83" s="43">
        <f t="shared" si="5"/>
        <v>0.87810375911762506</v>
      </c>
      <c r="D83" s="43">
        <v>7.9320000000000002E-2</v>
      </c>
      <c r="E83" s="43">
        <v>0.15670000000000001</v>
      </c>
      <c r="F83" s="43">
        <f>(1-Table17[[#This Row],[ARC 01 '[R %']]]/100)^$G$4*(1-0.033)^$G$5</f>
        <v>0.95707600054656483</v>
      </c>
      <c r="G83" s="86">
        <v>0.83181765299999999</v>
      </c>
      <c r="H83" s="43">
        <v>0.56200000000000006</v>
      </c>
      <c r="I83" s="81">
        <f t="shared" si="4"/>
        <v>0.70279230235783652</v>
      </c>
    </row>
    <row r="84" spans="1:9" x14ac:dyDescent="0.3">
      <c r="A84" s="19">
        <v>1710</v>
      </c>
      <c r="B84">
        <v>0.84180000000174005</v>
      </c>
      <c r="C84" s="43">
        <f t="shared" si="5"/>
        <v>0.87755599329255918</v>
      </c>
      <c r="D84" s="43">
        <v>8.1420000000000006E-2</v>
      </c>
      <c r="E84" s="43">
        <v>0.18421999999999999</v>
      </c>
      <c r="F84" s="43">
        <f>(1-Table17[[#This Row],[ARC 01 '[R %']]]/100)^$G$4*(1-0.033)^$G$5</f>
        <v>0.95681454435646174</v>
      </c>
      <c r="G84" s="86">
        <v>0.83043377600000001</v>
      </c>
      <c r="H84" s="43">
        <v>0.56159999999999999</v>
      </c>
      <c r="I84" s="81">
        <f t="shared" si="4"/>
        <v>0.70229209431345363</v>
      </c>
    </row>
    <row r="85" spans="1:9" x14ac:dyDescent="0.3">
      <c r="A85" s="19">
        <v>1720</v>
      </c>
      <c r="B85">
        <v>0.86540000000217798</v>
      </c>
      <c r="C85" s="43">
        <f t="shared" si="5"/>
        <v>0.87693490354101267</v>
      </c>
      <c r="D85" s="43">
        <v>8.9359999999999995E-2</v>
      </c>
      <c r="E85" s="43">
        <v>0.21557000000000001</v>
      </c>
      <c r="F85" s="43">
        <f>(1-Table17[[#This Row],[ARC 01 '[R %']]]/100)^$G$4*(1-0.033)^$G$5</f>
        <v>0.95582658673896581</v>
      </c>
      <c r="G85" s="86">
        <v>0.82865808600000002</v>
      </c>
      <c r="H85" s="43">
        <v>0.56130000000000002</v>
      </c>
      <c r="I85" s="81">
        <f t="shared" si="4"/>
        <v>0.70191693828016655</v>
      </c>
    </row>
    <row r="86" spans="1:9" x14ac:dyDescent="0.3">
      <c r="A86" s="19">
        <v>1730</v>
      </c>
      <c r="B86">
        <v>0.89260000000267403</v>
      </c>
      <c r="C86" s="43">
        <f t="shared" si="5"/>
        <v>0.87621961653649783</v>
      </c>
      <c r="D86" s="43">
        <v>0.10324999999999999</v>
      </c>
      <c r="E86" s="43">
        <v>0.25072</v>
      </c>
      <c r="F86" s="43">
        <f>(1-Table17[[#This Row],[ARC 01 '[R %']]]/100)^$G$4*(1-0.033)^$G$5</f>
        <v>0.95410054723037518</v>
      </c>
      <c r="G86" s="86">
        <v>0.82646582599999996</v>
      </c>
      <c r="H86" s="43">
        <v>0.56089999999999995</v>
      </c>
      <c r="I86" s="81">
        <f t="shared" si="4"/>
        <v>0.70141673023578366</v>
      </c>
    </row>
    <row r="87" spans="1:9" x14ac:dyDescent="0.3">
      <c r="A87" s="19">
        <v>1740</v>
      </c>
      <c r="B87">
        <v>0.92500000000392202</v>
      </c>
      <c r="C87" s="43">
        <f t="shared" si="5"/>
        <v>0.87536834485425152</v>
      </c>
      <c r="D87" s="43">
        <v>0.12302</v>
      </c>
      <c r="E87" s="43">
        <v>0.28974</v>
      </c>
      <c r="F87" s="43">
        <f>(1-Table17[[#This Row],[ARC 01 '[R %']]]/100)^$G$4*(1-0.033)^$G$5</f>
        <v>0.95164879159188531</v>
      </c>
      <c r="G87" s="86">
        <v>0.82383223699999997</v>
      </c>
      <c r="H87" s="43">
        <v>0.56059999999999999</v>
      </c>
      <c r="I87" s="81">
        <f t="shared" si="4"/>
        <v>0.70104157420249658</v>
      </c>
    </row>
    <row r="88" spans="1:9" x14ac:dyDescent="0.3">
      <c r="A88" s="19">
        <v>1750</v>
      </c>
      <c r="B88">
        <v>0.96550000000345104</v>
      </c>
      <c r="C88" s="43">
        <f t="shared" si="5"/>
        <v>0.87430541817398411</v>
      </c>
      <c r="D88" s="43">
        <v>0.14853</v>
      </c>
      <c r="E88" s="43">
        <v>0.33274999999999999</v>
      </c>
      <c r="F88" s="43">
        <f>(1-Table17[[#This Row],[ARC 01 '[R %']]]/100)^$G$4*(1-0.033)^$G$5</f>
        <v>0.94849378934532058</v>
      </c>
      <c r="G88" s="86">
        <v>0.82073256299999997</v>
      </c>
      <c r="H88" s="43">
        <v>0.56040000000000001</v>
      </c>
      <c r="I88" s="81">
        <f t="shared" si="4"/>
        <v>0.70079147018030519</v>
      </c>
    </row>
    <row r="89" spans="1:9" x14ac:dyDescent="0.3">
      <c r="A89" s="19">
        <v>1760</v>
      </c>
      <c r="B89">
        <v>1.0190000000017001</v>
      </c>
      <c r="C89" s="43">
        <f t="shared" si="5"/>
        <v>0.87290328349193758</v>
      </c>
      <c r="D89" s="43">
        <v>0.17954999999999999</v>
      </c>
      <c r="E89" s="43">
        <v>0.37994</v>
      </c>
      <c r="F89" s="43">
        <f>(1-Table17[[#This Row],[ARC 01 '[R %']]]/100)^$G$4*(1-0.033)^$G$5</f>
        <v>0.94467033568581382</v>
      </c>
      <c r="G89" s="86">
        <v>0.81714204499999998</v>
      </c>
      <c r="H89" s="43">
        <v>0.56020000000000003</v>
      </c>
      <c r="I89" s="81">
        <f t="shared" si="4"/>
        <v>0.70054136615811391</v>
      </c>
    </row>
    <row r="90" spans="1:9" x14ac:dyDescent="0.3">
      <c r="A90" s="19">
        <v>1770</v>
      </c>
      <c r="B90">
        <v>1.0942000000010199</v>
      </c>
      <c r="C90" s="43">
        <f t="shared" si="5"/>
        <v>0.87093623335123727</v>
      </c>
      <c r="D90" s="43">
        <v>0.21576000000000001</v>
      </c>
      <c r="E90" s="43">
        <v>0.43157000000000001</v>
      </c>
      <c r="F90" s="43">
        <f>(1-Table17[[#This Row],[ARC 01 '[R %']]]/100)^$G$4*(1-0.033)^$G$5</f>
        <v>0.94022517346114365</v>
      </c>
      <c r="G90" s="86">
        <v>0.81303592499999999</v>
      </c>
      <c r="H90" s="43">
        <v>0.56010000000000004</v>
      </c>
      <c r="I90" s="81">
        <f t="shared" si="4"/>
        <v>0.70041631414701822</v>
      </c>
    </row>
    <row r="91" spans="1:9" x14ac:dyDescent="0.3">
      <c r="A91" s="19">
        <v>1780</v>
      </c>
      <c r="B91">
        <v>1.20329999999899</v>
      </c>
      <c r="C91" s="43">
        <f t="shared" si="5"/>
        <v>0.86809031893904509</v>
      </c>
      <c r="D91" s="43">
        <v>0.25677</v>
      </c>
      <c r="E91" s="43">
        <v>0.48792999999999997</v>
      </c>
      <c r="F91" s="43">
        <f>(1-Table17[[#This Row],[ARC 01 '[R %']]]/100)^$G$4*(1-0.033)^$G$5</f>
        <v>0.93521408118162608</v>
      </c>
      <c r="G91" s="86">
        <v>0.80838944599999996</v>
      </c>
      <c r="H91" s="43">
        <v>0.56000000000000005</v>
      </c>
      <c r="I91" s="81">
        <f t="shared" si="4"/>
        <v>0.70029126213592252</v>
      </c>
    </row>
    <row r="92" spans="1:9" x14ac:dyDescent="0.3">
      <c r="A92" s="19">
        <v>1790</v>
      </c>
      <c r="B92">
        <v>1.3545999999987299</v>
      </c>
      <c r="C92" s="43">
        <f t="shared" si="5"/>
        <v>0.86415898589135132</v>
      </c>
      <c r="D92" s="43">
        <v>0.30214000000000002</v>
      </c>
      <c r="E92" s="43">
        <v>0.54918999999999996</v>
      </c>
      <c r="F92" s="43">
        <f>(1-Table17[[#This Row],[ARC 01 '[R %']]]/100)^$G$4*(1-0.033)^$G$5</f>
        <v>0.92969896303322541</v>
      </c>
      <c r="G92" s="86">
        <v>0.80317785100000005</v>
      </c>
      <c r="H92" s="43">
        <v>0.56000000000000005</v>
      </c>
      <c r="I92" s="81">
        <f t="shared" si="4"/>
        <v>0.70029126213592252</v>
      </c>
    </row>
    <row r="93" spans="1:9" x14ac:dyDescent="0.3">
      <c r="A93" s="19">
        <v>1800</v>
      </c>
      <c r="B93">
        <v>1.5380999999979701</v>
      </c>
      <c r="C93" s="43">
        <f t="shared" si="5"/>
        <v>0.85941486085908658</v>
      </c>
      <c r="D93" s="43">
        <v>0.35142000000000001</v>
      </c>
      <c r="E93" s="43">
        <v>0.61506000000000005</v>
      </c>
      <c r="F93" s="43">
        <f>(1-Table17[[#This Row],[ARC 01 '[R %']]]/100)^$G$4*(1-0.033)^$G$5</f>
        <v>0.92374257513144697</v>
      </c>
      <c r="G93" s="86">
        <v>0.79737638099999997</v>
      </c>
      <c r="H93" s="43">
        <v>0.56000000000000005</v>
      </c>
      <c r="I93" s="81">
        <f t="shared" si="4"/>
        <v>0.70029126213592252</v>
      </c>
    </row>
  </sheetData>
  <mergeCells count="9">
    <mergeCell ref="D7:R7"/>
    <mergeCell ref="B9:C9"/>
    <mergeCell ref="D9:G9"/>
    <mergeCell ref="A1:R1"/>
    <mergeCell ref="E4:F4"/>
    <mergeCell ref="A5:B5"/>
    <mergeCell ref="E5:F5"/>
    <mergeCell ref="A6:B6"/>
    <mergeCell ref="E6:F6"/>
  </mergeCells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93"/>
  <sheetViews>
    <sheetView topLeftCell="A58" zoomScale="75" zoomScaleNormal="75" workbookViewId="0">
      <selection activeCell="J63" sqref="J63"/>
    </sheetView>
  </sheetViews>
  <sheetFormatPr defaultColWidth="10.796875" defaultRowHeight="15.6" x14ac:dyDescent="0.3"/>
  <cols>
    <col min="1" max="1" width="11" customWidth="1"/>
    <col min="2" max="2" width="14.19921875" customWidth="1"/>
    <col min="3" max="3" width="11.796875" customWidth="1"/>
    <col min="4" max="4" width="13.69921875" customWidth="1"/>
    <col min="5" max="5" width="14" customWidth="1"/>
    <col min="8" max="8" width="14.19921875" customWidth="1"/>
  </cols>
  <sheetData>
    <row r="1" spans="1:20" ht="19.8" x14ac:dyDescent="0.4">
      <c r="A1" s="10" t="s">
        <v>108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4" spans="1:20" x14ac:dyDescent="0.3">
      <c r="A4" s="68" t="s">
        <v>90</v>
      </c>
      <c r="B4" s="68"/>
      <c r="C4" s="83">
        <v>45</v>
      </c>
      <c r="E4" s="2" t="s">
        <v>109</v>
      </c>
      <c r="F4" s="2"/>
      <c r="G4" s="83">
        <v>13</v>
      </c>
    </row>
    <row r="5" spans="1:20" x14ac:dyDescent="0.3">
      <c r="A5" s="68" t="s">
        <v>94</v>
      </c>
      <c r="B5" s="68"/>
      <c r="C5" s="83">
        <v>0.8</v>
      </c>
      <c r="E5" s="2" t="s">
        <v>110</v>
      </c>
      <c r="F5" s="2"/>
      <c r="G5" s="83">
        <v>1</v>
      </c>
    </row>
    <row r="6" spans="1:20" x14ac:dyDescent="0.3">
      <c r="A6" t="s">
        <v>96</v>
      </c>
      <c r="C6" s="83">
        <v>4</v>
      </c>
      <c r="E6" s="120" t="s">
        <v>111</v>
      </c>
      <c r="F6" s="120"/>
      <c r="G6" s="83">
        <v>2</v>
      </c>
    </row>
    <row r="7" spans="1:20" ht="16.05" customHeight="1" x14ac:dyDescent="0.3">
      <c r="A7" s="87" t="s">
        <v>97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</row>
    <row r="9" spans="1:20" x14ac:dyDescent="0.3">
      <c r="A9" s="21"/>
      <c r="B9" s="121" t="s">
        <v>98</v>
      </c>
      <c r="C9" s="121"/>
      <c r="D9" s="121" t="s">
        <v>99</v>
      </c>
      <c r="E9" s="121"/>
      <c r="F9" s="121"/>
      <c r="G9" s="121"/>
      <c r="H9" s="84" t="s">
        <v>100</v>
      </c>
    </row>
    <row r="10" spans="1:20" x14ac:dyDescent="0.3">
      <c r="A10" s="85" t="s">
        <v>101</v>
      </c>
      <c r="B10" s="42" t="s">
        <v>102</v>
      </c>
      <c r="C10" s="42" t="s">
        <v>42</v>
      </c>
      <c r="D10" s="42" t="s">
        <v>103</v>
      </c>
      <c r="E10" s="42" t="s">
        <v>104</v>
      </c>
      <c r="F10" s="42" t="s">
        <v>112</v>
      </c>
      <c r="G10" s="42" t="s">
        <v>106</v>
      </c>
      <c r="H10" s="42" t="s">
        <v>113</v>
      </c>
    </row>
    <row r="11" spans="1:20" x14ac:dyDescent="0.3">
      <c r="A11" s="19">
        <v>980</v>
      </c>
      <c r="B11">
        <v>1.2262999999986599</v>
      </c>
      <c r="C11" s="43">
        <f t="shared" ref="C11:C42" si="0">EXP(-$C$6*B11*$C$4/1000/10)</f>
        <v>0.97816843485308036</v>
      </c>
      <c r="D11" s="43">
        <v>0.11906</v>
      </c>
      <c r="E11" s="43">
        <v>0.16846</v>
      </c>
      <c r="F11" s="43">
        <f>(1-Table17[[#This Row],[ARC 02 '[R %']]]/100)^$G$4*(1-0.033)^$G$5*Mirrors!C65^$G$6</f>
        <v>0.91059930531151079</v>
      </c>
      <c r="G11" s="43">
        <v>0.80635085925278205</v>
      </c>
      <c r="H11" s="86">
        <v>0.57199999999999995</v>
      </c>
      <c r="I11">
        <v>0.71499999999999997</v>
      </c>
    </row>
    <row r="12" spans="1:20" x14ac:dyDescent="0.3">
      <c r="A12" s="19">
        <v>990</v>
      </c>
      <c r="B12">
        <v>1.18760000000029</v>
      </c>
      <c r="C12" s="43">
        <f t="shared" si="0"/>
        <v>0.9788500643687672</v>
      </c>
      <c r="D12" s="43">
        <v>0.1192</v>
      </c>
      <c r="E12" s="43">
        <v>0.13642000000000001</v>
      </c>
      <c r="F12" s="43">
        <f>(1-Table17[[#This Row],[ARC 02 '[R %']]]/100)^$G$4*(1-0.033)^$G$5*Mirrors!C66^$G$6</f>
        <v>0.91448974276411343</v>
      </c>
      <c r="G12" s="43">
        <v>0.80875020611512904</v>
      </c>
      <c r="H12" s="86">
        <v>0.57299999999999995</v>
      </c>
      <c r="I12" s="81">
        <f>($I$24-$I$11)/($A$24-$A$11)*(A12-$A$11)+$I$11</f>
        <v>0.7155538461538461</v>
      </c>
    </row>
    <row r="13" spans="1:20" x14ac:dyDescent="0.3">
      <c r="A13" s="19">
        <v>1000</v>
      </c>
      <c r="B13">
        <v>1.1671999999996201</v>
      </c>
      <c r="C13" s="43">
        <f t="shared" si="0"/>
        <v>0.97920956411252869</v>
      </c>
      <c r="D13" s="43">
        <v>0.13677</v>
      </c>
      <c r="E13" s="43">
        <v>0.12533</v>
      </c>
      <c r="F13" s="43">
        <f>(1-Table17[[#This Row],[ARC 02 '[R %']]]/100)^$G$4*(1-0.033)^$G$5*Mirrors!C67^$G$6</f>
        <v>0.91589298628900462</v>
      </c>
      <c r="G13" s="43">
        <v>0.81076515688282402</v>
      </c>
      <c r="H13" s="86">
        <v>0.57379999999999998</v>
      </c>
      <c r="I13" s="81">
        <f t="shared" ref="I13:I23" si="1">($I$24-$I$11)/($A$24-$A$11)*(A13-$A$11)+$I$11</f>
        <v>0.71610769230769222</v>
      </c>
    </row>
    <row r="14" spans="1:20" x14ac:dyDescent="0.3">
      <c r="A14" s="19">
        <v>1010</v>
      </c>
      <c r="B14">
        <v>1.1542000000004899</v>
      </c>
      <c r="C14" s="43">
        <f t="shared" si="0"/>
        <v>0.97943872596140635</v>
      </c>
      <c r="D14" s="43">
        <v>0.16675999999999999</v>
      </c>
      <c r="E14" s="43">
        <v>0.12064999999999999</v>
      </c>
      <c r="F14" s="43">
        <f>(1-Table17[[#This Row],[ARC 02 '[R %']]]/100)^$G$4*(1-0.033)^$G$5*Mirrors!C68^$G$6</f>
        <v>0.91675484285406117</v>
      </c>
      <c r="G14" s="43">
        <v>0.81241403831961401</v>
      </c>
      <c r="H14" s="86">
        <v>0.5746</v>
      </c>
      <c r="I14" s="81">
        <f t="shared" si="1"/>
        <v>0.71666153846153846</v>
      </c>
    </row>
    <row r="15" spans="1:20" x14ac:dyDescent="0.3">
      <c r="A15" s="19">
        <v>1020</v>
      </c>
      <c r="B15">
        <v>1.14519999999864</v>
      </c>
      <c r="C15" s="43">
        <f t="shared" si="0"/>
        <v>0.9795974078879337</v>
      </c>
      <c r="D15" s="43">
        <v>0.20483999999999999</v>
      </c>
      <c r="E15" s="43">
        <v>0.12770999999999999</v>
      </c>
      <c r="F15" s="43">
        <f>(1-Table17[[#This Row],[ARC 02 '[R %']]]/100)^$G$4*(1-0.033)^$G$5*Mirrors!C69^$G$6</f>
        <v>0.91613997143755155</v>
      </c>
      <c r="G15" s="43">
        <v>0.81371517718925102</v>
      </c>
      <c r="H15" s="86">
        <v>0.57530000000000003</v>
      </c>
      <c r="I15" s="81">
        <f t="shared" si="1"/>
        <v>0.71721538461538459</v>
      </c>
    </row>
    <row r="16" spans="1:20" x14ac:dyDescent="0.3">
      <c r="A16" s="19">
        <v>1030</v>
      </c>
      <c r="B16">
        <v>1.1384999999996099</v>
      </c>
      <c r="C16" s="43">
        <f t="shared" si="0"/>
        <v>0.97971555445940295</v>
      </c>
      <c r="D16" s="43">
        <v>0.24870999999999999</v>
      </c>
      <c r="E16" s="43">
        <v>0.14368</v>
      </c>
      <c r="F16" s="43">
        <f>(1-Table17[[#This Row],[ARC 02 '[R %']]]/100)^$G$4*(1-0.033)^$G$5*Mirrors!C70^$G$6</f>
        <v>0.91419526377215221</v>
      </c>
      <c r="G16" s="43">
        <v>0.81468690025548196</v>
      </c>
      <c r="H16" s="86">
        <v>0.57589999999999997</v>
      </c>
      <c r="I16" s="81">
        <f t="shared" si="1"/>
        <v>0.71776923076923071</v>
      </c>
    </row>
    <row r="17" spans="1:9" x14ac:dyDescent="0.3">
      <c r="A17" s="19">
        <v>1040</v>
      </c>
      <c r="B17">
        <v>1.13339999999964</v>
      </c>
      <c r="C17" s="43">
        <f t="shared" si="0"/>
        <v>0.97980549647557713</v>
      </c>
      <c r="D17" s="43">
        <v>0.28693999999999997</v>
      </c>
      <c r="E17" s="43">
        <v>0.16314999999999999</v>
      </c>
      <c r="F17" s="43">
        <f>(1-Table17[[#This Row],[ARC 02 '[R %']]]/100)^$G$4*(1-0.033)^$G$5*Mirrors!C71^$G$6</f>
        <v>0.91129974313298301</v>
      </c>
      <c r="G17" s="43">
        <v>0.81534753428205697</v>
      </c>
      <c r="H17" s="86">
        <v>0.57640000000000002</v>
      </c>
      <c r="I17" s="81">
        <f t="shared" si="1"/>
        <v>0.71832307692307684</v>
      </c>
    </row>
    <row r="18" spans="1:9" x14ac:dyDescent="0.3">
      <c r="A18" s="19">
        <v>1050</v>
      </c>
      <c r="B18">
        <v>1.1295000000012101</v>
      </c>
      <c r="C18" s="43">
        <f t="shared" si="0"/>
        <v>0.97987428123571885</v>
      </c>
      <c r="D18" s="43">
        <v>0.31076999999999999</v>
      </c>
      <c r="E18" s="43">
        <v>0.18110999999999999</v>
      </c>
      <c r="F18" s="43">
        <f>(1-Table17[[#This Row],[ARC 02 '[R %']]]/100)^$G$4*(1-0.033)^$G$5*Mirrors!C72^$G$6</f>
        <v>0.90989806231290615</v>
      </c>
      <c r="G18" s="43">
        <v>0.81571540603272596</v>
      </c>
      <c r="H18" s="86">
        <v>0.57679999999999998</v>
      </c>
      <c r="I18" s="81">
        <f t="shared" si="1"/>
        <v>0.71887692307692308</v>
      </c>
    </row>
    <row r="19" spans="1:9" x14ac:dyDescent="0.3">
      <c r="A19" s="19">
        <v>1060</v>
      </c>
      <c r="B19">
        <v>1.1262000000019601</v>
      </c>
      <c r="C19" s="43">
        <f t="shared" si="0"/>
        <v>0.97993248749671991</v>
      </c>
      <c r="D19" s="43">
        <v>0.32394000000000001</v>
      </c>
      <c r="E19" s="43">
        <v>0.19424</v>
      </c>
      <c r="F19" s="43">
        <f>(1-Table17[[#This Row],[ARC 02 '[R %']]]/100)^$G$4*(1-0.033)^$G$5*Mirrors!C73^$G$6</f>
        <v>0.90857992541103516</v>
      </c>
      <c r="G19" s="43">
        <v>0.81580884227123796</v>
      </c>
      <c r="H19" s="86">
        <v>0.57720000000000005</v>
      </c>
      <c r="I19" s="81">
        <f t="shared" si="1"/>
        <v>0.71943076923076921</v>
      </c>
    </row>
    <row r="20" spans="1:9" x14ac:dyDescent="0.3">
      <c r="A20" s="19">
        <v>1070</v>
      </c>
      <c r="B20">
        <v>1.12320000000357</v>
      </c>
      <c r="C20" s="43">
        <f t="shared" si="0"/>
        <v>0.97998540527978362</v>
      </c>
      <c r="D20" s="43">
        <v>0.32812000000000002</v>
      </c>
      <c r="E20" s="43">
        <v>0.20152</v>
      </c>
      <c r="F20" s="43">
        <f>(1-Table17[[#This Row],[ARC 02 '[R %']]]/100)^$G$4*(1-0.033)^$G$5*Mirrors!C74^$G$6</f>
        <v>0.90744025470299894</v>
      </c>
      <c r="G20" s="43">
        <v>0.81564616976134097</v>
      </c>
      <c r="H20" s="86">
        <v>0.57740000000000002</v>
      </c>
      <c r="I20" s="81">
        <f t="shared" si="1"/>
        <v>0.71998461538461533</v>
      </c>
    </row>
    <row r="21" spans="1:9" x14ac:dyDescent="0.3">
      <c r="A21" s="19">
        <v>1080</v>
      </c>
      <c r="B21">
        <v>1.12040000000284</v>
      </c>
      <c r="C21" s="43">
        <f t="shared" si="0"/>
        <v>0.98003479778890334</v>
      </c>
      <c r="D21" s="43">
        <v>0.32356000000000001</v>
      </c>
      <c r="E21" s="43">
        <v>0.20455000000000001</v>
      </c>
      <c r="F21" s="43">
        <f>(1-Table17[[#This Row],[ARC 02 '[R %']]]/100)^$G$4*(1-0.033)^$G$5*Mirrors!C75^$G$6</f>
        <v>0.9068714567504087</v>
      </c>
      <c r="G21" s="43">
        <v>0.81524571526678602</v>
      </c>
      <c r="H21" s="86">
        <v>0.5776</v>
      </c>
      <c r="I21" s="81">
        <f t="shared" si="1"/>
        <v>0.72053846153846146</v>
      </c>
    </row>
    <row r="22" spans="1:9" x14ac:dyDescent="0.3">
      <c r="A22" s="19">
        <v>1090</v>
      </c>
      <c r="B22">
        <v>1.1173000000043301</v>
      </c>
      <c r="C22" s="43">
        <f t="shared" si="0"/>
        <v>0.98008948525635986</v>
      </c>
      <c r="D22" s="43">
        <v>0.31124000000000002</v>
      </c>
      <c r="E22" s="43">
        <v>0.20473</v>
      </c>
      <c r="F22" s="43">
        <f>(1-Table17[[#This Row],[ARC 02 '[R %']]]/100)^$G$4*(1-0.033)^$G$5*Mirrors!C76^$G$6</f>
        <v>0.90703796948608162</v>
      </c>
      <c r="G22" s="43">
        <v>0.81462580555132202</v>
      </c>
      <c r="H22" s="86">
        <v>0.57769999999999999</v>
      </c>
      <c r="I22" s="81">
        <f t="shared" si="1"/>
        <v>0.7210923076923077</v>
      </c>
    </row>
    <row r="23" spans="1:9" x14ac:dyDescent="0.3">
      <c r="A23" s="19">
        <v>1100</v>
      </c>
      <c r="B23">
        <v>1.11330000000241</v>
      </c>
      <c r="C23" s="43">
        <f t="shared" si="0"/>
        <v>0.98016005423978514</v>
      </c>
      <c r="D23" s="43">
        <v>0.29315000000000002</v>
      </c>
      <c r="E23" s="43">
        <v>0.20296</v>
      </c>
      <c r="F23" s="43">
        <f>(1-Table17[[#This Row],[ARC 02 '[R %']]]/100)^$G$4*(1-0.033)^$G$5*Mirrors!C77^$G$6</f>
        <v>0.90671773357327601</v>
      </c>
      <c r="G23" s="43">
        <v>0.813804767378697</v>
      </c>
      <c r="H23" s="86">
        <v>0.57779999999999998</v>
      </c>
      <c r="I23" s="81">
        <f t="shared" si="1"/>
        <v>0.72164615384615383</v>
      </c>
    </row>
    <row r="24" spans="1:9" x14ac:dyDescent="0.3">
      <c r="A24" s="19">
        <v>1110</v>
      </c>
      <c r="B24">
        <v>1.1078000000014301</v>
      </c>
      <c r="C24" s="43">
        <f t="shared" si="0"/>
        <v>0.98025709488860502</v>
      </c>
      <c r="D24" s="43">
        <v>0.27107999999999999</v>
      </c>
      <c r="E24" s="43">
        <v>0.19947000000000001</v>
      </c>
      <c r="F24" s="43">
        <f>(1-Table17[[#This Row],[ARC 02 '[R %']]]/100)^$G$4*(1-0.033)^$G$5*Mirrors!C78^$G$6</f>
        <v>0.90720695538991314</v>
      </c>
      <c r="G24" s="43">
        <v>0.81280092751266098</v>
      </c>
      <c r="H24" s="86">
        <v>0.57769999999999999</v>
      </c>
      <c r="I24">
        <v>0.72219999999999995</v>
      </c>
    </row>
    <row r="25" spans="1:9" x14ac:dyDescent="0.3">
      <c r="A25" s="19">
        <v>1120</v>
      </c>
      <c r="B25">
        <v>1.0990000000000399</v>
      </c>
      <c r="C25" s="43">
        <f t="shared" si="0"/>
        <v>0.98041237991070895</v>
      </c>
      <c r="D25" s="43">
        <v>0.24656</v>
      </c>
      <c r="E25" s="43">
        <v>0.19413</v>
      </c>
      <c r="F25" s="43">
        <f>(1-Table17[[#This Row],[ARC 02 '[R %']]]/100)^$G$4*(1-0.033)^$G$5*Mirrors!C79^$G$6</f>
        <v>0.90763873932219119</v>
      </c>
      <c r="G25" s="43">
        <v>0.81163261271696296</v>
      </c>
      <c r="H25" s="86">
        <v>0.5776</v>
      </c>
      <c r="I25" s="81">
        <f>($I$63-$I$24)/($A$63-$A$24)*(A25-$A$24)+$I$24</f>
        <v>0.72111794871794865</v>
      </c>
    </row>
    <row r="26" spans="1:9" x14ac:dyDescent="0.3">
      <c r="A26" s="19">
        <v>1130</v>
      </c>
      <c r="B26">
        <v>1.08339999999791</v>
      </c>
      <c r="C26" s="43">
        <f t="shared" si="0"/>
        <v>0.98068771836273494</v>
      </c>
      <c r="D26" s="43">
        <v>0.22076000000000001</v>
      </c>
      <c r="E26" s="43">
        <v>0.18690999999999999</v>
      </c>
      <c r="F26" s="43">
        <f>(1-Table17[[#This Row],[ARC 02 '[R %']]]/100)^$G$4*(1-0.033)^$G$5*Mirrors!C80^$G$6</f>
        <v>0.90869158396873084</v>
      </c>
      <c r="G26" s="43">
        <v>0.81031814975535399</v>
      </c>
      <c r="H26" s="86">
        <v>0.57740000000000002</v>
      </c>
      <c r="I26" s="81">
        <f t="shared" ref="I26:I62" si="2">($I$63-$I$24)/($A$63-$A$24)*(A26-$A$24)+$I$24</f>
        <v>0.72003589743589735</v>
      </c>
    </row>
    <row r="27" spans="1:9" x14ac:dyDescent="0.3">
      <c r="A27" s="19">
        <v>1140</v>
      </c>
      <c r="B27">
        <v>1.0543999999962199</v>
      </c>
      <c r="C27" s="43">
        <f t="shared" si="0"/>
        <v>0.98119977098585764</v>
      </c>
      <c r="D27" s="43">
        <v>0.19455</v>
      </c>
      <c r="E27" s="43">
        <v>0.17791999999999999</v>
      </c>
      <c r="F27" s="43">
        <f>(1-Table17[[#This Row],[ARC 02 '[R %']]]/100)^$G$4*(1-0.033)^$G$5*Mirrors!C81^$G$6</f>
        <v>0.91022996961974911</v>
      </c>
      <c r="G27" s="43">
        <v>0.80887586539157996</v>
      </c>
      <c r="H27" s="86">
        <v>0.57720000000000005</v>
      </c>
      <c r="I27" s="81">
        <f t="shared" si="2"/>
        <v>0.71895384615384617</v>
      </c>
    </row>
    <row r="28" spans="1:9" x14ac:dyDescent="0.3">
      <c r="A28" s="19">
        <v>1150</v>
      </c>
      <c r="B28">
        <v>1.0072999999966601</v>
      </c>
      <c r="C28" s="43">
        <f t="shared" si="0"/>
        <v>0.98203198487731302</v>
      </c>
      <c r="D28" s="43">
        <v>0.16864000000000001</v>
      </c>
      <c r="E28" s="43">
        <v>0.16789999999999999</v>
      </c>
      <c r="F28" s="43">
        <f>(1-Table17[[#This Row],[ARC 02 '[R %']]]/100)^$G$4*(1-0.033)^$G$5*Mirrors!C82^$G$6</f>
        <v>0.91164617094559575</v>
      </c>
      <c r="G28" s="43">
        <v>0.80732408638939301</v>
      </c>
      <c r="H28" s="86">
        <v>0.57689999999999997</v>
      </c>
      <c r="I28" s="81">
        <f t="shared" si="2"/>
        <v>0.71787179487179487</v>
      </c>
    </row>
    <row r="29" spans="1:9" x14ac:dyDescent="0.3">
      <c r="A29" s="19">
        <v>1160</v>
      </c>
      <c r="B29">
        <v>0.97739999999740501</v>
      </c>
      <c r="C29" s="43">
        <f t="shared" si="0"/>
        <v>0.98256065674439907</v>
      </c>
      <c r="D29" s="43">
        <v>0.14374999999999999</v>
      </c>
      <c r="E29" s="43">
        <v>0.15781999999999999</v>
      </c>
      <c r="F29" s="43">
        <f>(1-Table17[[#This Row],[ARC 02 '[R %']]]/100)^$G$4*(1-0.033)^$G$5*Mirrors!C83^$G$6</f>
        <v>0.91239498073131264</v>
      </c>
      <c r="G29" s="43">
        <v>0.80568113951254094</v>
      </c>
      <c r="H29" s="86">
        <v>0.5766</v>
      </c>
      <c r="I29" s="81">
        <f t="shared" si="2"/>
        <v>0.71678974358974357</v>
      </c>
    </row>
    <row r="30" spans="1:9" x14ac:dyDescent="0.3">
      <c r="A30" s="19">
        <v>1170</v>
      </c>
      <c r="B30">
        <v>0.96629999999474503</v>
      </c>
      <c r="C30" s="43">
        <f t="shared" si="0"/>
        <v>0.98275699197690025</v>
      </c>
      <c r="D30" s="43">
        <v>0.12063</v>
      </c>
      <c r="E30" s="43">
        <v>0.14860999999999999</v>
      </c>
      <c r="F30" s="43">
        <f>(1-Table17[[#This Row],[ARC 02 '[R %']]]/100)^$G$4*(1-0.033)^$G$5*Mirrors!C84^$G$6</f>
        <v>0.9129618376210128</v>
      </c>
      <c r="G30" s="43">
        <v>0.803965351524774</v>
      </c>
      <c r="H30" s="86">
        <v>0.57609999999999995</v>
      </c>
      <c r="I30" s="81">
        <f t="shared" si="2"/>
        <v>0.71570769230769227</v>
      </c>
    </row>
    <row r="31" spans="1:9" x14ac:dyDescent="0.3">
      <c r="A31" s="19">
        <v>1180</v>
      </c>
      <c r="B31">
        <v>0.96229999999590499</v>
      </c>
      <c r="C31" s="43">
        <f t="shared" si="0"/>
        <v>0.98282775302766934</v>
      </c>
      <c r="D31" s="43">
        <v>0.10027</v>
      </c>
      <c r="E31" s="43">
        <v>0.14144999999999999</v>
      </c>
      <c r="F31" s="43">
        <f>(1-Table17[[#This Row],[ARC 02 '[R %']]]/100)^$G$4*(1-0.033)^$G$5*Mirrors!C85^$G$6</f>
        <v>0.91391627158504152</v>
      </c>
      <c r="G31" s="43">
        <v>0.80219504918983997</v>
      </c>
      <c r="H31" s="86">
        <v>0.57569999999999999</v>
      </c>
      <c r="I31" s="81">
        <f t="shared" si="2"/>
        <v>0.71462564102564097</v>
      </c>
    </row>
    <row r="32" spans="1:9" x14ac:dyDescent="0.3">
      <c r="A32" s="19">
        <v>1190</v>
      </c>
      <c r="B32">
        <v>0.96239999999735704</v>
      </c>
      <c r="C32" s="43">
        <f t="shared" si="0"/>
        <v>0.98282598393928033</v>
      </c>
      <c r="D32" s="43">
        <v>8.3760000000000001E-2</v>
      </c>
      <c r="E32" s="43">
        <v>0.13763</v>
      </c>
      <c r="F32" s="43">
        <f>(1-Table17[[#This Row],[ARC 02 '[R %']]]/100)^$G$4*(1-0.033)^$G$5*Mirrors!C86^$G$6</f>
        <v>0.91470900763403862</v>
      </c>
      <c r="G32" s="43">
        <v>0.80038855927149</v>
      </c>
      <c r="H32" s="86">
        <v>0.57509999999999994</v>
      </c>
      <c r="I32" s="81">
        <f t="shared" si="2"/>
        <v>0.71354358974358967</v>
      </c>
    </row>
    <row r="33" spans="1:9" x14ac:dyDescent="0.3">
      <c r="A33" s="19">
        <v>1200</v>
      </c>
      <c r="B33">
        <v>0.96559999999859303</v>
      </c>
      <c r="C33" s="43">
        <f t="shared" si="0"/>
        <v>0.98276937479294268</v>
      </c>
      <c r="D33" s="43">
        <v>7.2090000000000001E-2</v>
      </c>
      <c r="E33" s="43">
        <v>0.13777</v>
      </c>
      <c r="F33" s="43">
        <f>(1-Table17[[#This Row],[ARC 02 '[R %']]]/100)^$G$4*(1-0.033)^$G$5*Mirrors!C87^$G$6</f>
        <v>0.9154443173117951</v>
      </c>
      <c r="G33" s="43">
        <v>0.79856420853347199</v>
      </c>
      <c r="H33" s="86">
        <v>0.5746</v>
      </c>
      <c r="I33" s="81">
        <f t="shared" si="2"/>
        <v>0.71246153846153848</v>
      </c>
    </row>
    <row r="34" spans="1:9" x14ac:dyDescent="0.3">
      <c r="A34" s="19">
        <v>1210</v>
      </c>
      <c r="B34">
        <v>0.97149999999839898</v>
      </c>
      <c r="C34" s="43">
        <f t="shared" si="0"/>
        <v>0.98266501022719954</v>
      </c>
      <c r="D34" s="43">
        <v>6.6019999999999995E-2</v>
      </c>
      <c r="E34" s="43">
        <v>0.14174999999999999</v>
      </c>
      <c r="F34" s="43">
        <f>(1-Table17[[#This Row],[ARC 02 '[R %']]]/100)^$G$4*(1-0.033)^$G$5*Mirrors!C88^$G$6</f>
        <v>0.91358589599228679</v>
      </c>
      <c r="G34" s="43">
        <v>0.79674032373953496</v>
      </c>
      <c r="H34" s="86">
        <v>0.57389999999999997</v>
      </c>
      <c r="I34" s="81">
        <f t="shared" si="2"/>
        <v>0.71137948717948718</v>
      </c>
    </row>
    <row r="35" spans="1:9" x14ac:dyDescent="0.3">
      <c r="A35" s="19">
        <v>1220</v>
      </c>
      <c r="B35">
        <v>0.980200000001345</v>
      </c>
      <c r="C35" s="43">
        <f t="shared" si="0"/>
        <v>0.98251113693513914</v>
      </c>
      <c r="D35" s="43">
        <v>6.5909999999999996E-2</v>
      </c>
      <c r="E35" s="43">
        <v>0.14884</v>
      </c>
      <c r="F35" s="43">
        <f>(1-Table17[[#This Row],[ARC 02 '[R %']]]/100)^$G$4*(1-0.033)^$G$5*Mirrors!C89^$G$6</f>
        <v>0.91258800498988868</v>
      </c>
      <c r="G35" s="43">
        <v>0.79493523165343005</v>
      </c>
      <c r="H35" s="86">
        <v>0.57320000000000004</v>
      </c>
      <c r="I35" s="81">
        <f t="shared" si="2"/>
        <v>0.71029743589743588</v>
      </c>
    </row>
    <row r="36" spans="1:9" x14ac:dyDescent="0.3">
      <c r="A36" s="19">
        <v>1230</v>
      </c>
      <c r="B36">
        <v>0.99240000000164696</v>
      </c>
      <c r="C36" s="43">
        <f t="shared" si="0"/>
        <v>0.98229540117811598</v>
      </c>
      <c r="D36" s="43">
        <v>7.0949999999999999E-2</v>
      </c>
      <c r="E36" s="43">
        <v>0.15823000000000001</v>
      </c>
      <c r="F36" s="43">
        <f>(1-Table17[[#This Row],[ARC 02 '[R %']]]/100)^$G$4*(1-0.033)^$G$5*Mirrors!C90^$G$6</f>
        <v>0.91118736009928991</v>
      </c>
      <c r="G36" s="43">
        <v>0.79316725903890395</v>
      </c>
      <c r="H36" s="86">
        <v>0.57250000000000001</v>
      </c>
      <c r="I36" s="81">
        <f t="shared" si="2"/>
        <v>0.70921538461538458</v>
      </c>
    </row>
    <row r="37" spans="1:9" x14ac:dyDescent="0.3">
      <c r="A37" s="19">
        <v>1240</v>
      </c>
      <c r="B37">
        <v>1.0097000000029299</v>
      </c>
      <c r="C37" s="43">
        <f t="shared" si="0"/>
        <v>0.98198956201179599</v>
      </c>
      <c r="D37" s="43">
        <v>8.0259999999999998E-2</v>
      </c>
      <c r="E37" s="43">
        <v>0.16943</v>
      </c>
      <c r="F37" s="43">
        <f>(1-Table17[[#This Row],[ARC 02 '[R %']]]/100)^$G$4*(1-0.033)^$G$5*Mirrors!C91^$G$6</f>
        <v>0.91075808144495674</v>
      </c>
      <c r="G37" s="43">
        <v>0.791454732659708</v>
      </c>
      <c r="H37" s="86">
        <v>0.57179999999999997</v>
      </c>
      <c r="I37" s="81">
        <f t="shared" si="2"/>
        <v>0.70813333333333328</v>
      </c>
    </row>
    <row r="38" spans="1:9" x14ac:dyDescent="0.3">
      <c r="A38" s="19">
        <v>1250</v>
      </c>
      <c r="B38">
        <v>1.0365000000039799</v>
      </c>
      <c r="C38" s="43">
        <f t="shared" si="0"/>
        <v>0.98151596448796996</v>
      </c>
      <c r="D38" s="43">
        <v>9.3380000000000005E-2</v>
      </c>
      <c r="E38" s="43">
        <v>0.18209</v>
      </c>
      <c r="F38" s="43">
        <f>(1-Table17[[#This Row],[ARC 02 '[R %']]]/100)^$G$4*(1-0.033)^$G$5*Mirrors!C92^$G$6</f>
        <v>0.90946385055444123</v>
      </c>
      <c r="G38" s="43">
        <v>0.78981597927959102</v>
      </c>
      <c r="H38" s="86">
        <v>0.57099999999999995</v>
      </c>
      <c r="I38" s="81">
        <f t="shared" si="2"/>
        <v>0.70705128205128209</v>
      </c>
    </row>
    <row r="39" spans="1:9" x14ac:dyDescent="0.3">
      <c r="A39" s="19">
        <v>1260</v>
      </c>
      <c r="B39">
        <v>1.08670000000337</v>
      </c>
      <c r="C39" s="43">
        <f t="shared" si="0"/>
        <v>0.9806294672422432</v>
      </c>
      <c r="D39" s="43">
        <v>0.11031000000000001</v>
      </c>
      <c r="E39" s="43">
        <v>0.19594</v>
      </c>
      <c r="F39" s="43">
        <f>(1-Table17[[#This Row],[ARC 02 '[R %']]]/100)^$G$4*(1-0.033)^$G$5*Mirrors!C93^$G$6</f>
        <v>0.90835914152473296</v>
      </c>
      <c r="G39" s="43">
        <v>0.78826650427827305</v>
      </c>
      <c r="H39" s="86">
        <v>0.57010000000000005</v>
      </c>
      <c r="I39" s="81">
        <f t="shared" si="2"/>
        <v>0.70596923076923079</v>
      </c>
    </row>
    <row r="40" spans="1:9" x14ac:dyDescent="0.3">
      <c r="A40" s="19">
        <v>1270</v>
      </c>
      <c r="B40">
        <v>1.3767000000023699</v>
      </c>
      <c r="C40" s="43">
        <f t="shared" si="0"/>
        <v>0.9755239184986414</v>
      </c>
      <c r="D40" s="43">
        <v>0.13202</v>
      </c>
      <c r="E40" s="43">
        <v>0.21077000000000001</v>
      </c>
      <c r="F40" s="43">
        <f>(1-Table17[[#This Row],[ARC 02 '[R %']]]/100)^$G$4*(1-0.033)^$G$5*Mirrors!C94^$G$6</f>
        <v>0.90625936905287263</v>
      </c>
      <c r="G40" s="43">
        <v>0.78681052749936298</v>
      </c>
      <c r="H40" s="86">
        <v>0.56920000000000004</v>
      </c>
      <c r="I40" s="81">
        <f t="shared" si="2"/>
        <v>0.70488717948717949</v>
      </c>
    </row>
    <row r="41" spans="1:9" x14ac:dyDescent="0.3">
      <c r="A41" s="19">
        <v>1280</v>
      </c>
      <c r="B41">
        <v>1.4034000000023901</v>
      </c>
      <c r="C41" s="43">
        <f t="shared" si="0"/>
        <v>0.97505519434684629</v>
      </c>
      <c r="D41" s="43">
        <v>0.15789</v>
      </c>
      <c r="E41" s="43">
        <v>0.22638</v>
      </c>
      <c r="F41" s="43">
        <f>(1-Table17[[#This Row],[ARC 02 '[R %']]]/100)^$G$4*(1-0.033)^$G$5*Mirrors!C95^$G$6</f>
        <v>0.9048944404089998</v>
      </c>
      <c r="G41" s="43">
        <v>0.78544944740244105</v>
      </c>
      <c r="H41" s="86">
        <v>0.56830000000000003</v>
      </c>
      <c r="I41" s="81">
        <f t="shared" si="2"/>
        <v>0.70380512820512819</v>
      </c>
    </row>
    <row r="42" spans="1:9" x14ac:dyDescent="0.3">
      <c r="A42" s="19">
        <v>1290</v>
      </c>
      <c r="B42">
        <v>1.3615000000025801</v>
      </c>
      <c r="C42" s="43">
        <f t="shared" si="0"/>
        <v>0.97579085835844659</v>
      </c>
      <c r="D42" s="43">
        <v>0.18514</v>
      </c>
      <c r="E42" s="43">
        <v>0.24254999999999999</v>
      </c>
      <c r="F42" s="43">
        <f>(1-Table17[[#This Row],[ARC 02 '[R %']]]/100)^$G$4*(1-0.033)^$G$5*Mirrors!C96^$G$6</f>
        <v>0.90270339172432945</v>
      </c>
      <c r="G42" s="43">
        <v>0.78418466244708795</v>
      </c>
      <c r="H42" s="86">
        <v>0.56740000000000002</v>
      </c>
      <c r="I42" s="81">
        <f t="shared" si="2"/>
        <v>0.70272307692307689</v>
      </c>
    </row>
    <row r="43" spans="1:9" x14ac:dyDescent="0.3">
      <c r="A43" s="19">
        <v>1300</v>
      </c>
      <c r="B43">
        <v>1.2951000000016999</v>
      </c>
      <c r="C43" s="43">
        <f t="shared" ref="C43:C74" si="3">EXP(-$C$6*B43*$C$4/1000/10)</f>
        <v>0.97695782083022775</v>
      </c>
      <c r="D43" s="43">
        <v>0.21248</v>
      </c>
      <c r="E43" s="43">
        <v>0.25913000000000003</v>
      </c>
      <c r="F43" s="43">
        <f>(1-Table17[[#This Row],[ARC 02 '[R %']]]/100)^$G$4*(1-0.033)^$G$5*Mirrors!C97^$G$6</f>
        <v>0.90037081732221291</v>
      </c>
      <c r="G43" s="43">
        <v>0.78301757109288295</v>
      </c>
      <c r="H43" s="86">
        <v>0.56640000000000001</v>
      </c>
      <c r="I43" s="81">
        <f t="shared" si="2"/>
        <v>0.7016410256410256</v>
      </c>
    </row>
    <row r="44" spans="1:9" x14ac:dyDescent="0.3">
      <c r="A44" s="19">
        <v>1310</v>
      </c>
      <c r="B44">
        <v>1.1905000000028201</v>
      </c>
      <c r="C44" s="43">
        <f t="shared" si="3"/>
        <v>0.9787989697289442</v>
      </c>
      <c r="D44" s="43">
        <v>0.23960000000000001</v>
      </c>
      <c r="E44" s="43">
        <v>0.27603</v>
      </c>
      <c r="F44" s="43">
        <f>(1-Table17[[#This Row],[ARC 02 '[R %']]]/100)^$G$4*(1-0.033)^$G$5*Mirrors!C98^$G$6</f>
        <v>0.89897447395326924</v>
      </c>
      <c r="G44" s="43">
        <v>0.78194957179940705</v>
      </c>
      <c r="H44" s="86">
        <v>0.56540000000000001</v>
      </c>
      <c r="I44" s="81">
        <f t="shared" si="2"/>
        <v>0.70055897435897441</v>
      </c>
    </row>
    <row r="45" spans="1:9" x14ac:dyDescent="0.3">
      <c r="A45" s="19">
        <v>1320</v>
      </c>
      <c r="B45">
        <v>1.0630000000000599</v>
      </c>
      <c r="C45" s="43">
        <f t="shared" si="3"/>
        <v>0.98104789301689932</v>
      </c>
      <c r="D45" s="43">
        <v>0.26650000000000001</v>
      </c>
      <c r="E45" s="43">
        <v>0.29311999999999999</v>
      </c>
      <c r="F45" s="43">
        <f>(1-Table17[[#This Row],[ARC 02 '[R %']]]/100)^$G$4*(1-0.033)^$G$5*Mirrors!C99^$G$6</f>
        <v>0.89645355146013206</v>
      </c>
      <c r="G45" s="43">
        <v>0.78098206302623896</v>
      </c>
      <c r="H45" s="86">
        <v>0.56440000000000001</v>
      </c>
      <c r="I45" s="81">
        <f t="shared" si="2"/>
        <v>0.69947692307692311</v>
      </c>
    </row>
    <row r="46" spans="1:9" x14ac:dyDescent="0.3">
      <c r="A46" s="19">
        <v>1330</v>
      </c>
      <c r="B46">
        <v>1.0562999999993401</v>
      </c>
      <c r="C46" s="43">
        <f t="shared" si="3"/>
        <v>0.98116621452745345</v>
      </c>
      <c r="D46" s="43">
        <v>0.29321000000000003</v>
      </c>
      <c r="E46" s="43">
        <v>0.31022</v>
      </c>
      <c r="F46" s="43">
        <f>(1-Table17[[#This Row],[ARC 02 '[R %']]]/100)^$G$4*(1-0.033)^$G$5*Mirrors!C100^$G$6</f>
        <v>0.89452292063933148</v>
      </c>
      <c r="G46" s="43">
        <v>0.78011644323296103</v>
      </c>
      <c r="H46" s="86">
        <v>0.56330000000000002</v>
      </c>
      <c r="I46" s="81">
        <f t="shared" si="2"/>
        <v>0.69839487179487181</v>
      </c>
    </row>
    <row r="47" spans="1:9" x14ac:dyDescent="0.3">
      <c r="A47" s="19">
        <v>1340</v>
      </c>
      <c r="B47">
        <v>1.1147999999998801</v>
      </c>
      <c r="C47" s="43">
        <f t="shared" si="3"/>
        <v>0.98013359027563041</v>
      </c>
      <c r="D47" s="43">
        <v>0.31974000000000002</v>
      </c>
      <c r="E47" s="43">
        <v>0.32651999999999998</v>
      </c>
      <c r="F47" s="43">
        <f>(1-Table17[[#This Row],[ARC 02 '[R %']]]/100)^$G$4*(1-0.033)^$G$5*Mirrors!C101^$G$6</f>
        <v>0.89206757682884186</v>
      </c>
      <c r="G47" s="43">
        <v>0.77935411087915096</v>
      </c>
      <c r="H47" s="86">
        <v>0.56220000000000003</v>
      </c>
      <c r="I47" s="81">
        <f t="shared" si="2"/>
        <v>0.69731282051282051</v>
      </c>
    </row>
    <row r="48" spans="1:9" x14ac:dyDescent="0.3">
      <c r="A48" s="19">
        <v>1350</v>
      </c>
      <c r="B48">
        <v>1.21019999999849</v>
      </c>
      <c r="C48" s="43">
        <f t="shared" si="3"/>
        <v>0.97845194914474043</v>
      </c>
      <c r="D48" s="43">
        <v>0.34609000000000001</v>
      </c>
      <c r="E48" s="43">
        <v>0.34079999999999999</v>
      </c>
      <c r="F48" s="43">
        <f>(1-Table17[[#This Row],[ARC 02 '[R %']]]/100)^$G$4*(1-0.033)^$G$5*Mirrors!C102^$G$6</f>
        <v>0.89000227917018471</v>
      </c>
      <c r="G48" s="43">
        <v>0.778696464424391</v>
      </c>
      <c r="H48" s="86">
        <v>0.56110000000000004</v>
      </c>
      <c r="I48" s="81">
        <f t="shared" si="2"/>
        <v>0.69623076923076921</v>
      </c>
    </row>
    <row r="49" spans="1:10" x14ac:dyDescent="0.3">
      <c r="A49" s="19">
        <v>1360</v>
      </c>
      <c r="B49">
        <v>1.3400999999974399</v>
      </c>
      <c r="C49" s="43">
        <f t="shared" si="3"/>
        <v>0.97616680539992817</v>
      </c>
      <c r="D49" s="43">
        <v>0.37223000000000001</v>
      </c>
      <c r="E49" s="43">
        <v>0.35235</v>
      </c>
      <c r="F49" s="43">
        <f>(1-Table17[[#This Row],[ARC 02 '[R %']]]/100)^$G$4*(1-0.033)^$G$5*Mirrors!C103^$G$6</f>
        <v>0.88932088953860411</v>
      </c>
      <c r="G49" s="43">
        <v>0.77814490232825995</v>
      </c>
      <c r="H49" s="86">
        <v>0.56000000000000005</v>
      </c>
      <c r="I49" s="81">
        <f t="shared" si="2"/>
        <v>0.69514871794871791</v>
      </c>
    </row>
    <row r="50" spans="1:10" x14ac:dyDescent="0.3">
      <c r="A50" s="19">
        <v>1370</v>
      </c>
      <c r="B50">
        <v>1.51139999999737</v>
      </c>
      <c r="C50" s="43">
        <f t="shared" si="3"/>
        <v>0.97316152828890079</v>
      </c>
      <c r="D50" s="43">
        <v>0.39813999999999999</v>
      </c>
      <c r="E50" s="43">
        <v>0.36126999999999998</v>
      </c>
      <c r="F50" s="43">
        <f>(1-Table17[[#This Row],[ARC 02 '[R %']]]/100)^$G$4*(1-0.033)^$G$5*Mirrors!C104^$G$6</f>
        <v>0.88972286352627217</v>
      </c>
      <c r="G50" s="43">
        <v>0.77770082305033805</v>
      </c>
      <c r="H50" s="86">
        <v>0.55889999999999995</v>
      </c>
      <c r="I50" s="81">
        <f t="shared" si="2"/>
        <v>0.69406666666666672</v>
      </c>
    </row>
    <row r="51" spans="1:10" x14ac:dyDescent="0.3">
      <c r="A51" s="19">
        <v>1380</v>
      </c>
      <c r="B51">
        <v>1.7600999999979701</v>
      </c>
      <c r="C51" s="43">
        <f t="shared" si="3"/>
        <v>0.96881480991009772</v>
      </c>
      <c r="D51" s="43">
        <v>0.42373</v>
      </c>
      <c r="E51" s="43">
        <v>0.36803999999999998</v>
      </c>
      <c r="F51" s="43">
        <f>(1-Table17[[#This Row],[ARC 02 '[R %']]]/100)^$G$4*(1-0.033)^$G$5*Mirrors!C105^$G$6</f>
        <v>0.88846829152469964</v>
      </c>
      <c r="G51" s="43">
        <v>0.77736562505020601</v>
      </c>
      <c r="H51" s="86">
        <v>0.55779999999999996</v>
      </c>
      <c r="I51" s="81">
        <f t="shared" si="2"/>
        <v>0.69298461538461542</v>
      </c>
    </row>
    <row r="52" spans="1:10" x14ac:dyDescent="0.3">
      <c r="A52" s="19">
        <v>1390</v>
      </c>
      <c r="B52">
        <v>2.1798000000011899</v>
      </c>
      <c r="C52" s="43">
        <f t="shared" si="3"/>
        <v>0.96152337815028632</v>
      </c>
      <c r="D52" s="43">
        <v>0.44890000000000002</v>
      </c>
      <c r="E52" s="43">
        <v>0.37295</v>
      </c>
      <c r="F52" s="43">
        <f>(1-Table17[[#This Row],[ARC 02 '[R %']]]/100)^$G$4*(1-0.033)^$G$5*Mirrors!C106^$G$6</f>
        <v>0.88809768600136763</v>
      </c>
      <c r="G52" s="43">
        <v>0.77714070678744296</v>
      </c>
      <c r="H52" s="86">
        <v>0.55659999999999998</v>
      </c>
      <c r="I52" s="81">
        <f t="shared" si="2"/>
        <v>0.69190256410256412</v>
      </c>
    </row>
    <row r="53" spans="1:10" x14ac:dyDescent="0.3">
      <c r="A53" s="19">
        <v>1400</v>
      </c>
      <c r="B53">
        <v>3.24100000000064</v>
      </c>
      <c r="C53" s="43">
        <f t="shared" si="3"/>
        <v>0.94333104765165376</v>
      </c>
      <c r="D53" s="43">
        <v>0.47337000000000001</v>
      </c>
      <c r="E53" s="43">
        <v>0.37606000000000001</v>
      </c>
      <c r="F53" s="43">
        <f>(1-Table17[[#This Row],[ARC 02 '[R %']]]/100)^$G$4*(1-0.033)^$G$5*Mirrors!C107^$G$6</f>
        <v>0.88779630020908518</v>
      </c>
      <c r="G53" s="43">
        <v>0.77702746672163003</v>
      </c>
      <c r="H53" s="86">
        <v>0.55549999999999999</v>
      </c>
      <c r="I53" s="81">
        <f t="shared" si="2"/>
        <v>0.69082051282051282</v>
      </c>
    </row>
    <row r="54" spans="1:10" x14ac:dyDescent="0.3">
      <c r="A54" s="19">
        <v>1410</v>
      </c>
      <c r="B54">
        <v>8.2890000000012698</v>
      </c>
      <c r="C54" s="43">
        <f t="shared" si="3"/>
        <v>0.86139509551427862</v>
      </c>
      <c r="D54" s="43">
        <v>0.49640000000000001</v>
      </c>
      <c r="E54" s="43">
        <v>0.37730000000000002</v>
      </c>
      <c r="F54" s="43">
        <f>(1-Table17[[#This Row],[ARC 02 '[R %']]]/100)^$G$4*(1-0.033)^$G$5*Mirrors!C108^$G$6</f>
        <v>0.88814956053845606</v>
      </c>
      <c r="G54" s="43">
        <v>0.77702730331234804</v>
      </c>
      <c r="H54" s="86">
        <v>0.55430000000000001</v>
      </c>
      <c r="I54" s="81">
        <f t="shared" si="2"/>
        <v>0.68973846153846152</v>
      </c>
    </row>
    <row r="55" spans="1:10" x14ac:dyDescent="0.3">
      <c r="A55" s="19">
        <v>1420</v>
      </c>
      <c r="B55">
        <v>9.5860000000015795</v>
      </c>
      <c r="C55" s="43">
        <f t="shared" si="3"/>
        <v>0.84151789498334606</v>
      </c>
      <c r="D55" s="43">
        <v>0.51549999999999996</v>
      </c>
      <c r="E55" s="43">
        <v>0.37652000000000002</v>
      </c>
      <c r="F55" s="43">
        <f>(1-Table17[[#This Row],[ARC 02 '[R %']]]/100)^$G$4*(1-0.033)^$G$5*Mirrors!C109^$G$6</f>
        <v>0.88795674898363885</v>
      </c>
      <c r="G55" s="43">
        <v>0.777141615019175</v>
      </c>
      <c r="H55" s="86">
        <v>0.55320000000000003</v>
      </c>
      <c r="I55" s="81">
        <f t="shared" si="2"/>
        <v>0.68865641025641033</v>
      </c>
    </row>
    <row r="56" spans="1:10" x14ac:dyDescent="0.3">
      <c r="A56" s="19">
        <v>1430</v>
      </c>
      <c r="B56">
        <v>7.4600000000033004</v>
      </c>
      <c r="C56" s="43">
        <f t="shared" si="3"/>
        <v>0.8743452136659241</v>
      </c>
      <c r="D56" s="43">
        <v>0.52103999999999995</v>
      </c>
      <c r="E56" s="43">
        <v>0.37347999999999998</v>
      </c>
      <c r="F56" s="43">
        <f>(1-Table17[[#This Row],[ARC 02 '[R %']]]/100)^$G$4*(1-0.033)^$G$5*Mirrors!C110^$G$6</f>
        <v>0.88778341365754987</v>
      </c>
      <c r="G56" s="43">
        <v>0.77737180030169295</v>
      </c>
      <c r="H56" s="86">
        <v>0.55200000000000005</v>
      </c>
      <c r="I56" s="81">
        <f t="shared" si="2"/>
        <v>0.68757435897435903</v>
      </c>
    </row>
    <row r="57" spans="1:10" x14ac:dyDescent="0.3">
      <c r="A57" s="19">
        <v>1440</v>
      </c>
      <c r="B57">
        <v>4.4820000000000704</v>
      </c>
      <c r="C57" s="43">
        <f t="shared" si="3"/>
        <v>0.9224925306099655</v>
      </c>
      <c r="D57" s="43">
        <v>0.51371999999999995</v>
      </c>
      <c r="E57" s="43">
        <v>0.36781000000000003</v>
      </c>
      <c r="F57" s="43">
        <f>(1-Table17[[#This Row],[ARC 02 '[R %']]]/100)^$G$4*(1-0.033)^$G$5*Mirrors!C111^$G$6</f>
        <v>0.88870401772934726</v>
      </c>
      <c r="G57" s="43">
        <v>0.77771925761948102</v>
      </c>
      <c r="H57" s="86">
        <v>0.55079999999999996</v>
      </c>
      <c r="I57" s="81">
        <f t="shared" si="2"/>
        <v>0.68649230769230773</v>
      </c>
    </row>
    <row r="58" spans="1:10" x14ac:dyDescent="0.3">
      <c r="A58" s="19">
        <v>1450</v>
      </c>
      <c r="B58">
        <v>2.7010000000021401</v>
      </c>
      <c r="C58" s="43">
        <f t="shared" si="3"/>
        <v>0.95254493237189963</v>
      </c>
      <c r="D58" s="43">
        <v>0.50731999999999999</v>
      </c>
      <c r="E58" s="43">
        <v>0.35904999999999998</v>
      </c>
      <c r="F58" s="43">
        <f>(1-Table17[[#This Row],[ARC 02 '[R %']]]/100)^$G$4*(1-0.033)^$G$5*Mirrors!C112^$G$6</f>
        <v>0.89002519122940815</v>
      </c>
      <c r="G58" s="43">
        <v>0.77818538543212001</v>
      </c>
      <c r="H58" s="86">
        <v>0.54969999999999997</v>
      </c>
      <c r="I58" s="81">
        <f t="shared" si="2"/>
        <v>0.68541025641025644</v>
      </c>
    </row>
    <row r="59" spans="1:10" x14ac:dyDescent="0.3">
      <c r="A59" s="19">
        <v>1460</v>
      </c>
      <c r="B59">
        <v>1.90240000000006</v>
      </c>
      <c r="C59" s="43">
        <f t="shared" si="3"/>
        <v>0.9663364630297957</v>
      </c>
      <c r="D59" s="43">
        <v>0.49997999999999998</v>
      </c>
      <c r="E59" s="43">
        <v>0.34727000000000002</v>
      </c>
      <c r="F59" s="43">
        <f>(1-Table17[[#This Row],[ARC 02 '[R %']]]/100)^$G$4*(1-0.033)^$G$5*Mirrors!C113^$G$6</f>
        <v>0.89094862926846274</v>
      </c>
      <c r="G59" s="43">
        <v>0.77877158219918896</v>
      </c>
      <c r="H59" s="86">
        <v>0.54849999999999999</v>
      </c>
      <c r="I59" s="81">
        <f t="shared" si="2"/>
        <v>0.68432820512820514</v>
      </c>
    </row>
    <row r="60" spans="1:10" x14ac:dyDescent="0.3">
      <c r="A60" s="19">
        <v>1470</v>
      </c>
      <c r="B60">
        <v>1.5373999999971799</v>
      </c>
      <c r="C60" s="43">
        <f t="shared" si="3"/>
        <v>0.97270619524990676</v>
      </c>
      <c r="D60" s="43">
        <v>0.49082999999999999</v>
      </c>
      <c r="E60" s="43">
        <v>0.33293</v>
      </c>
      <c r="F60" s="43">
        <f>(1-Table17[[#This Row],[ARC 02 '[R %']]]/100)^$G$4*(1-0.033)^$G$5*Mirrors!C114^$G$6</f>
        <v>0.89348847971137602</v>
      </c>
      <c r="G60" s="43">
        <v>0.77947924638027</v>
      </c>
      <c r="H60" s="86">
        <v>0.5474</v>
      </c>
      <c r="I60" s="81">
        <f t="shared" si="2"/>
        <v>0.68324615384615384</v>
      </c>
    </row>
    <row r="61" spans="1:10" x14ac:dyDescent="0.3">
      <c r="A61" s="19">
        <v>1480</v>
      </c>
      <c r="B61">
        <v>1.3070999999962001</v>
      </c>
      <c r="C61" s="43">
        <f t="shared" si="3"/>
        <v>0.9767468207298563</v>
      </c>
      <c r="D61" s="43">
        <v>0.47925000000000001</v>
      </c>
      <c r="E61" s="43">
        <v>0.31655</v>
      </c>
      <c r="F61" s="43">
        <f>(1-Table17[[#This Row],[ARC 02 '[R %']]]/100)^$G$4*(1-0.033)^$G$5*Mirrors!C115^$G$6</f>
        <v>0.89511967714835339</v>
      </c>
      <c r="G61" s="43">
        <v>0.78030977643494104</v>
      </c>
      <c r="H61" s="86">
        <v>0.54620000000000002</v>
      </c>
      <c r="I61" s="81">
        <f t="shared" si="2"/>
        <v>0.68216410256410265</v>
      </c>
    </row>
    <row r="62" spans="1:10" x14ac:dyDescent="0.3">
      <c r="A62" s="19">
        <v>1490</v>
      </c>
      <c r="B62">
        <v>1.1395999999949999</v>
      </c>
      <c r="C62" s="43">
        <f t="shared" si="3"/>
        <v>0.97969615628354856</v>
      </c>
      <c r="D62" s="43">
        <v>0.46494000000000002</v>
      </c>
      <c r="E62" s="43">
        <v>0.29879</v>
      </c>
      <c r="F62" s="43">
        <f>(1-Table17[[#This Row],[ARC 02 '[R %']]]/100)^$G$4*(1-0.033)^$G$5*Mirrors!C116^$G$6</f>
        <v>0.89675485598870586</v>
      </c>
      <c r="G62" s="43">
        <v>0.781264570822783</v>
      </c>
      <c r="H62" s="86">
        <v>0.54510000000000003</v>
      </c>
      <c r="I62" s="81">
        <f t="shared" si="2"/>
        <v>0.68108205128205135</v>
      </c>
    </row>
    <row r="63" spans="1:10" x14ac:dyDescent="0.3">
      <c r="A63" s="19">
        <v>1500</v>
      </c>
      <c r="B63">
        <v>1.01809999999834</v>
      </c>
      <c r="C63" s="43">
        <f t="shared" si="3"/>
        <v>0.981841096414383</v>
      </c>
      <c r="D63" s="43">
        <v>0.44832</v>
      </c>
      <c r="E63" s="43">
        <v>0.28061000000000003</v>
      </c>
      <c r="F63" s="43">
        <f>(1-Table17[[#This Row],[ARC 02 '[R %']]]/100)^$G$4*(1-0.033)^$G$5*Mirrors!C117^$G$6</f>
        <v>0.89878552446728965</v>
      </c>
      <c r="G63" s="43">
        <v>0.78234502800337702</v>
      </c>
      <c r="H63" s="86">
        <v>0.54400000000000004</v>
      </c>
      <c r="I63">
        <v>0.68</v>
      </c>
      <c r="J63">
        <f>I63/H63</f>
        <v>1.25</v>
      </c>
    </row>
    <row r="64" spans="1:10" x14ac:dyDescent="0.3">
      <c r="A64" s="19">
        <v>1510</v>
      </c>
      <c r="B64">
        <v>0.92749999999811805</v>
      </c>
      <c r="C64" s="43">
        <f t="shared" si="3"/>
        <v>0.98344358919187669</v>
      </c>
      <c r="D64" s="43">
        <v>0.42986999999999997</v>
      </c>
      <c r="E64" s="43">
        <v>0.26344000000000001</v>
      </c>
      <c r="F64" s="43">
        <f>(1-Table17[[#This Row],[ARC 02 '[R %']]]/100)^$G$4*(1-0.033)^$G$5*Mirrors!C118^$G$6</f>
        <v>0.90047009552521051</v>
      </c>
      <c r="G64" s="43">
        <v>0.78354828511751995</v>
      </c>
      <c r="H64" s="86">
        <v>0.54290000000000005</v>
      </c>
      <c r="I64" s="81">
        <f>H64*$I$63/$H$63</f>
        <v>0.67862500000000003</v>
      </c>
    </row>
    <row r="65" spans="1:9" x14ac:dyDescent="0.3">
      <c r="A65" s="19">
        <v>1520</v>
      </c>
      <c r="B65">
        <v>0.85869999999844904</v>
      </c>
      <c r="C65" s="43">
        <f t="shared" si="3"/>
        <v>0.98466224016566184</v>
      </c>
      <c r="D65" s="43">
        <v>0.41005000000000003</v>
      </c>
      <c r="E65" s="43">
        <v>0.24832000000000001</v>
      </c>
      <c r="F65" s="43">
        <f>(1-Table17[[#This Row],[ARC 02 '[R %']]]/100)^$G$4*(1-0.033)^$G$5*Mirrors!C119^$G$6</f>
        <v>0.90146253776362473</v>
      </c>
      <c r="G65" s="43">
        <v>0.78485443403088395</v>
      </c>
      <c r="H65" s="86">
        <v>0.54179999999999995</v>
      </c>
      <c r="I65" s="81">
        <f t="shared" ref="I65:I93" si="4">H65*$I$63/$H$63</f>
        <v>0.67724999999999991</v>
      </c>
    </row>
    <row r="66" spans="1:9" x14ac:dyDescent="0.3">
      <c r="A66" s="19">
        <v>1530</v>
      </c>
      <c r="B66">
        <v>0.80869999999920195</v>
      </c>
      <c r="C66" s="43">
        <f t="shared" si="3"/>
        <v>0.98554883508966828</v>
      </c>
      <c r="D66" s="43">
        <v>0.38923000000000002</v>
      </c>
      <c r="E66" s="43">
        <v>0.23466000000000001</v>
      </c>
      <c r="F66" s="43">
        <f>(1-Table17[[#This Row],[ARC 02 '[R %']]]/100)^$G$4*(1-0.033)^$G$5*Mirrors!C120^$G$6</f>
        <v>0.9028654627147451</v>
      </c>
      <c r="G66" s="43">
        <v>0.78623930529036101</v>
      </c>
      <c r="H66" s="86">
        <v>0.54079999999999995</v>
      </c>
      <c r="I66" s="81">
        <f t="shared" si="4"/>
        <v>0.67599999999999993</v>
      </c>
    </row>
    <row r="67" spans="1:9" x14ac:dyDescent="0.3">
      <c r="A67" s="19">
        <v>1540</v>
      </c>
      <c r="B67">
        <v>0.77320000000016198</v>
      </c>
      <c r="C67" s="43">
        <f t="shared" si="3"/>
        <v>0.98617880204828112</v>
      </c>
      <c r="D67" s="43">
        <v>0.36770999999999998</v>
      </c>
      <c r="E67" s="43">
        <v>0.22109000000000001</v>
      </c>
      <c r="F67" s="43">
        <f>(1-Table17[[#This Row],[ARC 02 '[R %']]]/100)^$G$4*(1-0.033)^$G$5*Mirrors!C121^$G$6</f>
        <v>0.90453166019320308</v>
      </c>
      <c r="G67" s="43">
        <v>0.78767872944283801</v>
      </c>
      <c r="H67" s="86">
        <v>0.53969999999999996</v>
      </c>
      <c r="I67" s="81">
        <f t="shared" si="4"/>
        <v>0.67462499999999992</v>
      </c>
    </row>
    <row r="68" spans="1:9" x14ac:dyDescent="0.3">
      <c r="A68" s="19">
        <v>1550</v>
      </c>
      <c r="B68">
        <v>0.74850000000129402</v>
      </c>
      <c r="C68" s="43">
        <f t="shared" si="3"/>
        <v>0.98661735462666578</v>
      </c>
      <c r="D68" s="43">
        <v>0.34572999999999998</v>
      </c>
      <c r="E68" s="43">
        <v>0.20619999999999999</v>
      </c>
      <c r="F68" s="43">
        <f>(1-Table17[[#This Row],[ARC 02 '[R %']]]/100)^$G$4*(1-0.033)^$G$5*Mirrors!C122^$G$6</f>
        <v>0.90674251922134697</v>
      </c>
      <c r="G68" s="43">
        <v>0.78914853703520604</v>
      </c>
      <c r="H68" s="86">
        <v>0.53869999999999996</v>
      </c>
      <c r="I68" s="81">
        <f t="shared" si="4"/>
        <v>0.67337499999999995</v>
      </c>
    </row>
    <row r="69" spans="1:9" x14ac:dyDescent="0.3">
      <c r="A69" s="19">
        <v>1560</v>
      </c>
      <c r="B69">
        <v>0.73180000000052803</v>
      </c>
      <c r="C69" s="43">
        <f t="shared" si="3"/>
        <v>0.98691397638349665</v>
      </c>
      <c r="D69" s="43">
        <v>0.32350000000000001</v>
      </c>
      <c r="E69" s="43">
        <v>0.18942999999999999</v>
      </c>
      <c r="F69" s="43">
        <f>(1-Table17[[#This Row],[ARC 02 '[R %']]]/100)^$G$4*(1-0.033)^$G$5*Mirrors!C123^$G$6</f>
        <v>0.90832265775985266</v>
      </c>
      <c r="G69" s="43">
        <v>0.79062455861435599</v>
      </c>
      <c r="H69" s="86">
        <v>0.53769999999999996</v>
      </c>
      <c r="I69" s="81">
        <f t="shared" si="4"/>
        <v>0.67212499999999997</v>
      </c>
    </row>
    <row r="70" spans="1:9" x14ac:dyDescent="0.3">
      <c r="A70" s="19">
        <v>1570</v>
      </c>
      <c r="B70">
        <v>0.72109999999970298</v>
      </c>
      <c r="C70" s="43">
        <f t="shared" si="3"/>
        <v>0.9871040743212065</v>
      </c>
      <c r="D70" s="43">
        <v>0.30115999999999998</v>
      </c>
      <c r="E70" s="43">
        <v>0.17188000000000001</v>
      </c>
      <c r="F70" s="43">
        <f>(1-Table17[[#This Row],[ARC 02 '[R %']]]/100)^$G$4*(1-0.033)^$G$5*Mirrors!C124^$G$6</f>
        <v>0.91017659724990951</v>
      </c>
      <c r="G70" s="43">
        <v>0.79208262472717705</v>
      </c>
      <c r="H70" s="86">
        <v>0.53680000000000005</v>
      </c>
      <c r="I70" s="81">
        <f t="shared" si="4"/>
        <v>0.67100000000000004</v>
      </c>
    </row>
    <row r="71" spans="1:9" x14ac:dyDescent="0.3">
      <c r="A71" s="19">
        <v>1580</v>
      </c>
      <c r="B71">
        <v>0.71500000000243102</v>
      </c>
      <c r="C71" s="43">
        <f t="shared" si="3"/>
        <v>0.98721246429901943</v>
      </c>
      <c r="D71" s="43">
        <v>0.27883000000000002</v>
      </c>
      <c r="E71" s="43">
        <v>0.15468999999999999</v>
      </c>
      <c r="F71" s="43">
        <f>(1-Table17[[#This Row],[ARC 02 '[R %']]]/100)^$G$4*(1-0.033)^$G$5*Mirrors!C125^$G$6</f>
        <v>0.91229223695120609</v>
      </c>
      <c r="G71" s="43">
        <v>0.79349856592055901</v>
      </c>
      <c r="H71" s="86">
        <v>0.53590000000000004</v>
      </c>
      <c r="I71" s="81">
        <f t="shared" si="4"/>
        <v>0.66987500000000011</v>
      </c>
    </row>
    <row r="72" spans="1:9" x14ac:dyDescent="0.3">
      <c r="A72" s="19">
        <v>1590</v>
      </c>
      <c r="B72">
        <v>0.712699999999167</v>
      </c>
      <c r="C72" s="43">
        <f t="shared" si="3"/>
        <v>0.98725333574113239</v>
      </c>
      <c r="D72" s="43">
        <v>0.25661</v>
      </c>
      <c r="E72" s="43">
        <v>0.13872000000000001</v>
      </c>
      <c r="F72" s="43">
        <f>(1-Table17[[#This Row],[ARC 02 '[R %']]]/100)^$G$4*(1-0.033)^$G$5*Mirrors!C126^$G$6</f>
        <v>0.91414068739551335</v>
      </c>
      <c r="G72" s="43">
        <v>0.79484821274139195</v>
      </c>
      <c r="H72" s="86">
        <v>0.53500000000000003</v>
      </c>
      <c r="I72" s="81">
        <f t="shared" si="4"/>
        <v>0.66875000000000007</v>
      </c>
    </row>
    <row r="73" spans="1:9" x14ac:dyDescent="0.3">
      <c r="A73" s="19">
        <v>1600</v>
      </c>
      <c r="B73">
        <v>0.71339999999874004</v>
      </c>
      <c r="C73" s="43">
        <f t="shared" si="3"/>
        <v>0.98724089642747748</v>
      </c>
      <c r="D73" s="43">
        <v>0.23461000000000001</v>
      </c>
      <c r="E73" s="43">
        <v>0.12478</v>
      </c>
      <c r="F73" s="43">
        <f>(1-Table17[[#This Row],[ARC 02 '[R %']]]/100)^$G$4*(1-0.033)^$G$5*Mirrors!C127^$G$6</f>
        <v>0.91577111450800519</v>
      </c>
      <c r="G73" s="43">
        <v>0.79610739573656597</v>
      </c>
      <c r="H73" s="86">
        <v>0.53410000000000002</v>
      </c>
      <c r="I73" s="81">
        <f t="shared" si="4"/>
        <v>0.66762500000000002</v>
      </c>
    </row>
    <row r="74" spans="1:9" x14ac:dyDescent="0.3">
      <c r="A74" s="19">
        <v>1610</v>
      </c>
      <c r="B74">
        <v>0.71639999999760795</v>
      </c>
      <c r="C74" s="43">
        <f t="shared" si="3"/>
        <v>0.98718758685846186</v>
      </c>
      <c r="D74" s="43">
        <v>0.21290999999999999</v>
      </c>
      <c r="E74" s="43">
        <v>0.11372</v>
      </c>
      <c r="F74" s="43">
        <f>(1-Table17[[#This Row],[ARC 02 '[R %']]]/100)^$G$4*(1-0.033)^$G$5*Mirrors!C128^$G$6</f>
        <v>0.91785532419357152</v>
      </c>
      <c r="G74" s="43">
        <v>0.79725194545297096</v>
      </c>
      <c r="H74" s="86">
        <v>0.5333</v>
      </c>
      <c r="I74" s="81">
        <f t="shared" si="4"/>
        <v>0.66662500000000002</v>
      </c>
    </row>
    <row r="75" spans="1:9" x14ac:dyDescent="0.3">
      <c r="A75" s="19">
        <v>1620</v>
      </c>
      <c r="B75">
        <v>0.72139999999632698</v>
      </c>
      <c r="C75" s="43">
        <f t="shared" ref="C75:C106" si="5">EXP(-$C$6*B75*$C$4/1000/10)</f>
        <v>0.98709874397365716</v>
      </c>
      <c r="D75" s="43">
        <v>0.19162000000000001</v>
      </c>
      <c r="E75" s="43">
        <v>0.10616</v>
      </c>
      <c r="F75" s="43">
        <f>(1-Table17[[#This Row],[ARC 02 '[R %']]]/100)^$G$4*(1-0.033)^$G$5*Mirrors!C129^$G$6</f>
        <v>0.91912693538393597</v>
      </c>
      <c r="G75" s="43">
        <v>0.798257692437497</v>
      </c>
      <c r="H75" s="86">
        <v>0.53249999999999997</v>
      </c>
      <c r="I75" s="81">
        <f t="shared" si="4"/>
        <v>0.66562500000000002</v>
      </c>
    </row>
    <row r="76" spans="1:9" x14ac:dyDescent="0.3">
      <c r="A76" s="19">
        <v>1630</v>
      </c>
      <c r="B76">
        <v>0.72819999999797103</v>
      </c>
      <c r="C76" s="43">
        <f t="shared" si="5"/>
        <v>0.98697793048130211</v>
      </c>
      <c r="D76" s="43">
        <v>0.17083999999999999</v>
      </c>
      <c r="E76" s="43">
        <v>0.10178</v>
      </c>
      <c r="F76" s="43">
        <f>(1-Table17[[#This Row],[ARC 02 '[R %']]]/100)^$G$4*(1-0.033)^$G$5*Mirrors!C130^$G$6</f>
        <v>0.92016892011031948</v>
      </c>
      <c r="G76" s="43">
        <v>0.79910046723703398</v>
      </c>
      <c r="H76" s="86">
        <v>0.53180000000000005</v>
      </c>
      <c r="I76" s="81">
        <f t="shared" si="4"/>
        <v>0.66475000000000006</v>
      </c>
    </row>
    <row r="77" spans="1:9" x14ac:dyDescent="0.3">
      <c r="A77" s="19">
        <v>1640</v>
      </c>
      <c r="B77">
        <v>0.73659999999691705</v>
      </c>
      <c r="C77" s="43">
        <f t="shared" si="5"/>
        <v>0.98682871069953182</v>
      </c>
      <c r="D77" s="43">
        <v>0.15092</v>
      </c>
      <c r="E77" s="43">
        <v>0.1002</v>
      </c>
      <c r="F77" s="43">
        <f>(1-Table17[[#This Row],[ARC 02 '[R %']]]/100)^$G$4*(1-0.033)^$G$5*Mirrors!C131^$G$6</f>
        <v>0.92069276679177658</v>
      </c>
      <c r="G77" s="43">
        <v>0.799756100398472</v>
      </c>
      <c r="H77" s="86">
        <v>0.53110000000000002</v>
      </c>
      <c r="I77" s="81">
        <f t="shared" si="4"/>
        <v>0.66387499999999999</v>
      </c>
    </row>
    <row r="78" spans="1:9" x14ac:dyDescent="0.3">
      <c r="A78" s="19">
        <v>1650</v>
      </c>
      <c r="B78">
        <v>0.74659999999751503</v>
      </c>
      <c r="C78" s="43">
        <f t="shared" si="5"/>
        <v>0.98665109751726132</v>
      </c>
      <c r="D78" s="43">
        <v>0.13233</v>
      </c>
      <c r="E78" s="43">
        <v>0.10104</v>
      </c>
      <c r="F78" s="43">
        <f>(1-Table17[[#This Row],[ARC 02 '[R %']]]/100)^$G$4*(1-0.033)^$G$5*Mirrors!C132^$G$6</f>
        <v>0.92104116784645751</v>
      </c>
      <c r="G78" s="43">
        <v>0.80020042246870104</v>
      </c>
      <c r="H78" s="86">
        <v>0.53049999999999997</v>
      </c>
      <c r="I78" s="81">
        <f t="shared" si="4"/>
        <v>0.66312499999999996</v>
      </c>
    </row>
    <row r="79" spans="1:9" x14ac:dyDescent="0.3">
      <c r="A79" s="19">
        <v>1660</v>
      </c>
      <c r="B79">
        <v>0.75809999999801403</v>
      </c>
      <c r="C79" s="43">
        <f t="shared" si="5"/>
        <v>0.98644688187711427</v>
      </c>
      <c r="D79" s="43">
        <v>0.11559999999999999</v>
      </c>
      <c r="E79" s="43">
        <v>0.10391</v>
      </c>
      <c r="F79" s="43">
        <f>(1-Table17[[#This Row],[ARC 02 '[R %']]]/100)^$G$4*(1-0.033)^$G$5*Mirrors!C133^$G$6</f>
        <v>0.92117640311007143</v>
      </c>
      <c r="G79" s="43">
        <v>0.80040926399460999</v>
      </c>
      <c r="H79" s="86">
        <v>0.52990000000000004</v>
      </c>
      <c r="I79" s="81">
        <f t="shared" si="4"/>
        <v>0.66237500000000005</v>
      </c>
    </row>
    <row r="80" spans="1:9" x14ac:dyDescent="0.3">
      <c r="A80" s="19">
        <v>1670</v>
      </c>
      <c r="B80">
        <v>0.77119999999873101</v>
      </c>
      <c r="C80" s="43">
        <f t="shared" si="5"/>
        <v>0.98621430512423169</v>
      </c>
      <c r="D80" s="43">
        <v>0.10129000000000001</v>
      </c>
      <c r="E80" s="43">
        <v>0.10866000000000001</v>
      </c>
      <c r="F80" s="43">
        <f>(1-Table17[[#This Row],[ARC 02 '[R %']]]/100)^$G$4*(1-0.033)^$G$5*Mirrors!C134^$G$6</f>
        <v>0.92089553993924989</v>
      </c>
      <c r="G80" s="43">
        <v>0.80035845552309104</v>
      </c>
      <c r="H80" s="86">
        <v>0.52939999999999998</v>
      </c>
      <c r="I80" s="81">
        <f t="shared" si="4"/>
        <v>0.66175000000000006</v>
      </c>
    </row>
    <row r="81" spans="1:9" x14ac:dyDescent="0.3">
      <c r="A81" s="19">
        <v>1680</v>
      </c>
      <c r="B81">
        <v>0.78589999999841298</v>
      </c>
      <c r="C81" s="43">
        <f t="shared" si="5"/>
        <v>0.98595338734004667</v>
      </c>
      <c r="D81" s="43">
        <v>9.0020000000000003E-2</v>
      </c>
      <c r="E81" s="43">
        <v>0.11784</v>
      </c>
      <c r="F81" s="43">
        <f>(1-Table17[[#This Row],[ARC 02 '[R %']]]/100)^$G$4*(1-0.033)^$G$5*Mirrors!C135^$G$6</f>
        <v>0.91863299548513455</v>
      </c>
      <c r="G81" s="43">
        <v>0.80002382760103197</v>
      </c>
      <c r="H81" s="86">
        <v>0.52890000000000004</v>
      </c>
      <c r="I81" s="81">
        <f t="shared" si="4"/>
        <v>0.66112499999999996</v>
      </c>
    </row>
    <row r="82" spans="1:9" x14ac:dyDescent="0.3">
      <c r="A82" s="19">
        <v>1690</v>
      </c>
      <c r="B82">
        <v>0.80249999999806099</v>
      </c>
      <c r="C82" s="43">
        <f t="shared" si="5"/>
        <v>0.98565882847720132</v>
      </c>
      <c r="D82" s="43">
        <v>8.2460000000000006E-2</v>
      </c>
      <c r="E82" s="43">
        <v>0.13397000000000001</v>
      </c>
      <c r="F82" s="43">
        <f>(1-Table17[[#This Row],[ARC 02 '[R %']]]/100)^$G$4*(1-0.033)^$G$5*Mirrors!C136^$G$6</f>
        <v>0.91651796879492387</v>
      </c>
      <c r="G82" s="43">
        <v>0.79938121077532398</v>
      </c>
      <c r="H82" s="86">
        <v>0.52839999999999998</v>
      </c>
      <c r="I82" s="81">
        <f t="shared" si="4"/>
        <v>0.66049999999999998</v>
      </c>
    </row>
    <row r="83" spans="1:9" x14ac:dyDescent="0.3">
      <c r="A83" s="19">
        <v>1700</v>
      </c>
      <c r="B83">
        <v>0.82099999999840301</v>
      </c>
      <c r="C83" s="43">
        <f t="shared" si="5"/>
        <v>0.98533065873060777</v>
      </c>
      <c r="D83" s="43">
        <v>7.9320000000000002E-2</v>
      </c>
      <c r="E83" s="43">
        <v>0.15670000000000001</v>
      </c>
      <c r="F83" s="43">
        <f>(1-Table17[[#This Row],[ARC 02 '[R %']]]/100)^$G$4*(1-0.033)^$G$5*Mirrors!C137^$G$6</f>
        <v>0.91389840237377218</v>
      </c>
      <c r="G83" s="43">
        <v>0.79840643559285596</v>
      </c>
      <c r="H83" s="86">
        <v>0.52810000000000001</v>
      </c>
      <c r="I83" s="81">
        <f t="shared" si="4"/>
        <v>0.66012500000000007</v>
      </c>
    </row>
    <row r="84" spans="1:9" x14ac:dyDescent="0.3">
      <c r="A84" s="19">
        <v>1710</v>
      </c>
      <c r="B84">
        <v>0.84180000000174005</v>
      </c>
      <c r="C84" s="43">
        <f t="shared" si="5"/>
        <v>0.98496181998284194</v>
      </c>
      <c r="D84" s="43">
        <v>8.1420000000000006E-2</v>
      </c>
      <c r="E84" s="43">
        <v>0.18421999999999999</v>
      </c>
      <c r="F84" s="43">
        <f>(1-Table17[[#This Row],[ARC 02 '[R %']]]/100)^$G$4*(1-0.033)^$G$5*Mirrors!C138^$G$6</f>
        <v>0.91063356881637914</v>
      </c>
      <c r="G84" s="43">
        <v>0.79707533260051999</v>
      </c>
      <c r="H84" s="86">
        <v>0.52780000000000005</v>
      </c>
      <c r="I84" s="81">
        <f t="shared" si="4"/>
        <v>0.65975000000000006</v>
      </c>
    </row>
    <row r="85" spans="1:9" x14ac:dyDescent="0.3">
      <c r="A85" s="19">
        <v>1720</v>
      </c>
      <c r="B85">
        <v>0.86540000000217798</v>
      </c>
      <c r="C85" s="43">
        <f t="shared" si="5"/>
        <v>0.98454349705978506</v>
      </c>
      <c r="D85" s="43">
        <v>8.9359999999999995E-2</v>
      </c>
      <c r="E85" s="43">
        <v>0.21557000000000001</v>
      </c>
      <c r="F85" s="43">
        <f>(1-Table17[[#This Row],[ARC 02 '[R %']]]/100)^$G$4*(1-0.033)^$G$5*Mirrors!C139^$G$6</f>
        <v>0.90597726433111148</v>
      </c>
      <c r="G85" s="43">
        <v>0.79536373234520297</v>
      </c>
      <c r="H85" s="86">
        <v>0.52749999999999997</v>
      </c>
      <c r="I85" s="81">
        <f t="shared" si="4"/>
        <v>0.65937499999999993</v>
      </c>
    </row>
    <row r="86" spans="1:9" x14ac:dyDescent="0.3">
      <c r="A86" s="19">
        <v>1730</v>
      </c>
      <c r="B86">
        <v>0.89260000000267403</v>
      </c>
      <c r="C86" s="43">
        <f t="shared" si="5"/>
        <v>0.98406158254591536</v>
      </c>
      <c r="D86" s="43">
        <v>0.10324999999999999</v>
      </c>
      <c r="E86" s="43">
        <v>0.25072</v>
      </c>
      <c r="F86" s="43">
        <f>(1-Table17[[#This Row],[ARC 02 '[R %']]]/100)^$G$4*(1-0.033)^$G$5*Mirrors!C140^$G$6</f>
        <v>0.90193956517276341</v>
      </c>
      <c r="G86" s="43">
        <v>0.79324746537379798</v>
      </c>
      <c r="H86" s="86">
        <v>0.52729999999999999</v>
      </c>
      <c r="I86" s="81">
        <f t="shared" si="4"/>
        <v>0.65912499999999996</v>
      </c>
    </row>
    <row r="87" spans="1:9" x14ac:dyDescent="0.3">
      <c r="A87" s="19">
        <v>1740</v>
      </c>
      <c r="B87">
        <v>0.92500000000392202</v>
      </c>
      <c r="C87" s="43">
        <f t="shared" si="5"/>
        <v>0.98348784514903909</v>
      </c>
      <c r="D87" s="43">
        <v>0.12302</v>
      </c>
      <c r="E87" s="43">
        <v>0.28974</v>
      </c>
      <c r="F87" s="43">
        <f>(1-Table17[[#This Row],[ARC 02 '[R %']]]/100)^$G$4*(1-0.033)^$G$5*Mirrors!C141^$G$6</f>
        <v>0.89700899052197292</v>
      </c>
      <c r="G87" s="43">
        <v>0.79070236223319301</v>
      </c>
      <c r="H87" s="86">
        <v>0.5272</v>
      </c>
      <c r="I87" s="81">
        <f t="shared" si="4"/>
        <v>0.65900000000000003</v>
      </c>
    </row>
    <row r="88" spans="1:9" x14ac:dyDescent="0.3">
      <c r="A88" s="19">
        <v>1750</v>
      </c>
      <c r="B88">
        <v>0.96550000000345104</v>
      </c>
      <c r="C88" s="43">
        <f t="shared" si="5"/>
        <v>0.9827711437793234</v>
      </c>
      <c r="D88" s="43">
        <v>0.14853</v>
      </c>
      <c r="E88" s="43">
        <v>0.33274999999999999</v>
      </c>
      <c r="F88" s="43">
        <f>(1-Table17[[#This Row],[ARC 02 '[R %']]]/100)^$G$4*(1-0.033)^$G$5*Mirrors!C142^$G$6</f>
        <v>0.89221682761588617</v>
      </c>
      <c r="G88" s="43">
        <v>0.78770425347027795</v>
      </c>
      <c r="H88" s="86">
        <v>0.52710000000000001</v>
      </c>
      <c r="I88" s="81">
        <f t="shared" si="4"/>
        <v>0.65887499999999999</v>
      </c>
    </row>
    <row r="89" spans="1:9" x14ac:dyDescent="0.3">
      <c r="A89" s="19">
        <v>1760</v>
      </c>
      <c r="B89">
        <v>1.0190000000017001</v>
      </c>
      <c r="C89" s="43">
        <f t="shared" si="5"/>
        <v>0.98182519071739816</v>
      </c>
      <c r="D89" s="43">
        <v>0.17954999999999999</v>
      </c>
      <c r="E89" s="43">
        <v>0.37994</v>
      </c>
      <c r="F89" s="43">
        <f>(1-Table17[[#This Row],[ARC 02 '[R %']]]/100)^$G$4*(1-0.033)^$G$5*Mirrors!C143^$G$6</f>
        <v>0.88627492895656867</v>
      </c>
      <c r="G89" s="43">
        <v>0.784228969631944</v>
      </c>
      <c r="H89" s="86">
        <v>0.5272</v>
      </c>
      <c r="I89" s="81">
        <f t="shared" si="4"/>
        <v>0.65900000000000003</v>
      </c>
    </row>
    <row r="90" spans="1:9" x14ac:dyDescent="0.3">
      <c r="A90" s="19">
        <v>1770</v>
      </c>
      <c r="B90">
        <v>1.0942000000010199</v>
      </c>
      <c r="C90" s="43">
        <f t="shared" si="5"/>
        <v>0.98049709119979089</v>
      </c>
      <c r="D90" s="43">
        <v>0.21576000000000001</v>
      </c>
      <c r="E90" s="43">
        <v>0.43157000000000001</v>
      </c>
      <c r="F90" s="43">
        <f>(1-Table17[[#This Row],[ARC 02 '[R %']]]/100)^$G$4*(1-0.033)^$G$5*Mirrors!C144^$G$6</f>
        <v>0.87965363941224406</v>
      </c>
      <c r="G90" s="43">
        <v>0.78025234126508003</v>
      </c>
      <c r="H90" s="86">
        <v>0.52729999999999999</v>
      </c>
      <c r="I90" s="81">
        <f t="shared" si="4"/>
        <v>0.65912499999999996</v>
      </c>
    </row>
    <row r="91" spans="1:9" x14ac:dyDescent="0.3">
      <c r="A91" s="19">
        <v>1780</v>
      </c>
      <c r="B91">
        <v>1.20329999999899</v>
      </c>
      <c r="C91" s="43">
        <f t="shared" si="5"/>
        <v>0.97857348042375158</v>
      </c>
      <c r="D91" s="43">
        <v>0.25677</v>
      </c>
      <c r="E91" s="43">
        <v>0.48792999999999997</v>
      </c>
      <c r="F91" s="43">
        <f>(1-Table17[[#This Row],[ARC 02 '[R %']]]/100)^$G$4*(1-0.033)^$G$5*Mirrors!C145^$G$6</f>
        <v>0.87372572648577607</v>
      </c>
      <c r="G91" s="43">
        <v>0.77575019891657704</v>
      </c>
      <c r="H91" s="86">
        <v>0.52739999999999998</v>
      </c>
      <c r="I91" s="81">
        <f t="shared" si="4"/>
        <v>0.65925</v>
      </c>
    </row>
    <row r="92" spans="1:9" x14ac:dyDescent="0.3">
      <c r="A92" s="19">
        <v>1790</v>
      </c>
      <c r="B92">
        <v>1.3545999999987299</v>
      </c>
      <c r="C92" s="43">
        <f t="shared" si="5"/>
        <v>0.97591205910953316</v>
      </c>
      <c r="D92" s="43">
        <v>0.30214000000000002</v>
      </c>
      <c r="E92" s="43">
        <v>0.54918999999999996</v>
      </c>
      <c r="F92" s="43">
        <f>(1-Table17[[#This Row],[ARC 02 '[R %']]]/100)^$G$4*(1-0.033)^$G$5*Mirrors!C146^$G$6</f>
        <v>0.86682103402149457</v>
      </c>
      <c r="G92" s="43">
        <v>0.77069837313332301</v>
      </c>
      <c r="H92" s="86">
        <v>0.52769999999999995</v>
      </c>
      <c r="I92" s="81">
        <f t="shared" si="4"/>
        <v>0.65962499999999991</v>
      </c>
    </row>
    <row r="93" spans="1:9" x14ac:dyDescent="0.3">
      <c r="A93" s="19">
        <v>1800</v>
      </c>
      <c r="B93">
        <v>1.5380999999979701</v>
      </c>
      <c r="C93" s="43">
        <f t="shared" si="5"/>
        <v>0.9726939392290459</v>
      </c>
      <c r="D93" s="43">
        <v>0.35142000000000001</v>
      </c>
      <c r="E93" s="43">
        <v>0.61506000000000005</v>
      </c>
      <c r="F93" s="43">
        <f>(1-Table17[[#This Row],[ARC 02 '[R %']]]/100)^$G$4*(1-0.033)^$G$5*Mirrors!C147^$G$6</f>
        <v>0.85861224901890876</v>
      </c>
      <c r="G93" s="43">
        <v>0.76507269446221104</v>
      </c>
      <c r="H93" s="86">
        <v>0.52800000000000002</v>
      </c>
      <c r="I93" s="81">
        <f t="shared" si="4"/>
        <v>0.66</v>
      </c>
    </row>
  </sheetData>
  <mergeCells count="6">
    <mergeCell ref="A1:T1"/>
    <mergeCell ref="E4:F4"/>
    <mergeCell ref="E5:F5"/>
    <mergeCell ref="E6:F6"/>
    <mergeCell ref="B9:C9"/>
    <mergeCell ref="D9:G9"/>
  </mergeCells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33</vt:i4>
      </vt:variant>
    </vt:vector>
  </HeadingPairs>
  <TitlesOfParts>
    <vt:vector size="54" baseType="lpstr">
      <vt:lpstr>Header</vt:lpstr>
      <vt:lpstr>Total</vt:lpstr>
      <vt:lpstr>Atm.</vt:lpstr>
      <vt:lpstr>Telescope</vt:lpstr>
      <vt:lpstr>FE YJH</vt:lpstr>
      <vt:lpstr>FE WFS</vt:lpstr>
      <vt:lpstr>OCAM</vt:lpstr>
      <vt:lpstr>FL HA</vt:lpstr>
      <vt:lpstr>FL HE</vt:lpstr>
      <vt:lpstr>BE</vt:lpstr>
      <vt:lpstr>H4RG</vt:lpstr>
      <vt:lpstr>DM241</vt:lpstr>
      <vt:lpstr>OPTIMAX coating</vt:lpstr>
      <vt:lpstr>Mirrors</vt:lpstr>
      <vt:lpstr>Coupling summary</vt:lpstr>
      <vt:lpstr>Sheet1</vt:lpstr>
      <vt:lpstr>Sheet2</vt:lpstr>
      <vt:lpstr>Coupling 0.7"</vt:lpstr>
      <vt:lpstr>Coupling 0.9"</vt:lpstr>
      <vt:lpstr>Coupling 1.2"</vt:lpstr>
      <vt:lpstr>All, minus coupling</vt:lpstr>
      <vt:lpstr>'Coupling 0.7"'!coupling_IJH_0.4as</vt:lpstr>
      <vt:lpstr>'Coupling 0.9"'!coupling_IJH_0.4as</vt:lpstr>
      <vt:lpstr>'Coupling 1.2"'!coupling_IJH_0.4as</vt:lpstr>
      <vt:lpstr>'Coupling 0.7"'!coupling_IJH_1</vt:lpstr>
      <vt:lpstr>'Coupling 0.9"'!coupling_IJH_1</vt:lpstr>
      <vt:lpstr>'Coupling 1.2"'!coupling_IJH_1</vt:lpstr>
      <vt:lpstr>'Coupling 0.7"'!coupling_IJH_3</vt:lpstr>
      <vt:lpstr>'Coupling 0.9"'!coupling_IJH_3</vt:lpstr>
      <vt:lpstr>'Coupling 1.2"'!coupling_IJH_3</vt:lpstr>
      <vt:lpstr>'Coupling 0.7"'!coupling_IJH_4</vt:lpstr>
      <vt:lpstr>'Coupling 0.9"'!coupling_IJH_4</vt:lpstr>
      <vt:lpstr>'Coupling 1.2"'!coupling_IJH_4</vt:lpstr>
      <vt:lpstr>'Coupling 0.7"'!coupling_IJHK_0</vt:lpstr>
      <vt:lpstr>'Coupling 0.9"'!coupling_IJHK_0</vt:lpstr>
      <vt:lpstr>'Coupling 1.2"'!coupling_IJHK_0</vt:lpstr>
      <vt:lpstr>'Coupling 0.7"'!coupling_IJHK_0.4as</vt:lpstr>
      <vt:lpstr>'Coupling 0.9"'!coupling_IJHK_0.4as</vt:lpstr>
      <vt:lpstr>'Coupling 1.2"'!coupling_IJHK_0.4as</vt:lpstr>
      <vt:lpstr>'Coupling 0.7"'!coupling_IJHK_1</vt:lpstr>
      <vt:lpstr>'Coupling 0.9"'!coupling_IJHK_1</vt:lpstr>
      <vt:lpstr>'Coupling 1.2"'!coupling_IJHK_1</vt:lpstr>
      <vt:lpstr>'Coupling 0.7"'!coupling_IJHK_2</vt:lpstr>
      <vt:lpstr>'Coupling 0.9"'!coupling_IJHK_2</vt:lpstr>
      <vt:lpstr>'Coupling 1.2"'!coupling_IJHK_2</vt:lpstr>
      <vt:lpstr>'Coupling 0.7"'!coupling_K_3</vt:lpstr>
      <vt:lpstr>'Coupling 0.9"'!coupling_K_3</vt:lpstr>
      <vt:lpstr>'Coupling 1.2"'!coupling_K_3</vt:lpstr>
      <vt:lpstr>'Coupling 0.7"'!coupling_K_4</vt:lpstr>
      <vt:lpstr>'Coupling 0.9"'!coupling_K_4</vt:lpstr>
      <vt:lpstr>'Coupling 1.2"'!coupling_K_4</vt:lpstr>
      <vt:lpstr>Atm.!tapas_2</vt:lpstr>
      <vt:lpstr>'FE WFS'!TFP_BS_VIS_IRv1_interp</vt:lpstr>
      <vt:lpstr>'FE YJH'!TFP_BS_VIS_IRv1_interp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Blind</dc:creator>
  <dc:description/>
  <cp:lastModifiedBy>francois wildi</cp:lastModifiedBy>
  <cp:revision>1</cp:revision>
  <cp:lastPrinted>2021-07-15T08:39:56Z</cp:lastPrinted>
  <dcterms:created xsi:type="dcterms:W3CDTF">2016-03-16T08:33:40Z</dcterms:created>
  <dcterms:modified xsi:type="dcterms:W3CDTF">2021-10-29T13:03:55Z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