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hidePivotFieldList="1" autoCompressPictures="0" defaultThemeVersion="166925"/>
  <xr:revisionPtr revIDLastSave="0" documentId="11_5EF7148F5B76F07EF52B63F4BEBFE87CA44E8CB1" xr6:coauthVersionLast="46" xr6:coauthVersionMax="46" xr10:uidLastSave="{00000000-0000-0000-0000-000000000000}"/>
  <bookViews>
    <workbookView xWindow="1120" yWindow="1120" windowWidth="24480" windowHeight="14940" xr2:uid="{00000000-000D-0000-FFFF-FFFF00000000}"/>
  </bookViews>
  <sheets>
    <sheet name="Sheet1" sheetId="1" r:id="rId1"/>
  </sheets>
  <calcPr calcId="191028" calcCompleted="0" concurrentCalc="0"/>
  <pivotCaches>
    <pivotCache cacheId="138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D66" i="1"/>
  <c r="D67" i="1"/>
  <c r="D63" i="1"/>
  <c r="D65" i="1"/>
  <c r="D62" i="1"/>
  <c r="D61" i="1"/>
  <c r="D60" i="1"/>
  <c r="D59" i="1"/>
  <c r="D58" i="1"/>
  <c r="D57" i="1"/>
  <c r="I64" i="1"/>
  <c r="I57" i="1"/>
  <c r="I58" i="1"/>
  <c r="I59" i="1"/>
  <c r="I60" i="1"/>
  <c r="I61" i="1"/>
  <c r="I63" i="1"/>
  <c r="I62" i="1"/>
</calcChain>
</file>

<file path=xl/sharedStrings.xml><?xml version="1.0" encoding="utf-8"?>
<sst xmlns="http://schemas.openxmlformats.org/spreadsheetml/2006/main" count="469" uniqueCount="120">
  <si>
    <t>Node</t>
  </si>
  <si>
    <t>Cores</t>
  </si>
  <si>
    <t>Memory</t>
  </si>
  <si>
    <t>Model</t>
  </si>
  <si>
    <t>CPU make</t>
  </si>
  <si>
    <t>CPU model</t>
  </si>
  <si>
    <t>SIMD type</t>
  </si>
  <si>
    <t>main part</t>
  </si>
  <si>
    <t>other part</t>
  </si>
  <si>
    <t>compute-1-0</t>
  </si>
  <si>
    <t>C6420</t>
  </si>
  <si>
    <t>intel</t>
  </si>
  <si>
    <t>avx512</t>
  </si>
  <si>
    <t>main</t>
  </si>
  <si>
    <t>long</t>
  </si>
  <si>
    <t>compute-1-1</t>
  </si>
  <si>
    <t>compute-1-2</t>
  </si>
  <si>
    <t>compute-1-3</t>
  </si>
  <si>
    <t>compute-1-4</t>
  </si>
  <si>
    <t>compute-1-5</t>
  </si>
  <si>
    <t>compute-1-6</t>
  </si>
  <si>
    <t>compute-1-7</t>
  </si>
  <si>
    <t>compute-1-8</t>
  </si>
  <si>
    <t>ultrahigh</t>
  </si>
  <si>
    <t>compute-1-9</t>
  </si>
  <si>
    <t>owners</t>
  </si>
  <si>
    <t>compute-1-10</t>
  </si>
  <si>
    <t>compute-1-11</t>
  </si>
  <si>
    <t>compute-4-0</t>
  </si>
  <si>
    <t>m620</t>
  </si>
  <si>
    <t>e5-2640v2</t>
  </si>
  <si>
    <t>avx</t>
  </si>
  <si>
    <t>compute-4-1</t>
  </si>
  <si>
    <t>compute-4-2</t>
  </si>
  <si>
    <t>compute-4-3</t>
  </si>
  <si>
    <t>highmem</t>
  </si>
  <si>
    <t>compute-4-4</t>
  </si>
  <si>
    <t>compute-4-5</t>
  </si>
  <si>
    <t>m630</t>
  </si>
  <si>
    <t>e5-2640v3</t>
  </si>
  <si>
    <t>avx2</t>
  </si>
  <si>
    <t>compute-4-6</t>
  </si>
  <si>
    <t>compute-4-7</t>
  </si>
  <si>
    <t>compute-4-8</t>
  </si>
  <si>
    <t>compute-4-9</t>
  </si>
  <si>
    <t>compute-4-10</t>
  </si>
  <si>
    <t>compute-4-11</t>
  </si>
  <si>
    <t>compute-4-12</t>
  </si>
  <si>
    <t>compute-4-13</t>
  </si>
  <si>
    <t>compute-5-0</t>
  </si>
  <si>
    <t>compute-5-1</t>
  </si>
  <si>
    <t>compute-5-2</t>
  </si>
  <si>
    <t>e5-2640v4</t>
  </si>
  <si>
    <t>Row Labels</t>
  </si>
  <si>
    <t>Count of Node</t>
  </si>
  <si>
    <t>Sum of Cores</t>
  </si>
  <si>
    <t>compute-5-3</t>
  </si>
  <si>
    <t>compute-5-4</t>
  </si>
  <si>
    <t>compute-5-5</t>
  </si>
  <si>
    <t>compute-5-6</t>
  </si>
  <si>
    <t>owners, highmem</t>
  </si>
  <si>
    <t>compute-5-7</t>
  </si>
  <si>
    <t>m640</t>
  </si>
  <si>
    <t>compute-5-8</t>
  </si>
  <si>
    <t>compute-5-9</t>
  </si>
  <si>
    <t>compute-5-10</t>
  </si>
  <si>
    <t>compute-5-11</t>
  </si>
  <si>
    <t>compute-5-12</t>
  </si>
  <si>
    <t>e5-26500</t>
  </si>
  <si>
    <t>compute-5-13</t>
  </si>
  <si>
    <t>compute-5-14</t>
  </si>
  <si>
    <t>compute-5-15</t>
  </si>
  <si>
    <t>compute-20-0</t>
  </si>
  <si>
    <t>R920</t>
  </si>
  <si>
    <t>e7-4860v2</t>
  </si>
  <si>
    <t>compute-20-1</t>
  </si>
  <si>
    <t>R815</t>
  </si>
  <si>
    <t>amd</t>
  </si>
  <si>
    <t>compute-20-2</t>
  </si>
  <si>
    <t>R715</t>
  </si>
  <si>
    <t>compute-20-3</t>
  </si>
  <si>
    <t>compute-20-4</t>
  </si>
  <si>
    <t>R830</t>
  </si>
  <si>
    <t>e5-4669v4</t>
  </si>
  <si>
    <t>compute-20-5</t>
  </si>
  <si>
    <t>e7-8891v2</t>
  </si>
  <si>
    <t>threaded</t>
  </si>
  <si>
    <t>compute-20-6</t>
  </si>
  <si>
    <t>compute-20-7</t>
  </si>
  <si>
    <t>R740xd</t>
  </si>
  <si>
    <t>mh1</t>
  </si>
  <si>
    <t>compute-20-8</t>
  </si>
  <si>
    <t>compute-20-9</t>
  </si>
  <si>
    <t>R7525</t>
  </si>
  <si>
    <t>compute-20-10</t>
  </si>
  <si>
    <t>gpu-0-0</t>
  </si>
  <si>
    <t>R740</t>
  </si>
  <si>
    <t>gpu</t>
  </si>
  <si>
    <t>cores in m620</t>
  </si>
  <si>
    <t>cores in main part</t>
  </si>
  <si>
    <t>cores in m630</t>
  </si>
  <si>
    <t>cores in long part</t>
  </si>
  <si>
    <t>cores in m640</t>
  </si>
  <si>
    <t>cores in owners part</t>
  </si>
  <si>
    <t>cores in C6420</t>
  </si>
  <si>
    <t>cores in highmem part</t>
  </si>
  <si>
    <t>cores in R715</t>
  </si>
  <si>
    <t>cores in ultrahigh part</t>
  </si>
  <si>
    <t>cores in R815</t>
  </si>
  <si>
    <t>cores in mh1 part</t>
  </si>
  <si>
    <t>cores in R920</t>
  </si>
  <si>
    <t>cores in threaded part</t>
  </si>
  <si>
    <t>cores in R830</t>
  </si>
  <si>
    <t>cores in gpu part</t>
  </si>
  <si>
    <t>cores in R740xd</t>
  </si>
  <si>
    <t>gpus in gpu part</t>
  </si>
  <si>
    <t>cores in R740</t>
  </si>
  <si>
    <t>cores in R7525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</si>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</sst>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[node_features.xlsx]Sheet1!PivotTable1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Sheet1!$M$30</c:f>
              <c:strCache>
                <c:ptCount val="1"/>
                <c:pt idx="0">
                  <c:v>Count of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Sheet1!$L$31:$L$128</c:f>
              <c:multiLvlStrCache>
                <c:ptCount val="20"/>
                <c:lvl>
                  <c:pt idx="0">
                    <c:v>6126</c:v>
                  </c:pt>
                  <c:pt idx="1">
                    <c:v>6240</c:v>
                  </c:pt>
                  <c:pt idx="2">
                    <c:v>6244</c:v>
                  </c:pt>
                  <c:pt idx="3">
                    <c:v>e5-2640v2</c:v>
                  </c:pt>
                  <c:pt idx="4">
                    <c:v>e5-26500</c:v>
                  </c:pt>
                  <c:pt idx="5">
                    <c:v>e5-2640v2</c:v>
                  </c:pt>
                  <c:pt idx="6">
                    <c:v>e5-2640v3</c:v>
                  </c:pt>
                  <c:pt idx="7">
                    <c:v>e5-2640v4</c:v>
                  </c:pt>
                  <c:pt idx="8">
                    <c:v>e5-2640v4</c:v>
                  </c:pt>
                  <c:pt idx="9">
                    <c:v>6126</c:v>
                  </c:pt>
                  <c:pt idx="10">
                    <c:v>8160</c:v>
                  </c:pt>
                  <c:pt idx="11">
                    <c:v>6380</c:v>
                  </c:pt>
                  <c:pt idx="12">
                    <c:v>4116</c:v>
                  </c:pt>
                  <c:pt idx="13">
                    <c:v>8180</c:v>
                  </c:pt>
                  <c:pt idx="14">
                    <c:v>8160</c:v>
                  </c:pt>
                  <c:pt idx="15">
                    <c:v>6378</c:v>
                  </c:pt>
                  <c:pt idx="16">
                    <c:v>e5-4669v4</c:v>
                  </c:pt>
                  <c:pt idx="17">
                    <c:v>e7-4860v2</c:v>
                  </c:pt>
                  <c:pt idx="18">
                    <c:v>e7-8891v2</c:v>
                  </c:pt>
                  <c:pt idx="19">
                    <c:v>7742</c:v>
                  </c:pt>
                </c:lvl>
                <c:lvl>
                  <c:pt idx="0">
                    <c:v>intel</c:v>
                  </c:pt>
                  <c:pt idx="1">
                    <c:v>intel</c:v>
                  </c:pt>
                  <c:pt idx="2">
                    <c:v>intel</c:v>
                  </c:pt>
                  <c:pt idx="3">
                    <c:v>intel</c:v>
                  </c:pt>
                  <c:pt idx="4">
                    <c:v>intel</c:v>
                  </c:pt>
                  <c:pt idx="5">
                    <c:v>intel</c:v>
                  </c:pt>
                  <c:pt idx="6">
                    <c:v>intel</c:v>
                  </c:pt>
                  <c:pt idx="8">
                    <c:v>intel</c:v>
                  </c:pt>
                  <c:pt idx="9">
                    <c:v>intel</c:v>
                  </c:pt>
                  <c:pt idx="11">
                    <c:v>amd</c:v>
                  </c:pt>
                  <c:pt idx="12">
                    <c:v>intel</c:v>
                  </c:pt>
                  <c:pt idx="13">
                    <c:v>intel</c:v>
                  </c:pt>
                  <c:pt idx="14">
                    <c:v>intel</c:v>
                  </c:pt>
                  <c:pt idx="15">
                    <c:v>amd</c:v>
                  </c:pt>
                  <c:pt idx="16">
                    <c:v>intel</c:v>
                  </c:pt>
                  <c:pt idx="17">
                    <c:v>intel</c:v>
                  </c:pt>
                  <c:pt idx="18">
                    <c:v>intel</c:v>
                  </c:pt>
                  <c:pt idx="19">
                    <c:v>amd</c:v>
                  </c:pt>
                </c:lvl>
                <c:lvl>
                  <c:pt idx="0">
                    <c:v>avx512</c:v>
                  </c:pt>
                  <c:pt idx="1">
                    <c:v>avx512</c:v>
                  </c:pt>
                  <c:pt idx="2">
                    <c:v>avx512</c:v>
                  </c:pt>
                  <c:pt idx="3">
                    <c:v>avx</c:v>
                  </c:pt>
                  <c:pt idx="4">
                    <c:v>avx</c:v>
                  </c:pt>
                  <c:pt idx="5">
                    <c:v>avx</c:v>
                  </c:pt>
                  <c:pt idx="6">
                    <c:v>avx2</c:v>
                  </c:pt>
                  <c:pt idx="8">
                    <c:v>avx2</c:v>
                  </c:pt>
                  <c:pt idx="9">
                    <c:v>avx512</c:v>
                  </c:pt>
                  <c:pt idx="11">
                    <c:v>avx</c:v>
                  </c:pt>
                  <c:pt idx="12">
                    <c:v>avx512</c:v>
                  </c:pt>
                  <c:pt idx="13">
                    <c:v>avx512</c:v>
                  </c:pt>
                  <c:pt idx="14">
                    <c:v>avx512</c:v>
                  </c:pt>
                  <c:pt idx="15">
                    <c:v>avx</c:v>
                  </c:pt>
                  <c:pt idx="16">
                    <c:v>avx2</c:v>
                  </c:pt>
                  <c:pt idx="17">
                    <c:v>avx</c:v>
                  </c:pt>
                  <c:pt idx="18">
                    <c:v>avx</c:v>
                  </c:pt>
                  <c:pt idx="19">
                    <c:v>avx2</c:v>
                  </c:pt>
                </c:lvl>
                <c:lvl>
                  <c:pt idx="0">
                    <c:v>long</c:v>
                  </c:pt>
                  <c:pt idx="1">
                    <c:v>owners</c:v>
                  </c:pt>
                  <c:pt idx="2">
                    <c:v>ultrahigh</c:v>
                  </c:pt>
                  <c:pt idx="3">
                    <c:v>highmem</c:v>
                  </c:pt>
                  <c:pt idx="4">
                    <c:v>long</c:v>
                  </c:pt>
                  <c:pt idx="5">
                    <c:v>owners</c:v>
                  </c:pt>
                  <c:pt idx="6">
                    <c:v>owners</c:v>
                  </c:pt>
                  <c:pt idx="8">
                    <c:v>owners, highmem</c:v>
                  </c:pt>
                  <c:pt idx="9">
                    <c:v>owners</c:v>
                  </c:pt>
                  <c:pt idx="11">
                    <c:v>owners</c:v>
                  </c:pt>
                  <c:pt idx="12">
                    <c:v>gpu</c:v>
                  </c:pt>
                  <c:pt idx="13">
                    <c:v>mh1</c:v>
                  </c:pt>
                  <c:pt idx="14">
                    <c:v>owners</c:v>
                  </c:pt>
                  <c:pt idx="15">
                    <c:v>owners</c:v>
                  </c:pt>
                  <c:pt idx="16">
                    <c:v>ultrahigh</c:v>
                  </c:pt>
                  <c:pt idx="17">
                    <c:v>ultrahigh</c:v>
                  </c:pt>
                  <c:pt idx="18">
                    <c:v>threaded</c:v>
                  </c:pt>
                  <c:pt idx="19">
                    <c:v>mh1</c:v>
                  </c:pt>
                </c:lvl>
                <c:lvl>
                  <c:pt idx="0">
                    <c:v>main</c:v>
                  </c:pt>
                  <c:pt idx="3">
                    <c:v>main</c:v>
                  </c:pt>
                  <c:pt idx="6">
                    <c:v>main</c:v>
                  </c:pt>
                  <c:pt idx="9">
                    <c:v>main</c:v>
                  </c:pt>
                  <c:pt idx="11">
                    <c:v>main</c:v>
                  </c:pt>
                  <c:pt idx="12">
                    <c:v>(blank)</c:v>
                  </c:pt>
                  <c:pt idx="13">
                    <c:v>main</c:v>
                  </c:pt>
                  <c:pt idx="15">
                    <c:v>main</c:v>
                  </c:pt>
                  <c:pt idx="16">
                    <c:v>main</c:v>
                  </c:pt>
                  <c:pt idx="17">
                    <c:v>main</c:v>
                  </c:pt>
                  <c:pt idx="18">
                    <c:v>(blank)</c:v>
                  </c:pt>
                  <c:pt idx="19">
                    <c:v>main</c:v>
                  </c:pt>
                </c:lvl>
                <c:lvl>
                  <c:pt idx="0">
                    <c:v>C6420</c:v>
                  </c:pt>
                  <c:pt idx="3">
                    <c:v>m620</c:v>
                  </c:pt>
                  <c:pt idx="6">
                    <c:v>m630</c:v>
                  </c:pt>
                  <c:pt idx="9">
                    <c:v>m640</c:v>
                  </c:pt>
                  <c:pt idx="11">
                    <c:v>R715</c:v>
                  </c:pt>
                  <c:pt idx="12">
                    <c:v>R740</c:v>
                  </c:pt>
                  <c:pt idx="13">
                    <c:v>R740xd</c:v>
                  </c:pt>
                  <c:pt idx="15">
                    <c:v>R815</c:v>
                  </c:pt>
                  <c:pt idx="16">
                    <c:v>R830</c:v>
                  </c:pt>
                  <c:pt idx="17">
                    <c:v>R920</c:v>
                  </c:pt>
                  <c:pt idx="19">
                    <c:v>R7525</c:v>
                  </c:pt>
                </c:lvl>
              </c:multiLvlStrCache>
            </c:multiLvlStrRef>
          </c:cat>
          <c:val>
            <c:numRef>
              <c:f>Sheet1!$M$31:$M$128</c:f>
              <c:numCache>
                <c:formatCode>General</c:formatCode>
                <c:ptCount val="20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F-0248-9AC2-0F53C4DC5539}"/>
            </c:ext>
          </c:extLst>
        </c:ser>
        <c:ser>
          <c:idx val="1"/>
          <c:order val="1"/>
          <c:tx>
            <c:strRef>
              <c:f>Sheet1!$N$30</c:f>
              <c:strCache>
                <c:ptCount val="1"/>
                <c:pt idx="0">
                  <c:v>Sum of Cores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Sheet1!$L$31:$L$128</c:f>
              <c:multiLvlStrCache>
                <c:ptCount val="20"/>
                <c:lvl>
                  <c:pt idx="0">
                    <c:v>6126</c:v>
                  </c:pt>
                  <c:pt idx="1">
                    <c:v>6240</c:v>
                  </c:pt>
                  <c:pt idx="2">
                    <c:v>6244</c:v>
                  </c:pt>
                  <c:pt idx="3">
                    <c:v>e5-2640v2</c:v>
                  </c:pt>
                  <c:pt idx="4">
                    <c:v>e5-26500</c:v>
                  </c:pt>
                  <c:pt idx="5">
                    <c:v>e5-2640v2</c:v>
                  </c:pt>
                  <c:pt idx="6">
                    <c:v>e5-2640v3</c:v>
                  </c:pt>
                  <c:pt idx="7">
                    <c:v>e5-2640v4</c:v>
                  </c:pt>
                  <c:pt idx="8">
                    <c:v>e5-2640v4</c:v>
                  </c:pt>
                  <c:pt idx="9">
                    <c:v>6126</c:v>
                  </c:pt>
                  <c:pt idx="10">
                    <c:v>8160</c:v>
                  </c:pt>
                  <c:pt idx="11">
                    <c:v>6380</c:v>
                  </c:pt>
                  <c:pt idx="12">
                    <c:v>4116</c:v>
                  </c:pt>
                  <c:pt idx="13">
                    <c:v>8180</c:v>
                  </c:pt>
                  <c:pt idx="14">
                    <c:v>8160</c:v>
                  </c:pt>
                  <c:pt idx="15">
                    <c:v>6378</c:v>
                  </c:pt>
                  <c:pt idx="16">
                    <c:v>e5-4669v4</c:v>
                  </c:pt>
                  <c:pt idx="17">
                    <c:v>e7-4860v2</c:v>
                  </c:pt>
                  <c:pt idx="18">
                    <c:v>e7-8891v2</c:v>
                  </c:pt>
                  <c:pt idx="19">
                    <c:v>7742</c:v>
                  </c:pt>
                </c:lvl>
                <c:lvl>
                  <c:pt idx="0">
                    <c:v>intel</c:v>
                  </c:pt>
                  <c:pt idx="1">
                    <c:v>intel</c:v>
                  </c:pt>
                  <c:pt idx="2">
                    <c:v>intel</c:v>
                  </c:pt>
                  <c:pt idx="3">
                    <c:v>intel</c:v>
                  </c:pt>
                  <c:pt idx="4">
                    <c:v>intel</c:v>
                  </c:pt>
                  <c:pt idx="5">
                    <c:v>intel</c:v>
                  </c:pt>
                  <c:pt idx="6">
                    <c:v>intel</c:v>
                  </c:pt>
                  <c:pt idx="8">
                    <c:v>intel</c:v>
                  </c:pt>
                  <c:pt idx="9">
                    <c:v>intel</c:v>
                  </c:pt>
                  <c:pt idx="11">
                    <c:v>amd</c:v>
                  </c:pt>
                  <c:pt idx="12">
                    <c:v>intel</c:v>
                  </c:pt>
                  <c:pt idx="13">
                    <c:v>intel</c:v>
                  </c:pt>
                  <c:pt idx="14">
                    <c:v>intel</c:v>
                  </c:pt>
                  <c:pt idx="15">
                    <c:v>amd</c:v>
                  </c:pt>
                  <c:pt idx="16">
                    <c:v>intel</c:v>
                  </c:pt>
                  <c:pt idx="17">
                    <c:v>intel</c:v>
                  </c:pt>
                  <c:pt idx="18">
                    <c:v>intel</c:v>
                  </c:pt>
                  <c:pt idx="19">
                    <c:v>amd</c:v>
                  </c:pt>
                </c:lvl>
                <c:lvl>
                  <c:pt idx="0">
                    <c:v>avx512</c:v>
                  </c:pt>
                  <c:pt idx="1">
                    <c:v>avx512</c:v>
                  </c:pt>
                  <c:pt idx="2">
                    <c:v>avx512</c:v>
                  </c:pt>
                  <c:pt idx="3">
                    <c:v>avx</c:v>
                  </c:pt>
                  <c:pt idx="4">
                    <c:v>avx</c:v>
                  </c:pt>
                  <c:pt idx="5">
                    <c:v>avx</c:v>
                  </c:pt>
                  <c:pt idx="6">
                    <c:v>avx2</c:v>
                  </c:pt>
                  <c:pt idx="8">
                    <c:v>avx2</c:v>
                  </c:pt>
                  <c:pt idx="9">
                    <c:v>avx512</c:v>
                  </c:pt>
                  <c:pt idx="11">
                    <c:v>avx</c:v>
                  </c:pt>
                  <c:pt idx="12">
                    <c:v>avx512</c:v>
                  </c:pt>
                  <c:pt idx="13">
                    <c:v>avx512</c:v>
                  </c:pt>
                  <c:pt idx="14">
                    <c:v>avx512</c:v>
                  </c:pt>
                  <c:pt idx="15">
                    <c:v>avx</c:v>
                  </c:pt>
                  <c:pt idx="16">
                    <c:v>avx2</c:v>
                  </c:pt>
                  <c:pt idx="17">
                    <c:v>avx</c:v>
                  </c:pt>
                  <c:pt idx="18">
                    <c:v>avx</c:v>
                  </c:pt>
                  <c:pt idx="19">
                    <c:v>avx2</c:v>
                  </c:pt>
                </c:lvl>
                <c:lvl>
                  <c:pt idx="0">
                    <c:v>long</c:v>
                  </c:pt>
                  <c:pt idx="1">
                    <c:v>owners</c:v>
                  </c:pt>
                  <c:pt idx="2">
                    <c:v>ultrahigh</c:v>
                  </c:pt>
                  <c:pt idx="3">
                    <c:v>highmem</c:v>
                  </c:pt>
                  <c:pt idx="4">
                    <c:v>long</c:v>
                  </c:pt>
                  <c:pt idx="5">
                    <c:v>owners</c:v>
                  </c:pt>
                  <c:pt idx="6">
                    <c:v>owners</c:v>
                  </c:pt>
                  <c:pt idx="8">
                    <c:v>owners, highmem</c:v>
                  </c:pt>
                  <c:pt idx="9">
                    <c:v>owners</c:v>
                  </c:pt>
                  <c:pt idx="11">
                    <c:v>owners</c:v>
                  </c:pt>
                  <c:pt idx="12">
                    <c:v>gpu</c:v>
                  </c:pt>
                  <c:pt idx="13">
                    <c:v>mh1</c:v>
                  </c:pt>
                  <c:pt idx="14">
                    <c:v>owners</c:v>
                  </c:pt>
                  <c:pt idx="15">
                    <c:v>owners</c:v>
                  </c:pt>
                  <c:pt idx="16">
                    <c:v>ultrahigh</c:v>
                  </c:pt>
                  <c:pt idx="17">
                    <c:v>ultrahigh</c:v>
                  </c:pt>
                  <c:pt idx="18">
                    <c:v>threaded</c:v>
                  </c:pt>
                  <c:pt idx="19">
                    <c:v>mh1</c:v>
                  </c:pt>
                </c:lvl>
                <c:lvl>
                  <c:pt idx="0">
                    <c:v>main</c:v>
                  </c:pt>
                  <c:pt idx="3">
                    <c:v>main</c:v>
                  </c:pt>
                  <c:pt idx="6">
                    <c:v>main</c:v>
                  </c:pt>
                  <c:pt idx="9">
                    <c:v>main</c:v>
                  </c:pt>
                  <c:pt idx="11">
                    <c:v>main</c:v>
                  </c:pt>
                  <c:pt idx="12">
                    <c:v>(blank)</c:v>
                  </c:pt>
                  <c:pt idx="13">
                    <c:v>main</c:v>
                  </c:pt>
                  <c:pt idx="15">
                    <c:v>main</c:v>
                  </c:pt>
                  <c:pt idx="16">
                    <c:v>main</c:v>
                  </c:pt>
                  <c:pt idx="17">
                    <c:v>main</c:v>
                  </c:pt>
                  <c:pt idx="18">
                    <c:v>(blank)</c:v>
                  </c:pt>
                  <c:pt idx="19">
                    <c:v>main</c:v>
                  </c:pt>
                </c:lvl>
                <c:lvl>
                  <c:pt idx="0">
                    <c:v>C6420</c:v>
                  </c:pt>
                  <c:pt idx="3">
                    <c:v>m620</c:v>
                  </c:pt>
                  <c:pt idx="6">
                    <c:v>m630</c:v>
                  </c:pt>
                  <c:pt idx="9">
                    <c:v>m640</c:v>
                  </c:pt>
                  <c:pt idx="11">
                    <c:v>R715</c:v>
                  </c:pt>
                  <c:pt idx="12">
                    <c:v>R740</c:v>
                  </c:pt>
                  <c:pt idx="13">
                    <c:v>R740xd</c:v>
                  </c:pt>
                  <c:pt idx="15">
                    <c:v>R815</c:v>
                  </c:pt>
                  <c:pt idx="16">
                    <c:v>R830</c:v>
                  </c:pt>
                  <c:pt idx="17">
                    <c:v>R920</c:v>
                  </c:pt>
                  <c:pt idx="19">
                    <c:v>R7525</c:v>
                  </c:pt>
                </c:lvl>
              </c:multiLvlStrCache>
            </c:multiLvlStrRef>
          </c:cat>
          <c:val>
            <c:numRef>
              <c:f>Sheet1!$N$31:$N$128</c:f>
              <c:numCache>
                <c:formatCode>General</c:formatCode>
                <c:ptCount val="20"/>
                <c:pt idx="0">
                  <c:v>192</c:v>
                </c:pt>
                <c:pt idx="1">
                  <c:v>108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48</c:v>
                </c:pt>
                <c:pt idx="6">
                  <c:v>176</c:v>
                </c:pt>
                <c:pt idx="7">
                  <c:v>80</c:v>
                </c:pt>
                <c:pt idx="8">
                  <c:v>20</c:v>
                </c:pt>
                <c:pt idx="9">
                  <c:v>72</c:v>
                </c:pt>
                <c:pt idx="10">
                  <c:v>96</c:v>
                </c:pt>
                <c:pt idx="11">
                  <c:v>32</c:v>
                </c:pt>
                <c:pt idx="12">
                  <c:v>24</c:v>
                </c:pt>
                <c:pt idx="13">
                  <c:v>56</c:v>
                </c:pt>
                <c:pt idx="14">
                  <c:v>48</c:v>
                </c:pt>
                <c:pt idx="15">
                  <c:v>128</c:v>
                </c:pt>
                <c:pt idx="16">
                  <c:v>88</c:v>
                </c:pt>
                <c:pt idx="17">
                  <c:v>48</c:v>
                </c:pt>
                <c:pt idx="18">
                  <c:v>80</c:v>
                </c:pt>
                <c:pt idx="19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8F-0248-9AC2-0F53C4DC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677928"/>
        <c:axId val="-2104814280"/>
      </c:barChart>
      <c:catAx>
        <c:axId val="-212367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814280"/>
        <c:crosses val="autoZero"/>
        <c:auto val="1"/>
        <c:lblAlgn val="ctr"/>
        <c:lblOffset val="100"/>
        <c:noMultiLvlLbl val="0"/>
      </c:catAx>
      <c:valAx>
        <c:axId val="-21048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</xdr:row>
      <xdr:rowOff>114300</xdr:rowOff>
    </xdr:from>
    <xdr:to>
      <xdr:col>23</xdr:col>
      <xdr:colOff>127000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5463E-4673-3741-A9E6-C93B9FBAC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284.710284259258" createdVersion="6" refreshedVersion="7" minRefreshableVersion="3" recordCount="54" xr:uid="{00000000-000A-0000-FFFF-FFFF08000000}">
  <cacheSource type="worksheet">
    <worksheetSource ref="A1:I55" sheet="Sheet1"/>
  </cacheSource>
  <cacheFields count="9">
    <cacheField name="Node" numFmtId="0">
      <sharedItems/>
    </cacheField>
    <cacheField name="Cores" numFmtId="0">
      <sharedItems containsSemiMixedTypes="0" containsString="0" containsNumber="1" containsInteger="1" minValue="16" maxValue="128"/>
    </cacheField>
    <cacheField name="Memory" numFmtId="0">
      <sharedItems containsSemiMixedTypes="0" containsString="0" containsNumber="1" containsInteger="1" minValue="64" maxValue="2688"/>
    </cacheField>
    <cacheField name="Model" numFmtId="0">
      <sharedItems count="12">
        <s v="C6420"/>
        <s v="m620"/>
        <s v="m630"/>
        <s v="m640"/>
        <s v="R920"/>
        <s v="R815"/>
        <s v="R715"/>
        <s v="R830"/>
        <s v="R740xd"/>
        <s v="R7525"/>
        <s v="R740"/>
        <s v="m610" u="1"/>
      </sharedItems>
    </cacheField>
    <cacheField name="CPU make" numFmtId="0">
      <sharedItems count="2">
        <s v="intel"/>
        <s v="amd"/>
      </sharedItems>
    </cacheField>
    <cacheField name="CPU model" numFmtId="0">
      <sharedItems containsMixedTypes="1" containsNumber="1" containsInteger="1" minValue="4116" maxValue="8180" count="16">
        <n v="6126"/>
        <n v="6244"/>
        <n v="6240"/>
        <s v="e5-2640v2"/>
        <s v="e5-2640v3"/>
        <s v="e5-2640v4"/>
        <n v="8160"/>
        <s v="e5-26500"/>
        <s v="e7-4860v2"/>
        <n v="6378"/>
        <n v="6380"/>
        <s v="e5-4669v4"/>
        <s v="e7-8891v2"/>
        <n v="8180"/>
        <n v="7742"/>
        <n v="4116"/>
      </sharedItems>
    </cacheField>
    <cacheField name="SIMD type" numFmtId="0">
      <sharedItems count="4">
        <s v="avx512"/>
        <s v="avx"/>
        <s v="avx2"/>
        <s v="sse4_2" u="1"/>
      </sharedItems>
    </cacheField>
    <cacheField name="main part" numFmtId="0">
      <sharedItems containsBlank="1" count="2">
        <s v="main"/>
        <m/>
      </sharedItems>
    </cacheField>
    <cacheField name="other part" numFmtId="0">
      <sharedItems containsBlank="1" count="9">
        <s v="long"/>
        <s v="ultrahigh"/>
        <s v="owners"/>
        <s v="highmem"/>
        <s v="owners, highmem"/>
        <s v="threaded"/>
        <s v="mh1"/>
        <s v="gpu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compute-1-0"/>
    <n v="24"/>
    <n v="96"/>
    <x v="0"/>
    <x v="0"/>
    <x v="0"/>
    <x v="0"/>
    <x v="0"/>
    <x v="0"/>
  </r>
  <r>
    <s v="compute-1-1"/>
    <n v="24"/>
    <n v="96"/>
    <x v="0"/>
    <x v="0"/>
    <x v="0"/>
    <x v="0"/>
    <x v="0"/>
    <x v="0"/>
  </r>
  <r>
    <s v="compute-1-2"/>
    <n v="24"/>
    <n v="96"/>
    <x v="0"/>
    <x v="0"/>
    <x v="0"/>
    <x v="0"/>
    <x v="0"/>
    <x v="0"/>
  </r>
  <r>
    <s v="compute-1-3"/>
    <n v="24"/>
    <n v="96"/>
    <x v="0"/>
    <x v="0"/>
    <x v="0"/>
    <x v="0"/>
    <x v="0"/>
    <x v="0"/>
  </r>
  <r>
    <s v="compute-1-4"/>
    <n v="24"/>
    <n v="96"/>
    <x v="0"/>
    <x v="0"/>
    <x v="0"/>
    <x v="0"/>
    <x v="0"/>
    <x v="0"/>
  </r>
  <r>
    <s v="compute-1-5"/>
    <n v="24"/>
    <n v="96"/>
    <x v="0"/>
    <x v="0"/>
    <x v="0"/>
    <x v="0"/>
    <x v="0"/>
    <x v="0"/>
  </r>
  <r>
    <s v="compute-1-6"/>
    <n v="24"/>
    <n v="96"/>
    <x v="0"/>
    <x v="0"/>
    <x v="0"/>
    <x v="0"/>
    <x v="0"/>
    <x v="0"/>
  </r>
  <r>
    <s v="compute-1-7"/>
    <n v="24"/>
    <n v="96"/>
    <x v="0"/>
    <x v="0"/>
    <x v="0"/>
    <x v="0"/>
    <x v="0"/>
    <x v="0"/>
  </r>
  <r>
    <s v="compute-1-8"/>
    <n v="16"/>
    <n v="1024"/>
    <x v="0"/>
    <x v="0"/>
    <x v="1"/>
    <x v="0"/>
    <x v="0"/>
    <x v="1"/>
  </r>
  <r>
    <s v="compute-1-9"/>
    <n v="36"/>
    <n v="192"/>
    <x v="0"/>
    <x v="0"/>
    <x v="2"/>
    <x v="0"/>
    <x v="0"/>
    <x v="2"/>
  </r>
  <r>
    <s v="compute-1-10"/>
    <n v="36"/>
    <n v="192"/>
    <x v="0"/>
    <x v="0"/>
    <x v="2"/>
    <x v="0"/>
    <x v="0"/>
    <x v="2"/>
  </r>
  <r>
    <s v="compute-1-11"/>
    <n v="36"/>
    <n v="192"/>
    <x v="0"/>
    <x v="0"/>
    <x v="2"/>
    <x v="0"/>
    <x v="0"/>
    <x v="2"/>
  </r>
  <r>
    <s v="compute-4-0"/>
    <n v="16"/>
    <n v="64"/>
    <x v="1"/>
    <x v="0"/>
    <x v="3"/>
    <x v="1"/>
    <x v="0"/>
    <x v="2"/>
  </r>
  <r>
    <s v="compute-4-1"/>
    <n v="16"/>
    <n v="64"/>
    <x v="1"/>
    <x v="0"/>
    <x v="3"/>
    <x v="1"/>
    <x v="0"/>
    <x v="2"/>
  </r>
  <r>
    <s v="compute-4-2"/>
    <n v="16"/>
    <n v="64"/>
    <x v="1"/>
    <x v="0"/>
    <x v="3"/>
    <x v="1"/>
    <x v="0"/>
    <x v="2"/>
  </r>
  <r>
    <s v="compute-4-3"/>
    <n v="16"/>
    <n v="384"/>
    <x v="1"/>
    <x v="0"/>
    <x v="3"/>
    <x v="1"/>
    <x v="0"/>
    <x v="3"/>
  </r>
  <r>
    <s v="compute-4-4"/>
    <n v="16"/>
    <n v="384"/>
    <x v="1"/>
    <x v="0"/>
    <x v="3"/>
    <x v="1"/>
    <x v="0"/>
    <x v="3"/>
  </r>
  <r>
    <s v="compute-4-5"/>
    <n v="16"/>
    <n v="64"/>
    <x v="2"/>
    <x v="0"/>
    <x v="4"/>
    <x v="2"/>
    <x v="0"/>
    <x v="2"/>
  </r>
  <r>
    <s v="compute-4-6"/>
    <n v="16"/>
    <n v="64"/>
    <x v="2"/>
    <x v="0"/>
    <x v="4"/>
    <x v="2"/>
    <x v="0"/>
    <x v="2"/>
  </r>
  <r>
    <s v="compute-4-7"/>
    <n v="16"/>
    <n v="64"/>
    <x v="2"/>
    <x v="0"/>
    <x v="4"/>
    <x v="2"/>
    <x v="0"/>
    <x v="2"/>
  </r>
  <r>
    <s v="compute-4-8"/>
    <n v="16"/>
    <n v="64"/>
    <x v="2"/>
    <x v="0"/>
    <x v="4"/>
    <x v="2"/>
    <x v="0"/>
    <x v="2"/>
  </r>
  <r>
    <s v="compute-4-9"/>
    <n v="16"/>
    <n v="64"/>
    <x v="2"/>
    <x v="0"/>
    <x v="4"/>
    <x v="2"/>
    <x v="0"/>
    <x v="2"/>
  </r>
  <r>
    <s v="compute-4-10"/>
    <n v="16"/>
    <n v="64"/>
    <x v="2"/>
    <x v="0"/>
    <x v="4"/>
    <x v="2"/>
    <x v="0"/>
    <x v="2"/>
  </r>
  <r>
    <s v="compute-4-11"/>
    <n v="16"/>
    <n v="64"/>
    <x v="2"/>
    <x v="0"/>
    <x v="4"/>
    <x v="2"/>
    <x v="0"/>
    <x v="2"/>
  </r>
  <r>
    <s v="compute-4-12"/>
    <n v="16"/>
    <n v="64"/>
    <x v="2"/>
    <x v="0"/>
    <x v="4"/>
    <x v="2"/>
    <x v="0"/>
    <x v="2"/>
  </r>
  <r>
    <s v="compute-4-13"/>
    <n v="16"/>
    <n v="64"/>
    <x v="2"/>
    <x v="0"/>
    <x v="4"/>
    <x v="2"/>
    <x v="0"/>
    <x v="2"/>
  </r>
  <r>
    <s v="compute-5-0"/>
    <n v="16"/>
    <n v="64"/>
    <x v="2"/>
    <x v="0"/>
    <x v="4"/>
    <x v="2"/>
    <x v="0"/>
    <x v="2"/>
  </r>
  <r>
    <s v="compute-5-1"/>
    <n v="16"/>
    <n v="64"/>
    <x v="2"/>
    <x v="0"/>
    <x v="4"/>
    <x v="2"/>
    <x v="0"/>
    <x v="2"/>
  </r>
  <r>
    <s v="compute-5-2"/>
    <n v="20"/>
    <n v="96"/>
    <x v="2"/>
    <x v="0"/>
    <x v="5"/>
    <x v="2"/>
    <x v="0"/>
    <x v="2"/>
  </r>
  <r>
    <s v="compute-5-3"/>
    <n v="20"/>
    <n v="96"/>
    <x v="2"/>
    <x v="0"/>
    <x v="5"/>
    <x v="2"/>
    <x v="0"/>
    <x v="2"/>
  </r>
  <r>
    <s v="compute-5-4"/>
    <n v="20"/>
    <n v="96"/>
    <x v="2"/>
    <x v="0"/>
    <x v="5"/>
    <x v="2"/>
    <x v="0"/>
    <x v="2"/>
  </r>
  <r>
    <s v="compute-5-5"/>
    <n v="20"/>
    <n v="96"/>
    <x v="2"/>
    <x v="0"/>
    <x v="5"/>
    <x v="2"/>
    <x v="0"/>
    <x v="2"/>
  </r>
  <r>
    <s v="compute-5-6"/>
    <n v="20"/>
    <n v="128"/>
    <x v="2"/>
    <x v="0"/>
    <x v="5"/>
    <x v="2"/>
    <x v="0"/>
    <x v="4"/>
  </r>
  <r>
    <s v="compute-5-7"/>
    <n v="48"/>
    <n v="192"/>
    <x v="3"/>
    <x v="0"/>
    <x v="6"/>
    <x v="0"/>
    <x v="0"/>
    <x v="2"/>
  </r>
  <r>
    <s v="compute-5-8"/>
    <n v="48"/>
    <n v="192"/>
    <x v="3"/>
    <x v="0"/>
    <x v="6"/>
    <x v="0"/>
    <x v="0"/>
    <x v="2"/>
  </r>
  <r>
    <s v="compute-5-9"/>
    <n v="24"/>
    <n v="96"/>
    <x v="3"/>
    <x v="0"/>
    <x v="0"/>
    <x v="0"/>
    <x v="0"/>
    <x v="2"/>
  </r>
  <r>
    <s v="compute-5-10"/>
    <n v="24"/>
    <n v="96"/>
    <x v="3"/>
    <x v="0"/>
    <x v="0"/>
    <x v="0"/>
    <x v="0"/>
    <x v="2"/>
  </r>
  <r>
    <s v="compute-5-11"/>
    <n v="24"/>
    <n v="96"/>
    <x v="3"/>
    <x v="0"/>
    <x v="0"/>
    <x v="0"/>
    <x v="0"/>
    <x v="2"/>
  </r>
  <r>
    <s v="compute-5-12"/>
    <n v="16"/>
    <n v="192"/>
    <x v="1"/>
    <x v="0"/>
    <x v="7"/>
    <x v="1"/>
    <x v="0"/>
    <x v="0"/>
  </r>
  <r>
    <s v="compute-5-13"/>
    <n v="16"/>
    <n v="192"/>
    <x v="1"/>
    <x v="0"/>
    <x v="7"/>
    <x v="1"/>
    <x v="0"/>
    <x v="0"/>
  </r>
  <r>
    <s v="compute-5-14"/>
    <n v="16"/>
    <n v="192"/>
    <x v="1"/>
    <x v="0"/>
    <x v="7"/>
    <x v="1"/>
    <x v="0"/>
    <x v="0"/>
  </r>
  <r>
    <s v="compute-5-15"/>
    <n v="16"/>
    <n v="192"/>
    <x v="1"/>
    <x v="0"/>
    <x v="7"/>
    <x v="1"/>
    <x v="0"/>
    <x v="0"/>
  </r>
  <r>
    <s v="compute-20-0"/>
    <n v="48"/>
    <n v="1024"/>
    <x v="4"/>
    <x v="0"/>
    <x v="8"/>
    <x v="1"/>
    <x v="0"/>
    <x v="1"/>
  </r>
  <r>
    <s v="compute-20-1"/>
    <n v="64"/>
    <n v="256"/>
    <x v="5"/>
    <x v="1"/>
    <x v="9"/>
    <x v="1"/>
    <x v="0"/>
    <x v="2"/>
  </r>
  <r>
    <s v="compute-20-2"/>
    <n v="32"/>
    <n v="128"/>
    <x v="6"/>
    <x v="1"/>
    <x v="10"/>
    <x v="1"/>
    <x v="0"/>
    <x v="2"/>
  </r>
  <r>
    <s v="compute-20-3"/>
    <n v="64"/>
    <n v="256"/>
    <x v="5"/>
    <x v="1"/>
    <x v="9"/>
    <x v="1"/>
    <x v="0"/>
    <x v="2"/>
  </r>
  <r>
    <s v="compute-20-4"/>
    <n v="88"/>
    <n v="1024"/>
    <x v="7"/>
    <x v="0"/>
    <x v="11"/>
    <x v="2"/>
    <x v="0"/>
    <x v="1"/>
  </r>
  <r>
    <s v="compute-20-5"/>
    <n v="40"/>
    <n v="2688"/>
    <x v="4"/>
    <x v="0"/>
    <x v="12"/>
    <x v="1"/>
    <x v="1"/>
    <x v="5"/>
  </r>
  <r>
    <s v="compute-20-6"/>
    <n v="40"/>
    <n v="2688"/>
    <x v="4"/>
    <x v="0"/>
    <x v="12"/>
    <x v="1"/>
    <x v="1"/>
    <x v="5"/>
  </r>
  <r>
    <s v="compute-20-7"/>
    <n v="56"/>
    <n v="768"/>
    <x v="8"/>
    <x v="0"/>
    <x v="13"/>
    <x v="0"/>
    <x v="0"/>
    <x v="6"/>
  </r>
  <r>
    <s v="compute-20-8"/>
    <n v="48"/>
    <n v="192"/>
    <x v="8"/>
    <x v="0"/>
    <x v="6"/>
    <x v="0"/>
    <x v="0"/>
    <x v="2"/>
  </r>
  <r>
    <s v="compute-20-9"/>
    <n v="128"/>
    <n v="1024"/>
    <x v="9"/>
    <x v="1"/>
    <x v="14"/>
    <x v="2"/>
    <x v="0"/>
    <x v="6"/>
  </r>
  <r>
    <s v="compute-20-10"/>
    <n v="128"/>
    <n v="1024"/>
    <x v="9"/>
    <x v="1"/>
    <x v="14"/>
    <x v="2"/>
    <x v="0"/>
    <x v="6"/>
  </r>
  <r>
    <s v="gpu-0-0"/>
    <n v="24"/>
    <n v="96"/>
    <x v="10"/>
    <x v="0"/>
    <x v="15"/>
    <x v="0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8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L30:N128" firstHeaderRow="0" firstDataRow="1" firstDataCol="1"/>
  <pivotFields count="9">
    <pivotField dataField="1" showAll="0"/>
    <pivotField dataField="1" showAll="0"/>
    <pivotField showAll="0"/>
    <pivotField axis="axisRow" showAll="0">
      <items count="13">
        <item x="0"/>
        <item m="1" x="11"/>
        <item x="1"/>
        <item x="2"/>
        <item x="3"/>
        <item x="6"/>
        <item x="10"/>
        <item x="8"/>
        <item x="5"/>
        <item x="7"/>
        <item x="4"/>
        <item x="9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7">
        <item x="15"/>
        <item x="0"/>
        <item x="1"/>
        <item x="9"/>
        <item x="10"/>
        <item x="6"/>
        <item x="13"/>
        <item x="3"/>
        <item x="4"/>
        <item x="5"/>
        <item x="7"/>
        <item x="11"/>
        <item x="8"/>
        <item x="12"/>
        <item x="2"/>
        <item x="14"/>
        <item t="default"/>
      </items>
    </pivotField>
    <pivotField axis="axisRow" showAll="0">
      <items count="5">
        <item x="1"/>
        <item x="2"/>
        <item x="0"/>
        <item m="1" x="3"/>
        <item t="default"/>
      </items>
    </pivotField>
    <pivotField axis="axisRow" showAll="0" countASubtotal="1">
      <items count="3">
        <item x="0"/>
        <item x="1"/>
        <item t="countA"/>
      </items>
    </pivotField>
    <pivotField axis="axisRow" showAll="0">
      <items count="10">
        <item x="7"/>
        <item x="3"/>
        <item x="0"/>
        <item x="6"/>
        <item x="2"/>
        <item x="4"/>
        <item x="5"/>
        <item x="1"/>
        <item m="1" x="8"/>
        <item t="default"/>
      </items>
    </pivotField>
  </pivotFields>
  <rowFields count="6">
    <field x="3"/>
    <field x="7"/>
    <field x="8"/>
    <field x="6"/>
    <field x="4"/>
    <field x="5"/>
  </rowFields>
  <rowItems count="98">
    <i>
      <x/>
    </i>
    <i r="1">
      <x/>
    </i>
    <i r="2">
      <x v="2"/>
    </i>
    <i r="3">
      <x v="2"/>
    </i>
    <i r="4">
      <x v="1"/>
    </i>
    <i r="5">
      <x v="1"/>
    </i>
    <i r="2">
      <x v="4"/>
    </i>
    <i r="3">
      <x v="2"/>
    </i>
    <i r="4">
      <x v="1"/>
    </i>
    <i r="5">
      <x v="14"/>
    </i>
    <i r="2">
      <x v="7"/>
    </i>
    <i r="3">
      <x v="2"/>
    </i>
    <i r="4">
      <x v="1"/>
    </i>
    <i r="5">
      <x v="2"/>
    </i>
    <i>
      <x v="2"/>
    </i>
    <i r="1">
      <x/>
    </i>
    <i r="2">
      <x v="1"/>
    </i>
    <i r="3">
      <x/>
    </i>
    <i r="4">
      <x v="1"/>
    </i>
    <i r="5">
      <x v="7"/>
    </i>
    <i r="2">
      <x v="2"/>
    </i>
    <i r="3">
      <x/>
    </i>
    <i r="4">
      <x v="1"/>
    </i>
    <i r="5">
      <x v="10"/>
    </i>
    <i r="2">
      <x v="4"/>
    </i>
    <i r="3">
      <x/>
    </i>
    <i r="4">
      <x v="1"/>
    </i>
    <i r="5">
      <x v="7"/>
    </i>
    <i>
      <x v="3"/>
    </i>
    <i r="1">
      <x/>
    </i>
    <i r="2">
      <x v="4"/>
    </i>
    <i r="3">
      <x v="1"/>
    </i>
    <i r="4">
      <x v="1"/>
    </i>
    <i r="5">
      <x v="8"/>
    </i>
    <i r="5">
      <x v="9"/>
    </i>
    <i r="2">
      <x v="5"/>
    </i>
    <i r="3">
      <x v="1"/>
    </i>
    <i r="4">
      <x v="1"/>
    </i>
    <i r="5">
      <x v="9"/>
    </i>
    <i>
      <x v="4"/>
    </i>
    <i r="1">
      <x/>
    </i>
    <i r="2">
      <x v="4"/>
    </i>
    <i r="3">
      <x v="2"/>
    </i>
    <i r="4">
      <x v="1"/>
    </i>
    <i r="5">
      <x v="1"/>
    </i>
    <i r="5">
      <x v="5"/>
    </i>
    <i>
      <x v="5"/>
    </i>
    <i r="1">
      <x/>
    </i>
    <i r="2">
      <x v="4"/>
    </i>
    <i r="3">
      <x/>
    </i>
    <i r="4">
      <x/>
    </i>
    <i r="5">
      <x v="4"/>
    </i>
    <i>
      <x v="6"/>
    </i>
    <i r="1">
      <x v="1"/>
    </i>
    <i r="2">
      <x/>
    </i>
    <i r="3">
      <x v="2"/>
    </i>
    <i r="4">
      <x v="1"/>
    </i>
    <i r="5">
      <x/>
    </i>
    <i>
      <x v="7"/>
    </i>
    <i r="1">
      <x/>
    </i>
    <i r="2">
      <x v="3"/>
    </i>
    <i r="3">
      <x v="2"/>
    </i>
    <i r="4">
      <x v="1"/>
    </i>
    <i r="5">
      <x v="6"/>
    </i>
    <i r="2">
      <x v="4"/>
    </i>
    <i r="3">
      <x v="2"/>
    </i>
    <i r="4">
      <x v="1"/>
    </i>
    <i r="5">
      <x v="5"/>
    </i>
    <i>
      <x v="8"/>
    </i>
    <i r="1">
      <x/>
    </i>
    <i r="2">
      <x v="4"/>
    </i>
    <i r="3">
      <x/>
    </i>
    <i r="4">
      <x/>
    </i>
    <i r="5">
      <x v="3"/>
    </i>
    <i>
      <x v="9"/>
    </i>
    <i r="1">
      <x/>
    </i>
    <i r="2">
      <x v="7"/>
    </i>
    <i r="3">
      <x v="1"/>
    </i>
    <i r="4">
      <x v="1"/>
    </i>
    <i r="5">
      <x v="11"/>
    </i>
    <i>
      <x v="10"/>
    </i>
    <i r="1">
      <x/>
    </i>
    <i r="2">
      <x v="7"/>
    </i>
    <i r="3">
      <x/>
    </i>
    <i r="4">
      <x v="1"/>
    </i>
    <i r="5">
      <x v="12"/>
    </i>
    <i r="1">
      <x v="1"/>
    </i>
    <i r="2">
      <x v="6"/>
    </i>
    <i r="3">
      <x/>
    </i>
    <i r="4">
      <x v="1"/>
    </i>
    <i r="5">
      <x v="13"/>
    </i>
    <i>
      <x v="11"/>
    </i>
    <i r="1">
      <x/>
    </i>
    <i r="2">
      <x v="3"/>
    </i>
    <i r="3">
      <x v="1"/>
    </i>
    <i r="4">
      <x/>
    </i>
    <i r="5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ode" fld="0" subtotal="count" baseField="0" baseItem="0"/>
    <dataField name="Sum of Cores" fld="1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topLeftCell="A15" workbookViewId="0">
      <selection activeCell="L30" sqref="L30"/>
    </sheetView>
  </sheetViews>
  <sheetFormatPr defaultColWidth="11" defaultRowHeight="15"/>
  <cols>
    <col min="1" max="1" width="12.625" bestFit="1" customWidth="1"/>
    <col min="11" max="11" width="22.875" bestFit="1" customWidth="1"/>
    <col min="12" max="12" width="20.5" bestFit="1" customWidth="1"/>
    <col min="13" max="13" width="13.625" customWidth="1"/>
    <col min="14" max="14" width="12.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24</v>
      </c>
      <c r="C2">
        <v>96</v>
      </c>
      <c r="D2" t="s">
        <v>10</v>
      </c>
      <c r="E2" t="s">
        <v>11</v>
      </c>
      <c r="F2">
        <v>6126</v>
      </c>
      <c r="G2" t="s">
        <v>12</v>
      </c>
      <c r="H2" t="s">
        <v>13</v>
      </c>
      <c r="I2" t="s">
        <v>14</v>
      </c>
    </row>
    <row r="3" spans="1:9">
      <c r="A3" t="s">
        <v>15</v>
      </c>
      <c r="B3">
        <v>24</v>
      </c>
      <c r="C3">
        <v>96</v>
      </c>
      <c r="D3" t="s">
        <v>10</v>
      </c>
      <c r="E3" t="s">
        <v>11</v>
      </c>
      <c r="F3">
        <v>6126</v>
      </c>
      <c r="G3" t="s">
        <v>12</v>
      </c>
      <c r="H3" t="s">
        <v>13</v>
      </c>
      <c r="I3" t="s">
        <v>14</v>
      </c>
    </row>
    <row r="4" spans="1:9">
      <c r="A4" t="s">
        <v>16</v>
      </c>
      <c r="B4">
        <v>24</v>
      </c>
      <c r="C4">
        <v>96</v>
      </c>
      <c r="D4" t="s">
        <v>10</v>
      </c>
      <c r="E4" t="s">
        <v>11</v>
      </c>
      <c r="F4">
        <v>6126</v>
      </c>
      <c r="G4" t="s">
        <v>12</v>
      </c>
      <c r="H4" t="s">
        <v>13</v>
      </c>
      <c r="I4" t="s">
        <v>14</v>
      </c>
    </row>
    <row r="5" spans="1:9">
      <c r="A5" t="s">
        <v>17</v>
      </c>
      <c r="B5">
        <v>24</v>
      </c>
      <c r="C5">
        <v>96</v>
      </c>
      <c r="D5" t="s">
        <v>10</v>
      </c>
      <c r="E5" t="s">
        <v>11</v>
      </c>
      <c r="F5">
        <v>6126</v>
      </c>
      <c r="G5" t="s">
        <v>12</v>
      </c>
      <c r="H5" t="s">
        <v>13</v>
      </c>
      <c r="I5" t="s">
        <v>14</v>
      </c>
    </row>
    <row r="6" spans="1:9">
      <c r="A6" t="s">
        <v>18</v>
      </c>
      <c r="B6">
        <v>24</v>
      </c>
      <c r="C6">
        <v>96</v>
      </c>
      <c r="D6" t="s">
        <v>10</v>
      </c>
      <c r="E6" t="s">
        <v>11</v>
      </c>
      <c r="F6">
        <v>6126</v>
      </c>
      <c r="G6" t="s">
        <v>12</v>
      </c>
      <c r="H6" t="s">
        <v>13</v>
      </c>
      <c r="I6" t="s">
        <v>14</v>
      </c>
    </row>
    <row r="7" spans="1:9">
      <c r="A7" t="s">
        <v>19</v>
      </c>
      <c r="B7">
        <v>24</v>
      </c>
      <c r="C7">
        <v>96</v>
      </c>
      <c r="D7" t="s">
        <v>10</v>
      </c>
      <c r="E7" t="s">
        <v>11</v>
      </c>
      <c r="F7">
        <v>6126</v>
      </c>
      <c r="G7" t="s">
        <v>12</v>
      </c>
      <c r="H7" t="s">
        <v>13</v>
      </c>
      <c r="I7" t="s">
        <v>14</v>
      </c>
    </row>
    <row r="8" spans="1:9">
      <c r="A8" t="s">
        <v>20</v>
      </c>
      <c r="B8">
        <v>24</v>
      </c>
      <c r="C8">
        <v>96</v>
      </c>
      <c r="D8" t="s">
        <v>10</v>
      </c>
      <c r="E8" t="s">
        <v>11</v>
      </c>
      <c r="F8">
        <v>6126</v>
      </c>
      <c r="G8" t="s">
        <v>12</v>
      </c>
      <c r="H8" t="s">
        <v>13</v>
      </c>
      <c r="I8" t="s">
        <v>14</v>
      </c>
    </row>
    <row r="9" spans="1:9">
      <c r="A9" t="s">
        <v>21</v>
      </c>
      <c r="B9">
        <v>24</v>
      </c>
      <c r="C9">
        <v>96</v>
      </c>
      <c r="D9" t="s">
        <v>10</v>
      </c>
      <c r="E9" t="s">
        <v>11</v>
      </c>
      <c r="F9">
        <v>6126</v>
      </c>
      <c r="G9" t="s">
        <v>12</v>
      </c>
      <c r="H9" t="s">
        <v>13</v>
      </c>
      <c r="I9" t="s">
        <v>14</v>
      </c>
    </row>
    <row r="10" spans="1:9">
      <c r="A10" t="s">
        <v>22</v>
      </c>
      <c r="B10">
        <v>16</v>
      </c>
      <c r="C10">
        <v>1024</v>
      </c>
      <c r="D10" t="s">
        <v>10</v>
      </c>
      <c r="E10" t="s">
        <v>11</v>
      </c>
      <c r="F10">
        <v>6244</v>
      </c>
      <c r="G10" t="s">
        <v>12</v>
      </c>
      <c r="H10" t="s">
        <v>13</v>
      </c>
      <c r="I10" t="s">
        <v>23</v>
      </c>
    </row>
    <row r="11" spans="1:9">
      <c r="A11" t="s">
        <v>24</v>
      </c>
      <c r="B11">
        <v>36</v>
      </c>
      <c r="C11">
        <v>192</v>
      </c>
      <c r="D11" t="s">
        <v>10</v>
      </c>
      <c r="E11" t="s">
        <v>11</v>
      </c>
      <c r="F11">
        <v>6240</v>
      </c>
      <c r="G11" t="s">
        <v>12</v>
      </c>
      <c r="H11" t="s">
        <v>13</v>
      </c>
      <c r="I11" t="s">
        <v>25</v>
      </c>
    </row>
    <row r="12" spans="1:9">
      <c r="A12" t="s">
        <v>26</v>
      </c>
      <c r="B12">
        <v>36</v>
      </c>
      <c r="C12">
        <v>192</v>
      </c>
      <c r="D12" t="s">
        <v>10</v>
      </c>
      <c r="E12" t="s">
        <v>11</v>
      </c>
      <c r="F12">
        <v>6240</v>
      </c>
      <c r="G12" t="s">
        <v>12</v>
      </c>
      <c r="H12" t="s">
        <v>13</v>
      </c>
      <c r="I12" t="s">
        <v>25</v>
      </c>
    </row>
    <row r="13" spans="1:9">
      <c r="A13" t="s">
        <v>27</v>
      </c>
      <c r="B13">
        <v>36</v>
      </c>
      <c r="C13">
        <v>192</v>
      </c>
      <c r="D13" t="s">
        <v>10</v>
      </c>
      <c r="E13" t="s">
        <v>11</v>
      </c>
      <c r="F13">
        <v>6240</v>
      </c>
      <c r="G13" t="s">
        <v>12</v>
      </c>
      <c r="H13" t="s">
        <v>13</v>
      </c>
      <c r="I13" t="s">
        <v>25</v>
      </c>
    </row>
    <row r="14" spans="1:9">
      <c r="A14" t="s">
        <v>28</v>
      </c>
      <c r="B14">
        <v>16</v>
      </c>
      <c r="C14">
        <v>64</v>
      </c>
      <c r="D14" t="s">
        <v>29</v>
      </c>
      <c r="E14" t="s">
        <v>11</v>
      </c>
      <c r="F14" t="s">
        <v>30</v>
      </c>
      <c r="G14" t="s">
        <v>31</v>
      </c>
      <c r="H14" t="s">
        <v>13</v>
      </c>
      <c r="I14" t="s">
        <v>25</v>
      </c>
    </row>
    <row r="15" spans="1:9">
      <c r="A15" t="s">
        <v>32</v>
      </c>
      <c r="B15">
        <v>16</v>
      </c>
      <c r="C15">
        <v>64</v>
      </c>
      <c r="D15" t="s">
        <v>29</v>
      </c>
      <c r="E15" t="s">
        <v>11</v>
      </c>
      <c r="F15" t="s">
        <v>30</v>
      </c>
      <c r="G15" t="s">
        <v>31</v>
      </c>
      <c r="H15" t="s">
        <v>13</v>
      </c>
      <c r="I15" t="s">
        <v>25</v>
      </c>
    </row>
    <row r="16" spans="1:9">
      <c r="A16" t="s">
        <v>33</v>
      </c>
      <c r="B16">
        <v>16</v>
      </c>
      <c r="C16">
        <v>64</v>
      </c>
      <c r="D16" t="s">
        <v>29</v>
      </c>
      <c r="E16" t="s">
        <v>11</v>
      </c>
      <c r="F16" t="s">
        <v>30</v>
      </c>
      <c r="G16" t="s">
        <v>31</v>
      </c>
      <c r="H16" t="s">
        <v>13</v>
      </c>
      <c r="I16" t="s">
        <v>25</v>
      </c>
    </row>
    <row r="17" spans="1:14">
      <c r="A17" t="s">
        <v>34</v>
      </c>
      <c r="B17">
        <v>16</v>
      </c>
      <c r="C17">
        <v>384</v>
      </c>
      <c r="D17" t="s">
        <v>29</v>
      </c>
      <c r="E17" t="s">
        <v>11</v>
      </c>
      <c r="F17" t="s">
        <v>30</v>
      </c>
      <c r="G17" t="s">
        <v>31</v>
      </c>
      <c r="H17" t="s">
        <v>13</v>
      </c>
      <c r="I17" t="s">
        <v>35</v>
      </c>
    </row>
    <row r="18" spans="1:14">
      <c r="A18" t="s">
        <v>36</v>
      </c>
      <c r="B18">
        <v>16</v>
      </c>
      <c r="C18">
        <v>384</v>
      </c>
      <c r="D18" t="s">
        <v>29</v>
      </c>
      <c r="E18" t="s">
        <v>11</v>
      </c>
      <c r="F18" t="s">
        <v>30</v>
      </c>
      <c r="G18" t="s">
        <v>31</v>
      </c>
      <c r="H18" t="s">
        <v>13</v>
      </c>
      <c r="I18" t="s">
        <v>35</v>
      </c>
    </row>
    <row r="19" spans="1:14">
      <c r="A19" t="s">
        <v>37</v>
      </c>
      <c r="B19">
        <v>16</v>
      </c>
      <c r="C19">
        <v>64</v>
      </c>
      <c r="D19" t="s">
        <v>38</v>
      </c>
      <c r="E19" t="s">
        <v>11</v>
      </c>
      <c r="F19" t="s">
        <v>39</v>
      </c>
      <c r="G19" t="s">
        <v>40</v>
      </c>
      <c r="H19" s="1" t="s">
        <v>13</v>
      </c>
      <c r="I19" s="1" t="s">
        <v>25</v>
      </c>
    </row>
    <row r="20" spans="1:14">
      <c r="A20" t="s">
        <v>41</v>
      </c>
      <c r="B20">
        <v>16</v>
      </c>
      <c r="C20">
        <v>64</v>
      </c>
      <c r="D20" t="s">
        <v>38</v>
      </c>
      <c r="E20" t="s">
        <v>11</v>
      </c>
      <c r="F20" t="s">
        <v>39</v>
      </c>
      <c r="G20" t="s">
        <v>40</v>
      </c>
      <c r="H20" s="1" t="s">
        <v>13</v>
      </c>
      <c r="I20" s="1" t="s">
        <v>25</v>
      </c>
    </row>
    <row r="21" spans="1:14">
      <c r="A21" t="s">
        <v>42</v>
      </c>
      <c r="B21">
        <v>16</v>
      </c>
      <c r="C21">
        <v>64</v>
      </c>
      <c r="D21" t="s">
        <v>38</v>
      </c>
      <c r="E21" t="s">
        <v>11</v>
      </c>
      <c r="F21" t="s">
        <v>39</v>
      </c>
      <c r="G21" t="s">
        <v>40</v>
      </c>
      <c r="H21" s="1" t="s">
        <v>13</v>
      </c>
      <c r="I21" s="1" t="s">
        <v>25</v>
      </c>
    </row>
    <row r="22" spans="1:14">
      <c r="A22" t="s">
        <v>43</v>
      </c>
      <c r="B22">
        <v>16</v>
      </c>
      <c r="C22">
        <v>64</v>
      </c>
      <c r="D22" t="s">
        <v>38</v>
      </c>
      <c r="E22" t="s">
        <v>11</v>
      </c>
      <c r="F22" t="s">
        <v>39</v>
      </c>
      <c r="G22" t="s">
        <v>40</v>
      </c>
      <c r="H22" s="1" t="s">
        <v>13</v>
      </c>
      <c r="I22" s="1" t="s">
        <v>25</v>
      </c>
    </row>
    <row r="23" spans="1:14">
      <c r="A23" t="s">
        <v>44</v>
      </c>
      <c r="B23">
        <v>16</v>
      </c>
      <c r="C23">
        <v>64</v>
      </c>
      <c r="D23" t="s">
        <v>38</v>
      </c>
      <c r="E23" t="s">
        <v>11</v>
      </c>
      <c r="F23" t="s">
        <v>39</v>
      </c>
      <c r="G23" t="s">
        <v>40</v>
      </c>
      <c r="H23" s="1" t="s">
        <v>13</v>
      </c>
      <c r="I23" s="1" t="s">
        <v>25</v>
      </c>
    </row>
    <row r="24" spans="1:14">
      <c r="A24" t="s">
        <v>45</v>
      </c>
      <c r="B24">
        <v>16</v>
      </c>
      <c r="C24">
        <v>64</v>
      </c>
      <c r="D24" t="s">
        <v>38</v>
      </c>
      <c r="E24" t="s">
        <v>11</v>
      </c>
      <c r="F24" t="s">
        <v>39</v>
      </c>
      <c r="G24" t="s">
        <v>40</v>
      </c>
      <c r="H24" s="1" t="s">
        <v>13</v>
      </c>
      <c r="I24" s="1" t="s">
        <v>25</v>
      </c>
    </row>
    <row r="25" spans="1:14">
      <c r="A25" t="s">
        <v>46</v>
      </c>
      <c r="B25">
        <v>16</v>
      </c>
      <c r="C25">
        <v>64</v>
      </c>
      <c r="D25" t="s">
        <v>38</v>
      </c>
      <c r="E25" t="s">
        <v>11</v>
      </c>
      <c r="F25" t="s">
        <v>39</v>
      </c>
      <c r="G25" t="s">
        <v>40</v>
      </c>
      <c r="H25" s="1" t="s">
        <v>13</v>
      </c>
      <c r="I25" s="1" t="s">
        <v>25</v>
      </c>
    </row>
    <row r="26" spans="1:14">
      <c r="A26" t="s">
        <v>47</v>
      </c>
      <c r="B26">
        <v>16</v>
      </c>
      <c r="C26">
        <v>64</v>
      </c>
      <c r="D26" t="s">
        <v>38</v>
      </c>
      <c r="E26" t="s">
        <v>11</v>
      </c>
      <c r="F26" t="s">
        <v>39</v>
      </c>
      <c r="G26" t="s">
        <v>40</v>
      </c>
      <c r="H26" s="1" t="s">
        <v>13</v>
      </c>
      <c r="I26" s="1" t="s">
        <v>25</v>
      </c>
    </row>
    <row r="27" spans="1:14">
      <c r="A27" t="s">
        <v>48</v>
      </c>
      <c r="B27">
        <v>16</v>
      </c>
      <c r="C27">
        <v>64</v>
      </c>
      <c r="D27" t="s">
        <v>38</v>
      </c>
      <c r="E27" t="s">
        <v>11</v>
      </c>
      <c r="F27" t="s">
        <v>39</v>
      </c>
      <c r="G27" t="s">
        <v>40</v>
      </c>
      <c r="H27" s="1" t="s">
        <v>13</v>
      </c>
      <c r="I27" s="1" t="s">
        <v>25</v>
      </c>
    </row>
    <row r="28" spans="1:14">
      <c r="A28" t="s">
        <v>49</v>
      </c>
      <c r="B28">
        <v>16</v>
      </c>
      <c r="C28">
        <v>64</v>
      </c>
      <c r="D28" t="s">
        <v>38</v>
      </c>
      <c r="E28" t="s">
        <v>11</v>
      </c>
      <c r="F28" t="s">
        <v>39</v>
      </c>
      <c r="G28" t="s">
        <v>40</v>
      </c>
      <c r="H28" s="1" t="s">
        <v>13</v>
      </c>
      <c r="I28" s="1" t="s">
        <v>25</v>
      </c>
    </row>
    <row r="29" spans="1:14">
      <c r="A29" t="s">
        <v>50</v>
      </c>
      <c r="B29">
        <v>16</v>
      </c>
      <c r="C29">
        <v>64</v>
      </c>
      <c r="D29" t="s">
        <v>38</v>
      </c>
      <c r="E29" t="s">
        <v>11</v>
      </c>
      <c r="F29" t="s">
        <v>39</v>
      </c>
      <c r="G29" t="s">
        <v>40</v>
      </c>
      <c r="H29" s="1" t="s">
        <v>13</v>
      </c>
      <c r="I29" s="1" t="s">
        <v>25</v>
      </c>
    </row>
    <row r="30" spans="1:14">
      <c r="A30" t="s">
        <v>51</v>
      </c>
      <c r="B30">
        <v>20</v>
      </c>
      <c r="C30">
        <v>96</v>
      </c>
      <c r="D30" t="s">
        <v>38</v>
      </c>
      <c r="E30" t="s">
        <v>11</v>
      </c>
      <c r="F30" t="s">
        <v>52</v>
      </c>
      <c r="G30" t="s">
        <v>40</v>
      </c>
      <c r="H30" s="1" t="s">
        <v>13</v>
      </c>
      <c r="I30" s="1" t="s">
        <v>25</v>
      </c>
      <c r="L30" s="2" t="s">
        <v>53</v>
      </c>
      <c r="M30" t="s">
        <v>54</v>
      </c>
      <c r="N30" t="s">
        <v>55</v>
      </c>
    </row>
    <row r="31" spans="1:14">
      <c r="A31" t="s">
        <v>56</v>
      </c>
      <c r="B31">
        <v>20</v>
      </c>
      <c r="C31">
        <v>96</v>
      </c>
      <c r="D31" t="s">
        <v>38</v>
      </c>
      <c r="E31" t="s">
        <v>11</v>
      </c>
      <c r="F31" t="s">
        <v>52</v>
      </c>
      <c r="G31" t="s">
        <v>40</v>
      </c>
      <c r="H31" s="1" t="s">
        <v>13</v>
      </c>
      <c r="I31" t="s">
        <v>25</v>
      </c>
      <c r="L31" s="3" t="s">
        <v>10</v>
      </c>
      <c r="M31" s="4">
        <v>12</v>
      </c>
      <c r="N31" s="4">
        <v>316</v>
      </c>
    </row>
    <row r="32" spans="1:14">
      <c r="A32" t="s">
        <v>57</v>
      </c>
      <c r="B32">
        <v>20</v>
      </c>
      <c r="C32">
        <v>96</v>
      </c>
      <c r="D32" t="s">
        <v>38</v>
      </c>
      <c r="E32" t="s">
        <v>11</v>
      </c>
      <c r="F32" t="s">
        <v>52</v>
      </c>
      <c r="G32" t="s">
        <v>40</v>
      </c>
      <c r="H32" s="1" t="s">
        <v>13</v>
      </c>
      <c r="I32" t="s">
        <v>25</v>
      </c>
      <c r="L32" s="5" t="s">
        <v>13</v>
      </c>
      <c r="M32" s="4">
        <v>12</v>
      </c>
      <c r="N32" s="4">
        <v>12</v>
      </c>
    </row>
    <row r="33" spans="1:14">
      <c r="A33" t="s">
        <v>58</v>
      </c>
      <c r="B33">
        <v>20</v>
      </c>
      <c r="C33">
        <v>96</v>
      </c>
      <c r="D33" t="s">
        <v>38</v>
      </c>
      <c r="E33" t="s">
        <v>11</v>
      </c>
      <c r="F33" t="s">
        <v>52</v>
      </c>
      <c r="G33" t="s">
        <v>40</v>
      </c>
      <c r="H33" s="1" t="s">
        <v>13</v>
      </c>
      <c r="I33" t="s">
        <v>25</v>
      </c>
      <c r="L33" s="6" t="s">
        <v>14</v>
      </c>
      <c r="M33" s="4">
        <v>8</v>
      </c>
      <c r="N33" s="4">
        <v>192</v>
      </c>
    </row>
    <row r="34" spans="1:14">
      <c r="A34" t="s">
        <v>59</v>
      </c>
      <c r="B34">
        <v>20</v>
      </c>
      <c r="C34">
        <v>128</v>
      </c>
      <c r="D34" t="s">
        <v>38</v>
      </c>
      <c r="E34" t="s">
        <v>11</v>
      </c>
      <c r="F34" t="s">
        <v>52</v>
      </c>
      <c r="G34" t="s">
        <v>40</v>
      </c>
      <c r="H34" s="1" t="s">
        <v>13</v>
      </c>
      <c r="I34" t="s">
        <v>60</v>
      </c>
      <c r="L34" s="7" t="s">
        <v>12</v>
      </c>
      <c r="M34" s="4">
        <v>8</v>
      </c>
      <c r="N34" s="4">
        <v>192</v>
      </c>
    </row>
    <row r="35" spans="1:14">
      <c r="A35" t="s">
        <v>61</v>
      </c>
      <c r="B35">
        <v>48</v>
      </c>
      <c r="C35">
        <v>192</v>
      </c>
      <c r="D35" t="s">
        <v>62</v>
      </c>
      <c r="E35" t="s">
        <v>11</v>
      </c>
      <c r="F35">
        <v>8160</v>
      </c>
      <c r="G35" t="s">
        <v>12</v>
      </c>
      <c r="H35" s="1" t="s">
        <v>13</v>
      </c>
      <c r="I35" t="s">
        <v>25</v>
      </c>
      <c r="L35" s="8" t="s">
        <v>11</v>
      </c>
      <c r="M35" s="4">
        <v>8</v>
      </c>
      <c r="N35" s="4">
        <v>192</v>
      </c>
    </row>
    <row r="36" spans="1:14">
      <c r="A36" t="s">
        <v>63</v>
      </c>
      <c r="B36">
        <v>48</v>
      </c>
      <c r="C36">
        <v>192</v>
      </c>
      <c r="D36" t="s">
        <v>62</v>
      </c>
      <c r="E36" t="s">
        <v>11</v>
      </c>
      <c r="F36">
        <v>8160</v>
      </c>
      <c r="G36" t="s">
        <v>12</v>
      </c>
      <c r="H36" s="1" t="s">
        <v>13</v>
      </c>
      <c r="I36" t="s">
        <v>25</v>
      </c>
      <c r="L36" s="9">
        <v>6126</v>
      </c>
      <c r="M36" s="4">
        <v>8</v>
      </c>
      <c r="N36" s="4">
        <v>192</v>
      </c>
    </row>
    <row r="37" spans="1:14">
      <c r="A37" t="s">
        <v>64</v>
      </c>
      <c r="B37">
        <v>24</v>
      </c>
      <c r="C37">
        <v>96</v>
      </c>
      <c r="D37" t="s">
        <v>62</v>
      </c>
      <c r="E37" t="s">
        <v>11</v>
      </c>
      <c r="F37">
        <v>6126</v>
      </c>
      <c r="G37" t="s">
        <v>12</v>
      </c>
      <c r="H37" s="1" t="s">
        <v>13</v>
      </c>
      <c r="I37" t="s">
        <v>25</v>
      </c>
      <c r="L37" s="6" t="s">
        <v>25</v>
      </c>
      <c r="M37" s="4">
        <v>3</v>
      </c>
      <c r="N37" s="4">
        <v>108</v>
      </c>
    </row>
    <row r="38" spans="1:14">
      <c r="A38" t="s">
        <v>65</v>
      </c>
      <c r="B38">
        <v>24</v>
      </c>
      <c r="C38">
        <v>96</v>
      </c>
      <c r="D38" t="s">
        <v>62</v>
      </c>
      <c r="E38" t="s">
        <v>11</v>
      </c>
      <c r="F38">
        <v>6126</v>
      </c>
      <c r="G38" t="s">
        <v>12</v>
      </c>
      <c r="H38" s="1" t="s">
        <v>13</v>
      </c>
      <c r="I38" t="s">
        <v>25</v>
      </c>
      <c r="L38" s="7" t="s">
        <v>12</v>
      </c>
      <c r="M38" s="4">
        <v>3</v>
      </c>
      <c r="N38" s="4">
        <v>108</v>
      </c>
    </row>
    <row r="39" spans="1:14">
      <c r="A39" t="s">
        <v>66</v>
      </c>
      <c r="B39">
        <v>24</v>
      </c>
      <c r="C39">
        <v>96</v>
      </c>
      <c r="D39" t="s">
        <v>62</v>
      </c>
      <c r="E39" t="s">
        <v>11</v>
      </c>
      <c r="F39">
        <v>6126</v>
      </c>
      <c r="G39" t="s">
        <v>12</v>
      </c>
      <c r="H39" s="1" t="s">
        <v>13</v>
      </c>
      <c r="I39" t="s">
        <v>25</v>
      </c>
      <c r="L39" s="8" t="s">
        <v>11</v>
      </c>
      <c r="M39" s="4">
        <v>3</v>
      </c>
      <c r="N39" s="4">
        <v>108</v>
      </c>
    </row>
    <row r="40" spans="1:14">
      <c r="A40" t="s">
        <v>67</v>
      </c>
      <c r="B40">
        <v>16</v>
      </c>
      <c r="C40">
        <v>192</v>
      </c>
      <c r="D40" t="s">
        <v>29</v>
      </c>
      <c r="E40" t="s">
        <v>11</v>
      </c>
      <c r="F40" t="s">
        <v>68</v>
      </c>
      <c r="G40" t="s">
        <v>31</v>
      </c>
      <c r="H40" s="1" t="s">
        <v>13</v>
      </c>
      <c r="I40" t="s">
        <v>14</v>
      </c>
      <c r="L40" s="9">
        <v>6240</v>
      </c>
      <c r="M40" s="4">
        <v>3</v>
      </c>
      <c r="N40" s="4">
        <v>108</v>
      </c>
    </row>
    <row r="41" spans="1:14">
      <c r="A41" t="s">
        <v>69</v>
      </c>
      <c r="B41">
        <v>16</v>
      </c>
      <c r="C41">
        <v>192</v>
      </c>
      <c r="D41" t="s">
        <v>29</v>
      </c>
      <c r="E41" t="s">
        <v>11</v>
      </c>
      <c r="F41" t="s">
        <v>68</v>
      </c>
      <c r="G41" t="s">
        <v>31</v>
      </c>
      <c r="H41" s="1" t="s">
        <v>13</v>
      </c>
      <c r="I41" t="s">
        <v>14</v>
      </c>
      <c r="L41" s="6" t="s">
        <v>23</v>
      </c>
      <c r="M41" s="4">
        <v>1</v>
      </c>
      <c r="N41" s="4">
        <v>16</v>
      </c>
    </row>
    <row r="42" spans="1:14">
      <c r="A42" t="s">
        <v>70</v>
      </c>
      <c r="B42">
        <v>16</v>
      </c>
      <c r="C42">
        <v>192</v>
      </c>
      <c r="D42" t="s">
        <v>29</v>
      </c>
      <c r="E42" t="s">
        <v>11</v>
      </c>
      <c r="F42" t="s">
        <v>68</v>
      </c>
      <c r="G42" t="s">
        <v>31</v>
      </c>
      <c r="H42" s="1" t="s">
        <v>13</v>
      </c>
      <c r="I42" t="s">
        <v>14</v>
      </c>
      <c r="L42" s="7" t="s">
        <v>12</v>
      </c>
      <c r="M42" s="4">
        <v>1</v>
      </c>
      <c r="N42" s="4">
        <v>16</v>
      </c>
    </row>
    <row r="43" spans="1:14">
      <c r="A43" t="s">
        <v>71</v>
      </c>
      <c r="B43">
        <v>16</v>
      </c>
      <c r="C43">
        <v>192</v>
      </c>
      <c r="D43" t="s">
        <v>29</v>
      </c>
      <c r="E43" t="s">
        <v>11</v>
      </c>
      <c r="F43" t="s">
        <v>68</v>
      </c>
      <c r="G43" t="s">
        <v>31</v>
      </c>
      <c r="H43" s="1" t="s">
        <v>13</v>
      </c>
      <c r="I43" t="s">
        <v>14</v>
      </c>
      <c r="L43" s="8" t="s">
        <v>11</v>
      </c>
      <c r="M43" s="4">
        <v>1</v>
      </c>
      <c r="N43" s="4">
        <v>16</v>
      </c>
    </row>
    <row r="44" spans="1:14">
      <c r="A44" t="s">
        <v>72</v>
      </c>
      <c r="B44">
        <v>48</v>
      </c>
      <c r="C44">
        <v>1024</v>
      </c>
      <c r="D44" t="s">
        <v>73</v>
      </c>
      <c r="E44" t="s">
        <v>11</v>
      </c>
      <c r="F44" t="s">
        <v>74</v>
      </c>
      <c r="G44" t="s">
        <v>31</v>
      </c>
      <c r="H44" s="1" t="s">
        <v>13</v>
      </c>
      <c r="I44" t="s">
        <v>23</v>
      </c>
      <c r="L44" s="9">
        <v>6244</v>
      </c>
      <c r="M44" s="4">
        <v>1</v>
      </c>
      <c r="N44" s="4">
        <v>16</v>
      </c>
    </row>
    <row r="45" spans="1:14">
      <c r="A45" t="s">
        <v>75</v>
      </c>
      <c r="B45">
        <v>64</v>
      </c>
      <c r="C45">
        <v>256</v>
      </c>
      <c r="D45" t="s">
        <v>76</v>
      </c>
      <c r="E45" t="s">
        <v>77</v>
      </c>
      <c r="F45">
        <v>6378</v>
      </c>
      <c r="G45" t="s">
        <v>31</v>
      </c>
      <c r="H45" s="1" t="s">
        <v>13</v>
      </c>
      <c r="I45" t="s">
        <v>25</v>
      </c>
      <c r="L45" s="3" t="s">
        <v>29</v>
      </c>
      <c r="M45" s="4">
        <v>9</v>
      </c>
      <c r="N45" s="4">
        <v>144</v>
      </c>
    </row>
    <row r="46" spans="1:14">
      <c r="A46" t="s">
        <v>78</v>
      </c>
      <c r="B46">
        <v>32</v>
      </c>
      <c r="C46">
        <v>128</v>
      </c>
      <c r="D46" t="s">
        <v>79</v>
      </c>
      <c r="E46" t="s">
        <v>77</v>
      </c>
      <c r="F46">
        <v>6380</v>
      </c>
      <c r="G46" t="s">
        <v>31</v>
      </c>
      <c r="H46" s="1" t="s">
        <v>13</v>
      </c>
      <c r="I46" t="s">
        <v>25</v>
      </c>
      <c r="L46" s="5" t="s">
        <v>13</v>
      </c>
      <c r="M46" s="4">
        <v>9</v>
      </c>
      <c r="N46" s="4">
        <v>9</v>
      </c>
    </row>
    <row r="47" spans="1:14">
      <c r="A47" t="s">
        <v>80</v>
      </c>
      <c r="B47">
        <v>64</v>
      </c>
      <c r="C47">
        <v>256</v>
      </c>
      <c r="D47" t="s">
        <v>76</v>
      </c>
      <c r="E47" t="s">
        <v>77</v>
      </c>
      <c r="F47">
        <v>6378</v>
      </c>
      <c r="G47" t="s">
        <v>31</v>
      </c>
      <c r="H47" s="1" t="s">
        <v>13</v>
      </c>
      <c r="I47" t="s">
        <v>25</v>
      </c>
      <c r="L47" s="6" t="s">
        <v>35</v>
      </c>
      <c r="M47" s="4">
        <v>2</v>
      </c>
      <c r="N47" s="4">
        <v>32</v>
      </c>
    </row>
    <row r="48" spans="1:14">
      <c r="A48" t="s">
        <v>81</v>
      </c>
      <c r="B48">
        <v>88</v>
      </c>
      <c r="C48">
        <v>1024</v>
      </c>
      <c r="D48" t="s">
        <v>82</v>
      </c>
      <c r="E48" t="s">
        <v>11</v>
      </c>
      <c r="F48" t="s">
        <v>83</v>
      </c>
      <c r="G48" t="s">
        <v>40</v>
      </c>
      <c r="H48" s="1" t="s">
        <v>13</v>
      </c>
      <c r="I48" t="s">
        <v>23</v>
      </c>
      <c r="L48" s="7" t="s">
        <v>31</v>
      </c>
      <c r="M48" s="4">
        <v>2</v>
      </c>
      <c r="N48" s="4">
        <v>32</v>
      </c>
    </row>
    <row r="49" spans="1:14">
      <c r="A49" t="s">
        <v>84</v>
      </c>
      <c r="B49">
        <v>40</v>
      </c>
      <c r="C49">
        <v>2688</v>
      </c>
      <c r="D49" t="s">
        <v>73</v>
      </c>
      <c r="E49" t="s">
        <v>11</v>
      </c>
      <c r="F49" t="s">
        <v>85</v>
      </c>
      <c r="G49" t="s">
        <v>31</v>
      </c>
      <c r="I49" t="s">
        <v>86</v>
      </c>
      <c r="L49" s="8" t="s">
        <v>11</v>
      </c>
      <c r="M49" s="4">
        <v>2</v>
      </c>
      <c r="N49" s="4">
        <v>32</v>
      </c>
    </row>
    <row r="50" spans="1:14">
      <c r="A50" t="s">
        <v>87</v>
      </c>
      <c r="B50">
        <v>40</v>
      </c>
      <c r="C50">
        <v>2688</v>
      </c>
      <c r="D50" t="s">
        <v>73</v>
      </c>
      <c r="E50" t="s">
        <v>11</v>
      </c>
      <c r="F50" t="s">
        <v>85</v>
      </c>
      <c r="G50" t="s">
        <v>31</v>
      </c>
      <c r="I50" t="s">
        <v>86</v>
      </c>
      <c r="L50" s="9" t="s">
        <v>30</v>
      </c>
      <c r="M50" s="4">
        <v>2</v>
      </c>
      <c r="N50" s="4">
        <v>32</v>
      </c>
    </row>
    <row r="51" spans="1:14">
      <c r="A51" t="s">
        <v>88</v>
      </c>
      <c r="B51">
        <v>56</v>
      </c>
      <c r="C51">
        <v>768</v>
      </c>
      <c r="D51" t="s">
        <v>89</v>
      </c>
      <c r="E51" t="s">
        <v>11</v>
      </c>
      <c r="F51">
        <v>8180</v>
      </c>
      <c r="G51" t="s">
        <v>12</v>
      </c>
      <c r="H51" t="s">
        <v>13</v>
      </c>
      <c r="I51" t="s">
        <v>90</v>
      </c>
      <c r="L51" s="6" t="s">
        <v>14</v>
      </c>
      <c r="M51" s="4">
        <v>4</v>
      </c>
      <c r="N51" s="4">
        <v>64</v>
      </c>
    </row>
    <row r="52" spans="1:14">
      <c r="A52" t="s">
        <v>91</v>
      </c>
      <c r="B52">
        <v>48</v>
      </c>
      <c r="C52">
        <v>192</v>
      </c>
      <c r="D52" t="s">
        <v>89</v>
      </c>
      <c r="E52" t="s">
        <v>11</v>
      </c>
      <c r="F52">
        <v>8160</v>
      </c>
      <c r="G52" t="s">
        <v>12</v>
      </c>
      <c r="H52" t="s">
        <v>13</v>
      </c>
      <c r="I52" t="s">
        <v>25</v>
      </c>
      <c r="L52" s="7" t="s">
        <v>31</v>
      </c>
      <c r="M52" s="4">
        <v>4</v>
      </c>
      <c r="N52" s="4">
        <v>64</v>
      </c>
    </row>
    <row r="53" spans="1:14">
      <c r="A53" t="s">
        <v>92</v>
      </c>
      <c r="B53">
        <v>128</v>
      </c>
      <c r="C53">
        <v>1024</v>
      </c>
      <c r="D53" t="s">
        <v>93</v>
      </c>
      <c r="E53" t="s">
        <v>77</v>
      </c>
      <c r="F53">
        <v>7742</v>
      </c>
      <c r="G53" t="s">
        <v>40</v>
      </c>
      <c r="H53" t="s">
        <v>13</v>
      </c>
      <c r="I53" t="s">
        <v>90</v>
      </c>
      <c r="L53" s="8" t="s">
        <v>11</v>
      </c>
      <c r="M53" s="4">
        <v>4</v>
      </c>
      <c r="N53" s="4">
        <v>64</v>
      </c>
    </row>
    <row r="54" spans="1:14">
      <c r="A54" t="s">
        <v>94</v>
      </c>
      <c r="B54">
        <v>128</v>
      </c>
      <c r="C54">
        <v>1024</v>
      </c>
      <c r="D54" t="s">
        <v>93</v>
      </c>
      <c r="E54" t="s">
        <v>77</v>
      </c>
      <c r="F54">
        <v>7742</v>
      </c>
      <c r="G54" t="s">
        <v>40</v>
      </c>
      <c r="H54" t="s">
        <v>13</v>
      </c>
      <c r="I54" t="s">
        <v>90</v>
      </c>
      <c r="L54" s="9" t="s">
        <v>68</v>
      </c>
      <c r="M54" s="4">
        <v>4</v>
      </c>
      <c r="N54" s="4">
        <v>64</v>
      </c>
    </row>
    <row r="55" spans="1:14">
      <c r="A55" t="s">
        <v>95</v>
      </c>
      <c r="B55">
        <v>24</v>
      </c>
      <c r="C55">
        <v>96</v>
      </c>
      <c r="D55" t="s">
        <v>96</v>
      </c>
      <c r="E55" t="s">
        <v>11</v>
      </c>
      <c r="F55">
        <v>4116</v>
      </c>
      <c r="G55" t="s">
        <v>12</v>
      </c>
      <c r="I55" t="s">
        <v>97</v>
      </c>
      <c r="L55" s="6" t="s">
        <v>25</v>
      </c>
      <c r="M55" s="4">
        <v>3</v>
      </c>
      <c r="N55" s="4">
        <v>48</v>
      </c>
    </row>
    <row r="56" spans="1:14">
      <c r="L56" s="7" t="s">
        <v>31</v>
      </c>
      <c r="M56" s="4">
        <v>3</v>
      </c>
      <c r="N56" s="4">
        <v>48</v>
      </c>
    </row>
    <row r="57" spans="1:14">
      <c r="D57">
        <f>SUMIF(D$2:D$55,"m620",B$2:B$55)</f>
        <v>144</v>
      </c>
      <c r="E57" t="s">
        <v>98</v>
      </c>
      <c r="I57">
        <f>SUMIF(H$2:H$55,"main",B$2:B$55)</f>
        <v>1560</v>
      </c>
      <c r="J57" t="s">
        <v>99</v>
      </c>
      <c r="L57" s="8" t="s">
        <v>11</v>
      </c>
      <c r="M57" s="4">
        <v>3</v>
      </c>
      <c r="N57" s="4">
        <v>48</v>
      </c>
    </row>
    <row r="58" spans="1:14">
      <c r="D58">
        <f>SUMIF(D$2:D$55,"m630",B$2:B$55)</f>
        <v>276</v>
      </c>
      <c r="E58" t="s">
        <v>100</v>
      </c>
      <c r="I58">
        <f>SUMIF(I$2:I$55,"long",B$2:B$55)</f>
        <v>256</v>
      </c>
      <c r="J58" t="s">
        <v>101</v>
      </c>
      <c r="L58" s="9" t="s">
        <v>30</v>
      </c>
      <c r="M58" s="4">
        <v>3</v>
      </c>
      <c r="N58" s="4">
        <v>48</v>
      </c>
    </row>
    <row r="59" spans="1:14">
      <c r="D59">
        <f>SUMIF(D$2:D$55,"m640",B$2:B$55)</f>
        <v>168</v>
      </c>
      <c r="E59" t="s">
        <v>102</v>
      </c>
      <c r="I59">
        <f>SUMIF(I$2:I$55,"owners*",B$2:B$55)</f>
        <v>808</v>
      </c>
      <c r="J59" t="s">
        <v>103</v>
      </c>
      <c r="L59" s="3" t="s">
        <v>38</v>
      </c>
      <c r="M59" s="4">
        <v>16</v>
      </c>
      <c r="N59" s="4">
        <v>276</v>
      </c>
    </row>
    <row r="60" spans="1:14">
      <c r="D60">
        <f>SUMIF(D$2:D$55,"C6420",B$2:B$55)</f>
        <v>316</v>
      </c>
      <c r="E60" t="s">
        <v>104</v>
      </c>
      <c r="I60">
        <f>SUMIF(I$2:I$55,"*highmem",B$2:B$55)</f>
        <v>52</v>
      </c>
      <c r="J60" t="s">
        <v>105</v>
      </c>
      <c r="L60" s="5" t="s">
        <v>13</v>
      </c>
      <c r="M60" s="4">
        <v>16</v>
      </c>
      <c r="N60" s="4">
        <v>16</v>
      </c>
    </row>
    <row r="61" spans="1:14">
      <c r="D61">
        <f>SUMIF(D$2:D$55,"R715",B$2:B$55)</f>
        <v>32</v>
      </c>
      <c r="E61" t="s">
        <v>106</v>
      </c>
      <c r="I61">
        <f>SUMIF(I$2:I$55,"ultrahigh",B$2:B$55)</f>
        <v>152</v>
      </c>
      <c r="J61" t="s">
        <v>107</v>
      </c>
      <c r="L61" s="6" t="s">
        <v>25</v>
      </c>
      <c r="M61" s="4">
        <v>15</v>
      </c>
      <c r="N61" s="4">
        <v>256</v>
      </c>
    </row>
    <row r="62" spans="1:14">
      <c r="D62">
        <f>SUMIF(D$2:D$55,"R815",B$2:B$55)</f>
        <v>128</v>
      </c>
      <c r="E62" t="s">
        <v>108</v>
      </c>
      <c r="I62">
        <f>SUMIF(I$2:I$55,"mh1",B$2:B$55)</f>
        <v>312</v>
      </c>
      <c r="J62" t="s">
        <v>109</v>
      </c>
      <c r="L62" s="7" t="s">
        <v>40</v>
      </c>
      <c r="M62" s="4">
        <v>15</v>
      </c>
      <c r="N62" s="4">
        <v>256</v>
      </c>
    </row>
    <row r="63" spans="1:14">
      <c r="D63">
        <f>SUMIF(D$2:D$55,"R920",B$2:B$55)</f>
        <v>128</v>
      </c>
      <c r="E63" t="s">
        <v>110</v>
      </c>
      <c r="I63">
        <f>SUMIF(I$2:I$55,"threaded",B$2:B$55)</f>
        <v>80</v>
      </c>
      <c r="J63" t="s">
        <v>111</v>
      </c>
      <c r="L63" s="8" t="s">
        <v>11</v>
      </c>
      <c r="M63" s="4">
        <v>15</v>
      </c>
      <c r="N63" s="4">
        <v>256</v>
      </c>
    </row>
    <row r="64" spans="1:14">
      <c r="D64">
        <f>SUMIF(D$2:D$55,"R830",B$2:B$55)</f>
        <v>88</v>
      </c>
      <c r="E64" t="s">
        <v>112</v>
      </c>
      <c r="I64">
        <f>SUMIF(I$2:I$55,"gpu",B$2:B$55)</f>
        <v>24</v>
      </c>
      <c r="J64" t="s">
        <v>113</v>
      </c>
      <c r="L64" s="9" t="s">
        <v>39</v>
      </c>
      <c r="M64" s="4">
        <v>11</v>
      </c>
      <c r="N64" s="4">
        <v>176</v>
      </c>
    </row>
    <row r="65" spans="4:14">
      <c r="D65">
        <f>SUMIF(D$2:D$55,"R740xd",B$2:B$55)</f>
        <v>104</v>
      </c>
      <c r="E65" t="s">
        <v>114</v>
      </c>
      <c r="I65">
        <v>2</v>
      </c>
      <c r="J65" t="s">
        <v>115</v>
      </c>
      <c r="L65" s="9" t="s">
        <v>52</v>
      </c>
      <c r="M65" s="4">
        <v>4</v>
      </c>
      <c r="N65" s="4">
        <v>80</v>
      </c>
    </row>
    <row r="66" spans="4:14">
      <c r="D66">
        <f>SUMIF(D$2:D$55,"R740",B$2:B$55)</f>
        <v>24</v>
      </c>
      <c r="E66" t="s">
        <v>116</v>
      </c>
      <c r="L66" s="6" t="s">
        <v>60</v>
      </c>
      <c r="M66" s="4">
        <v>1</v>
      </c>
      <c r="N66" s="4">
        <v>20</v>
      </c>
    </row>
    <row r="67" spans="4:14">
      <c r="D67">
        <f>SUMIF(D$2:D$55,"R7525",B$2:B$55)</f>
        <v>256</v>
      </c>
      <c r="E67" t="s">
        <v>117</v>
      </c>
      <c r="L67" s="7" t="s">
        <v>40</v>
      </c>
      <c r="M67" s="4">
        <v>1</v>
      </c>
      <c r="N67" s="4">
        <v>20</v>
      </c>
    </row>
    <row r="68" spans="4:14">
      <c r="L68" s="8" t="s">
        <v>11</v>
      </c>
      <c r="M68" s="4">
        <v>1</v>
      </c>
      <c r="N68" s="4">
        <v>20</v>
      </c>
    </row>
    <row r="69" spans="4:14">
      <c r="L69" s="9" t="s">
        <v>52</v>
      </c>
      <c r="M69" s="4">
        <v>1</v>
      </c>
      <c r="N69" s="4">
        <v>20</v>
      </c>
    </row>
    <row r="70" spans="4:14">
      <c r="L70" s="3" t="s">
        <v>62</v>
      </c>
      <c r="M70" s="4">
        <v>5</v>
      </c>
      <c r="N70" s="4">
        <v>168</v>
      </c>
    </row>
    <row r="71" spans="4:14">
      <c r="L71" s="5" t="s">
        <v>13</v>
      </c>
      <c r="M71" s="4">
        <v>5</v>
      </c>
      <c r="N71" s="4">
        <v>5</v>
      </c>
    </row>
    <row r="72" spans="4:14">
      <c r="L72" s="6" t="s">
        <v>25</v>
      </c>
      <c r="M72" s="4">
        <v>5</v>
      </c>
      <c r="N72" s="4">
        <v>168</v>
      </c>
    </row>
    <row r="73" spans="4:14">
      <c r="L73" s="7" t="s">
        <v>12</v>
      </c>
      <c r="M73" s="4">
        <v>5</v>
      </c>
      <c r="N73" s="4">
        <v>168</v>
      </c>
    </row>
    <row r="74" spans="4:14">
      <c r="L74" s="8" t="s">
        <v>11</v>
      </c>
      <c r="M74" s="4">
        <v>5</v>
      </c>
      <c r="N74" s="4">
        <v>168</v>
      </c>
    </row>
    <row r="75" spans="4:14">
      <c r="L75" s="9">
        <v>6126</v>
      </c>
      <c r="M75" s="4">
        <v>3</v>
      </c>
      <c r="N75" s="4">
        <v>72</v>
      </c>
    </row>
    <row r="76" spans="4:14">
      <c r="L76" s="9">
        <v>8160</v>
      </c>
      <c r="M76" s="4">
        <v>2</v>
      </c>
      <c r="N76" s="4">
        <v>96</v>
      </c>
    </row>
    <row r="77" spans="4:14">
      <c r="L77" s="3" t="s">
        <v>79</v>
      </c>
      <c r="M77" s="4">
        <v>1</v>
      </c>
      <c r="N77" s="4">
        <v>32</v>
      </c>
    </row>
    <row r="78" spans="4:14">
      <c r="L78" s="5" t="s">
        <v>13</v>
      </c>
      <c r="M78" s="4">
        <v>1</v>
      </c>
      <c r="N78" s="4">
        <v>1</v>
      </c>
    </row>
    <row r="79" spans="4:14">
      <c r="L79" s="6" t="s">
        <v>25</v>
      </c>
      <c r="M79" s="4">
        <v>1</v>
      </c>
      <c r="N79" s="4">
        <v>32</v>
      </c>
    </row>
    <row r="80" spans="4:14">
      <c r="L80" s="7" t="s">
        <v>31</v>
      </c>
      <c r="M80" s="4">
        <v>1</v>
      </c>
      <c r="N80" s="4">
        <v>32</v>
      </c>
    </row>
    <row r="81" spans="12:14">
      <c r="L81" s="8" t="s">
        <v>77</v>
      </c>
      <c r="M81" s="4">
        <v>1</v>
      </c>
      <c r="N81" s="4">
        <v>32</v>
      </c>
    </row>
    <row r="82" spans="12:14">
      <c r="L82" s="9">
        <v>6380</v>
      </c>
      <c r="M82" s="4">
        <v>1</v>
      </c>
      <c r="N82" s="4">
        <v>32</v>
      </c>
    </row>
    <row r="83" spans="12:14">
      <c r="L83" s="3" t="s">
        <v>96</v>
      </c>
      <c r="M83" s="4">
        <v>1</v>
      </c>
      <c r="N83" s="4">
        <v>24</v>
      </c>
    </row>
    <row r="84" spans="12:14">
      <c r="L84" s="5" t="s">
        <v>118</v>
      </c>
      <c r="M84" s="4">
        <v>1</v>
      </c>
      <c r="N84" s="4">
        <v>1</v>
      </c>
    </row>
    <row r="85" spans="12:14">
      <c r="L85" s="6" t="s">
        <v>97</v>
      </c>
      <c r="M85" s="4">
        <v>1</v>
      </c>
      <c r="N85" s="4">
        <v>24</v>
      </c>
    </row>
    <row r="86" spans="12:14">
      <c r="L86" s="7" t="s">
        <v>12</v>
      </c>
      <c r="M86" s="4">
        <v>1</v>
      </c>
      <c r="N86" s="4">
        <v>24</v>
      </c>
    </row>
    <row r="87" spans="12:14">
      <c r="L87" s="8" t="s">
        <v>11</v>
      </c>
      <c r="M87" s="4">
        <v>1</v>
      </c>
      <c r="N87" s="4">
        <v>24</v>
      </c>
    </row>
    <row r="88" spans="12:14">
      <c r="L88" s="9">
        <v>4116</v>
      </c>
      <c r="M88" s="4">
        <v>1</v>
      </c>
      <c r="N88" s="4">
        <v>24</v>
      </c>
    </row>
    <row r="89" spans="12:14">
      <c r="L89" s="3" t="s">
        <v>89</v>
      </c>
      <c r="M89" s="4">
        <v>2</v>
      </c>
      <c r="N89" s="4">
        <v>104</v>
      </c>
    </row>
    <row r="90" spans="12:14">
      <c r="L90" s="5" t="s">
        <v>13</v>
      </c>
      <c r="M90" s="4">
        <v>2</v>
      </c>
      <c r="N90" s="4">
        <v>2</v>
      </c>
    </row>
    <row r="91" spans="12:14">
      <c r="L91" s="6" t="s">
        <v>90</v>
      </c>
      <c r="M91" s="4">
        <v>1</v>
      </c>
      <c r="N91" s="4">
        <v>56</v>
      </c>
    </row>
    <row r="92" spans="12:14">
      <c r="L92" s="7" t="s">
        <v>12</v>
      </c>
      <c r="M92" s="4">
        <v>1</v>
      </c>
      <c r="N92" s="4">
        <v>56</v>
      </c>
    </row>
    <row r="93" spans="12:14">
      <c r="L93" s="8" t="s">
        <v>11</v>
      </c>
      <c r="M93" s="4">
        <v>1</v>
      </c>
      <c r="N93" s="4">
        <v>56</v>
      </c>
    </row>
    <row r="94" spans="12:14">
      <c r="L94" s="9">
        <v>8180</v>
      </c>
      <c r="M94" s="4">
        <v>1</v>
      </c>
      <c r="N94" s="4">
        <v>56</v>
      </c>
    </row>
    <row r="95" spans="12:14">
      <c r="L95" s="6" t="s">
        <v>25</v>
      </c>
      <c r="M95" s="4">
        <v>1</v>
      </c>
      <c r="N95" s="4">
        <v>48</v>
      </c>
    </row>
    <row r="96" spans="12:14">
      <c r="L96" s="7" t="s">
        <v>12</v>
      </c>
      <c r="M96" s="4">
        <v>1</v>
      </c>
      <c r="N96" s="4">
        <v>48</v>
      </c>
    </row>
    <row r="97" spans="12:14">
      <c r="L97" s="8" t="s">
        <v>11</v>
      </c>
      <c r="M97" s="4">
        <v>1</v>
      </c>
      <c r="N97" s="4">
        <v>48</v>
      </c>
    </row>
    <row r="98" spans="12:14">
      <c r="L98" s="9">
        <v>8160</v>
      </c>
      <c r="M98" s="4">
        <v>1</v>
      </c>
      <c r="N98" s="4">
        <v>48</v>
      </c>
    </row>
    <row r="99" spans="12:14">
      <c r="L99" s="3" t="s">
        <v>76</v>
      </c>
      <c r="M99" s="4">
        <v>2</v>
      </c>
      <c r="N99" s="4">
        <v>128</v>
      </c>
    </row>
    <row r="100" spans="12:14">
      <c r="L100" s="5" t="s">
        <v>13</v>
      </c>
      <c r="M100" s="4">
        <v>2</v>
      </c>
      <c r="N100" s="4">
        <v>2</v>
      </c>
    </row>
    <row r="101" spans="12:14">
      <c r="L101" s="6" t="s">
        <v>25</v>
      </c>
      <c r="M101" s="4">
        <v>2</v>
      </c>
      <c r="N101" s="4">
        <v>128</v>
      </c>
    </row>
    <row r="102" spans="12:14">
      <c r="L102" s="7" t="s">
        <v>31</v>
      </c>
      <c r="M102" s="4">
        <v>2</v>
      </c>
      <c r="N102" s="4">
        <v>128</v>
      </c>
    </row>
    <row r="103" spans="12:14">
      <c r="L103" s="8" t="s">
        <v>77</v>
      </c>
      <c r="M103" s="4">
        <v>2</v>
      </c>
      <c r="N103" s="4">
        <v>128</v>
      </c>
    </row>
    <row r="104" spans="12:14">
      <c r="L104" s="9">
        <v>6378</v>
      </c>
      <c r="M104" s="4">
        <v>2</v>
      </c>
      <c r="N104" s="4">
        <v>128</v>
      </c>
    </row>
    <row r="105" spans="12:14">
      <c r="L105" s="3" t="s">
        <v>82</v>
      </c>
      <c r="M105" s="4">
        <v>1</v>
      </c>
      <c r="N105" s="4">
        <v>88</v>
      </c>
    </row>
    <row r="106" spans="12:14">
      <c r="L106" s="5" t="s">
        <v>13</v>
      </c>
      <c r="M106" s="4">
        <v>1</v>
      </c>
      <c r="N106" s="4">
        <v>1</v>
      </c>
    </row>
    <row r="107" spans="12:14">
      <c r="L107" s="6" t="s">
        <v>23</v>
      </c>
      <c r="M107" s="4">
        <v>1</v>
      </c>
      <c r="N107" s="4">
        <v>88</v>
      </c>
    </row>
    <row r="108" spans="12:14">
      <c r="L108" s="7" t="s">
        <v>40</v>
      </c>
      <c r="M108" s="4">
        <v>1</v>
      </c>
      <c r="N108" s="4">
        <v>88</v>
      </c>
    </row>
    <row r="109" spans="12:14">
      <c r="L109" s="8" t="s">
        <v>11</v>
      </c>
      <c r="M109" s="4">
        <v>1</v>
      </c>
      <c r="N109" s="4">
        <v>88</v>
      </c>
    </row>
    <row r="110" spans="12:14">
      <c r="L110" s="9" t="s">
        <v>83</v>
      </c>
      <c r="M110" s="4">
        <v>1</v>
      </c>
      <c r="N110" s="4">
        <v>88</v>
      </c>
    </row>
    <row r="111" spans="12:14">
      <c r="L111" s="3" t="s">
        <v>73</v>
      </c>
      <c r="M111" s="4">
        <v>3</v>
      </c>
      <c r="N111" s="4">
        <v>128</v>
      </c>
    </row>
    <row r="112" spans="12:14">
      <c r="L112" s="5" t="s">
        <v>13</v>
      </c>
      <c r="M112" s="4">
        <v>1</v>
      </c>
      <c r="N112" s="4">
        <v>1</v>
      </c>
    </row>
    <row r="113" spans="12:14">
      <c r="L113" s="6" t="s">
        <v>23</v>
      </c>
      <c r="M113" s="4">
        <v>1</v>
      </c>
      <c r="N113" s="4">
        <v>48</v>
      </c>
    </row>
    <row r="114" spans="12:14">
      <c r="L114" s="7" t="s">
        <v>31</v>
      </c>
      <c r="M114" s="4">
        <v>1</v>
      </c>
      <c r="N114" s="4">
        <v>48</v>
      </c>
    </row>
    <row r="115" spans="12:14">
      <c r="L115" s="8" t="s">
        <v>11</v>
      </c>
      <c r="M115" s="4">
        <v>1</v>
      </c>
      <c r="N115" s="4">
        <v>48</v>
      </c>
    </row>
    <row r="116" spans="12:14">
      <c r="L116" s="9" t="s">
        <v>74</v>
      </c>
      <c r="M116" s="4">
        <v>1</v>
      </c>
      <c r="N116" s="4">
        <v>48</v>
      </c>
    </row>
    <row r="117" spans="12:14">
      <c r="L117" s="5" t="s">
        <v>118</v>
      </c>
      <c r="M117" s="4">
        <v>2</v>
      </c>
      <c r="N117" s="4">
        <v>2</v>
      </c>
    </row>
    <row r="118" spans="12:14">
      <c r="L118" s="6" t="s">
        <v>86</v>
      </c>
      <c r="M118" s="4">
        <v>2</v>
      </c>
      <c r="N118" s="4">
        <v>80</v>
      </c>
    </row>
    <row r="119" spans="12:14">
      <c r="L119" s="7" t="s">
        <v>31</v>
      </c>
      <c r="M119" s="4">
        <v>2</v>
      </c>
      <c r="N119" s="4">
        <v>80</v>
      </c>
    </row>
    <row r="120" spans="12:14">
      <c r="L120" s="8" t="s">
        <v>11</v>
      </c>
      <c r="M120" s="4">
        <v>2</v>
      </c>
      <c r="N120" s="4">
        <v>80</v>
      </c>
    </row>
    <row r="121" spans="12:14">
      <c r="L121" s="9" t="s">
        <v>85</v>
      </c>
      <c r="M121" s="4">
        <v>2</v>
      </c>
      <c r="N121" s="4">
        <v>80</v>
      </c>
    </row>
    <row r="122" spans="12:14">
      <c r="L122" s="3" t="s">
        <v>93</v>
      </c>
      <c r="M122" s="4">
        <v>2</v>
      </c>
      <c r="N122" s="4">
        <v>256</v>
      </c>
    </row>
    <row r="123" spans="12:14">
      <c r="L123" s="5" t="s">
        <v>13</v>
      </c>
      <c r="M123" s="4">
        <v>2</v>
      </c>
      <c r="N123" s="4">
        <v>2</v>
      </c>
    </row>
    <row r="124" spans="12:14">
      <c r="L124" s="6" t="s">
        <v>90</v>
      </c>
      <c r="M124" s="4">
        <v>2</v>
      </c>
      <c r="N124" s="4">
        <v>256</v>
      </c>
    </row>
    <row r="125" spans="12:14">
      <c r="L125" s="7" t="s">
        <v>40</v>
      </c>
      <c r="M125" s="4">
        <v>2</v>
      </c>
      <c r="N125" s="4">
        <v>256</v>
      </c>
    </row>
    <row r="126" spans="12:14">
      <c r="L126" s="8" t="s">
        <v>77</v>
      </c>
      <c r="M126" s="4">
        <v>2</v>
      </c>
      <c r="N126" s="4">
        <v>256</v>
      </c>
    </row>
    <row r="127" spans="12:14">
      <c r="L127" s="9">
        <v>7742</v>
      </c>
      <c r="M127" s="4">
        <v>2</v>
      </c>
      <c r="N127" s="4">
        <v>256</v>
      </c>
    </row>
    <row r="128" spans="12:14">
      <c r="L128" s="3" t="s">
        <v>119</v>
      </c>
      <c r="M128" s="4">
        <v>54</v>
      </c>
      <c r="N128" s="4">
        <v>1664</v>
      </c>
    </row>
  </sheetData>
  <pageMargins left="0.7" right="0.7" top="0.75" bottom="0.75" header="0.3" footer="0.3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Robert Griffin</cp:lastModifiedBy>
  <cp:revision/>
  <dcterms:created xsi:type="dcterms:W3CDTF">2020-01-24T15:14:17Z</dcterms:created>
  <dcterms:modified xsi:type="dcterms:W3CDTF">2021-03-29T17:04:03Z</dcterms:modified>
  <cp:category/>
  <cp:contentStatus/>
</cp:coreProperties>
</file>