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3-2024\summer\Models\TIMES_MID_STUDENTS\"/>
    </mc:Choice>
  </mc:AlternateContent>
  <xr:revisionPtr revIDLastSave="0" documentId="13_ncr:1_{48132F81-F191-4F1E-8083-16E473A2E287}" xr6:coauthVersionLast="47" xr6:coauthVersionMax="47" xr10:uidLastSave="{00000000-0000-0000-0000-000000000000}"/>
  <bookViews>
    <workbookView xWindow="-108" yWindow="-108" windowWidth="46296" windowHeight="1881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<sst xmlns="http://schemas.openxmlformats.org/spreadsheetml/2006/main" count="224" uniqueCount="159">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</sst>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0" fillId="4" borderId="0" xfId="0" applyFill="1"/>
    <xf numFmtId="164" fontId="4" fillId="3" borderId="0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2" fontId="4" fillId="4" borderId="0" xfId="4" applyNumberFormat="1" applyFont="1" applyFill="1" applyAlignment="1">
      <alignment horizontal="right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5">
    <cellStyle name="Normal" xfId="0" builtinId="0"/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Per cent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L11" sqref="L11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9.6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3.4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8" thickBot="1">
      <c r="B16" s="60" t="s">
        <v>39</v>
      </c>
      <c r="C16" s="60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8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zoomScale="160" zoomScaleNormal="160" workbookViewId="0">
      <selection activeCell="L10" sqref="L10:P11"/>
    </sheetView>
  </sheetViews>
  <sheetFormatPr defaultRowHeight="13.2"/>
  <cols>
    <col min="1" max="1" width="2.88671875" customWidth="1"/>
    <col min="2" max="2" width="15.6640625" customWidth="1"/>
    <col min="3" max="3" width="16.7773437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105" t="s">
        <v>158</v>
      </c>
      <c r="M10" s="106"/>
      <c r="N10" s="106"/>
      <c r="O10" s="106"/>
      <c r="P10" s="106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106"/>
      <c r="M11" s="106"/>
      <c r="N11" s="106"/>
      <c r="O11" s="106"/>
      <c r="P11" s="106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61" t="s">
        <v>49</v>
      </c>
      <c r="C17" s="61"/>
      <c r="D17" s="61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8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abSelected="1" zoomScale="175" zoomScaleNormal="175" workbookViewId="0">
      <selection activeCell="B15" sqref="B15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21875" bestFit="1" customWidth="1"/>
    <col min="16" max="16" width="11.109375" bestFit="1" customWidth="1"/>
    <col min="17" max="17" width="7.6640625" customWidth="1"/>
    <col min="18" max="23" width="6.77734375" customWidth="1"/>
    <col min="24" max="30" width="9.6640625" customWidth="1"/>
    <col min="31" max="37" width="9.5546875" customWidth="1"/>
  </cols>
  <sheetData>
    <row r="2" spans="2:37" ht="17.399999999999999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2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82"/>
      <c r="N5" s="54" t="s">
        <v>14</v>
      </c>
      <c r="O5" s="54" t="s">
        <v>78</v>
      </c>
      <c r="P5" s="54" t="s">
        <v>25</v>
      </c>
      <c r="Q5" s="98" t="s">
        <v>134</v>
      </c>
      <c r="R5" s="99" t="s">
        <v>135</v>
      </c>
      <c r="S5" s="99" t="s">
        <v>136</v>
      </c>
      <c r="T5" s="99" t="s">
        <v>137</v>
      </c>
      <c r="U5" s="99" t="s">
        <v>138</v>
      </c>
      <c r="V5" s="99" t="s">
        <v>139</v>
      </c>
      <c r="W5" s="100" t="s">
        <v>140</v>
      </c>
      <c r="X5" s="99" t="s">
        <v>141</v>
      </c>
      <c r="Y5" s="99" t="s">
        <v>142</v>
      </c>
      <c r="Z5" s="99" t="s">
        <v>143</v>
      </c>
      <c r="AA5" s="99" t="s">
        <v>144</v>
      </c>
      <c r="AB5" s="99" t="s">
        <v>145</v>
      </c>
      <c r="AC5" s="99" t="s">
        <v>146</v>
      </c>
      <c r="AD5" s="100" t="s">
        <v>147</v>
      </c>
      <c r="AE5" s="99" t="s">
        <v>149</v>
      </c>
      <c r="AF5" s="99" t="s">
        <v>150</v>
      </c>
      <c r="AG5" s="99" t="s">
        <v>151</v>
      </c>
      <c r="AH5" s="99" t="s">
        <v>152</v>
      </c>
      <c r="AI5" s="99" t="s">
        <v>153</v>
      </c>
      <c r="AJ5" s="99" t="s">
        <v>154</v>
      </c>
      <c r="AK5" s="100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92" t="s">
        <v>156</v>
      </c>
      <c r="K6" s="93"/>
      <c r="L6" s="94"/>
      <c r="N6" s="55" t="s">
        <v>76</v>
      </c>
      <c r="O6" s="55" t="s">
        <v>77</v>
      </c>
      <c r="P6" s="55" t="s">
        <v>74</v>
      </c>
      <c r="Q6" s="66" t="s">
        <v>75</v>
      </c>
      <c r="R6" s="63"/>
      <c r="S6" s="63"/>
      <c r="T6" s="63"/>
      <c r="U6" s="63"/>
      <c r="V6" s="63"/>
      <c r="W6" s="65"/>
      <c r="X6" s="63" t="s">
        <v>122</v>
      </c>
      <c r="Y6" s="63"/>
      <c r="Z6" s="63"/>
      <c r="AA6" s="63"/>
      <c r="AB6" s="63"/>
      <c r="AC6" s="63"/>
      <c r="AD6" s="65"/>
      <c r="AE6" s="63" t="s">
        <v>124</v>
      </c>
      <c r="AF6" s="63"/>
      <c r="AG6" s="63"/>
      <c r="AH6" s="63"/>
      <c r="AI6" s="63"/>
      <c r="AJ6" s="63"/>
      <c r="AK6" s="65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95"/>
      <c r="K7" s="96"/>
      <c r="L7" s="97"/>
      <c r="N7" s="44" t="s">
        <v>116</v>
      </c>
      <c r="O7" s="44" t="s">
        <v>111</v>
      </c>
      <c r="P7" s="44" t="s">
        <v>114</v>
      </c>
      <c r="Q7" s="68" t="s">
        <v>115</v>
      </c>
      <c r="R7" s="64"/>
      <c r="S7" s="64"/>
      <c r="T7" s="64"/>
      <c r="U7" s="64"/>
      <c r="V7" s="64"/>
      <c r="W7" s="69"/>
      <c r="X7" s="68" t="s">
        <v>125</v>
      </c>
      <c r="Y7" s="64"/>
      <c r="Z7" s="64"/>
      <c r="AA7" s="64"/>
      <c r="AB7" s="64"/>
      <c r="AC7" s="64"/>
      <c r="AD7" s="69"/>
      <c r="AE7" s="68" t="s">
        <v>127</v>
      </c>
      <c r="AF7" s="64"/>
      <c r="AG7" s="64"/>
      <c r="AH7" s="64"/>
      <c r="AI7" s="64"/>
      <c r="AJ7" s="64"/>
      <c r="AK7" s="69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3" t="s">
        <v>148</v>
      </c>
      <c r="K8" s="84"/>
      <c r="L8" s="85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74">
        <v>15</v>
      </c>
      <c r="R8" s="70">
        <f>Q8*1.02</f>
        <v>15.3</v>
      </c>
      <c r="S8" s="70">
        <f t="shared" ref="S8:W8" si="1">R8*1.02</f>
        <v>15.606000000000002</v>
      </c>
      <c r="T8" s="70">
        <f t="shared" si="1"/>
        <v>15.918120000000002</v>
      </c>
      <c r="U8" s="70">
        <f t="shared" si="1"/>
        <v>16.236482400000003</v>
      </c>
      <c r="V8" s="70">
        <f t="shared" si="1"/>
        <v>16.561212048000005</v>
      </c>
      <c r="W8" s="79">
        <f t="shared" si="1"/>
        <v>16.892436288960006</v>
      </c>
      <c r="X8" s="67"/>
      <c r="Y8" s="67"/>
      <c r="Z8" s="67"/>
      <c r="AA8" s="67"/>
      <c r="AB8" s="67"/>
      <c r="AC8" s="67"/>
      <c r="AD8" s="67"/>
      <c r="AE8" s="74"/>
      <c r="AF8" s="67"/>
      <c r="AG8" s="67"/>
      <c r="AH8" s="67"/>
      <c r="AI8" s="67"/>
      <c r="AJ8" s="67"/>
      <c r="AK8" s="67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86"/>
      <c r="K9" s="87"/>
      <c r="L9" s="88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75">
        <v>7</v>
      </c>
      <c r="R9" s="71">
        <f>Q9*1.01</f>
        <v>7.07</v>
      </c>
      <c r="S9" s="71">
        <f t="shared" ref="S9:W9" si="5">R9*1.01</f>
        <v>7.1407000000000007</v>
      </c>
      <c r="T9" s="71">
        <f t="shared" si="5"/>
        <v>7.2121070000000005</v>
      </c>
      <c r="U9" s="71">
        <f t="shared" si="5"/>
        <v>7.2842280700000002</v>
      </c>
      <c r="V9" s="71">
        <f t="shared" si="5"/>
        <v>7.3570703506999999</v>
      </c>
      <c r="W9" s="80">
        <f t="shared" si="5"/>
        <v>7.4306410542070003</v>
      </c>
      <c r="X9" s="22"/>
      <c r="Y9" s="22"/>
      <c r="Z9" s="22"/>
      <c r="AA9" s="22"/>
      <c r="AB9" s="22"/>
      <c r="AC9" s="22"/>
      <c r="AD9" s="22"/>
      <c r="AE9" s="75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86"/>
      <c r="K10" s="87"/>
      <c r="L10" s="88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76">
        <v>28</v>
      </c>
      <c r="R10" s="72">
        <f>Q10*1.03</f>
        <v>28.84</v>
      </c>
      <c r="S10" s="72">
        <f t="shared" ref="S10:W10" si="6">R10*1.03</f>
        <v>29.705200000000001</v>
      </c>
      <c r="T10" s="72">
        <f t="shared" si="6"/>
        <v>30.596356000000004</v>
      </c>
      <c r="U10" s="72">
        <f t="shared" si="6"/>
        <v>31.514246680000003</v>
      </c>
      <c r="V10" s="72">
        <f t="shared" si="6"/>
        <v>32.459674080400006</v>
      </c>
      <c r="W10" s="81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76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86"/>
      <c r="K11" s="87"/>
      <c r="L11" s="88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75">
        <v>30</v>
      </c>
      <c r="R11" s="71">
        <f>Q11*0.99</f>
        <v>29.7</v>
      </c>
      <c r="S11" s="71">
        <f t="shared" ref="S11:W11" si="7">R11*0.99</f>
        <v>29.402999999999999</v>
      </c>
      <c r="T11" s="71">
        <f t="shared" si="7"/>
        <v>29.108969999999999</v>
      </c>
      <c r="U11" s="71">
        <f t="shared" si="7"/>
        <v>28.817880299999999</v>
      </c>
      <c r="V11" s="71">
        <f t="shared" si="7"/>
        <v>28.529701496999998</v>
      </c>
      <c r="W11" s="80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75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86"/>
      <c r="K12" s="87"/>
      <c r="L12" s="88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77">
        <v>1E-3</v>
      </c>
      <c r="R12" s="73">
        <v>1E-3</v>
      </c>
      <c r="S12" s="73">
        <v>1E-3</v>
      </c>
      <c r="T12" s="73">
        <v>1E-3</v>
      </c>
      <c r="U12" s="73">
        <v>1E-3</v>
      </c>
      <c r="V12" s="73">
        <v>1E-3</v>
      </c>
      <c r="W12" s="103">
        <v>1E-3</v>
      </c>
      <c r="X12" s="14"/>
      <c r="Y12" s="14"/>
      <c r="Z12" s="14"/>
      <c r="AA12" s="14"/>
      <c r="AB12" s="14"/>
      <c r="AC12" s="14"/>
      <c r="AD12" s="14"/>
      <c r="AE12" s="101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89"/>
      <c r="K13" s="90"/>
      <c r="L13" s="91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8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104">
        <v>1E-3</v>
      </c>
      <c r="X13" s="25"/>
      <c r="Y13" s="25"/>
      <c r="Z13" s="25"/>
      <c r="AA13" s="25"/>
      <c r="AB13" s="25"/>
      <c r="AC13" s="25"/>
      <c r="AD13" s="25"/>
      <c r="AE13" s="102"/>
      <c r="AF13" s="25"/>
      <c r="AG13" s="25"/>
      <c r="AH13" s="25"/>
      <c r="AI13" s="25"/>
      <c r="AJ13" s="25"/>
      <c r="AK13" s="25"/>
    </row>
    <row r="17" spans="2:7" ht="17.399999999999999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9.6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3.4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2"/>
      <c r="C23" s="62"/>
      <c r="D23" s="62"/>
      <c r="E23" s="62"/>
      <c r="F23" s="14" t="s">
        <v>132</v>
      </c>
      <c r="G23" s="62"/>
    </row>
    <row r="24" spans="2:7">
      <c r="B24" s="62"/>
      <c r="C24" s="62"/>
      <c r="D24" s="62"/>
      <c r="E24" s="62"/>
      <c r="F24" s="14" t="s">
        <v>133</v>
      </c>
      <c r="G24" s="62"/>
    </row>
    <row r="25" spans="2:7">
      <c r="B25" s="19" t="str">
        <f>B9</f>
        <v>MIN_BC</v>
      </c>
      <c r="C25" s="19" t="str">
        <f>C9</f>
        <v>Brown Coal Domestic Supply</v>
      </c>
      <c r="D25" s="20" t="str">
        <f>D9</f>
        <v>BC</v>
      </c>
      <c r="E25" s="22">
        <f>E9</f>
        <v>7</v>
      </c>
      <c r="F25" s="21"/>
      <c r="G25" s="21"/>
    </row>
    <row r="26" spans="2:7">
      <c r="B26" s="13" t="str">
        <f>B10</f>
        <v>MIN_NAT-GAS</v>
      </c>
      <c r="C26" s="13" t="str">
        <f>C10</f>
        <v>Natural Gas Domestic Supply</v>
      </c>
      <c r="D26" s="18" t="str">
        <f>D10</f>
        <v>NAT-GAS</v>
      </c>
      <c r="E26" s="15">
        <f>E10</f>
        <v>28</v>
      </c>
      <c r="F26" s="14"/>
      <c r="G26" s="14"/>
    </row>
    <row r="27" spans="2:7">
      <c r="B27" s="19" t="str">
        <f>B11</f>
        <v>IMP_NAT-GAS</v>
      </c>
      <c r="C27" s="19" t="str">
        <f>C11</f>
        <v>Natural Gas Imports</v>
      </c>
      <c r="D27" s="20" t="str">
        <f>D11</f>
        <v>NAT-GAS</v>
      </c>
      <c r="E27" s="22">
        <f>E11</f>
        <v>30</v>
      </c>
      <c r="F27" s="21"/>
      <c r="G27" s="21"/>
    </row>
    <row r="28" spans="2:7">
      <c r="B28" s="13" t="str">
        <f>B12</f>
        <v>MIN_WIND-ON</v>
      </c>
      <c r="C28" s="13" t="str">
        <f>C12</f>
        <v>Wind Onshore</v>
      </c>
      <c r="D28" s="17" t="str">
        <f>D12</f>
        <v>WIND-ON</v>
      </c>
      <c r="E28" s="58">
        <f>E12</f>
        <v>1E-3</v>
      </c>
      <c r="F28" s="14"/>
      <c r="G28" s="14"/>
    </row>
    <row r="29" spans="2:7" ht="13.8" thickBot="1">
      <c r="B29" s="23" t="str">
        <f>B13</f>
        <v>MIN_SOLAR</v>
      </c>
      <c r="C29" s="23" t="str">
        <f>C13</f>
        <v>Solar</v>
      </c>
      <c r="D29" s="24" t="str">
        <f>D13</f>
        <v>SOLAR</v>
      </c>
      <c r="E29" s="59">
        <f>E13</f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40A0E830-542D-468D-A5E9-7E4D18F716B4}"/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2024-05-21T09:30:37Z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