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natin\Downloads\"/>
    </mc:Choice>
  </mc:AlternateContent>
  <xr:revisionPtr revIDLastSave="0" documentId="13_ncr:1_{267834E8-A743-4BE0-967E-143744AFE836}" xr6:coauthVersionLast="47" xr6:coauthVersionMax="47" xr10:uidLastSave="{00000000-0000-0000-0000-000000000000}"/>
  <bookViews>
    <workbookView xWindow="-108" yWindow="-108" windowWidth="23256" windowHeight="12456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36" l="1"/>
  <c r="C9" i="136"/>
  <c r="C10" i="136"/>
  <c r="B10" i="136"/>
  <c r="B9" i="136"/>
  <c r="F11" i="136"/>
  <c r="F10" i="136"/>
  <c r="D9" i="136"/>
  <c r="D10" i="136"/>
  <c r="F9" i="136"/>
  <c r="E10" i="136"/>
  <c r="E9" i="136"/>
  <c r="E8" i="136"/>
  <c r="B8" i="136"/>
  <c r="B11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C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00000000-0006-0000-0300-00000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<sst xmlns="http://schemas.openxmlformats.org/spreadsheetml/2006/main" count="700" uniqueCount="318">
  <si>
    <t>* Energy Balance / Bilans energii</t>
  </si>
  <si>
    <t>Tabela 1: Uproszczony bilans energii dla polskiego systemu elektroenergetycznego w 2020 r.</t>
  </si>
  <si>
    <t>Table 1: Simple energy balance of Polish energy system in 2020</t>
  </si>
  <si>
    <t>Typ jednostki wytwórczej</t>
  </si>
  <si>
    <t>Generation unit type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</si>
  <si>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</si>
  <si>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</si>
  <si>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</si>
  <si>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</si>
  <si>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</si>
  <si>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Net Electric Power</t>
  </si>
  <si>
    <t>Net electricity generation</t>
  </si>
  <si>
    <t>Net heat generation</t>
  </si>
  <si>
    <t>Fuel used</t>
  </si>
  <si>
    <t>Average lower heating valuee</t>
  </si>
  <si>
    <t>MW</t>
  </si>
  <si>
    <t>GWh</t>
  </si>
  <si>
    <t>TJ</t>
  </si>
  <si>
    <t>kt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</si>
  <si>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</si>
  <si>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</si>
  <si>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</si>
  <si>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</si>
  <si>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t>Hard coal fired Electricity only power plants</t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</si>
  <si>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</si>
  <si>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t>Brown coal fired Electricity only power plants</t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</si>
  <si>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</si>
  <si>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t>Hard coal fired Combined Heat &amp; Power power plants</t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</si>
  <si>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</si>
  <si>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t>Natural gas fired Electricity only power plants</t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</si>
  <si>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</si>
  <si>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t>Onshore Wind Turbines</t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</si>
  <si>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</si>
  <si>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t>Large Scale Photovoltaics</t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</si>
  <si>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</si>
  <si>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Hard coal fired Heat only plants</t>
  </si>
  <si>
    <t>Razem</t>
  </si>
  <si>
    <t>Total</t>
  </si>
  <si>
    <t>Source / Źródło:</t>
  </si>
  <si>
    <t>1) opracowanie własne na podstawie "Statystyka Elektroenergetyki Polskiej 2020" - Ministerstwo Klimatu i Środowiska, Agencja Rynku Energii S.A., Warszawa 2021.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</si>
  <si>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</si>
  <si>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</si>
  <si>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</si>
  <si>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Tabela 2: Efficiency of Transmission and distribution of energy carriers in 2020</t>
  </si>
  <si>
    <t>Tabela 2: Sprawności przesyłu i transformacji nośników energii w sieci w 2020 r.</t>
  </si>
  <si>
    <t>Nośnik energii</t>
  </si>
  <si>
    <t>Energy carrier</t>
  </si>
  <si>
    <t>Przesył i transformacja</t>
  </si>
  <si>
    <t>Sprawność</t>
  </si>
  <si>
    <t>Transmission and distribution</t>
  </si>
  <si>
    <t>Efficiency</t>
  </si>
  <si>
    <t>Energia elektryczna</t>
  </si>
  <si>
    <t>Electricity</t>
  </si>
  <si>
    <t>WN-WN | HV-HV</t>
  </si>
  <si>
    <t>WN-SN | HV-MV</t>
  </si>
  <si>
    <t>SN-nn | MV-LV</t>
  </si>
  <si>
    <t>Energia cieplna</t>
  </si>
  <si>
    <t>District Heat</t>
  </si>
  <si>
    <t>WT-NT | HT-LT</t>
  </si>
  <si>
    <t>* Final Energy Demand / Popyt na energię finalną</t>
  </si>
  <si>
    <t>Table 3: Final energy demand in 2020</t>
  </si>
  <si>
    <t>Tabela 3: Zapotrzebowanie na energię końcową w 2020 r.</t>
  </si>
  <si>
    <t>Jednostka</t>
  </si>
  <si>
    <t>Zapotrzebowanie końcowe</t>
  </si>
  <si>
    <t>Unit</t>
  </si>
  <si>
    <t>Final energy demand</t>
  </si>
  <si>
    <t>[TWh]</t>
  </si>
  <si>
    <t>[PJ]</t>
  </si>
  <si>
    <t>Define Commodities</t>
  </si>
  <si>
    <t>~FI_Comm</t>
  </si>
  <si>
    <t>Csets</t>
  </si>
  <si>
    <t>CommName</t>
  </si>
  <si>
    <t>CommDesc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</si>
  <si>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</si>
  <si>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</si>
  <si>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</si>
  <si>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</si>
  <si>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</si>
  <si>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</si>
  <si>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</si>
  <si>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</si>
  <si>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</si>
  <si>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</si>
  <si>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</si>
  <si>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</si>
  <si>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</si>
  <si>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</si>
  <si>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</si>
  <si>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</si>
  <si>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</si>
  <si>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</si>
  <si>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</si>
  <si>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</si>
  <si>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ELEC_HV</t>
  </si>
  <si>
    <t>High Voltage Electricity (&gt;110 kV)</t>
  </si>
  <si>
    <t>PJ</t>
  </si>
  <si>
    <t>DAYNITE</t>
  </si>
  <si>
    <t>ANNUAL</t>
  </si>
  <si>
    <t>ELC</t>
  </si>
  <si>
    <t>ELEC_MV</t>
  </si>
  <si>
    <t>Medium Voltage Electricity (1-60 kV)</t>
  </si>
  <si>
    <t>ELEC_LV</t>
  </si>
  <si>
    <t>Low Voltage Electricity (&lt; 1kV)</t>
  </si>
  <si>
    <t>ELEC_HV_HV</t>
  </si>
  <si>
    <t>ELEC_MV_MV</t>
  </si>
  <si>
    <t>ELEC_LV_LV</t>
  </si>
  <si>
    <t>HEAT_HT</t>
  </si>
  <si>
    <t>High Temperature Heat</t>
  </si>
  <si>
    <t>HEAT_LT</t>
  </si>
  <si>
    <t>Low Temperature Heat</t>
  </si>
  <si>
    <t>DEM</t>
  </si>
  <si>
    <t>ELEC_FIN</t>
  </si>
  <si>
    <t>Electricity - Final Energy</t>
  </si>
  <si>
    <t>HEAT_FIN</t>
  </si>
  <si>
    <t>Heat - Final Energy</t>
  </si>
  <si>
    <t>ENV</t>
  </si>
  <si>
    <t>CO2</t>
  </si>
  <si>
    <t>Carbon Dioxide Emission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</si>
  <si>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</si>
  <si>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</si>
  <si>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</si>
  <si>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</si>
  <si>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</si>
  <si>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</si>
  <si>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</si>
  <si>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</si>
  <si>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</si>
  <si>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</si>
  <si>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</si>
  <si>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</si>
  <si>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</si>
  <si>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</si>
  <si>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</si>
  <si>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</si>
  <si>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</si>
  <si>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</si>
  <si>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</si>
  <si>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</si>
  <si>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</si>
  <si>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</si>
  <si>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</si>
  <si>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</si>
  <si>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</si>
  <si>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</si>
  <si>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</si>
  <si>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</si>
  <si>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</si>
  <si>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</si>
  <si>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</si>
  <si>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</si>
  <si>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</si>
  <si>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</si>
  <si>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</si>
  <si>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</si>
  <si>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</si>
  <si>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ELE_EX_WIND-ON</t>
  </si>
  <si>
    <t>Existing Onshore Wind Turbines</t>
  </si>
  <si>
    <t>GW</t>
  </si>
  <si>
    <t>ELE_EX_PV</t>
  </si>
  <si>
    <t>Existing Photovoltaics (all Types)</t>
  </si>
  <si>
    <t>ELE_EX_HC</t>
  </si>
  <si>
    <t>Existing Hard Coal Power Plants</t>
  </si>
  <si>
    <t>ELE_EX_BC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</si>
  <si>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</si>
  <si>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</si>
  <si>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</si>
  <si>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</si>
  <si>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</si>
  <si>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</si>
  <si>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</si>
  <si>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</si>
  <si>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</si>
  <si>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</si>
  <si>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TRANSF_HV-HV</t>
  </si>
  <si>
    <t>Electricity Transformation and Distribution High Voltage to Low Voltage</t>
  </si>
  <si>
    <t>PJa</t>
  </si>
  <si>
    <t>TRANSF_HT-LT</t>
  </si>
  <si>
    <t>Heat Transformation and Distribution</t>
  </si>
  <si>
    <t>Electricity Transformation and Distribution High Voltage to Medium Voltage</t>
  </si>
  <si>
    <t>Electricity Transformation and Distribution Medium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</si>
  <si>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</si>
  <si>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</si>
  <si>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</si>
  <si>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</si>
  <si>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</si>
  <si>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</si>
  <si>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</si>
  <si>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</si>
  <si>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on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</si>
  <si>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</si>
  <si>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</si>
  <si>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</si>
  <si>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</si>
  <si>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</si>
  <si>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</si>
  <si>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</si>
  <si>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</si>
  <si>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</si>
  <si>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</si>
  <si>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</si>
  <si>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</si>
  <si>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</si>
  <si>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</si>
  <si>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</si>
  <si>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</si>
  <si>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</si>
  <si>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</si>
  <si>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</si>
  <si>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</si>
  <si>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</si>
  <si>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</si>
  <si>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</si>
  <si>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</si>
  <si>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AFA~2020~2021~FX</t>
  </si>
  <si>
    <t>AFA</t>
  </si>
  <si>
    <t>FIXOM</t>
  </si>
  <si>
    <t>VAROM</t>
  </si>
  <si>
    <t>\I: Technology Name</t>
  </si>
  <si>
    <t>Commodity Input</t>
  </si>
  <si>
    <t>Commodity Output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</si>
  <si>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</si>
  <si>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</si>
  <si>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</si>
  <si>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</si>
  <si>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</si>
  <si>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</si>
  <si>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\I: Nazwa procesu</t>
  </si>
  <si>
    <t>Dobro na wejściu</t>
  </si>
  <si>
    <t>Dobro na wyjściu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</si>
  <si>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</si>
  <si>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</si>
  <si>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</si>
  <si>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</si>
  <si>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</si>
  <si>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</si>
  <si>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HC</t>
  </si>
  <si>
    <t>BC</t>
  </si>
  <si>
    <t>Alternative Syntax - one process</t>
  </si>
  <si>
    <t>Year</t>
  </si>
  <si>
    <t>STOCK</t>
  </si>
  <si>
    <t>Limit type [(in)equality sing]</t>
  </si>
  <si>
    <t>Rok</t>
  </si>
  <si>
    <t>Znak równania</t>
  </si>
  <si>
    <t>FX</t>
  </si>
  <si>
    <t>Renewable Energy Sources</t>
  </si>
  <si>
    <t>*TechDesc</t>
  </si>
  <si>
    <t>STOCK~2020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</si>
  <si>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</si>
  <si>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</si>
  <si>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</si>
  <si>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</si>
  <si>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</si>
  <si>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</si>
  <si>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</si>
  <si>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</si>
  <si>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</si>
  <si>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</si>
  <si>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</si>
  <si>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</si>
  <si>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</si>
  <si>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</si>
  <si>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</si>
  <si>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</si>
  <si>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</si>
  <si>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</si>
  <si>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</si>
  <si>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</si>
  <si>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</si>
  <si>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</si>
  <si>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</si>
  <si>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</si>
  <si>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</si>
  <si>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</si>
  <si>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</si>
  <si>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</si>
  <si>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</si>
  <si>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</si>
  <si>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</si>
  <si>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</si>
  <si>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</si>
  <si>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</si>
  <si>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</si>
  <si>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</si>
  <si>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</si>
  <si>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</si>
  <si>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`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</si>
  <si>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</si>
  <si>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</si>
  <si>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</si>
  <si>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</si>
  <si>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</si>
  <si>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</si>
  <si>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</si>
  <si>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</si>
  <si>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</si>
  <si>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</si>
  <si>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</si>
  <si>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</si>
  <si>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</si>
  <si>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</si>
  <si>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</si>
  <si>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</si>
  <si>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</si>
  <si>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</si>
  <si>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</si>
  <si>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</si>
  <si>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</si>
  <si>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</si>
  <si>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</si>
  <si>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</si>
  <si>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</si>
  <si>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</si>
  <si>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</si>
  <si>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</si>
  <si>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</si>
  <si>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</si>
  <si>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TRANSF_HV-MV</t>
  </si>
  <si>
    <t>TRANSF_MV-LV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</si>
</sst>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6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32" fillId="11" borderId="3" xfId="0" applyFont="1" applyFill="1" applyBorder="1" applyAlignment="1">
      <alignment horizontal="center"/>
    </xf>
    <xf numFmtId="166" fontId="15" fillId="12" borderId="0" xfId="0" applyNumberFormat="1" applyFont="1" applyFill="1" applyAlignment="1">
      <alignment horizontal="left"/>
    </xf>
    <xf numFmtId="0" fontId="15" fillId="7" borderId="0" xfId="0" applyFont="1" applyFill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6" fontId="0" fillId="0" borderId="0" xfId="0" applyNumberFormat="1" applyFill="1" applyAlignment="1">
      <alignment horizontal="left"/>
    </xf>
    <xf numFmtId="0" fontId="15" fillId="0" borderId="0" xfId="0" applyFont="1" applyFill="1"/>
    <xf numFmtId="166" fontId="15" fillId="0" borderId="0" xfId="0" applyNumberFormat="1" applyFont="1" applyFill="1" applyAlignment="1">
      <alignment horizontal="left"/>
    </xf>
    <xf numFmtId="166" fontId="15" fillId="7" borderId="0" xfId="0" applyNumberFormat="1" applyFont="1" applyFill="1" applyAlignment="1">
      <alignment horizontal="left"/>
    </xf>
  </cellXfs>
  <cellStyles count="11">
    <cellStyle name="Normal 10" xfId="1" xr:uid="{00000000-0005-0000-0000-000000000000}"/>
    <cellStyle name="Normal 2" xfId="5" xr:uid="{00000000-0005-0000-0000-000001000000}"/>
    <cellStyle name="Normal 3" xfId="2" xr:uid="{00000000-0005-0000-0000-000002000000}"/>
    <cellStyle name="Normal 4" xfId="3" xr:uid="{00000000-0005-0000-0000-000003000000}"/>
    <cellStyle name="Normalny" xfId="0" builtinId="0"/>
    <cellStyle name="Normalny 2" xfId="4" xr:uid="{00000000-0005-0000-0000-000005000000}"/>
    <cellStyle name="Normalny 43" xfId="7" xr:uid="{00000000-0005-0000-0000-000006000000}"/>
    <cellStyle name="Normalny_S301-339-05" xfId="9" xr:uid="{00000000-0005-0000-0000-000007000000}"/>
    <cellStyle name="Normalny_T206" xfId="10" xr:uid="{00000000-0005-0000-0000-000008000000}"/>
    <cellStyle name="Per cent 2" xfId="6" xr:uid="{00000000-0005-0000-0000-000009000000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7" zoomScale="130" zoomScaleNormal="130" workbookViewId="0">
      <selection activeCell="E30" sqref="E30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7" t="s">
        <v>0</v>
      </c>
      <c r="C2" s="187"/>
    </row>
    <row r="4" spans="2:10" x14ac:dyDescent="0.25">
      <c r="B4" s="208" t="s">
        <v>1</v>
      </c>
      <c r="C4" s="208"/>
    </row>
    <row r="5" spans="2:10" ht="13.8" thickBot="1" x14ac:dyDescent="0.3">
      <c r="B5" s="208" t="s">
        <v>2</v>
      </c>
      <c r="C5" s="208"/>
    </row>
    <row r="6" spans="2:10" ht="52.8" x14ac:dyDescent="0.25">
      <c r="B6" s="298" t="s">
        <v>3</v>
      </c>
      <c r="C6" s="301" t="s">
        <v>4</v>
      </c>
      <c r="D6" s="211" t="s">
        <v>5</v>
      </c>
      <c r="E6" s="211" t="s">
        <v>6</v>
      </c>
      <c r="F6" s="211" t="s">
        <v>7</v>
      </c>
      <c r="G6" s="211" t="s">
        <v>8</v>
      </c>
      <c r="H6" s="211" t="s">
        <v>9</v>
      </c>
      <c r="I6" s="211" t="s">
        <v>8</v>
      </c>
      <c r="J6" s="212" t="s">
        <v>9</v>
      </c>
    </row>
    <row r="7" spans="2:10" ht="52.8" x14ac:dyDescent="0.25">
      <c r="B7" s="299"/>
      <c r="C7" s="302"/>
      <c r="D7" s="139" t="s">
        <v>10</v>
      </c>
      <c r="E7" s="139" t="s">
        <v>11</v>
      </c>
      <c r="F7" s="139" t="s">
        <v>12</v>
      </c>
      <c r="G7" s="139" t="s">
        <v>13</v>
      </c>
      <c r="H7" s="139" t="s">
        <v>14</v>
      </c>
      <c r="I7" s="139" t="s">
        <v>13</v>
      </c>
      <c r="J7" s="139" t="s">
        <v>14</v>
      </c>
    </row>
    <row r="8" spans="2:10" ht="15.6" x14ac:dyDescent="0.25">
      <c r="B8" s="300"/>
      <c r="C8" s="303"/>
      <c r="D8" s="207" t="s">
        <v>15</v>
      </c>
      <c r="E8" s="207" t="s">
        <v>16</v>
      </c>
      <c r="F8" s="207" t="s">
        <v>17</v>
      </c>
      <c r="G8" s="207" t="s">
        <v>18</v>
      </c>
      <c r="H8" s="207" t="s">
        <v>19</v>
      </c>
      <c r="I8" s="207" t="s">
        <v>20</v>
      </c>
      <c r="J8" s="213" t="s">
        <v>21</v>
      </c>
    </row>
    <row r="9" spans="2:10" ht="15.6" x14ac:dyDescent="0.25">
      <c r="B9" s="214" t="s">
        <v>22</v>
      </c>
      <c r="C9" s="283" t="s">
        <v>23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6" x14ac:dyDescent="0.25">
      <c r="B10" s="214" t="s">
        <v>24</v>
      </c>
      <c r="C10" s="283" t="s">
        <v>25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6" x14ac:dyDescent="0.25">
      <c r="B11" s="214" t="s">
        <v>26</v>
      </c>
      <c r="C11" s="283" t="s">
        <v>27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6" x14ac:dyDescent="0.25">
      <c r="B12" s="214" t="s">
        <v>28</v>
      </c>
      <c r="C12" s="283" t="s">
        <v>29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6" x14ac:dyDescent="0.25">
      <c r="B13" s="214" t="s">
        <v>30</v>
      </c>
      <c r="C13" s="283" t="s">
        <v>31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6" x14ac:dyDescent="0.25">
      <c r="B14" s="214" t="s">
        <v>32</v>
      </c>
      <c r="C14" s="283" t="s">
        <v>33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6" x14ac:dyDescent="0.25">
      <c r="B15" s="216" t="s">
        <v>34</v>
      </c>
      <c r="C15" s="284" t="s">
        <v>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8" thickBot="1" x14ac:dyDescent="0.3">
      <c r="B16" s="217" t="s">
        <v>36</v>
      </c>
      <c r="C16" s="285" t="s">
        <v>37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5">
      <c r="B17" s="210" t="s">
        <v>38</v>
      </c>
      <c r="C17" s="210"/>
    </row>
    <row r="18" spans="2:7" x14ac:dyDescent="0.25">
      <c r="B18" s="210" t="s">
        <v>39</v>
      </c>
      <c r="C18" s="210"/>
    </row>
    <row r="19" spans="2:7" x14ac:dyDescent="0.25">
      <c r="B19" s="290" t="s">
        <v>40</v>
      </c>
      <c r="C19" s="210"/>
    </row>
    <row r="20" spans="2:7" x14ac:dyDescent="0.25">
      <c r="B20" s="210" t="s">
        <v>41</v>
      </c>
      <c r="C20" s="210"/>
    </row>
    <row r="21" spans="2:7" x14ac:dyDescent="0.25">
      <c r="B21" s="208"/>
      <c r="C21" s="208"/>
      <c r="D21" s="208"/>
      <c r="E21" s="208"/>
      <c r="F21" s="208"/>
    </row>
    <row r="22" spans="2:7" x14ac:dyDescent="0.25">
      <c r="B22" s="208"/>
      <c r="C22" s="208"/>
      <c r="D22" s="208"/>
      <c r="E22" s="208"/>
      <c r="F22" s="208"/>
    </row>
    <row r="23" spans="2:7" ht="15" x14ac:dyDescent="0.25">
      <c r="B23" s="187" t="s">
        <v>42</v>
      </c>
      <c r="C23" s="187"/>
      <c r="D23" s="208"/>
      <c r="E23" s="208"/>
      <c r="F23" s="208"/>
    </row>
    <row r="25" spans="2:7" x14ac:dyDescent="0.25">
      <c r="B25" s="208" t="s">
        <v>43</v>
      </c>
      <c r="C25" s="208"/>
      <c r="D25" s="208"/>
      <c r="E25" s="208"/>
      <c r="F25" s="208"/>
    </row>
    <row r="26" spans="2:7" ht="13.8" thickBot="1" x14ac:dyDescent="0.3">
      <c r="B26" s="208" t="s">
        <v>44</v>
      </c>
      <c r="C26" s="208"/>
      <c r="D26" s="208"/>
      <c r="E26" s="208"/>
      <c r="F26" s="208"/>
    </row>
    <row r="27" spans="2:7" ht="31.65" customHeight="1" x14ac:dyDescent="0.25">
      <c r="B27" s="296" t="s">
        <v>45</v>
      </c>
      <c r="C27" s="294" t="s">
        <v>46</v>
      </c>
      <c r="D27" s="211" t="s">
        <v>47</v>
      </c>
      <c r="E27" s="221" t="s">
        <v>48</v>
      </c>
      <c r="F27" s="208"/>
    </row>
    <row r="28" spans="2:7" ht="31.65" customHeight="1" x14ac:dyDescent="0.25">
      <c r="B28" s="297"/>
      <c r="C28" s="295"/>
      <c r="D28" s="139" t="s">
        <v>49</v>
      </c>
      <c r="E28" s="289" t="s">
        <v>50</v>
      </c>
      <c r="F28" s="208"/>
    </row>
    <row r="29" spans="2:7" x14ac:dyDescent="0.25">
      <c r="B29" s="222" t="s">
        <v>51</v>
      </c>
      <c r="C29" s="286" t="s">
        <v>52</v>
      </c>
      <c r="D29" s="207" t="s">
        <v>53</v>
      </c>
      <c r="E29" s="223">
        <v>0.97706171756374371</v>
      </c>
      <c r="F29" s="208"/>
      <c r="G29" s="2"/>
    </row>
    <row r="30" spans="2:7" x14ac:dyDescent="0.25">
      <c r="B30" s="222" t="s">
        <v>51</v>
      </c>
      <c r="C30" s="286" t="s">
        <v>52</v>
      </c>
      <c r="D30" s="207" t="s">
        <v>54</v>
      </c>
      <c r="E30" s="223">
        <v>0.9764416403645515</v>
      </c>
      <c r="F30" s="208"/>
      <c r="G30" s="2"/>
    </row>
    <row r="31" spans="2:7" x14ac:dyDescent="0.25">
      <c r="B31" s="222" t="s">
        <v>51</v>
      </c>
      <c r="C31" s="286" t="s">
        <v>52</v>
      </c>
      <c r="D31" s="207" t="s">
        <v>55</v>
      </c>
      <c r="E31" s="223">
        <v>0.9515253427786764</v>
      </c>
      <c r="F31" s="208"/>
      <c r="G31" s="142"/>
    </row>
    <row r="32" spans="2:7" ht="13.8" thickBot="1" x14ac:dyDescent="0.3">
      <c r="B32" s="224" t="s">
        <v>56</v>
      </c>
      <c r="C32" s="287" t="s">
        <v>57</v>
      </c>
      <c r="D32" s="225" t="s">
        <v>58</v>
      </c>
      <c r="E32" s="226">
        <v>0.85899999999999999</v>
      </c>
      <c r="F32" s="208"/>
    </row>
    <row r="33" spans="2:16" x14ac:dyDescent="0.25">
      <c r="B33" s="210" t="s">
        <v>38</v>
      </c>
      <c r="C33" s="208"/>
      <c r="D33" s="208"/>
      <c r="E33" s="209"/>
      <c r="F33" s="208"/>
      <c r="O33" s="142"/>
      <c r="P33" s="142"/>
    </row>
    <row r="34" spans="2:16" x14ac:dyDescent="0.25">
      <c r="B34" s="290" t="s">
        <v>39</v>
      </c>
      <c r="C34" s="208"/>
      <c r="D34" s="208"/>
      <c r="E34" s="209"/>
      <c r="F34" s="208"/>
    </row>
    <row r="35" spans="2:16" x14ac:dyDescent="0.25">
      <c r="B35" s="290" t="s">
        <v>40</v>
      </c>
      <c r="C35" s="208"/>
      <c r="D35" s="208"/>
      <c r="E35" s="209"/>
      <c r="F35" s="208"/>
    </row>
    <row r="36" spans="2:16" x14ac:dyDescent="0.25">
      <c r="B36" s="208"/>
      <c r="C36" s="208"/>
      <c r="D36" s="208"/>
      <c r="E36" s="209"/>
      <c r="F36" s="208"/>
    </row>
    <row r="37" spans="2:16" x14ac:dyDescent="0.25">
      <c r="B37" s="208"/>
      <c r="C37" s="208"/>
      <c r="D37" s="208"/>
      <c r="E37" s="209"/>
      <c r="F37" s="208"/>
    </row>
    <row r="38" spans="2:16" ht="15" x14ac:dyDescent="0.25">
      <c r="B38" s="187" t="s">
        <v>59</v>
      </c>
      <c r="C38" s="187"/>
      <c r="D38" s="208"/>
      <c r="E38" s="209"/>
      <c r="F38" s="208"/>
    </row>
    <row r="39" spans="2:16" x14ac:dyDescent="0.25">
      <c r="B39" s="208"/>
      <c r="C39" s="208"/>
      <c r="D39" s="208"/>
      <c r="E39" s="209"/>
      <c r="F39" s="208"/>
    </row>
    <row r="40" spans="2:16" x14ac:dyDescent="0.25">
      <c r="B40" s="208" t="s">
        <v>60</v>
      </c>
      <c r="C40" s="208"/>
      <c r="D40" s="208"/>
      <c r="E40" s="209"/>
      <c r="F40" s="208"/>
    </row>
    <row r="41" spans="2:16" ht="13.8" thickBot="1" x14ac:dyDescent="0.3">
      <c r="B41" s="208" t="s">
        <v>61</v>
      </c>
      <c r="C41" s="208"/>
      <c r="D41" s="208"/>
      <c r="E41" s="209"/>
      <c r="F41" s="208"/>
    </row>
    <row r="42" spans="2:16" ht="24.75" customHeight="1" x14ac:dyDescent="0.25">
      <c r="B42" s="296" t="s">
        <v>45</v>
      </c>
      <c r="C42" s="294" t="s">
        <v>46</v>
      </c>
      <c r="D42" s="227" t="s">
        <v>62</v>
      </c>
      <c r="E42" s="212" t="s">
        <v>63</v>
      </c>
      <c r="F42" s="208"/>
    </row>
    <row r="43" spans="2:16" ht="24.75" customHeight="1" x14ac:dyDescent="0.25">
      <c r="B43" s="297"/>
      <c r="C43" s="295"/>
      <c r="D43" s="140" t="s">
        <v>64</v>
      </c>
      <c r="E43" s="288" t="s">
        <v>65</v>
      </c>
      <c r="F43" s="208"/>
    </row>
    <row r="44" spans="2:16" x14ac:dyDescent="0.25">
      <c r="B44" s="222" t="s">
        <v>51</v>
      </c>
      <c r="C44" s="286" t="s">
        <v>52</v>
      </c>
      <c r="D44" s="207" t="s">
        <v>66</v>
      </c>
      <c r="E44" s="223">
        <f>SUM(E9:E14)*E29/1000</f>
        <v>120.68379950936867</v>
      </c>
      <c r="F44" s="208"/>
    </row>
    <row r="45" spans="2:16" ht="13.8" thickBot="1" x14ac:dyDescent="0.3">
      <c r="B45" s="224" t="s">
        <v>56</v>
      </c>
      <c r="C45" s="287" t="s">
        <v>57</v>
      </c>
      <c r="D45" s="225" t="s">
        <v>67</v>
      </c>
      <c r="E45" s="226">
        <f>SUM(F9:F15)*E32/1000</f>
        <v>202.96761239999998</v>
      </c>
      <c r="F45" s="208"/>
    </row>
    <row r="46" spans="2:16" x14ac:dyDescent="0.25">
      <c r="B46" s="210" t="s">
        <v>38</v>
      </c>
      <c r="C46" s="208"/>
      <c r="D46" s="208"/>
      <c r="E46" s="208"/>
      <c r="F46" s="208"/>
    </row>
    <row r="47" spans="2:16" x14ac:dyDescent="0.25">
      <c r="B47" s="290" t="s">
        <v>39</v>
      </c>
      <c r="C47" s="208"/>
      <c r="D47" s="208"/>
      <c r="E47" s="208"/>
      <c r="F47" s="208"/>
    </row>
    <row r="48" spans="2:16" x14ac:dyDescent="0.25">
      <c r="B48" s="290" t="s">
        <v>40</v>
      </c>
    </row>
    <row r="50" spans="2:3" x14ac:dyDescent="0.25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  <pageSetUpPr fitToPage="1"/>
  </sheetPr>
  <dimension ref="B1:AL35"/>
  <sheetViews>
    <sheetView topLeftCell="A3" zoomScale="85" zoomScaleNormal="85" workbookViewId="0">
      <selection activeCell="R12" sqref="R12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286</v>
      </c>
    </row>
    <row r="2" spans="2:35" ht="15.6" x14ac:dyDescent="0.3">
      <c r="B2" s="114" t="s">
        <v>287</v>
      </c>
    </row>
    <row r="3" spans="2:35" x14ac:dyDescent="0.3">
      <c r="B3" s="115" t="s">
        <v>288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289</v>
      </c>
      <c r="G6" s="108" t="s">
        <v>290</v>
      </c>
      <c r="H6" s="107"/>
      <c r="I6" s="107"/>
      <c r="J6" s="107"/>
      <c r="K6" s="106" t="s">
        <v>290</v>
      </c>
      <c r="L6" s="109" t="s">
        <v>289</v>
      </c>
      <c r="M6" s="105">
        <v>144879.37399999998</v>
      </c>
      <c r="N6" s="113"/>
      <c r="O6" s="112"/>
      <c r="P6" s="111"/>
      <c r="Q6" s="104"/>
      <c r="R6" s="103" t="s">
        <v>291</v>
      </c>
      <c r="S6" s="102" t="s">
        <v>290</v>
      </c>
      <c r="T6" s="101"/>
      <c r="U6" s="101"/>
      <c r="V6" s="101"/>
      <c r="W6" s="100" t="s">
        <v>290</v>
      </c>
      <c r="X6" s="103" t="s">
        <v>291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153</v>
      </c>
      <c r="D7" s="96"/>
      <c r="E7" s="95"/>
      <c r="G7" s="94"/>
      <c r="N7" s="98"/>
      <c r="O7" s="93" t="s">
        <v>292</v>
      </c>
      <c r="P7" s="96"/>
      <c r="Q7" s="92"/>
      <c r="R7" s="91"/>
      <c r="S7" s="90"/>
      <c r="T7" s="89"/>
      <c r="V7" s="88"/>
      <c r="Z7" s="98"/>
      <c r="AA7" s="93" t="s">
        <v>192</v>
      </c>
      <c r="AB7" s="96"/>
    </row>
    <row r="8" spans="2:35" ht="15" thickBot="1" x14ac:dyDescent="0.35">
      <c r="B8" s="87"/>
      <c r="C8" s="86"/>
      <c r="D8" s="85"/>
      <c r="E8" s="84"/>
      <c r="F8" s="83" t="s">
        <v>293</v>
      </c>
      <c r="G8" s="82" t="s">
        <v>290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289</v>
      </c>
      <c r="G12" s="71" t="s">
        <v>290</v>
      </c>
      <c r="H12" s="79"/>
      <c r="K12" s="70" t="s">
        <v>290</v>
      </c>
      <c r="L12" s="103" t="s">
        <v>291</v>
      </c>
      <c r="M12" s="69">
        <v>105527.87399999998</v>
      </c>
      <c r="N12" s="113"/>
      <c r="O12" s="112"/>
      <c r="P12" s="111"/>
      <c r="Q12" s="68">
        <v>109718.511</v>
      </c>
      <c r="R12" s="67" t="s">
        <v>294</v>
      </c>
      <c r="S12" s="66" t="s">
        <v>290</v>
      </c>
      <c r="T12" s="65"/>
      <c r="U12" s="77">
        <v>51822.235000000001</v>
      </c>
      <c r="V12" s="90"/>
      <c r="W12" s="100" t="s">
        <v>290</v>
      </c>
      <c r="X12" s="103" t="s">
        <v>291</v>
      </c>
      <c r="Y12" s="64"/>
      <c r="Z12" s="113"/>
      <c r="AA12" s="112"/>
      <c r="AB12" s="111"/>
      <c r="AC12" s="63"/>
      <c r="AD12" s="62" t="s">
        <v>295</v>
      </c>
      <c r="AE12" s="61" t="s">
        <v>290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164</v>
      </c>
      <c r="D13" s="96"/>
      <c r="G13" s="80"/>
      <c r="H13" s="79"/>
      <c r="N13" s="98"/>
      <c r="O13" s="93" t="s">
        <v>296</v>
      </c>
      <c r="P13" s="96"/>
      <c r="S13" s="59"/>
      <c r="U13" s="59"/>
      <c r="V13" s="90"/>
      <c r="Y13" s="58"/>
      <c r="Z13" s="98"/>
      <c r="AA13" s="93" t="s">
        <v>297</v>
      </c>
      <c r="AB13" s="96"/>
      <c r="AF13" s="98"/>
      <c r="AG13" s="93" t="s">
        <v>298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293</v>
      </c>
      <c r="G14" s="82" t="s">
        <v>290</v>
      </c>
      <c r="H14" s="57"/>
      <c r="I14" s="56"/>
      <c r="J14" s="81"/>
      <c r="K14" s="55" t="s">
        <v>290</v>
      </c>
      <c r="L14" s="83" t="s">
        <v>293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290</v>
      </c>
      <c r="X14" s="67" t="s">
        <v>294</v>
      </c>
      <c r="Y14" s="50"/>
      <c r="AA14" s="49" t="s">
        <v>299</v>
      </c>
      <c r="AB14" s="96"/>
      <c r="AD14" s="48" t="s">
        <v>300</v>
      </c>
      <c r="AF14" s="98"/>
      <c r="AG14" s="93" t="s">
        <v>301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302</v>
      </c>
      <c r="AF15" s="98"/>
      <c r="AG15" s="93" t="s">
        <v>303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290</v>
      </c>
      <c r="X16" s="39" t="s">
        <v>304</v>
      </c>
      <c r="Y16" s="38"/>
      <c r="Z16" s="87"/>
      <c r="AA16" s="86"/>
      <c r="AB16" s="85"/>
      <c r="AD16" s="48" t="s">
        <v>305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289</v>
      </c>
      <c r="G18" s="71" t="s">
        <v>290</v>
      </c>
      <c r="H18" s="79"/>
      <c r="I18" s="44"/>
      <c r="J18" s="53"/>
      <c r="K18" s="51" t="s">
        <v>290</v>
      </c>
      <c r="L18" s="67" t="s">
        <v>294</v>
      </c>
      <c r="M18" s="33">
        <v>57896.275999999998</v>
      </c>
      <c r="N18" s="113"/>
      <c r="O18" s="112"/>
      <c r="P18" s="111"/>
      <c r="Q18" s="32">
        <v>56087.057999999997</v>
      </c>
      <c r="R18" s="39" t="s">
        <v>304</v>
      </c>
      <c r="S18" s="31" t="s">
        <v>290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306</v>
      </c>
      <c r="D19" s="96"/>
      <c r="G19" s="94"/>
      <c r="H19" s="79"/>
      <c r="N19" s="98"/>
      <c r="O19" s="93" t="s">
        <v>307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293</v>
      </c>
      <c r="G20" s="82" t="s">
        <v>290</v>
      </c>
      <c r="H20" s="57"/>
      <c r="K20" s="28" t="s">
        <v>290</v>
      </c>
      <c r="L20" s="27" t="s">
        <v>308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290</v>
      </c>
      <c r="X21" s="103" t="s">
        <v>291</v>
      </c>
      <c r="Y21" s="64"/>
      <c r="Z21" s="113"/>
      <c r="AA21" s="112"/>
      <c r="AB21" s="111"/>
      <c r="AC21" s="63"/>
      <c r="AD21" s="62" t="s">
        <v>295</v>
      </c>
      <c r="AE21" s="24" t="s">
        <v>290</v>
      </c>
      <c r="AF21" s="23" t="s">
        <v>290</v>
      </c>
      <c r="AG21" s="62" t="s">
        <v>295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297</v>
      </c>
      <c r="AB22" s="96"/>
      <c r="AE22" s="21"/>
      <c r="AI22" s="98"/>
      <c r="AJ22" s="93" t="s">
        <v>298</v>
      </c>
      <c r="AK22" s="96"/>
      <c r="AL22" s="60"/>
    </row>
    <row r="23" spans="2:38" ht="15" thickBot="1" x14ac:dyDescent="0.35">
      <c r="G23" s="80"/>
      <c r="H23" s="79"/>
      <c r="J23" s="25"/>
      <c r="M23" s="115" t="s">
        <v>309</v>
      </c>
      <c r="P23" s="310">
        <v>154125.60999999996</v>
      </c>
      <c r="Q23" s="310"/>
      <c r="R23" s="115" t="s">
        <v>16</v>
      </c>
      <c r="T23" s="37"/>
      <c r="U23" s="53"/>
      <c r="V23" s="65"/>
      <c r="W23" s="51" t="s">
        <v>290</v>
      </c>
      <c r="X23" s="67" t="s">
        <v>294</v>
      </c>
      <c r="Y23" s="20"/>
      <c r="Z23" s="98"/>
      <c r="AA23" s="49" t="s">
        <v>299</v>
      </c>
      <c r="AB23" s="96"/>
      <c r="AE23" s="19"/>
      <c r="AG23" s="48" t="s">
        <v>310</v>
      </c>
      <c r="AI23" s="98"/>
      <c r="AJ23" s="93" t="s">
        <v>301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289</v>
      </c>
      <c r="G24" s="71" t="s">
        <v>290</v>
      </c>
      <c r="H24" s="79"/>
      <c r="J24" s="25"/>
      <c r="M24" s="115" t="s">
        <v>311</v>
      </c>
      <c r="P24" s="310">
        <v>142240.554</v>
      </c>
      <c r="Q24" s="310"/>
      <c r="R24" s="115" t="s">
        <v>16</v>
      </c>
      <c r="T24" s="37"/>
      <c r="Y24" s="58"/>
      <c r="Z24" s="98"/>
      <c r="AB24" s="96"/>
      <c r="AE24" s="19"/>
      <c r="AG24" s="48" t="s">
        <v>302</v>
      </c>
      <c r="AI24" s="98"/>
      <c r="AJ24" s="93" t="s">
        <v>303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312</v>
      </c>
      <c r="P25" s="310">
        <v>1075.1959999999999</v>
      </c>
      <c r="Q25" s="310"/>
      <c r="R25" s="115" t="s">
        <v>16</v>
      </c>
      <c r="T25" s="37"/>
      <c r="U25" s="18"/>
      <c r="V25" s="18"/>
      <c r="W25" s="40" t="s">
        <v>290</v>
      </c>
      <c r="X25" s="39" t="s">
        <v>304</v>
      </c>
      <c r="Y25" s="17"/>
      <c r="Z25" s="87"/>
      <c r="AA25" s="86"/>
      <c r="AB25" s="85"/>
      <c r="AE25" s="19"/>
      <c r="AG25" s="48" t="s">
        <v>305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313</v>
      </c>
      <c r="D26" s="96"/>
      <c r="E26" s="16">
        <v>5779.1689999999999</v>
      </c>
      <c r="F26" s="83" t="s">
        <v>293</v>
      </c>
      <c r="G26" s="82" t="s">
        <v>290</v>
      </c>
      <c r="H26" s="57"/>
      <c r="J26" s="25"/>
      <c r="M26" s="115" t="s">
        <v>314</v>
      </c>
      <c r="P26" s="310">
        <v>1620.396</v>
      </c>
      <c r="Q26" s="310"/>
      <c r="R26" s="115" t="s">
        <v>16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315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308</v>
      </c>
      <c r="G28" s="12" t="s">
        <v>290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295</v>
      </c>
      <c r="AE28" s="8" t="s">
        <v>290</v>
      </c>
      <c r="AL28" s="60"/>
    </row>
    <row r="29" spans="2:38" ht="15" thickTop="1" x14ac:dyDescent="0.3">
      <c r="G29" s="80"/>
      <c r="J29" s="7"/>
      <c r="Y29" s="58"/>
      <c r="Z29" s="98"/>
      <c r="AA29" s="49" t="s">
        <v>302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305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308</v>
      </c>
      <c r="AE31" s="4" t="s">
        <v>290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289</v>
      </c>
      <c r="G32" s="71" t="s">
        <v>290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189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31"/>
  <sheetViews>
    <sheetView topLeftCell="A5" zoomScaleNormal="100" workbookViewId="0">
      <selection activeCell="K17" sqref="K17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7" t="s">
        <v>68</v>
      </c>
      <c r="C2" s="268"/>
      <c r="D2" s="268"/>
      <c r="E2" s="161"/>
      <c r="F2" s="161"/>
      <c r="G2" s="161"/>
      <c r="H2" s="161"/>
      <c r="I2" s="161"/>
    </row>
    <row r="3" spans="2:11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11" ht="17.399999999999999" customHeight="1" x14ac:dyDescent="0.25">
      <c r="B4" s="162" t="s">
        <v>69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5">
      <c r="B5" s="273" t="s">
        <v>70</v>
      </c>
      <c r="C5" s="273" t="s">
        <v>71</v>
      </c>
      <c r="D5" s="273" t="s">
        <v>72</v>
      </c>
      <c r="E5" s="273" t="s">
        <v>64</v>
      </c>
      <c r="F5" s="273" t="s">
        <v>73</v>
      </c>
      <c r="G5" s="273" t="s">
        <v>74</v>
      </c>
      <c r="H5" s="273" t="s">
        <v>75</v>
      </c>
      <c r="I5" s="273" t="s">
        <v>76</v>
      </c>
    </row>
    <row r="6" spans="2:11" ht="39.75" customHeight="1" x14ac:dyDescent="0.25">
      <c r="B6" s="138" t="s">
        <v>77</v>
      </c>
      <c r="C6" s="138" t="s">
        <v>78</v>
      </c>
      <c r="D6" s="138" t="s">
        <v>79</v>
      </c>
      <c r="E6" s="138" t="s">
        <v>64</v>
      </c>
      <c r="F6" s="138" t="s">
        <v>80</v>
      </c>
      <c r="G6" s="138" t="s">
        <v>81</v>
      </c>
      <c r="H6" s="138" t="s">
        <v>82</v>
      </c>
      <c r="I6" s="138" t="s">
        <v>83</v>
      </c>
    </row>
    <row r="7" spans="2:11" ht="66.599999999999994" thickBot="1" x14ac:dyDescent="0.3">
      <c r="B7" s="137" t="s">
        <v>84</v>
      </c>
      <c r="C7" s="137" t="s">
        <v>85</v>
      </c>
      <c r="D7" s="137" t="s">
        <v>86</v>
      </c>
      <c r="E7" s="137" t="s">
        <v>87</v>
      </c>
      <c r="F7" s="274" t="s">
        <v>88</v>
      </c>
      <c r="G7" s="137" t="s">
        <v>89</v>
      </c>
      <c r="H7" s="274" t="s">
        <v>90</v>
      </c>
      <c r="I7" s="137" t="s">
        <v>91</v>
      </c>
    </row>
    <row r="8" spans="2:11" ht="15.75" customHeight="1" x14ac:dyDescent="0.25">
      <c r="B8" s="236" t="s">
        <v>92</v>
      </c>
      <c r="C8" s="237" t="s">
        <v>93</v>
      </c>
      <c r="D8" s="237" t="s">
        <v>94</v>
      </c>
      <c r="E8" s="236" t="s">
        <v>95</v>
      </c>
      <c r="F8" s="236"/>
      <c r="G8" s="236" t="s">
        <v>96</v>
      </c>
      <c r="H8" s="236" t="s">
        <v>97</v>
      </c>
      <c r="I8" s="236" t="s">
        <v>98</v>
      </c>
    </row>
    <row r="9" spans="2:11" ht="15.75" customHeight="1" x14ac:dyDescent="0.25">
      <c r="B9" s="238" t="s">
        <v>92</v>
      </c>
      <c r="C9" s="239" t="s">
        <v>99</v>
      </c>
      <c r="D9" s="239" t="s">
        <v>100</v>
      </c>
      <c r="E9" s="238" t="s">
        <v>95</v>
      </c>
      <c r="F9" s="238"/>
      <c r="G9" s="238" t="s">
        <v>96</v>
      </c>
      <c r="H9" s="238" t="s">
        <v>97</v>
      </c>
      <c r="I9" s="238" t="s">
        <v>98</v>
      </c>
    </row>
    <row r="10" spans="2:11" ht="15.75" customHeight="1" x14ac:dyDescent="0.25">
      <c r="B10" s="236" t="s">
        <v>92</v>
      </c>
      <c r="C10" s="237" t="s">
        <v>101</v>
      </c>
      <c r="D10" s="237" t="s">
        <v>102</v>
      </c>
      <c r="E10" s="236" t="s">
        <v>95</v>
      </c>
      <c r="F10" s="236"/>
      <c r="G10" s="236" t="s">
        <v>96</v>
      </c>
      <c r="H10" s="236" t="s">
        <v>97</v>
      </c>
      <c r="I10" s="236" t="s">
        <v>98</v>
      </c>
    </row>
    <row r="11" spans="2:11" ht="15.75" customHeight="1" x14ac:dyDescent="0.25">
      <c r="B11" s="242" t="s">
        <v>92</v>
      </c>
      <c r="C11" s="293" t="s">
        <v>103</v>
      </c>
      <c r="D11" s="315" t="s">
        <v>94</v>
      </c>
      <c r="E11" s="242" t="s">
        <v>95</v>
      </c>
      <c r="F11" s="242"/>
      <c r="G11" s="242" t="s">
        <v>96</v>
      </c>
      <c r="H11" s="242" t="s">
        <v>97</v>
      </c>
      <c r="I11" s="242" t="s">
        <v>98</v>
      </c>
    </row>
    <row r="12" spans="2:11" ht="15.75" customHeight="1" x14ac:dyDescent="0.25">
      <c r="B12" s="312" t="s">
        <v>92</v>
      </c>
      <c r="C12" s="313" t="s">
        <v>104</v>
      </c>
      <c r="D12" s="314" t="s">
        <v>100</v>
      </c>
      <c r="E12" s="312" t="s">
        <v>95</v>
      </c>
      <c r="F12" s="312"/>
      <c r="G12" s="312" t="s">
        <v>96</v>
      </c>
      <c r="H12" s="312" t="s">
        <v>97</v>
      </c>
      <c r="I12" s="312" t="s">
        <v>98</v>
      </c>
    </row>
    <row r="13" spans="2:11" ht="15.75" customHeight="1" x14ac:dyDescent="0.25">
      <c r="B13" s="242" t="s">
        <v>92</v>
      </c>
      <c r="C13" s="293" t="s">
        <v>105</v>
      </c>
      <c r="D13" s="315" t="s">
        <v>102</v>
      </c>
      <c r="E13" s="242" t="s">
        <v>95</v>
      </c>
      <c r="F13" s="242"/>
      <c r="G13" s="242" t="s">
        <v>96</v>
      </c>
      <c r="H13" s="242" t="s">
        <v>97</v>
      </c>
      <c r="I13" s="242" t="s">
        <v>98</v>
      </c>
    </row>
    <row r="14" spans="2:11" ht="15.75" customHeight="1" x14ac:dyDescent="0.25">
      <c r="B14" s="238" t="s">
        <v>92</v>
      </c>
      <c r="C14" s="239" t="s">
        <v>106</v>
      </c>
      <c r="D14" s="239" t="s">
        <v>107</v>
      </c>
      <c r="E14" s="238" t="s">
        <v>95</v>
      </c>
      <c r="F14" s="238"/>
      <c r="G14" s="238" t="s">
        <v>96</v>
      </c>
      <c r="H14" s="238" t="s">
        <v>97</v>
      </c>
      <c r="I14" s="238"/>
      <c r="K14" s="163"/>
    </row>
    <row r="15" spans="2:11" ht="15.75" customHeight="1" x14ac:dyDescent="0.25">
      <c r="B15" s="236" t="s">
        <v>92</v>
      </c>
      <c r="C15" s="237" t="s">
        <v>108</v>
      </c>
      <c r="D15" s="237" t="s">
        <v>109</v>
      </c>
      <c r="E15" s="236" t="s">
        <v>95</v>
      </c>
      <c r="F15" s="236"/>
      <c r="G15" s="236" t="s">
        <v>96</v>
      </c>
      <c r="H15" s="236" t="s">
        <v>97</v>
      </c>
      <c r="I15" s="236"/>
    </row>
    <row r="16" spans="2:11" x14ac:dyDescent="0.25">
      <c r="B16" s="238" t="s">
        <v>110</v>
      </c>
      <c r="C16" s="239" t="s">
        <v>111</v>
      </c>
      <c r="D16" s="239" t="s">
        <v>112</v>
      </c>
      <c r="E16" s="239" t="s">
        <v>95</v>
      </c>
      <c r="F16" s="238"/>
      <c r="G16" s="238"/>
      <c r="H16" s="238"/>
      <c r="I16" s="239" t="s">
        <v>98</v>
      </c>
    </row>
    <row r="17" spans="2:9" x14ac:dyDescent="0.25">
      <c r="B17" s="236" t="s">
        <v>110</v>
      </c>
      <c r="C17" s="237" t="s">
        <v>113</v>
      </c>
      <c r="D17" s="237" t="s">
        <v>114</v>
      </c>
      <c r="E17" s="237" t="s">
        <v>95</v>
      </c>
      <c r="F17" s="236"/>
      <c r="G17" s="236"/>
      <c r="H17" s="236"/>
      <c r="I17" s="237"/>
    </row>
    <row r="18" spans="2:9" ht="13.8" thickBot="1" x14ac:dyDescent="0.3">
      <c r="B18" s="240" t="s">
        <v>115</v>
      </c>
      <c r="C18" s="240" t="s">
        <v>116</v>
      </c>
      <c r="D18" s="263" t="s">
        <v>117</v>
      </c>
      <c r="E18" s="240" t="s">
        <v>18</v>
      </c>
      <c r="F18" s="240"/>
      <c r="G18" s="240"/>
      <c r="H18" s="240"/>
      <c r="I18" s="240"/>
    </row>
    <row r="26" spans="2:9" ht="13.8" thickBot="1" x14ac:dyDescent="0.3">
      <c r="B26" s="291" t="s">
        <v>118</v>
      </c>
      <c r="C26" s="291"/>
    </row>
    <row r="27" spans="2:9" x14ac:dyDescent="0.25">
      <c r="B27" s="266" t="s">
        <v>92</v>
      </c>
      <c r="C27" s="266" t="s">
        <v>119</v>
      </c>
    </row>
    <row r="28" spans="2:9" x14ac:dyDescent="0.25">
      <c r="B28" s="124" t="s">
        <v>115</v>
      </c>
      <c r="C28" s="124" t="s">
        <v>120</v>
      </c>
    </row>
    <row r="29" spans="2:9" x14ac:dyDescent="0.25">
      <c r="B29" s="122" t="s">
        <v>110</v>
      </c>
      <c r="C29" s="122" t="s">
        <v>121</v>
      </c>
    </row>
    <row r="30" spans="2:9" x14ac:dyDescent="0.25">
      <c r="B30" s="124" t="s">
        <v>122</v>
      </c>
      <c r="C30" s="124" t="s">
        <v>123</v>
      </c>
    </row>
    <row r="31" spans="2:9" ht="13.8" thickBot="1" x14ac:dyDescent="0.3">
      <c r="B31" s="118" t="s">
        <v>124</v>
      </c>
      <c r="C31" s="118" t="s">
        <v>125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4"/>
  <sheetViews>
    <sheetView zoomScaleNormal="100" workbookViewId="0">
      <selection activeCell="E18" sqref="E18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70"/>
      <c r="C1" s="175"/>
      <c r="D1" s="175"/>
    </row>
    <row r="2" spans="1:10" ht="18.75" customHeight="1" x14ac:dyDescent="0.3">
      <c r="A2" s="152"/>
      <c r="B2" s="271" t="s">
        <v>126</v>
      </c>
      <c r="C2" s="271"/>
      <c r="D2" s="271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127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73" t="s">
        <v>128</v>
      </c>
      <c r="C5" s="273" t="s">
        <v>129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73" t="s">
        <v>134</v>
      </c>
      <c r="I5" s="273" t="s">
        <v>135</v>
      </c>
      <c r="J5" s="273" t="s">
        <v>136</v>
      </c>
    </row>
    <row r="6" spans="1:10" ht="30" customHeight="1" x14ac:dyDescent="0.25">
      <c r="B6" s="138" t="s">
        <v>137</v>
      </c>
      <c r="C6" s="138" t="s">
        <v>138</v>
      </c>
      <c r="D6" s="138" t="s">
        <v>139</v>
      </c>
      <c r="E6" s="138" t="s">
        <v>140</v>
      </c>
      <c r="F6" s="138" t="s">
        <v>141</v>
      </c>
      <c r="G6" s="138" t="s">
        <v>142</v>
      </c>
      <c r="H6" s="138" t="s">
        <v>81</v>
      </c>
      <c r="I6" s="138" t="s">
        <v>143</v>
      </c>
      <c r="J6" s="138" t="s">
        <v>144</v>
      </c>
    </row>
    <row r="7" spans="1:10" ht="40.200000000000003" thickBot="1" x14ac:dyDescent="0.3">
      <c r="B7" s="137" t="s">
        <v>145</v>
      </c>
      <c r="C7" s="137" t="s">
        <v>146</v>
      </c>
      <c r="D7" s="137" t="s">
        <v>147</v>
      </c>
      <c r="E7" s="137" t="s">
        <v>148</v>
      </c>
      <c r="F7" s="137" t="s">
        <v>149</v>
      </c>
      <c r="G7" s="137" t="s">
        <v>150</v>
      </c>
      <c r="H7" s="137" t="s">
        <v>89</v>
      </c>
      <c r="I7" s="275" t="s">
        <v>151</v>
      </c>
      <c r="J7" s="275" t="s">
        <v>152</v>
      </c>
    </row>
    <row r="8" spans="1:10" ht="15.75" customHeight="1" x14ac:dyDescent="0.25">
      <c r="B8" s="241" t="s">
        <v>153</v>
      </c>
      <c r="C8" s="170" t="s">
        <v>154</v>
      </c>
      <c r="D8" s="171" t="s">
        <v>155</v>
      </c>
      <c r="E8" s="171" t="s">
        <v>156</v>
      </c>
      <c r="F8" s="170" t="s">
        <v>95</v>
      </c>
      <c r="G8" s="170" t="s">
        <v>157</v>
      </c>
      <c r="H8" s="170" t="s">
        <v>96</v>
      </c>
      <c r="I8" s="170"/>
      <c r="J8" s="170"/>
    </row>
    <row r="9" spans="1:10" ht="15.75" customHeight="1" x14ac:dyDescent="0.25">
      <c r="B9" s="242" t="s">
        <v>153</v>
      </c>
      <c r="C9" s="198" t="s">
        <v>154</v>
      </c>
      <c r="D9" s="199" t="s">
        <v>158</v>
      </c>
      <c r="E9" s="199" t="s">
        <v>159</v>
      </c>
      <c r="F9" s="198" t="s">
        <v>95</v>
      </c>
      <c r="G9" s="198" t="s">
        <v>157</v>
      </c>
      <c r="H9" s="198" t="s">
        <v>96</v>
      </c>
      <c r="I9" s="198"/>
      <c r="J9" s="198"/>
    </row>
    <row r="10" spans="1:10" ht="15.75" customHeight="1" x14ac:dyDescent="0.25">
      <c r="B10" s="241" t="s">
        <v>153</v>
      </c>
      <c r="C10" s="170" t="s">
        <v>154</v>
      </c>
      <c r="D10" s="171" t="s">
        <v>160</v>
      </c>
      <c r="E10" s="171" t="s">
        <v>161</v>
      </c>
      <c r="F10" s="170" t="s">
        <v>95</v>
      </c>
      <c r="G10" s="170" t="s">
        <v>157</v>
      </c>
      <c r="H10" s="170" t="s">
        <v>96</v>
      </c>
      <c r="I10" s="170"/>
      <c r="J10" s="170"/>
    </row>
    <row r="11" spans="1:10" ht="15.75" customHeight="1" x14ac:dyDescent="0.25">
      <c r="B11" s="242" t="s">
        <v>153</v>
      </c>
      <c r="C11" s="198" t="s">
        <v>154</v>
      </c>
      <c r="D11" s="199" t="s">
        <v>162</v>
      </c>
      <c r="E11" s="199" t="s">
        <v>163</v>
      </c>
      <c r="F11" s="198" t="s">
        <v>95</v>
      </c>
      <c r="G11" s="198" t="s">
        <v>157</v>
      </c>
      <c r="H11" s="198" t="s">
        <v>96</v>
      </c>
      <c r="I11" s="198"/>
      <c r="J11" s="198"/>
    </row>
    <row r="12" spans="1:10" ht="15.75" customHeight="1" x14ac:dyDescent="0.25">
      <c r="B12" s="241" t="s">
        <v>164</v>
      </c>
      <c r="C12" s="170" t="s">
        <v>154</v>
      </c>
      <c r="D12" s="171" t="s">
        <v>165</v>
      </c>
      <c r="E12" s="171" t="s">
        <v>166</v>
      </c>
      <c r="F12" s="170" t="s">
        <v>95</v>
      </c>
      <c r="G12" s="170" t="s">
        <v>157</v>
      </c>
      <c r="H12" s="170" t="s">
        <v>96</v>
      </c>
      <c r="I12" s="170"/>
      <c r="J12" s="170"/>
    </row>
    <row r="13" spans="1:10" ht="15.75" customHeight="1" x14ac:dyDescent="0.25">
      <c r="B13" s="242" t="s">
        <v>164</v>
      </c>
      <c r="C13" s="198" t="s">
        <v>154</v>
      </c>
      <c r="D13" s="199" t="s">
        <v>167</v>
      </c>
      <c r="E13" s="199" t="s">
        <v>168</v>
      </c>
      <c r="F13" s="198" t="s">
        <v>95</v>
      </c>
      <c r="G13" s="198" t="s">
        <v>157</v>
      </c>
      <c r="H13" s="198" t="s">
        <v>96</v>
      </c>
      <c r="I13" s="198"/>
      <c r="J13" s="198"/>
    </row>
    <row r="14" spans="1:10" ht="15.75" customHeight="1" x14ac:dyDescent="0.25">
      <c r="B14" s="241" t="s">
        <v>169</v>
      </c>
      <c r="C14" s="170" t="s">
        <v>154</v>
      </c>
      <c r="D14" s="171" t="s">
        <v>170</v>
      </c>
      <c r="E14" s="171" t="s">
        <v>171</v>
      </c>
      <c r="F14" s="170" t="s">
        <v>95</v>
      </c>
      <c r="G14" s="170" t="s">
        <v>157</v>
      </c>
      <c r="H14" s="170" t="s">
        <v>96</v>
      </c>
      <c r="I14" s="170"/>
      <c r="J14" s="170"/>
    </row>
    <row r="15" spans="1:10" ht="15.75" customHeight="1" x14ac:dyDescent="0.25">
      <c r="B15" s="276" t="s">
        <v>172</v>
      </c>
      <c r="C15" s="277" t="s">
        <v>154</v>
      </c>
      <c r="D15" s="278" t="s">
        <v>173</v>
      </c>
      <c r="E15" s="278" t="s">
        <v>174</v>
      </c>
      <c r="F15" s="277" t="s">
        <v>95</v>
      </c>
      <c r="G15" s="277" t="s">
        <v>175</v>
      </c>
      <c r="H15" s="277" t="s">
        <v>96</v>
      </c>
      <c r="I15" s="277"/>
      <c r="J15" s="277"/>
    </row>
    <row r="16" spans="1:10" ht="15.75" customHeight="1" x14ac:dyDescent="0.25">
      <c r="B16" s="276" t="s">
        <v>172</v>
      </c>
      <c r="C16" s="276" t="s">
        <v>154</v>
      </c>
      <c r="D16" s="292" t="s">
        <v>176</v>
      </c>
      <c r="E16" s="292" t="s">
        <v>177</v>
      </c>
      <c r="F16" s="276" t="s">
        <v>95</v>
      </c>
      <c r="G16" s="276" t="s">
        <v>175</v>
      </c>
      <c r="H16" s="276" t="s">
        <v>96</v>
      </c>
      <c r="I16" s="276"/>
      <c r="J16" s="276"/>
    </row>
    <row r="17" spans="2:10" x14ac:dyDescent="0.25">
      <c r="B17" s="276" t="s">
        <v>172</v>
      </c>
      <c r="C17" s="276" t="s">
        <v>154</v>
      </c>
      <c r="D17" s="292" t="s">
        <v>316</v>
      </c>
      <c r="E17" s="292" t="s">
        <v>178</v>
      </c>
      <c r="F17" s="276" t="s">
        <v>95</v>
      </c>
      <c r="G17" s="276" t="s">
        <v>175</v>
      </c>
      <c r="H17" s="276" t="s">
        <v>96</v>
      </c>
      <c r="I17" s="276"/>
      <c r="J17" s="276"/>
    </row>
    <row r="18" spans="2:10" ht="13.8" thickBot="1" x14ac:dyDescent="0.3">
      <c r="B18" s="279" t="s">
        <v>172</v>
      </c>
      <c r="C18" s="279" t="s">
        <v>154</v>
      </c>
      <c r="D18" s="280" t="s">
        <v>317</v>
      </c>
      <c r="E18" s="280" t="s">
        <v>179</v>
      </c>
      <c r="F18" s="279" t="s">
        <v>95</v>
      </c>
      <c r="G18" s="279" t="s">
        <v>175</v>
      </c>
      <c r="H18" s="279" t="s">
        <v>96</v>
      </c>
      <c r="I18" s="279"/>
      <c r="J18" s="279"/>
    </row>
    <row r="25" spans="2:10" x14ac:dyDescent="0.25">
      <c r="B25" s="304" t="s">
        <v>180</v>
      </c>
      <c r="C25" s="304"/>
      <c r="D25" s="304"/>
    </row>
    <row r="26" spans="2:10" x14ac:dyDescent="0.25">
      <c r="B26" s="122" t="s">
        <v>153</v>
      </c>
      <c r="C26" s="122" t="s">
        <v>181</v>
      </c>
      <c r="D26" s="122"/>
    </row>
    <row r="27" spans="2:10" x14ac:dyDescent="0.25">
      <c r="B27" s="124" t="s">
        <v>164</v>
      </c>
      <c r="C27" s="124" t="s">
        <v>182</v>
      </c>
      <c r="D27" s="124"/>
    </row>
    <row r="28" spans="2:10" x14ac:dyDescent="0.25">
      <c r="B28" s="122" t="s">
        <v>183</v>
      </c>
      <c r="C28" s="122" t="s">
        <v>184</v>
      </c>
      <c r="D28" s="122"/>
    </row>
    <row r="29" spans="2:10" x14ac:dyDescent="0.25">
      <c r="B29" s="124" t="s">
        <v>172</v>
      </c>
      <c r="C29" s="124" t="s">
        <v>185</v>
      </c>
      <c r="D29" s="124"/>
    </row>
    <row r="30" spans="2:10" x14ac:dyDescent="0.25">
      <c r="B30" s="122" t="s">
        <v>186</v>
      </c>
      <c r="C30" s="122" t="s">
        <v>187</v>
      </c>
      <c r="D30" s="122" t="s">
        <v>188</v>
      </c>
    </row>
    <row r="31" spans="2:10" x14ac:dyDescent="0.25">
      <c r="B31" s="124" t="s">
        <v>189</v>
      </c>
      <c r="C31" s="124" t="s">
        <v>190</v>
      </c>
      <c r="D31" s="124" t="s">
        <v>191</v>
      </c>
    </row>
    <row r="32" spans="2:10" x14ac:dyDescent="0.25">
      <c r="B32" s="122" t="s">
        <v>192</v>
      </c>
      <c r="C32" s="122" t="s">
        <v>193</v>
      </c>
      <c r="D32" s="122" t="s">
        <v>194</v>
      </c>
    </row>
    <row r="33" spans="2:4" x14ac:dyDescent="0.25">
      <c r="B33" s="124" t="s">
        <v>195</v>
      </c>
      <c r="C33" s="124" t="s">
        <v>196</v>
      </c>
      <c r="D33" s="124" t="s">
        <v>191</v>
      </c>
    </row>
    <row r="34" spans="2:4" ht="13.8" thickBot="1" x14ac:dyDescent="0.3">
      <c r="B34" s="118" t="s">
        <v>169</v>
      </c>
      <c r="C34" s="118" t="s">
        <v>197</v>
      </c>
      <c r="D34" s="118"/>
    </row>
  </sheetData>
  <mergeCells count="1">
    <mergeCell ref="B25:D2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17" zoomScale="115" zoomScaleNormal="115" workbookViewId="0">
      <selection activeCell="U8" sqref="U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69" t="s">
        <v>198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199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5" customHeight="1" x14ac:dyDescent="0.25">
      <c r="B5" s="136" t="s">
        <v>130</v>
      </c>
      <c r="C5" s="136" t="s">
        <v>200</v>
      </c>
      <c r="D5" s="136" t="s">
        <v>201</v>
      </c>
      <c r="E5" s="136" t="s">
        <v>202</v>
      </c>
      <c r="F5" s="136" t="s">
        <v>203</v>
      </c>
      <c r="G5" s="136" t="s">
        <v>204</v>
      </c>
      <c r="H5" s="134" t="s">
        <v>205</v>
      </c>
      <c r="I5" s="134" t="s">
        <v>206</v>
      </c>
      <c r="J5" s="134" t="s">
        <v>207</v>
      </c>
      <c r="K5" s="134" t="s">
        <v>208</v>
      </c>
      <c r="L5" s="134" t="s">
        <v>209</v>
      </c>
      <c r="M5" s="134" t="s">
        <v>210</v>
      </c>
      <c r="N5" s="134" t="s">
        <v>211</v>
      </c>
      <c r="O5" s="136" t="s">
        <v>212</v>
      </c>
      <c r="P5" s="136" t="s">
        <v>213</v>
      </c>
      <c r="Q5" s="136" t="s">
        <v>214</v>
      </c>
      <c r="R5" s="136" t="s">
        <v>215</v>
      </c>
      <c r="S5" s="136" t="s">
        <v>216</v>
      </c>
      <c r="T5"/>
      <c r="W5"/>
      <c r="X5"/>
    </row>
    <row r="6" spans="2:30" ht="53.1" customHeight="1" x14ac:dyDescent="0.25">
      <c r="B6" s="138" t="s">
        <v>217</v>
      </c>
      <c r="C6" s="138" t="s">
        <v>140</v>
      </c>
      <c r="D6" s="138" t="s">
        <v>218</v>
      </c>
      <c r="E6" s="138" t="s">
        <v>219</v>
      </c>
      <c r="F6" s="138" t="s">
        <v>50</v>
      </c>
      <c r="G6" s="138" t="s">
        <v>220</v>
      </c>
      <c r="H6" s="305" t="s">
        <v>221</v>
      </c>
      <c r="I6" s="305"/>
      <c r="J6" s="305"/>
      <c r="K6" s="305"/>
      <c r="L6" s="305"/>
      <c r="M6" s="305"/>
      <c r="N6" s="305"/>
      <c r="O6" s="138" t="s">
        <v>222</v>
      </c>
      <c r="P6" s="138" t="s">
        <v>223</v>
      </c>
      <c r="Q6" s="138" t="s">
        <v>223</v>
      </c>
      <c r="R6" s="138" t="s">
        <v>224</v>
      </c>
      <c r="S6" s="138" t="s">
        <v>225</v>
      </c>
      <c r="Y6" s="180"/>
      <c r="Z6" s="142"/>
    </row>
    <row r="7" spans="2:30" ht="53.4" customHeight="1" thickBot="1" x14ac:dyDescent="0.3">
      <c r="B7" s="137" t="s">
        <v>226</v>
      </c>
      <c r="C7" s="137" t="s">
        <v>148</v>
      </c>
      <c r="D7" s="137" t="s">
        <v>227</v>
      </c>
      <c r="E7" s="137" t="s">
        <v>228</v>
      </c>
      <c r="F7" s="137" t="s">
        <v>48</v>
      </c>
      <c r="G7" s="137" t="s">
        <v>229</v>
      </c>
      <c r="H7" s="306" t="s">
        <v>230</v>
      </c>
      <c r="I7" s="306"/>
      <c r="J7" s="306"/>
      <c r="K7" s="306"/>
      <c r="L7" s="306"/>
      <c r="M7" s="306"/>
      <c r="N7" s="306"/>
      <c r="O7" s="137" t="s">
        <v>231</v>
      </c>
      <c r="P7" s="137" t="s">
        <v>232</v>
      </c>
      <c r="Q7" s="137" t="s">
        <v>232</v>
      </c>
      <c r="R7" s="137" t="s">
        <v>233</v>
      </c>
      <c r="S7" s="137" t="s">
        <v>234</v>
      </c>
      <c r="Y7" s="180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9" t="s">
        <v>235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3">
      <c r="B9" s="195" t="str">
        <f>SEC_Processes!D11</f>
        <v>ELE_EX_BC</v>
      </c>
      <c r="C9" s="195" t="str">
        <f>SEC_Processes!E11</f>
        <v>Existing Brown Coal Power Plants</v>
      </c>
      <c r="D9" s="264" t="s">
        <v>236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6" x14ac:dyDescent="0.3">
      <c r="B13" s="269" t="s">
        <v>237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5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 x14ac:dyDescent="0.25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" customHeight="1" x14ac:dyDescent="0.25">
      <c r="B16" s="136" t="s">
        <v>130</v>
      </c>
      <c r="C16" s="136" t="s">
        <v>200</v>
      </c>
      <c r="D16" s="136" t="s">
        <v>201</v>
      </c>
      <c r="E16" s="136" t="s">
        <v>202</v>
      </c>
      <c r="F16" s="136" t="s">
        <v>203</v>
      </c>
      <c r="G16" s="136" t="s">
        <v>204</v>
      </c>
      <c r="H16" s="135" t="s">
        <v>238</v>
      </c>
      <c r="I16" s="135" t="s">
        <v>73</v>
      </c>
      <c r="J16" s="134" t="s">
        <v>239</v>
      </c>
      <c r="K16" s="136" t="s">
        <v>212</v>
      </c>
      <c r="L16" s="134" t="s">
        <v>214</v>
      </c>
      <c r="M16" s="134" t="s">
        <v>214</v>
      </c>
      <c r="N16" s="136" t="s">
        <v>215</v>
      </c>
      <c r="O16" s="136" t="s">
        <v>216</v>
      </c>
      <c r="V16" s="181"/>
      <c r="Y16" s="181"/>
      <c r="Z16" s="181"/>
      <c r="AA16" s="182"/>
      <c r="AB16" s="142"/>
      <c r="AC16" s="142"/>
      <c r="AD16" s="183"/>
    </row>
    <row r="17" spans="2:30" ht="61.95" customHeight="1" x14ac:dyDescent="0.25">
      <c r="B17" s="133" t="s">
        <v>217</v>
      </c>
      <c r="C17" s="133" t="s">
        <v>140</v>
      </c>
      <c r="D17" s="133" t="s">
        <v>218</v>
      </c>
      <c r="E17" s="133" t="s">
        <v>219</v>
      </c>
      <c r="F17" s="133" t="s">
        <v>50</v>
      </c>
      <c r="G17" s="133" t="s">
        <v>220</v>
      </c>
      <c r="H17" s="132" t="s">
        <v>238</v>
      </c>
      <c r="I17" s="132" t="s">
        <v>240</v>
      </c>
      <c r="J17" s="129" t="s">
        <v>221</v>
      </c>
      <c r="K17" s="133" t="s">
        <v>222</v>
      </c>
      <c r="L17" s="133" t="s">
        <v>223</v>
      </c>
      <c r="M17" s="133" t="s">
        <v>223</v>
      </c>
      <c r="N17" s="133" t="s">
        <v>224</v>
      </c>
      <c r="O17" s="133" t="s">
        <v>225</v>
      </c>
      <c r="Y17" s="181"/>
      <c r="Z17" s="181"/>
      <c r="AD17" s="184"/>
    </row>
    <row r="18" spans="2:30" ht="79.2" customHeight="1" thickBot="1" x14ac:dyDescent="0.3">
      <c r="B18" s="131" t="s">
        <v>226</v>
      </c>
      <c r="C18" s="131" t="s">
        <v>148</v>
      </c>
      <c r="D18" s="131" t="s">
        <v>227</v>
      </c>
      <c r="E18" s="131" t="s">
        <v>228</v>
      </c>
      <c r="F18" s="131" t="s">
        <v>48</v>
      </c>
      <c r="G18" s="131" t="s">
        <v>229</v>
      </c>
      <c r="H18" s="130" t="s">
        <v>241</v>
      </c>
      <c r="I18" s="130" t="s">
        <v>242</v>
      </c>
      <c r="J18" s="128" t="s">
        <v>230</v>
      </c>
      <c r="K18" s="131" t="s">
        <v>231</v>
      </c>
      <c r="L18" s="131" t="s">
        <v>232</v>
      </c>
      <c r="M18" s="131" t="s">
        <v>232</v>
      </c>
      <c r="N18" s="131" t="s">
        <v>233</v>
      </c>
      <c r="O18" s="131" t="s">
        <v>234</v>
      </c>
      <c r="Y18" s="181"/>
      <c r="Z18" s="181"/>
      <c r="AD18" s="184"/>
    </row>
    <row r="19" spans="2:30" ht="18.75" customHeight="1" x14ac:dyDescent="0.25">
      <c r="B19" s="127" t="s">
        <v>160</v>
      </c>
      <c r="C19" s="127" t="s">
        <v>161</v>
      </c>
      <c r="D19" s="127" t="s">
        <v>235</v>
      </c>
      <c r="E19" s="127" t="s">
        <v>93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243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243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69" t="s">
        <v>244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199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73" t="s">
        <v>130</v>
      </c>
      <c r="C5" s="273" t="s">
        <v>245</v>
      </c>
      <c r="D5" s="273" t="s">
        <v>201</v>
      </c>
      <c r="E5" s="273" t="s">
        <v>202</v>
      </c>
      <c r="F5" s="273" t="s">
        <v>203</v>
      </c>
      <c r="G5" s="273" t="s">
        <v>204</v>
      </c>
      <c r="H5" s="281" t="s">
        <v>246</v>
      </c>
      <c r="I5" s="281" t="s">
        <v>206</v>
      </c>
      <c r="J5" s="281" t="s">
        <v>207</v>
      </c>
      <c r="K5" s="281" t="s">
        <v>208</v>
      </c>
      <c r="L5" s="281" t="s">
        <v>209</v>
      </c>
      <c r="M5" s="281" t="s">
        <v>210</v>
      </c>
      <c r="N5" s="281" t="s">
        <v>211</v>
      </c>
      <c r="O5" s="273" t="s">
        <v>212</v>
      </c>
      <c r="P5" s="273" t="s">
        <v>214</v>
      </c>
      <c r="Q5" s="273" t="s">
        <v>215</v>
      </c>
      <c r="R5" s="273" t="s">
        <v>216</v>
      </c>
      <c r="S5"/>
    </row>
    <row r="6" spans="2:19" ht="39.6" x14ac:dyDescent="0.25">
      <c r="B6" s="138" t="s">
        <v>217</v>
      </c>
      <c r="C6" s="138" t="s">
        <v>140</v>
      </c>
      <c r="D6" s="138" t="s">
        <v>218</v>
      </c>
      <c r="E6" s="138" t="s">
        <v>219</v>
      </c>
      <c r="F6" s="138" t="s">
        <v>50</v>
      </c>
      <c r="G6" s="138" t="s">
        <v>220</v>
      </c>
      <c r="H6" s="305" t="s">
        <v>221</v>
      </c>
      <c r="I6" s="305"/>
      <c r="J6" s="305"/>
      <c r="K6" s="305"/>
      <c r="L6" s="305"/>
      <c r="M6" s="305"/>
      <c r="N6" s="305"/>
      <c r="O6" s="138" t="s">
        <v>222</v>
      </c>
      <c r="P6" s="138" t="s">
        <v>223</v>
      </c>
      <c r="Q6" s="138" t="s">
        <v>224</v>
      </c>
      <c r="R6" s="138" t="s">
        <v>225</v>
      </c>
    </row>
    <row r="7" spans="2:19" ht="40.200000000000003" thickBot="1" x14ac:dyDescent="0.3">
      <c r="B7" s="137" t="s">
        <v>226</v>
      </c>
      <c r="C7" s="137" t="s">
        <v>148</v>
      </c>
      <c r="D7" s="137" t="s">
        <v>227</v>
      </c>
      <c r="E7" s="137" t="s">
        <v>228</v>
      </c>
      <c r="F7" s="137" t="s">
        <v>48</v>
      </c>
      <c r="G7" s="137" t="s">
        <v>229</v>
      </c>
      <c r="H7" s="306" t="s">
        <v>230</v>
      </c>
      <c r="I7" s="306"/>
      <c r="J7" s="306"/>
      <c r="K7" s="306"/>
      <c r="L7" s="306"/>
      <c r="M7" s="306"/>
      <c r="N7" s="306"/>
      <c r="O7" s="137" t="s">
        <v>231</v>
      </c>
      <c r="P7" s="137" t="s">
        <v>232</v>
      </c>
      <c r="Q7" s="137" t="s">
        <v>233</v>
      </c>
      <c r="R7" s="137" t="s">
        <v>234</v>
      </c>
    </row>
    <row r="8" spans="2:19" ht="20.25" customHeight="1" x14ac:dyDescent="0.25">
      <c r="B8" s="165" t="str">
        <f>SEC_Processes!D8</f>
        <v>ELE_EX_WIND-ON</v>
      </c>
      <c r="C8" s="166" t="str">
        <f>SEC_Processes!E8</f>
        <v>Existing Onshore Wind Turbines</v>
      </c>
      <c r="D8" s="166" t="s">
        <v>247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3">
      <c r="B9" s="197" t="str">
        <f>SEC_Processes!D9</f>
        <v>ELE_EX_PV</v>
      </c>
      <c r="C9" s="197" t="str">
        <f>SEC_Processes!E9</f>
        <v>Existing Photovoltaics (all Types)</v>
      </c>
      <c r="D9" s="197" t="s">
        <v>248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5">
      <c r="B12" s="142"/>
    </row>
    <row r="16" spans="2:19" x14ac:dyDescent="0.25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69" t="s">
        <v>249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250</v>
      </c>
      <c r="X3" s="187"/>
    </row>
    <row r="4" spans="2:34" ht="15.75" customHeight="1" x14ac:dyDescent="0.25">
      <c r="E4" s="155" t="s">
        <v>199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73" t="s">
        <v>130</v>
      </c>
      <c r="C5" s="273" t="s">
        <v>245</v>
      </c>
      <c r="D5" s="273" t="s">
        <v>201</v>
      </c>
      <c r="E5" s="273" t="s">
        <v>202</v>
      </c>
      <c r="F5" s="273" t="s">
        <v>203</v>
      </c>
      <c r="G5" s="273" t="s">
        <v>251</v>
      </c>
      <c r="H5" s="273" t="s">
        <v>252</v>
      </c>
      <c r="I5" s="273" t="s">
        <v>253</v>
      </c>
      <c r="J5" s="273" t="s">
        <v>254</v>
      </c>
      <c r="K5" s="273" t="s">
        <v>204</v>
      </c>
      <c r="L5" s="281" t="s">
        <v>205</v>
      </c>
      <c r="M5" s="281" t="s">
        <v>211</v>
      </c>
      <c r="N5" s="273" t="s">
        <v>212</v>
      </c>
      <c r="O5" s="273" t="s">
        <v>214</v>
      </c>
      <c r="P5" s="273" t="s">
        <v>215</v>
      </c>
      <c r="Q5" s="273" t="s">
        <v>216</v>
      </c>
      <c r="R5" s="273"/>
      <c r="S5"/>
      <c r="W5" s="202" t="s">
        <v>255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5">
      <c r="B6" s="138" t="s">
        <v>217</v>
      </c>
      <c r="C6" s="138" t="s">
        <v>140</v>
      </c>
      <c r="D6" s="138" t="s">
        <v>218</v>
      </c>
      <c r="E6" s="138" t="s">
        <v>219</v>
      </c>
      <c r="F6" s="138" t="s">
        <v>50</v>
      </c>
      <c r="G6" s="138" t="s">
        <v>256</v>
      </c>
      <c r="H6" s="138" t="s">
        <v>257</v>
      </c>
      <c r="I6" s="138" t="s">
        <v>258</v>
      </c>
      <c r="J6" s="138" t="s">
        <v>259</v>
      </c>
      <c r="K6" s="138" t="s">
        <v>220</v>
      </c>
      <c r="L6" s="138" t="s">
        <v>221</v>
      </c>
      <c r="M6" s="138" t="s">
        <v>221</v>
      </c>
      <c r="N6" s="138" t="s">
        <v>222</v>
      </c>
      <c r="O6" s="138" t="s">
        <v>223</v>
      </c>
      <c r="P6" s="138" t="s">
        <v>224</v>
      </c>
      <c r="Q6" s="138" t="s">
        <v>225</v>
      </c>
      <c r="R6" s="138"/>
      <c r="W6" s="205" t="s">
        <v>260</v>
      </c>
      <c r="X6" s="205" t="s">
        <v>261</v>
      </c>
      <c r="Y6" s="205" t="s">
        <v>262</v>
      </c>
      <c r="Z6" s="205" t="s">
        <v>263</v>
      </c>
      <c r="AA6" s="205" t="s">
        <v>66</v>
      </c>
      <c r="AB6" s="205" t="s">
        <v>264</v>
      </c>
      <c r="AC6" s="205" t="s">
        <v>265</v>
      </c>
      <c r="AD6" s="205" t="s">
        <v>266</v>
      </c>
      <c r="AE6" s="205" t="s">
        <v>267</v>
      </c>
      <c r="AF6" s="205" t="s">
        <v>268</v>
      </c>
      <c r="AG6" s="205" t="s">
        <v>269</v>
      </c>
      <c r="AH6" s="205" t="s">
        <v>270</v>
      </c>
    </row>
    <row r="7" spans="2:34" ht="79.8" thickBot="1" x14ac:dyDescent="0.3">
      <c r="B7" s="137" t="s">
        <v>226</v>
      </c>
      <c r="C7" s="137" t="s">
        <v>148</v>
      </c>
      <c r="D7" s="137" t="s">
        <v>227</v>
      </c>
      <c r="E7" s="137" t="s">
        <v>228</v>
      </c>
      <c r="F7" s="137" t="s">
        <v>48</v>
      </c>
      <c r="G7" s="137" t="s">
        <v>271</v>
      </c>
      <c r="H7" s="137" t="s">
        <v>272</v>
      </c>
      <c r="I7" s="137" t="s">
        <v>273</v>
      </c>
      <c r="J7" s="137" t="s">
        <v>274</v>
      </c>
      <c r="K7" s="137" t="s">
        <v>229</v>
      </c>
      <c r="L7" s="137" t="s">
        <v>230</v>
      </c>
      <c r="M7" s="137" t="s">
        <v>230</v>
      </c>
      <c r="N7" s="137" t="s">
        <v>231</v>
      </c>
      <c r="O7" s="137" t="s">
        <v>232</v>
      </c>
      <c r="P7" s="137" t="s">
        <v>233</v>
      </c>
      <c r="Q7" s="137" t="s">
        <v>234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">
        <v>235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7" t="str">
        <f>SEC_Processes!D12</f>
        <v>CHP_EX_HC</v>
      </c>
      <c r="V8" s="309" t="str">
        <f>SEC_Processes!E12</f>
        <v>Existing Hard Coal CHPs</v>
      </c>
      <c r="W8" s="307">
        <f>L8*K8*O8</f>
        <v>58.53528</v>
      </c>
      <c r="X8" s="307"/>
      <c r="Y8" s="308">
        <f>L8*K8*O8/3.6</f>
        <v>16.259799999999998</v>
      </c>
      <c r="Z8" s="307">
        <f>Y8*3.6</f>
        <v>58.535279999999993</v>
      </c>
      <c r="AA8" s="307"/>
      <c r="AB8" s="307"/>
      <c r="AC8" s="308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7"/>
      <c r="V9" s="309"/>
      <c r="W9" s="307"/>
      <c r="X9" s="307"/>
      <c r="Y9" s="308"/>
      <c r="Z9" s="307"/>
      <c r="AA9" s="307"/>
      <c r="AB9" s="307"/>
      <c r="AC9" s="308"/>
      <c r="AD9" s="307"/>
      <c r="AE9" s="307"/>
      <c r="AF9" s="307"/>
      <c r="AG9" s="307"/>
      <c r="AH9" s="307"/>
    </row>
    <row r="10" spans="2:34" ht="15" customHeight="1" x14ac:dyDescent="0.25">
      <c r="B10" s="165"/>
      <c r="C10" s="165"/>
      <c r="D10" s="165"/>
      <c r="E10" s="166" t="str">
        <f>SEC_Comm!C14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7"/>
      <c r="V10" s="309"/>
      <c r="W10" s="307"/>
      <c r="X10" s="307"/>
      <c r="Y10" s="308"/>
      <c r="Z10" s="307"/>
      <c r="AA10" s="307"/>
      <c r="AB10" s="307"/>
      <c r="AC10" s="308"/>
      <c r="AD10" s="307"/>
      <c r="AE10" s="307"/>
      <c r="AF10" s="307"/>
      <c r="AG10" s="307"/>
      <c r="AH10" s="307"/>
    </row>
    <row r="11" spans="2:34" ht="15" customHeight="1" x14ac:dyDescent="0.25">
      <c r="B11" s="189" t="str">
        <f>SEC_Processes!D13</f>
        <v>CHP_EX_NAT-GAS</v>
      </c>
      <c r="C11" s="189" t="str">
        <f>SEC_Processes!E13</f>
        <v>Existing Natural Gas CHPs</v>
      </c>
      <c r="D11" s="189" t="s">
        <v>275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7" t="str">
        <f>SEC_Processes!D13</f>
        <v>CHP_EX_NAT-GAS</v>
      </c>
      <c r="V11" s="309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8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8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7"/>
      <c r="V12" s="309"/>
      <c r="W12" s="307"/>
      <c r="X12" s="307"/>
      <c r="Y12" s="308"/>
      <c r="Z12" s="307"/>
      <c r="AA12" s="307"/>
      <c r="AB12" s="307"/>
      <c r="AC12" s="308"/>
      <c r="AD12" s="307"/>
      <c r="AE12" s="307"/>
      <c r="AF12" s="307"/>
      <c r="AG12" s="307"/>
      <c r="AH12" s="307"/>
    </row>
    <row r="13" spans="2:34" ht="15" customHeight="1" thickBot="1" x14ac:dyDescent="0.3">
      <c r="B13" s="194"/>
      <c r="C13" s="194"/>
      <c r="D13" s="194"/>
      <c r="E13" s="195" t="str">
        <f>SEC_Comm!C14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7"/>
      <c r="V13" s="309"/>
      <c r="W13" s="307"/>
      <c r="X13" s="307"/>
      <c r="Y13" s="308"/>
      <c r="Z13" s="307"/>
      <c r="AA13" s="307"/>
      <c r="AB13" s="307"/>
      <c r="AC13" s="308"/>
      <c r="AD13" s="307"/>
      <c r="AE13" s="307"/>
      <c r="AF13" s="307"/>
      <c r="AG13" s="307"/>
      <c r="AH13" s="307"/>
    </row>
    <row r="18" spans="29:34" x14ac:dyDescent="0.25">
      <c r="AC18" s="142"/>
      <c r="AD18" s="142"/>
      <c r="AE18" s="142"/>
      <c r="AF18" s="181"/>
      <c r="AG18" s="181"/>
      <c r="AH18" s="181"/>
    </row>
    <row r="19" spans="29:34" x14ac:dyDescent="0.25">
      <c r="AC19" s="142"/>
      <c r="AD19" s="142"/>
      <c r="AE19" s="142"/>
      <c r="AF19" s="181"/>
      <c r="AG19" s="181"/>
      <c r="AH19" s="181"/>
    </row>
    <row r="20" spans="29:34" x14ac:dyDescent="0.25">
      <c r="AC20" s="142"/>
      <c r="AD20" s="142"/>
      <c r="AE20" s="142"/>
      <c r="AH20" s="181"/>
    </row>
    <row r="21" spans="29:34" x14ac:dyDescent="0.25">
      <c r="AD21" s="142"/>
      <c r="AE21" s="142"/>
      <c r="AG21" s="181"/>
      <c r="AH21" s="181"/>
    </row>
    <row r="24" spans="29:34" x14ac:dyDescent="0.25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69" t="s">
        <v>276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5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5">
      <c r="E4" s="155" t="s">
        <v>199</v>
      </c>
      <c r="F4" s="153"/>
      <c r="G4" s="153"/>
      <c r="H4" s="153"/>
      <c r="I4" s="153"/>
      <c r="J4" s="156"/>
      <c r="K4" s="154"/>
      <c r="L4" s="154"/>
      <c r="M4" s="154"/>
    </row>
    <row r="5" spans="2:13" ht="26.4" x14ac:dyDescent="0.25">
      <c r="B5" s="273" t="s">
        <v>130</v>
      </c>
      <c r="C5" s="273" t="s">
        <v>245</v>
      </c>
      <c r="D5" s="273" t="s">
        <v>201</v>
      </c>
      <c r="E5" s="273" t="s">
        <v>202</v>
      </c>
      <c r="F5" s="273" t="s">
        <v>203</v>
      </c>
      <c r="G5" s="273" t="s">
        <v>204</v>
      </c>
      <c r="H5" s="281" t="s">
        <v>205</v>
      </c>
      <c r="I5" s="273" t="s">
        <v>211</v>
      </c>
      <c r="J5" s="273" t="s">
        <v>212</v>
      </c>
      <c r="K5" s="273" t="s">
        <v>214</v>
      </c>
      <c r="L5" s="273" t="s">
        <v>215</v>
      </c>
      <c r="M5" s="273" t="s">
        <v>216</v>
      </c>
    </row>
    <row r="6" spans="2:13" ht="45" customHeight="1" x14ac:dyDescent="0.25">
      <c r="B6" s="138" t="s">
        <v>217</v>
      </c>
      <c r="C6" s="138" t="s">
        <v>140</v>
      </c>
      <c r="D6" s="138" t="s">
        <v>218</v>
      </c>
      <c r="E6" s="138" t="s">
        <v>219</v>
      </c>
      <c r="F6" s="138" t="s">
        <v>50</v>
      </c>
      <c r="G6" s="138" t="s">
        <v>220</v>
      </c>
      <c r="H6" s="138" t="s">
        <v>221</v>
      </c>
      <c r="I6" s="138" t="s">
        <v>221</v>
      </c>
      <c r="J6" s="138" t="s">
        <v>222</v>
      </c>
      <c r="K6" s="138" t="s">
        <v>223</v>
      </c>
      <c r="L6" s="138" t="s">
        <v>224</v>
      </c>
      <c r="M6" s="138" t="s">
        <v>225</v>
      </c>
    </row>
    <row r="7" spans="2:13" ht="66.599999999999994" thickBot="1" x14ac:dyDescent="0.3">
      <c r="B7" s="137" t="s">
        <v>226</v>
      </c>
      <c r="C7" s="137" t="s">
        <v>148</v>
      </c>
      <c r="D7" s="137" t="s">
        <v>227</v>
      </c>
      <c r="E7" s="137" t="s">
        <v>228</v>
      </c>
      <c r="F7" s="137" t="s">
        <v>48</v>
      </c>
      <c r="G7" s="137" t="s">
        <v>229</v>
      </c>
      <c r="H7" s="282" t="s">
        <v>230</v>
      </c>
      <c r="I7" s="282" t="s">
        <v>230</v>
      </c>
      <c r="J7" s="137" t="s">
        <v>231</v>
      </c>
      <c r="K7" s="137" t="s">
        <v>232</v>
      </c>
      <c r="L7" s="137" t="s">
        <v>233</v>
      </c>
      <c r="M7" s="137" t="s">
        <v>234</v>
      </c>
    </row>
    <row r="8" spans="2:13" ht="24" customHeight="1" thickBot="1" x14ac:dyDescent="0.3">
      <c r="B8" s="172" t="str">
        <f>SEC_Processes!D14</f>
        <v>HPL_EX_HC</v>
      </c>
      <c r="C8" s="172" t="str">
        <f>SEC_Processes!E14</f>
        <v>Existing Hard Coal Heat Only Plants</v>
      </c>
      <c r="D8" s="172" t="s">
        <v>235</v>
      </c>
      <c r="E8" s="172" t="str">
        <f>SEC_Comm!C14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3"/>
  <sheetViews>
    <sheetView topLeftCell="A4" zoomScaleNormal="100" workbookViewId="0">
      <selection activeCell="D9" sqref="D9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69" t="s">
        <v>277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199</v>
      </c>
      <c r="F4" s="153"/>
    </row>
    <row r="5" spans="2:9" ht="15.75" customHeight="1" x14ac:dyDescent="0.25">
      <c r="B5" s="273" t="s">
        <v>130</v>
      </c>
      <c r="C5" s="273" t="s">
        <v>200</v>
      </c>
      <c r="D5" s="273" t="s">
        <v>201</v>
      </c>
      <c r="E5" s="273" t="s">
        <v>202</v>
      </c>
      <c r="F5" s="273" t="s">
        <v>203</v>
      </c>
      <c r="I5" s="164"/>
    </row>
    <row r="6" spans="2:9" ht="31.65" customHeight="1" x14ac:dyDescent="0.25">
      <c r="B6" s="138" t="s">
        <v>217</v>
      </c>
      <c r="C6" s="138" t="s">
        <v>140</v>
      </c>
      <c r="D6" s="138" t="s">
        <v>218</v>
      </c>
      <c r="E6" s="138" t="s">
        <v>219</v>
      </c>
      <c r="F6" s="138" t="s">
        <v>50</v>
      </c>
    </row>
    <row r="7" spans="2:9" ht="31.65" customHeight="1" thickBot="1" x14ac:dyDescent="0.3">
      <c r="B7" s="137" t="s">
        <v>226</v>
      </c>
      <c r="C7" s="137" t="s">
        <v>148</v>
      </c>
      <c r="D7" s="137" t="s">
        <v>227</v>
      </c>
      <c r="E7" s="137" t="s">
        <v>228</v>
      </c>
      <c r="F7" s="137" t="s">
        <v>48</v>
      </c>
    </row>
    <row r="8" spans="2:9" ht="15.75" customHeight="1" x14ac:dyDescent="0.25">
      <c r="B8" s="293" t="str">
        <f>SEC_Processes!D15</f>
        <v>TRANSF_HV-HV</v>
      </c>
      <c r="C8" s="191" t="str">
        <f>SEC_Processes!E15</f>
        <v>Electricity Transformation and Distribution High Voltage to Low Voltage</v>
      </c>
      <c r="D8" s="191" t="str">
        <f>SEC_Comm!C8</f>
        <v>ELEC_HV</v>
      </c>
      <c r="E8" s="191" t="str">
        <f>SEC_Comm!C11</f>
        <v>ELEC_HV_HV</v>
      </c>
      <c r="F8" s="256">
        <f>BALANCE!E29</f>
        <v>0.97706171756374371</v>
      </c>
      <c r="H8" s="1">
        <f>1-F8</f>
        <v>2.2938282436256285E-2</v>
      </c>
    </row>
    <row r="9" spans="2:9" ht="15.75" customHeight="1" x14ac:dyDescent="0.25">
      <c r="B9" s="293" t="str">
        <f>SEC_Processes!D17</f>
        <v>TRANSF_HV-MV</v>
      </c>
      <c r="C9" s="191" t="str">
        <f>SEC_Processes!E17</f>
        <v>Electricity Transformation and Distribution High Voltage to Medium Voltage</v>
      </c>
      <c r="D9" s="191" t="str">
        <f>SEC_Comm!C8</f>
        <v>ELEC_HV</v>
      </c>
      <c r="E9" s="191" t="str">
        <f>SEC_Comm!C12</f>
        <v>ELEC_MV_MV</v>
      </c>
      <c r="F9" s="256">
        <f>BALANCE!E30</f>
        <v>0.9764416403645515</v>
      </c>
    </row>
    <row r="10" spans="2:9" x14ac:dyDescent="0.25">
      <c r="B10" s="293" t="str">
        <f>SEC_Processes!D18</f>
        <v>TRANSF_MV-LV</v>
      </c>
      <c r="C10" s="191" t="str">
        <f>SEC_Processes!E18</f>
        <v>Electricity Transformation and Distribution Medium Voltage to Low Voltage</v>
      </c>
      <c r="D10" s="191" t="str">
        <f>SEC_Comm!C9</f>
        <v>ELEC_MV</v>
      </c>
      <c r="E10" s="191" t="str">
        <f>SEC_Comm!C13</f>
        <v>ELEC_LV_LV</v>
      </c>
      <c r="F10" s="256">
        <f>BALANCE!E31</f>
        <v>0.9515253427786764</v>
      </c>
    </row>
    <row r="11" spans="2:9" ht="13.8" thickBot="1" x14ac:dyDescent="0.3">
      <c r="B11" s="172" t="str">
        <f>SEC_Processes!D16</f>
        <v>TRANSF_HT-LT</v>
      </c>
      <c r="C11" s="172" t="str">
        <f>SEC_Processes!E16</f>
        <v>Heat Transformation and Distribution</v>
      </c>
      <c r="D11" s="176" t="str">
        <f>SEC_Comm!C14</f>
        <v>HEAT_HT</v>
      </c>
      <c r="E11" s="176" t="str">
        <f>SEC_Comm!C15</f>
        <v>HEAT_LT</v>
      </c>
      <c r="F11" s="257">
        <f>'T&amp;D'!E32</f>
        <v>0</v>
      </c>
    </row>
    <row r="12" spans="2:9" x14ac:dyDescent="0.25">
      <c r="E12" s="142"/>
      <c r="F12" s="142"/>
    </row>
    <row r="13" spans="2:9" x14ac:dyDescent="0.25">
      <c r="E13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7" t="s">
        <v>278</v>
      </c>
      <c r="C2" s="158"/>
      <c r="D2" s="158"/>
      <c r="E2" s="158"/>
      <c r="F2" s="158"/>
      <c r="G2" s="158"/>
      <c r="H2" s="158"/>
    </row>
    <row r="3" spans="2:8" x14ac:dyDescent="0.25">
      <c r="B3" s="188"/>
      <c r="C3" s="188"/>
      <c r="D3" s="188"/>
      <c r="E3" s="188"/>
      <c r="F3" s="159"/>
      <c r="G3" s="159"/>
      <c r="H3" s="159"/>
    </row>
    <row r="4" spans="2:8" ht="15.75" customHeight="1" x14ac:dyDescent="0.25">
      <c r="B4" s="157"/>
      <c r="C4" s="155" t="s">
        <v>279</v>
      </c>
      <c r="D4" s="159"/>
      <c r="E4" s="159"/>
    </row>
    <row r="5" spans="2:8" ht="15.75" customHeight="1" x14ac:dyDescent="0.25">
      <c r="B5" s="273" t="s">
        <v>130</v>
      </c>
      <c r="C5" s="273" t="s">
        <v>71</v>
      </c>
      <c r="D5" s="273" t="s">
        <v>235</v>
      </c>
      <c r="E5" s="273" t="s">
        <v>236</v>
      </c>
      <c r="F5" s="273" t="s">
        <v>275</v>
      </c>
      <c r="H5" s="265" t="s">
        <v>280</v>
      </c>
    </row>
    <row r="6" spans="2:8" ht="39.6" x14ac:dyDescent="0.25">
      <c r="B6" s="138" t="s">
        <v>217</v>
      </c>
      <c r="C6" s="138" t="s">
        <v>281</v>
      </c>
      <c r="D6" s="305" t="s">
        <v>282</v>
      </c>
      <c r="E6" s="305"/>
      <c r="F6" s="305"/>
    </row>
    <row r="7" spans="2:8" ht="27" thickBot="1" x14ac:dyDescent="0.3">
      <c r="B7" s="137" t="s">
        <v>226</v>
      </c>
      <c r="C7" s="137" t="s">
        <v>283</v>
      </c>
      <c r="D7" s="306" t="s">
        <v>284</v>
      </c>
      <c r="E7" s="306"/>
      <c r="F7" s="306"/>
    </row>
    <row r="8" spans="2:8" ht="15.75" customHeight="1" x14ac:dyDescent="0.25">
      <c r="B8" s="166" t="str">
        <f>SEC_Processes!D10</f>
        <v>ELE_EX_HC</v>
      </c>
      <c r="C8" s="169" t="s">
        <v>116</v>
      </c>
      <c r="D8" s="258">
        <v>94.19</v>
      </c>
      <c r="E8" s="258"/>
      <c r="F8" s="258"/>
    </row>
    <row r="9" spans="2:8" ht="15.75" customHeight="1" x14ac:dyDescent="0.25">
      <c r="B9" s="189" t="str">
        <f>SEC_Processes!D11</f>
        <v>ELE_EX_BC</v>
      </c>
      <c r="C9" s="190" t="s">
        <v>116</v>
      </c>
      <c r="D9" s="259"/>
      <c r="E9" s="259">
        <v>109.08</v>
      </c>
      <c r="F9" s="259"/>
    </row>
    <row r="10" spans="2:8" ht="15.75" customHeight="1" x14ac:dyDescent="0.25">
      <c r="B10" s="166" t="str">
        <f>SEC_Processes!D12</f>
        <v>CHP_EX_HC</v>
      </c>
      <c r="C10" s="169" t="s">
        <v>116</v>
      </c>
      <c r="D10" s="258">
        <v>94.19</v>
      </c>
      <c r="E10" s="258"/>
      <c r="F10" s="258"/>
    </row>
    <row r="11" spans="2:8" ht="15.75" customHeight="1" x14ac:dyDescent="0.25">
      <c r="B11" s="189" t="str">
        <f>SEC_Processes!D13</f>
        <v>CHP_EX_NAT-GAS</v>
      </c>
      <c r="C11" s="190" t="s">
        <v>116</v>
      </c>
      <c r="D11" s="259"/>
      <c r="E11" s="259"/>
      <c r="F11" s="259">
        <v>55.82</v>
      </c>
    </row>
    <row r="12" spans="2:8" ht="15.75" customHeight="1" thickBot="1" x14ac:dyDescent="0.3">
      <c r="B12" s="172" t="str">
        <f>SEC_Processes!D14</f>
        <v>HPL_EX_HC</v>
      </c>
      <c r="C12" s="174" t="s">
        <v>116</v>
      </c>
      <c r="D12" s="260">
        <v>94.19</v>
      </c>
      <c r="E12" s="261"/>
      <c r="F12" s="261"/>
      <c r="H12" s="142"/>
    </row>
    <row r="15" spans="2:8" x14ac:dyDescent="0.25">
      <c r="F15" t="s">
        <v>285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2024-05-31T10:12:41Z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