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20" activeTab="1"/>
  </bookViews>
  <sheets>
    <sheet name="Sprint 1" sheetId="1" r:id="rId1"/>
    <sheet name="Sprint 2" sheetId="5" r:id="rId2"/>
    <sheet name="Sprint 3" sheetId="6" r:id="rId3"/>
    <sheet name="Report" sheetId="3" r:id="rId4"/>
  </sheets>
  <calcPr calcId="162913"/>
</workbook>
</file>

<file path=xl/calcChain.xml><?xml version="1.0" encoding="utf-8"?>
<calcChain xmlns="http://schemas.openxmlformats.org/spreadsheetml/2006/main">
  <c r="D8" i="5" l="1"/>
  <c r="D9" i="5"/>
  <c r="D10" i="5"/>
  <c r="E10" i="5"/>
  <c r="E12" i="5"/>
  <c r="E11" i="5"/>
  <c r="E9" i="5"/>
  <c r="E8" i="5"/>
  <c r="D12" i="1"/>
  <c r="D11" i="1"/>
  <c r="D10" i="1"/>
  <c r="D9" i="1"/>
  <c r="D8" i="1"/>
  <c r="E12" i="1"/>
  <c r="E11" i="1"/>
  <c r="E10" i="1"/>
  <c r="E9" i="1"/>
  <c r="E8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D155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E70" i="1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D94" i="6"/>
  <c r="E94" i="6"/>
  <c r="E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F46" i="6"/>
  <c r="D11" i="6"/>
  <c r="D12" i="6"/>
  <c r="D10" i="6"/>
  <c r="D9" i="6"/>
  <c r="D8" i="6"/>
  <c r="E12" i="6" l="1"/>
  <c r="F11" i="6"/>
  <c r="E10" i="6"/>
  <c r="E9" i="6"/>
  <c r="E8" i="6"/>
  <c r="D12" i="5" l="1"/>
  <c r="D11" i="5"/>
  <c r="S116" i="5" l="1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E13" i="5"/>
  <c r="D13" i="5"/>
  <c r="D13" i="6" l="1"/>
  <c r="E13" i="6"/>
  <c r="D13" i="1" l="1"/>
  <c r="G8" i="3" l="1"/>
  <c r="F8" i="3"/>
  <c r="E13" i="1" l="1"/>
</calcChain>
</file>

<file path=xl/comments1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<sst xmlns="http://schemas.openxmlformats.org/spreadsheetml/2006/main" count="643" uniqueCount="77">
  <si>
    <t>Sprint 1</t>
  </si>
  <si>
    <t>Total</t>
  </si>
  <si>
    <t>Chậm tiến độ</t>
  </si>
  <si>
    <t>Design Test case</t>
  </si>
  <si>
    <t>Coding</t>
  </si>
  <si>
    <t>Testing</t>
  </si>
  <si>
    <t>Fixing bugs</t>
  </si>
  <si>
    <t>Re-testing</t>
  </si>
  <si>
    <t>Sprint 2</t>
  </si>
  <si>
    <t>Tên dự án:</t>
  </si>
  <si>
    <t>Tên module:</t>
  </si>
  <si>
    <t>Ngày bắt đầu</t>
  </si>
  <si>
    <t>Ngày kết thúc:</t>
  </si>
  <si>
    <t xml:space="preserve">BÁO CÁO SPRINT 1 </t>
  </si>
  <si>
    <t>Kết thúc nhiệm vụ</t>
  </si>
  <si>
    <t>Thực tế</t>
  </si>
  <si>
    <t>Ước tính</t>
  </si>
  <si>
    <t>Giờ làm thêm</t>
  </si>
  <si>
    <t>Trễ</t>
  </si>
  <si>
    <t>Trước thời hạn</t>
  </si>
  <si>
    <t>Thành phần</t>
  </si>
  <si>
    <t>Tên nhiệm vụ</t>
  </si>
  <si>
    <t>Trách nhiệm của thành viên</t>
  </si>
  <si>
    <t>Tất cả thành viên</t>
  </si>
  <si>
    <t>Thiết kế giao diện</t>
  </si>
  <si>
    <t>Release Sprint 2</t>
  </si>
  <si>
    <t>Review Sprint 2</t>
  </si>
  <si>
    <t>Họp Sprint 2</t>
  </si>
  <si>
    <t>BẢNG TỔNG HỢP SPRINT 2</t>
  </si>
  <si>
    <t>Ngày</t>
  </si>
  <si>
    <t>STT</t>
  </si>
  <si>
    <t>Tên thành viên</t>
  </si>
  <si>
    <t>Tổng cộng</t>
  </si>
  <si>
    <t>BẢNG TỔNG HỢP</t>
  </si>
  <si>
    <t xml:space="preserve">Ước tính </t>
  </si>
  <si>
    <t>Nguyễn Tấn Lộc</t>
  </si>
  <si>
    <t xml:space="preserve">Huỳnh Đình Quốc </t>
  </si>
  <si>
    <t>Trịnh Minh Hậu</t>
  </si>
  <si>
    <t>Huỳnh Như Ngọc</t>
  </si>
  <si>
    <t>Lê Thị Bảo Quyên</t>
  </si>
  <si>
    <t>Trang chủ</t>
  </si>
  <si>
    <t>Đăng ký</t>
  </si>
  <si>
    <t>Đăng xuất</t>
  </si>
  <si>
    <t>Xem thông tin lớp học</t>
  </si>
  <si>
    <t>Tìm kiếm lớp học</t>
  </si>
  <si>
    <t>Đăng ký lớp học</t>
  </si>
  <si>
    <t>Mở lớp học</t>
  </si>
  <si>
    <t>Quản lý lớp học</t>
  </si>
  <si>
    <t>Hậu</t>
  </si>
  <si>
    <t>Ngọc</t>
  </si>
  <si>
    <t>Quyên</t>
  </si>
  <si>
    <t>Lộc</t>
  </si>
  <si>
    <t>Quản lý tiết học</t>
  </si>
  <si>
    <t>Quản lý ví tiền</t>
  </si>
  <si>
    <t>Đánh giá lớp học</t>
  </si>
  <si>
    <t>Thống kê lớp học</t>
  </si>
  <si>
    <t>Xem thời khóa biểu</t>
  </si>
  <si>
    <t>BẢNG TỔNG HỢP SPRINT 1</t>
  </si>
  <si>
    <t>Sprint 3</t>
  </si>
  <si>
    <t>Xây dựng website dạy và học tiếng anh tích hợp nhận diện khuôn mặt</t>
  </si>
  <si>
    <t>Quản lý tài khoản cá nhân</t>
  </si>
  <si>
    <t>Quản lý giảng viên</t>
  </si>
  <si>
    <t>Quản lý học viên</t>
  </si>
  <si>
    <t>Quản lý báo cáo thống kê</t>
  </si>
  <si>
    <t>Huỳnh Đình Quốc</t>
  </si>
  <si>
    <t>Meeting Sprint 2</t>
  </si>
  <si>
    <t>Tạo Sprint Backlog</t>
  </si>
  <si>
    <t>Tạo tài liệu kế hoạch test sprint 2</t>
  </si>
  <si>
    <t>Review giao diện</t>
  </si>
  <si>
    <t>Review tất cả các test case</t>
  </si>
  <si>
    <t>Review code </t>
  </si>
  <si>
    <t>Quốc</t>
  </si>
  <si>
    <t>BẢNG TỔNG HỢP SPRINT 3</t>
  </si>
  <si>
    <t xml:space="preserve">Hậu </t>
  </si>
  <si>
    <t xml:space="preserve">Quyên </t>
  </si>
  <si>
    <t>Meeting Sprint 3</t>
  </si>
  <si>
    <t>Tạo tài liệu kế hoạch test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</si>
</sst>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 - &quot;mmm&quot; - &quot;yyyy"/>
  </numFmts>
  <fonts count="1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rgb="FF000000"/>
      <name val="Arial"/>
      <family val="2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rgb="FF000000"/>
      <name val="Arial"/>
      <family val="2"/>
    </font>
    <font>
      <sz val="20"/>
      <color rgb="FF000000"/>
      <name val="Times New Roman"/>
      <family val="1"/>
    </font>
    <font>
      <sz val="13"/>
      <color rgb="FF00000A"/>
      <name val="Times New Roman"/>
      <family val="1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2" tint="-9.9978637043366805E-2"/>
        <bgColor rgb="FFB2B2B2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rgb="FFFF3300"/>
      </patternFill>
    </fill>
    <fill>
      <patternFill patternType="solid">
        <fgColor rgb="FF7030A0"/>
        <bgColor rgb="FFFF6666"/>
      </patternFill>
    </fill>
    <fill>
      <patternFill patternType="solid">
        <fgColor rgb="FF00B050"/>
        <bgColor rgb="FF66FF00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39">
    <xf numFmtId="0" fontId="0" fillId="0" borderId="0" xfId="0"/>
    <xf numFmtId="0" fontId="1" fillId="0" borderId="0" xfId="0" applyFont="1"/>
    <xf numFmtId="0" fontId="3" fillId="0" borderId="1" xfId="1" applyFont="1" applyBorder="1" applyAlignment="1"/>
    <xf numFmtId="0" fontId="3" fillId="0" borderId="1" xfId="1" applyFont="1" applyBorder="1" applyAlignment="1">
      <alignment vertical="top" wrapText="1"/>
    </xf>
    <xf numFmtId="0" fontId="5" fillId="0" borderId="1" xfId="1" applyFont="1" applyBorder="1" applyAlignment="1">
      <alignment horizontal="center" vertical="center"/>
    </xf>
    <xf numFmtId="16" fontId="5" fillId="0" borderId="1" xfId="1" applyNumberFormat="1" applyFont="1" applyBorder="1" applyAlignment="1">
      <alignment horizontal="center" vertical="center" textRotation="90"/>
    </xf>
    <xf numFmtId="0" fontId="3" fillId="0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5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7" borderId="0" xfId="0" applyFont="1" applyFill="1" applyBorder="1" applyAlignment="1">
      <alignment vertical="center" wrapText="1"/>
    </xf>
    <xf numFmtId="0" fontId="4" fillId="9" borderId="0" xfId="0" applyFont="1" applyFill="1" applyBorder="1" applyAlignment="1">
      <alignment vertical="center" wrapText="1"/>
    </xf>
    <xf numFmtId="0" fontId="3" fillId="10" borderId="0" xfId="0" applyFont="1" applyFill="1" applyBorder="1" applyAlignment="1">
      <alignment wrapText="1"/>
    </xf>
    <xf numFmtId="0" fontId="4" fillId="11" borderId="0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top"/>
    </xf>
    <xf numFmtId="0" fontId="4" fillId="11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textRotation="90"/>
    </xf>
    <xf numFmtId="0" fontId="6" fillId="0" borderId="0" xfId="0" applyFont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 wrapText="1"/>
    </xf>
    <xf numFmtId="0" fontId="3" fillId="0" borderId="6" xfId="1" applyFont="1" applyFill="1" applyBorder="1" applyAlignment="1">
      <alignment horizontal="center" vertical="top"/>
    </xf>
    <xf numFmtId="0" fontId="1" fillId="0" borderId="5" xfId="0" applyFont="1" applyBorder="1" applyAlignment="1">
      <alignment vertical="center" wrapText="1"/>
    </xf>
    <xf numFmtId="0" fontId="3" fillId="0" borderId="6" xfId="1" applyFont="1" applyFill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3" fillId="0" borderId="11" xfId="0" applyFont="1" applyBorder="1" applyAlignment="1">
      <alignment horizontal="center" wrapText="1"/>
    </xf>
    <xf numFmtId="0" fontId="3" fillId="8" borderId="1" xfId="0" applyFont="1" applyFill="1" applyBorder="1" applyAlignment="1">
      <alignment vertical="center" wrapText="1"/>
    </xf>
    <xf numFmtId="0" fontId="5" fillId="12" borderId="10" xfId="0" applyFont="1" applyFill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6" borderId="1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3" fillId="8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/>
    <xf numFmtId="0" fontId="3" fillId="0" borderId="1" xfId="0" applyFont="1" applyBorder="1"/>
    <xf numFmtId="0" fontId="3" fillId="13" borderId="1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horizontal="center" vertical="top" wrapText="1"/>
    </xf>
    <xf numFmtId="0" fontId="1" fillId="3" borderId="1" xfId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3" fillId="2" borderId="5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center"/>
    </xf>
    <xf numFmtId="16" fontId="11" fillId="3" borderId="1" xfId="0" applyNumberFormat="1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vertical="center" wrapText="1"/>
    </xf>
    <xf numFmtId="0" fontId="1" fillId="0" borderId="7" xfId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wrapText="1"/>
    </xf>
    <xf numFmtId="0" fontId="5" fillId="12" borderId="14" xfId="0" applyFont="1" applyFill="1" applyBorder="1" applyAlignment="1">
      <alignment horizontal="center" wrapText="1"/>
    </xf>
    <xf numFmtId="0" fontId="5" fillId="12" borderId="12" xfId="0" applyFont="1" applyFill="1" applyBorder="1" applyAlignment="1">
      <alignment horizont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12" borderId="16" xfId="0" applyFont="1" applyFill="1" applyBorder="1" applyAlignment="1">
      <alignment horizontal="center" wrapText="1"/>
    </xf>
    <xf numFmtId="0" fontId="5" fillId="12" borderId="17" xfId="0" applyFont="1" applyFill="1" applyBorder="1" applyAlignment="1">
      <alignment horizontal="center" wrapText="1"/>
    </xf>
    <xf numFmtId="0" fontId="3" fillId="0" borderId="4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3" fillId="0" borderId="8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1'!$C$159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1'!$D$158:$Q$158</c:f>
              <c:numCache>
                <c:formatCode>dd-mmm</c:formatCode>
                <c:ptCount val="14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</c:numCache>
            </c:numRef>
          </c:cat>
          <c:val>
            <c:numRef>
              <c:f>'Sprint 1'!$D$159:$Q$159</c:f>
              <c:numCache>
                <c:formatCode>General</c:formatCode>
                <c:ptCount val="14"/>
                <c:pt idx="0">
                  <c:v>157</c:v>
                </c:pt>
                <c:pt idx="1">
                  <c:v>143</c:v>
                </c:pt>
                <c:pt idx="2">
                  <c:v>120</c:v>
                </c:pt>
                <c:pt idx="3">
                  <c:v>108</c:v>
                </c:pt>
                <c:pt idx="4">
                  <c:v>102</c:v>
                </c:pt>
                <c:pt idx="5">
                  <c:v>90</c:v>
                </c:pt>
                <c:pt idx="6">
                  <c:v>72</c:v>
                </c:pt>
                <c:pt idx="7">
                  <c:v>63</c:v>
                </c:pt>
                <c:pt idx="8">
                  <c:v>48</c:v>
                </c:pt>
                <c:pt idx="9">
                  <c:v>38</c:v>
                </c:pt>
                <c:pt idx="10">
                  <c:v>29</c:v>
                </c:pt>
                <c:pt idx="11">
                  <c:v>25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3-47DA-B5F0-D722DC1DC722}"/>
            </c:ext>
          </c:extLst>
        </c:ser>
        <c:ser>
          <c:idx val="1"/>
          <c:order val="1"/>
          <c:tx>
            <c:strRef>
              <c:f>'Sprint 1'!$C$160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1'!$D$158:$Q$158</c:f>
              <c:numCache>
                <c:formatCode>dd-mmm</c:formatCode>
                <c:ptCount val="14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</c:numCache>
            </c:numRef>
          </c:cat>
          <c:val>
            <c:numRef>
              <c:f>'Sprint 1'!$D$160:$Q$160</c:f>
              <c:numCache>
                <c:formatCode>General</c:formatCode>
                <c:ptCount val="14"/>
                <c:pt idx="0">
                  <c:v>155</c:v>
                </c:pt>
                <c:pt idx="1">
                  <c:v>144</c:v>
                </c:pt>
                <c:pt idx="2">
                  <c:v>118</c:v>
                </c:pt>
                <c:pt idx="3">
                  <c:v>107</c:v>
                </c:pt>
                <c:pt idx="4">
                  <c:v>102</c:v>
                </c:pt>
                <c:pt idx="5">
                  <c:v>87</c:v>
                </c:pt>
                <c:pt idx="6">
                  <c:v>73</c:v>
                </c:pt>
                <c:pt idx="7">
                  <c:v>62</c:v>
                </c:pt>
                <c:pt idx="8">
                  <c:v>49</c:v>
                </c:pt>
                <c:pt idx="9">
                  <c:v>37</c:v>
                </c:pt>
                <c:pt idx="10">
                  <c:v>29</c:v>
                </c:pt>
                <c:pt idx="11">
                  <c:v>24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3-47DA-B5F0-D722DC1D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81632"/>
        <c:axId val="387181960"/>
      </c:lineChart>
      <c:dateAx>
        <c:axId val="38718163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960"/>
        <c:crosses val="autoZero"/>
        <c:auto val="1"/>
        <c:lblOffset val="100"/>
        <c:baseTimeUnit val="days"/>
      </c:dateAx>
      <c:valAx>
        <c:axId val="387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2'!$C$120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2'!$D$119:$Q$119</c:f>
              <c:numCache>
                <c:formatCode>dd-mmm</c:formatCode>
                <c:ptCount val="14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</c:numCache>
            </c:numRef>
          </c:cat>
          <c:val>
            <c:numRef>
              <c:f>'Sprint 2'!$D$120:$Q$120</c:f>
              <c:numCache>
                <c:formatCode>General</c:formatCode>
                <c:ptCount val="14"/>
                <c:pt idx="0">
                  <c:v>148</c:v>
                </c:pt>
                <c:pt idx="1">
                  <c:v>140</c:v>
                </c:pt>
                <c:pt idx="2">
                  <c:v>128</c:v>
                </c:pt>
                <c:pt idx="3">
                  <c:v>112</c:v>
                </c:pt>
                <c:pt idx="4">
                  <c:v>107</c:v>
                </c:pt>
                <c:pt idx="5">
                  <c:v>101</c:v>
                </c:pt>
                <c:pt idx="6">
                  <c:v>76</c:v>
                </c:pt>
                <c:pt idx="7">
                  <c:v>67</c:v>
                </c:pt>
                <c:pt idx="8">
                  <c:v>52</c:v>
                </c:pt>
                <c:pt idx="9">
                  <c:v>43</c:v>
                </c:pt>
                <c:pt idx="10">
                  <c:v>37</c:v>
                </c:pt>
                <c:pt idx="11">
                  <c:v>23</c:v>
                </c:pt>
                <c:pt idx="12">
                  <c:v>12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1-4353-9A1E-87F27FAA9F8D}"/>
            </c:ext>
          </c:extLst>
        </c:ser>
        <c:ser>
          <c:idx val="1"/>
          <c:order val="1"/>
          <c:tx>
            <c:strRef>
              <c:f>'Sprint 2'!$C$121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2'!$D$119:$Q$119</c:f>
              <c:numCache>
                <c:formatCode>dd-mmm</c:formatCode>
                <c:ptCount val="14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</c:numCache>
            </c:numRef>
          </c:cat>
          <c:val>
            <c:numRef>
              <c:f>'Sprint 2'!$D$121:$Q$121</c:f>
              <c:numCache>
                <c:formatCode>General</c:formatCode>
                <c:ptCount val="14"/>
                <c:pt idx="0">
                  <c:v>146</c:v>
                </c:pt>
                <c:pt idx="1">
                  <c:v>138</c:v>
                </c:pt>
                <c:pt idx="2">
                  <c:v>125</c:v>
                </c:pt>
                <c:pt idx="3">
                  <c:v>114</c:v>
                </c:pt>
                <c:pt idx="4">
                  <c:v>107</c:v>
                </c:pt>
                <c:pt idx="5">
                  <c:v>97</c:v>
                </c:pt>
                <c:pt idx="6">
                  <c:v>77</c:v>
                </c:pt>
                <c:pt idx="7">
                  <c:v>64</c:v>
                </c:pt>
                <c:pt idx="8">
                  <c:v>52</c:v>
                </c:pt>
                <c:pt idx="9">
                  <c:v>45</c:v>
                </c:pt>
                <c:pt idx="10">
                  <c:v>36</c:v>
                </c:pt>
                <c:pt idx="11">
                  <c:v>21</c:v>
                </c:pt>
                <c:pt idx="12">
                  <c:v>12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1-4353-9A1E-87F27FAA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0672"/>
        <c:axId val="431463624"/>
      </c:lineChart>
      <c:dateAx>
        <c:axId val="43146067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3624"/>
        <c:crosses val="autoZero"/>
        <c:auto val="1"/>
        <c:lblOffset val="100"/>
        <c:baseTimeUnit val="days"/>
      </c:dateAx>
      <c:valAx>
        <c:axId val="431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3'!$C$98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3'!$D$97:$Q$97</c:f>
              <c:numCache>
                <c:formatCode>dd-mmm</c:formatCode>
                <c:ptCount val="14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</c:numCache>
            </c:numRef>
          </c:cat>
          <c:val>
            <c:numRef>
              <c:f>'Sprint 3'!$D$98:$Q$98</c:f>
              <c:numCache>
                <c:formatCode>General</c:formatCode>
                <c:ptCount val="14"/>
                <c:pt idx="0">
                  <c:v>93</c:v>
                </c:pt>
                <c:pt idx="1">
                  <c:v>82</c:v>
                </c:pt>
                <c:pt idx="2">
                  <c:v>64</c:v>
                </c:pt>
                <c:pt idx="3">
                  <c:v>57</c:v>
                </c:pt>
                <c:pt idx="4">
                  <c:v>42</c:v>
                </c:pt>
                <c:pt idx="5">
                  <c:v>38</c:v>
                </c:pt>
                <c:pt idx="6">
                  <c:v>27</c:v>
                </c:pt>
                <c:pt idx="7">
                  <c:v>23</c:v>
                </c:pt>
                <c:pt idx="8">
                  <c:v>18</c:v>
                </c:pt>
                <c:pt idx="9">
                  <c:v>13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D-4695-99CC-F7E25B5118AC}"/>
            </c:ext>
          </c:extLst>
        </c:ser>
        <c:ser>
          <c:idx val="1"/>
          <c:order val="1"/>
          <c:tx>
            <c:strRef>
              <c:f>'Sprint 3'!$C$99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3'!$D$97:$Q$97</c:f>
              <c:numCache>
                <c:formatCode>dd-mmm</c:formatCode>
                <c:ptCount val="14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</c:numCache>
            </c:numRef>
          </c:cat>
          <c:val>
            <c:numRef>
              <c:f>'Sprint 3'!$D$99:$Q$99</c:f>
              <c:numCache>
                <c:formatCode>General</c:formatCode>
                <c:ptCount val="14"/>
                <c:pt idx="0">
                  <c:v>93</c:v>
                </c:pt>
                <c:pt idx="1">
                  <c:v>79</c:v>
                </c:pt>
                <c:pt idx="2">
                  <c:v>62</c:v>
                </c:pt>
                <c:pt idx="3">
                  <c:v>56</c:v>
                </c:pt>
                <c:pt idx="4">
                  <c:v>43</c:v>
                </c:pt>
                <c:pt idx="5">
                  <c:v>38</c:v>
                </c:pt>
                <c:pt idx="6">
                  <c:v>25</c:v>
                </c:pt>
                <c:pt idx="7">
                  <c:v>23</c:v>
                </c:pt>
                <c:pt idx="8">
                  <c:v>19</c:v>
                </c:pt>
                <c:pt idx="9">
                  <c:v>14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D-4695-99CC-F7E25B51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7560"/>
        <c:axId val="431462640"/>
      </c:lineChart>
      <c:dateAx>
        <c:axId val="431467560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2640"/>
        <c:crosses val="autoZero"/>
        <c:auto val="1"/>
        <c:lblOffset val="100"/>
        <c:baseTimeUnit val="days"/>
      </c:dateAx>
      <c:valAx>
        <c:axId val="431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1'!$C$159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1'!$D$158:$Q$158</c:f>
              <c:numCache>
                <c:formatCode>dd-mmm</c:formatCode>
                <c:ptCount val="14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</c:numCache>
            </c:numRef>
          </c:cat>
          <c:val>
            <c:numRef>
              <c:f>'Sprint 1'!$D$159:$Q$159</c:f>
              <c:numCache>
                <c:formatCode>General</c:formatCode>
                <c:ptCount val="14"/>
                <c:pt idx="0">
                  <c:v>157</c:v>
                </c:pt>
                <c:pt idx="1">
                  <c:v>143</c:v>
                </c:pt>
                <c:pt idx="2">
                  <c:v>120</c:v>
                </c:pt>
                <c:pt idx="3">
                  <c:v>108</c:v>
                </c:pt>
                <c:pt idx="4">
                  <c:v>102</c:v>
                </c:pt>
                <c:pt idx="5">
                  <c:v>90</c:v>
                </c:pt>
                <c:pt idx="6">
                  <c:v>72</c:v>
                </c:pt>
                <c:pt idx="7">
                  <c:v>63</c:v>
                </c:pt>
                <c:pt idx="8">
                  <c:v>48</c:v>
                </c:pt>
                <c:pt idx="9">
                  <c:v>38</c:v>
                </c:pt>
                <c:pt idx="10">
                  <c:v>29</c:v>
                </c:pt>
                <c:pt idx="11">
                  <c:v>25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5-46EC-B604-C25810AE76D7}"/>
            </c:ext>
          </c:extLst>
        </c:ser>
        <c:ser>
          <c:idx val="1"/>
          <c:order val="1"/>
          <c:tx>
            <c:strRef>
              <c:f>'Sprint 1'!$C$160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1'!$D$158:$Q$158</c:f>
              <c:numCache>
                <c:formatCode>dd-mmm</c:formatCode>
                <c:ptCount val="14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</c:numCache>
            </c:numRef>
          </c:cat>
          <c:val>
            <c:numRef>
              <c:f>'Sprint 1'!$D$160:$Q$160</c:f>
              <c:numCache>
                <c:formatCode>General</c:formatCode>
                <c:ptCount val="14"/>
                <c:pt idx="0">
                  <c:v>155</c:v>
                </c:pt>
                <c:pt idx="1">
                  <c:v>144</c:v>
                </c:pt>
                <c:pt idx="2">
                  <c:v>118</c:v>
                </c:pt>
                <c:pt idx="3">
                  <c:v>107</c:v>
                </c:pt>
                <c:pt idx="4">
                  <c:v>102</c:v>
                </c:pt>
                <c:pt idx="5">
                  <c:v>87</c:v>
                </c:pt>
                <c:pt idx="6">
                  <c:v>73</c:v>
                </c:pt>
                <c:pt idx="7">
                  <c:v>62</c:v>
                </c:pt>
                <c:pt idx="8">
                  <c:v>49</c:v>
                </c:pt>
                <c:pt idx="9">
                  <c:v>37</c:v>
                </c:pt>
                <c:pt idx="10">
                  <c:v>29</c:v>
                </c:pt>
                <c:pt idx="11">
                  <c:v>24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5-46EC-B604-C25810AE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81632"/>
        <c:axId val="387181960"/>
      </c:lineChart>
      <c:dateAx>
        <c:axId val="38718163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960"/>
        <c:crosses val="autoZero"/>
        <c:auto val="1"/>
        <c:lblOffset val="100"/>
        <c:baseTimeUnit val="days"/>
      </c:dateAx>
      <c:valAx>
        <c:axId val="387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2'!$C$120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2'!$D$119:$Q$119</c:f>
              <c:numCache>
                <c:formatCode>dd-mmm</c:formatCode>
                <c:ptCount val="14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</c:numCache>
            </c:numRef>
          </c:cat>
          <c:val>
            <c:numRef>
              <c:f>'Sprint 2'!$D$120:$Q$120</c:f>
              <c:numCache>
                <c:formatCode>General</c:formatCode>
                <c:ptCount val="14"/>
                <c:pt idx="0">
                  <c:v>148</c:v>
                </c:pt>
                <c:pt idx="1">
                  <c:v>140</c:v>
                </c:pt>
                <c:pt idx="2">
                  <c:v>128</c:v>
                </c:pt>
                <c:pt idx="3">
                  <c:v>112</c:v>
                </c:pt>
                <c:pt idx="4">
                  <c:v>107</c:v>
                </c:pt>
                <c:pt idx="5">
                  <c:v>101</c:v>
                </c:pt>
                <c:pt idx="6">
                  <c:v>76</c:v>
                </c:pt>
                <c:pt idx="7">
                  <c:v>67</c:v>
                </c:pt>
                <c:pt idx="8">
                  <c:v>52</c:v>
                </c:pt>
                <c:pt idx="9">
                  <c:v>43</c:v>
                </c:pt>
                <c:pt idx="10">
                  <c:v>37</c:v>
                </c:pt>
                <c:pt idx="11">
                  <c:v>23</c:v>
                </c:pt>
                <c:pt idx="12">
                  <c:v>12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F-485B-B73E-2DB334D6A7E9}"/>
            </c:ext>
          </c:extLst>
        </c:ser>
        <c:ser>
          <c:idx val="1"/>
          <c:order val="1"/>
          <c:tx>
            <c:strRef>
              <c:f>'Sprint 2'!$C$121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2'!$D$119:$Q$119</c:f>
              <c:numCache>
                <c:formatCode>dd-mmm</c:formatCode>
                <c:ptCount val="14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</c:numCache>
            </c:numRef>
          </c:cat>
          <c:val>
            <c:numRef>
              <c:f>'Sprint 2'!$D$121:$Q$121</c:f>
              <c:numCache>
                <c:formatCode>General</c:formatCode>
                <c:ptCount val="14"/>
                <c:pt idx="0">
                  <c:v>146</c:v>
                </c:pt>
                <c:pt idx="1">
                  <c:v>138</c:v>
                </c:pt>
                <c:pt idx="2">
                  <c:v>125</c:v>
                </c:pt>
                <c:pt idx="3">
                  <c:v>114</c:v>
                </c:pt>
                <c:pt idx="4">
                  <c:v>107</c:v>
                </c:pt>
                <c:pt idx="5">
                  <c:v>97</c:v>
                </c:pt>
                <c:pt idx="6">
                  <c:v>77</c:v>
                </c:pt>
                <c:pt idx="7">
                  <c:v>64</c:v>
                </c:pt>
                <c:pt idx="8">
                  <c:v>52</c:v>
                </c:pt>
                <c:pt idx="9">
                  <c:v>45</c:v>
                </c:pt>
                <c:pt idx="10">
                  <c:v>36</c:v>
                </c:pt>
                <c:pt idx="11">
                  <c:v>21</c:v>
                </c:pt>
                <c:pt idx="12">
                  <c:v>12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F-485B-B73E-2DB334D6A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0672"/>
        <c:axId val="431463624"/>
      </c:lineChart>
      <c:dateAx>
        <c:axId val="43146067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3624"/>
        <c:crosses val="autoZero"/>
        <c:auto val="1"/>
        <c:lblOffset val="100"/>
        <c:baseTimeUnit val="days"/>
      </c:dateAx>
      <c:valAx>
        <c:axId val="431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3'!$C$98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3'!$D$97:$Q$97</c:f>
              <c:numCache>
                <c:formatCode>dd-mmm</c:formatCode>
                <c:ptCount val="14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</c:numCache>
            </c:numRef>
          </c:cat>
          <c:val>
            <c:numRef>
              <c:f>'Sprint 3'!$D$98:$Q$98</c:f>
              <c:numCache>
                <c:formatCode>General</c:formatCode>
                <c:ptCount val="14"/>
                <c:pt idx="0">
                  <c:v>93</c:v>
                </c:pt>
                <c:pt idx="1">
                  <c:v>82</c:v>
                </c:pt>
                <c:pt idx="2">
                  <c:v>64</c:v>
                </c:pt>
                <c:pt idx="3">
                  <c:v>57</c:v>
                </c:pt>
                <c:pt idx="4">
                  <c:v>42</c:v>
                </c:pt>
                <c:pt idx="5">
                  <c:v>38</c:v>
                </c:pt>
                <c:pt idx="6">
                  <c:v>27</c:v>
                </c:pt>
                <c:pt idx="7">
                  <c:v>23</c:v>
                </c:pt>
                <c:pt idx="8">
                  <c:v>18</c:v>
                </c:pt>
                <c:pt idx="9">
                  <c:v>13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4317-837E-FB2D9613DFC2}"/>
            </c:ext>
          </c:extLst>
        </c:ser>
        <c:ser>
          <c:idx val="1"/>
          <c:order val="1"/>
          <c:tx>
            <c:strRef>
              <c:f>'Sprint 3'!$C$99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3'!$D$97:$Q$97</c:f>
              <c:numCache>
                <c:formatCode>dd-mmm</c:formatCode>
                <c:ptCount val="14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</c:numCache>
            </c:numRef>
          </c:cat>
          <c:val>
            <c:numRef>
              <c:f>'Sprint 3'!$D$99:$Q$99</c:f>
              <c:numCache>
                <c:formatCode>General</c:formatCode>
                <c:ptCount val="14"/>
                <c:pt idx="0">
                  <c:v>93</c:v>
                </c:pt>
                <c:pt idx="1">
                  <c:v>79</c:v>
                </c:pt>
                <c:pt idx="2">
                  <c:v>62</c:v>
                </c:pt>
                <c:pt idx="3">
                  <c:v>56</c:v>
                </c:pt>
                <c:pt idx="4">
                  <c:v>43</c:v>
                </c:pt>
                <c:pt idx="5">
                  <c:v>38</c:v>
                </c:pt>
                <c:pt idx="6">
                  <c:v>25</c:v>
                </c:pt>
                <c:pt idx="7">
                  <c:v>23</c:v>
                </c:pt>
                <c:pt idx="8">
                  <c:v>19</c:v>
                </c:pt>
                <c:pt idx="9">
                  <c:v>14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E-4317-837E-FB2D9613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7560"/>
        <c:axId val="431462640"/>
      </c:lineChart>
      <c:dateAx>
        <c:axId val="431467560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2640"/>
        <c:crosses val="autoZero"/>
        <c:auto val="1"/>
        <c:lblOffset val="100"/>
        <c:baseTimeUnit val="days"/>
      </c:dateAx>
      <c:valAx>
        <c:axId val="431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210704</xdr:colOff>
      <xdr:row>162</xdr:row>
      <xdr:rowOff>14430</xdr:rowOff>
    </xdr:from>
    <xdr:to>
      <xdr:col>16</xdr:col>
      <xdr:colOff>43295</xdr:colOff>
      <xdr:row>186</xdr:row>
      <xdr:rowOff>28862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14842</xdr:colOff>
      <xdr:row>122</xdr:row>
      <xdr:rowOff>187036</xdr:rowOff>
    </xdr:from>
    <xdr:to>
      <xdr:col>16</xdr:col>
      <xdr:colOff>284513</xdr:colOff>
      <xdr:row>143</xdr:row>
      <xdr:rowOff>111332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151278</xdr:colOff>
      <xdr:row>100</xdr:row>
      <xdr:rowOff>99172</xdr:rowOff>
    </xdr:from>
    <xdr:to>
      <xdr:col>16</xdr:col>
      <xdr:colOff>560293</xdr:colOff>
      <xdr:row>120</xdr:row>
      <xdr:rowOff>196103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-1</xdr:colOff>
      <xdr:row>11</xdr:row>
      <xdr:rowOff>0</xdr:rowOff>
    </xdr:from>
    <xdr:to>
      <xdr:col>16</xdr:col>
      <xdr:colOff>588819</xdr:colOff>
      <xdr:row>38</xdr:row>
      <xdr:rowOff>173182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17</xdr:col>
      <xdr:colOff>1</xdr:colOff>
      <xdr:row>68</xdr:row>
      <xdr:rowOff>17318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-1</xdr:colOff>
      <xdr:row>74</xdr:row>
      <xdr:rowOff>0</xdr:rowOff>
    </xdr:from>
    <xdr:to>
      <xdr:col>16</xdr:col>
      <xdr:colOff>536864</xdr:colOff>
      <xdr:row>96</xdr:row>
      <xdr:rowOff>190499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9"/>
  <sheetViews>
    <sheetView topLeftCell="A151" zoomScale="66" zoomScaleNormal="80" workbookViewId="0">
      <selection activeCell="C69" sqref="C69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10" width="9.140625" style="1"/>
    <col min="11" max="11" width="10" style="1" customWidth="1"/>
    <col min="12" max="18" width="9.140625" style="1"/>
    <col min="19" max="19" width="10.42578125" style="1" bestFit="1" customWidth="1"/>
    <col min="20" max="16384" width="9.140625" style="1"/>
  </cols>
  <sheetData>
    <row r="1" spans="1:19" ht="33" customHeight="1" x14ac:dyDescent="0.25">
      <c r="A1" s="37" t="s">
        <v>9</v>
      </c>
      <c r="B1" s="99" t="s">
        <v>59</v>
      </c>
      <c r="C1" s="99"/>
      <c r="D1" s="99"/>
      <c r="E1" s="99"/>
      <c r="F1" s="99"/>
      <c r="G1" s="55"/>
      <c r="H1" s="55"/>
      <c r="I1" s="55"/>
      <c r="J1" s="55"/>
      <c r="K1" s="55"/>
      <c r="L1" s="15"/>
    </row>
    <row r="2" spans="1:19" ht="16.5" customHeight="1" x14ac:dyDescent="0.25">
      <c r="A2" s="38" t="s">
        <v>10</v>
      </c>
      <c r="B2" s="16" t="s">
        <v>0</v>
      </c>
      <c r="C2" s="59"/>
      <c r="D2" s="37"/>
      <c r="E2" s="55"/>
      <c r="G2" s="55"/>
      <c r="H2" s="55"/>
      <c r="I2" s="55"/>
    </row>
    <row r="3" spans="1:19" ht="16.5" customHeight="1" x14ac:dyDescent="0.25">
      <c r="A3" s="37" t="s">
        <v>11</v>
      </c>
      <c r="B3" s="17">
        <v>44276</v>
      </c>
      <c r="C3" s="59"/>
      <c r="D3" s="18"/>
      <c r="E3" s="19"/>
      <c r="G3" s="15"/>
      <c r="H3" s="15"/>
      <c r="I3" s="15"/>
    </row>
    <row r="4" spans="1:19" ht="16.5" customHeight="1" x14ac:dyDescent="0.25">
      <c r="A4" s="37" t="s">
        <v>12</v>
      </c>
      <c r="B4" s="17">
        <v>44289</v>
      </c>
      <c r="C4" s="59"/>
      <c r="D4" s="18"/>
      <c r="E4" s="19"/>
      <c r="G4" s="15"/>
      <c r="H4" s="15"/>
      <c r="I4" s="15"/>
    </row>
    <row r="5" spans="1:19" x14ac:dyDescent="0.25">
      <c r="A5" s="20"/>
      <c r="B5" s="21"/>
      <c r="C5" s="17"/>
      <c r="D5" s="18"/>
      <c r="E5" s="19"/>
      <c r="F5" s="15"/>
      <c r="G5" s="15"/>
      <c r="H5" s="15"/>
      <c r="I5" s="15"/>
    </row>
    <row r="6" spans="1:19" ht="16.5" customHeight="1" x14ac:dyDescent="0.25">
      <c r="A6" s="22"/>
      <c r="B6" s="116" t="s">
        <v>13</v>
      </c>
      <c r="C6" s="116"/>
      <c r="D6" s="116"/>
      <c r="E6" s="116"/>
      <c r="F6" s="116"/>
      <c r="G6" s="116"/>
      <c r="I6" s="24"/>
    </row>
    <row r="7" spans="1:19" x14ac:dyDescent="0.25">
      <c r="A7" s="22"/>
      <c r="B7" s="60" t="s">
        <v>30</v>
      </c>
      <c r="C7" s="61" t="s">
        <v>31</v>
      </c>
      <c r="D7" s="60" t="s">
        <v>15</v>
      </c>
      <c r="E7" s="110" t="s">
        <v>16</v>
      </c>
      <c r="F7" s="111"/>
      <c r="G7" s="112"/>
      <c r="I7" s="23"/>
      <c r="J7" s="117" t="s">
        <v>14</v>
      </c>
      <c r="K7" s="117"/>
    </row>
    <row r="8" spans="1:19" ht="21" customHeight="1" x14ac:dyDescent="0.25">
      <c r="A8" s="22"/>
      <c r="B8" s="52">
        <v>1</v>
      </c>
      <c r="C8" s="53" t="s">
        <v>35</v>
      </c>
      <c r="D8" s="90">
        <f>SUMIF(C77:C154,"Lộc",D77:D154)+4</f>
        <v>33</v>
      </c>
      <c r="E8" s="113">
        <f>SUMIF(C19:C69,"Lộc",E19:E69)+4</f>
        <v>32</v>
      </c>
      <c r="F8" s="114"/>
      <c r="G8" s="115"/>
      <c r="I8" s="25"/>
      <c r="J8" s="117" t="s">
        <v>17</v>
      </c>
      <c r="K8" s="117"/>
    </row>
    <row r="9" spans="1:19" x14ac:dyDescent="0.25">
      <c r="A9" s="22"/>
      <c r="B9" s="52">
        <v>2</v>
      </c>
      <c r="C9" s="53" t="s">
        <v>36</v>
      </c>
      <c r="D9" s="90">
        <f>SUMIF(C77:C154,"Quốc",D77:D154)+4</f>
        <v>22</v>
      </c>
      <c r="E9" s="113">
        <f>SUMIF(C19:C69,"Quốc",E19:E69)+4</f>
        <v>25</v>
      </c>
      <c r="F9" s="114"/>
      <c r="G9" s="115"/>
      <c r="I9" s="26"/>
      <c r="J9" s="117" t="s">
        <v>18</v>
      </c>
      <c r="K9" s="117"/>
    </row>
    <row r="10" spans="1:19" x14ac:dyDescent="0.25">
      <c r="A10" s="22"/>
      <c r="B10" s="62">
        <v>3</v>
      </c>
      <c r="C10" s="63" t="s">
        <v>37</v>
      </c>
      <c r="D10" s="90">
        <f>SUMIF(C77:C154,"Hậu",D77:D154)+4</f>
        <v>32</v>
      </c>
      <c r="E10" s="113">
        <f>SUMIF(C19:C69,"Hậu",E19:E69)+4</f>
        <v>31</v>
      </c>
      <c r="F10" s="114"/>
      <c r="G10" s="115"/>
      <c r="I10" s="27"/>
      <c r="J10" s="117" t="s">
        <v>2</v>
      </c>
      <c r="K10" s="117"/>
    </row>
    <row r="11" spans="1:19" x14ac:dyDescent="0.25">
      <c r="A11" s="22"/>
      <c r="B11" s="64">
        <v>4</v>
      </c>
      <c r="C11" s="53" t="s">
        <v>38</v>
      </c>
      <c r="D11" s="90">
        <f>SUMIF(C77:C154,"Quyên",D77:D154)+4</f>
        <v>28</v>
      </c>
      <c r="E11" s="113">
        <f>SUMIF(C19:C69,"Ngọc",E19:E69)+4</f>
        <v>26</v>
      </c>
      <c r="F11" s="114"/>
      <c r="G11" s="115"/>
      <c r="I11" s="28"/>
      <c r="J11" s="117" t="s">
        <v>19</v>
      </c>
      <c r="K11" s="117"/>
    </row>
    <row r="12" spans="1:19" x14ac:dyDescent="0.25">
      <c r="A12" s="22"/>
      <c r="B12" s="56">
        <v>5</v>
      </c>
      <c r="C12" s="65" t="s">
        <v>39</v>
      </c>
      <c r="D12" s="90">
        <f>SUMIF(C77:C154,"Quyên",D77:D154)+4</f>
        <v>28</v>
      </c>
      <c r="E12" s="113">
        <f>SUMIF(C19:C69,"Quyên",E19:E69)+4</f>
        <v>27</v>
      </c>
      <c r="F12" s="114"/>
      <c r="G12" s="115"/>
    </row>
    <row r="13" spans="1:19" x14ac:dyDescent="0.25">
      <c r="A13" s="22"/>
      <c r="B13" s="118" t="s">
        <v>32</v>
      </c>
      <c r="C13" s="119"/>
      <c r="D13" s="54">
        <f>SUM(D8:D12)</f>
        <v>143</v>
      </c>
      <c r="E13" s="107">
        <f>SUM(E8:G12)</f>
        <v>141</v>
      </c>
      <c r="F13" s="108"/>
      <c r="G13" s="109"/>
    </row>
    <row r="15" spans="1:19" ht="48.75" x14ac:dyDescent="0.25">
      <c r="A15" s="92" t="s">
        <v>20</v>
      </c>
      <c r="B15" s="93" t="s">
        <v>21</v>
      </c>
      <c r="C15" s="93" t="s">
        <v>22</v>
      </c>
      <c r="D15" s="94"/>
      <c r="E15" s="93" t="s">
        <v>16</v>
      </c>
      <c r="F15" s="5">
        <v>44276</v>
      </c>
      <c r="G15" s="5">
        <v>44277</v>
      </c>
      <c r="H15" s="5">
        <v>44278</v>
      </c>
      <c r="I15" s="5">
        <v>44279</v>
      </c>
      <c r="J15" s="5">
        <v>44280</v>
      </c>
      <c r="K15" s="5">
        <v>44281</v>
      </c>
      <c r="L15" s="5">
        <v>44282</v>
      </c>
      <c r="M15" s="5">
        <v>44283</v>
      </c>
      <c r="N15" s="5">
        <v>44284</v>
      </c>
      <c r="O15" s="5">
        <v>44285</v>
      </c>
      <c r="P15" s="5">
        <v>44286</v>
      </c>
      <c r="Q15" s="5">
        <v>44287</v>
      </c>
      <c r="R15" s="5">
        <v>44288</v>
      </c>
      <c r="S15" s="5">
        <v>44289</v>
      </c>
    </row>
    <row r="16" spans="1:19" x14ac:dyDescent="0.25">
      <c r="A16" s="122" t="s">
        <v>65</v>
      </c>
      <c r="B16" s="123"/>
      <c r="C16" s="12" t="s">
        <v>23</v>
      </c>
      <c r="D16" s="7"/>
      <c r="E16" s="7">
        <v>8</v>
      </c>
      <c r="F16" s="7">
        <v>8</v>
      </c>
      <c r="G16" s="9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</row>
    <row r="17" spans="1:19" x14ac:dyDescent="0.25">
      <c r="A17" s="122" t="s">
        <v>66</v>
      </c>
      <c r="B17" s="123"/>
      <c r="C17" s="12" t="s">
        <v>50</v>
      </c>
      <c r="D17" s="7"/>
      <c r="E17" s="7">
        <v>6</v>
      </c>
      <c r="F17" s="7">
        <v>6</v>
      </c>
      <c r="G17" s="8">
        <v>6</v>
      </c>
      <c r="H17" s="9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</row>
    <row r="18" spans="1:19" x14ac:dyDescent="0.25">
      <c r="A18" s="122" t="s">
        <v>67</v>
      </c>
      <c r="B18" s="123"/>
      <c r="C18" s="12" t="s">
        <v>49</v>
      </c>
      <c r="D18" s="7"/>
      <c r="E18" s="7">
        <v>6</v>
      </c>
      <c r="F18" s="7">
        <v>6</v>
      </c>
      <c r="G18" s="8">
        <v>6</v>
      </c>
      <c r="H18" s="9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</row>
    <row r="19" spans="1:19" ht="16.5" customHeight="1" x14ac:dyDescent="0.25">
      <c r="A19" s="100" t="s">
        <v>24</v>
      </c>
      <c r="B19" s="40" t="s">
        <v>40</v>
      </c>
      <c r="C19" s="12" t="s">
        <v>48</v>
      </c>
      <c r="D19" s="7"/>
      <c r="E19" s="7">
        <v>3</v>
      </c>
      <c r="F19" s="7">
        <v>3</v>
      </c>
      <c r="G19" s="9">
        <v>0</v>
      </c>
      <c r="H19" s="7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</row>
    <row r="20" spans="1:19" ht="16.5" customHeight="1" x14ac:dyDescent="0.25">
      <c r="A20" s="101"/>
      <c r="B20" s="39" t="s">
        <v>41</v>
      </c>
      <c r="C20" s="13" t="s">
        <v>48</v>
      </c>
      <c r="D20" s="6"/>
      <c r="E20" s="6">
        <v>3</v>
      </c>
      <c r="F20" s="6">
        <v>3</v>
      </c>
      <c r="G20" s="9">
        <v>0</v>
      </c>
      <c r="H20" s="7">
        <v>0</v>
      </c>
      <c r="I20" s="8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8">
        <v>0</v>
      </c>
      <c r="R20" s="8">
        <v>0</v>
      </c>
      <c r="S20" s="8">
        <v>0</v>
      </c>
    </row>
    <row r="21" spans="1:19" x14ac:dyDescent="0.25">
      <c r="A21" s="101"/>
      <c r="B21" s="40" t="s">
        <v>42</v>
      </c>
      <c r="C21" s="13" t="s">
        <v>50</v>
      </c>
      <c r="D21" s="6"/>
      <c r="E21" s="6">
        <v>3</v>
      </c>
      <c r="F21" s="6">
        <v>3</v>
      </c>
      <c r="G21" s="6">
        <v>3</v>
      </c>
      <c r="H21" s="9">
        <v>0</v>
      </c>
      <c r="I21" s="8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8">
        <v>0</v>
      </c>
      <c r="R21" s="8">
        <v>0</v>
      </c>
      <c r="S21" s="8">
        <v>0</v>
      </c>
    </row>
    <row r="22" spans="1:19" x14ac:dyDescent="0.25">
      <c r="A22" s="101"/>
      <c r="B22" s="40" t="s">
        <v>43</v>
      </c>
      <c r="C22" s="13" t="s">
        <v>50</v>
      </c>
      <c r="D22" s="6"/>
      <c r="E22" s="6">
        <v>2</v>
      </c>
      <c r="F22" s="6">
        <v>2</v>
      </c>
      <c r="G22" s="6">
        <v>2</v>
      </c>
      <c r="H22" s="9">
        <v>0</v>
      </c>
      <c r="I22" s="8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8">
        <v>0</v>
      </c>
      <c r="R22" s="8">
        <v>0</v>
      </c>
      <c r="S22" s="8">
        <v>0</v>
      </c>
    </row>
    <row r="23" spans="1:19" x14ac:dyDescent="0.25">
      <c r="A23" s="101"/>
      <c r="B23" s="40" t="s">
        <v>44</v>
      </c>
      <c r="C23" s="13" t="s">
        <v>48</v>
      </c>
      <c r="D23" s="6"/>
      <c r="E23" s="6">
        <v>6</v>
      </c>
      <c r="F23" s="6">
        <v>6</v>
      </c>
      <c r="G23" s="6">
        <v>6</v>
      </c>
      <c r="H23" s="9">
        <v>0</v>
      </c>
      <c r="I23" s="6">
        <v>0</v>
      </c>
      <c r="J23" s="6">
        <v>0</v>
      </c>
      <c r="K23" s="14">
        <v>0</v>
      </c>
      <c r="L23" s="14">
        <v>0</v>
      </c>
      <c r="M23" s="6">
        <v>0</v>
      </c>
      <c r="N23" s="6">
        <v>0</v>
      </c>
      <c r="O23" s="6">
        <v>0</v>
      </c>
      <c r="P23" s="6">
        <v>0</v>
      </c>
      <c r="Q23" s="8">
        <v>0</v>
      </c>
      <c r="R23" s="8">
        <v>0</v>
      </c>
      <c r="S23" s="8">
        <v>0</v>
      </c>
    </row>
    <row r="24" spans="1:19" x14ac:dyDescent="0.25">
      <c r="A24" s="101"/>
      <c r="B24" s="66" t="s">
        <v>45</v>
      </c>
      <c r="C24" s="13" t="s">
        <v>49</v>
      </c>
      <c r="D24" s="6"/>
      <c r="E24" s="6">
        <v>3</v>
      </c>
      <c r="F24" s="6">
        <v>3</v>
      </c>
      <c r="G24" s="6">
        <v>3</v>
      </c>
      <c r="H24" s="6">
        <v>3</v>
      </c>
      <c r="I24" s="10">
        <v>0</v>
      </c>
      <c r="J24" s="6">
        <v>0</v>
      </c>
      <c r="K24" s="14">
        <v>0</v>
      </c>
      <c r="L24" s="14">
        <v>0</v>
      </c>
      <c r="M24" s="14">
        <v>0</v>
      </c>
      <c r="N24" s="6">
        <v>0</v>
      </c>
      <c r="O24" s="6">
        <v>0</v>
      </c>
      <c r="P24" s="6">
        <v>0</v>
      </c>
      <c r="Q24" s="8">
        <v>0</v>
      </c>
      <c r="R24" s="8">
        <v>0</v>
      </c>
      <c r="S24" s="8">
        <v>0</v>
      </c>
    </row>
    <row r="25" spans="1:19" ht="16.5" customHeight="1" x14ac:dyDescent="0.25">
      <c r="A25" s="101"/>
      <c r="B25" s="40" t="s">
        <v>46</v>
      </c>
      <c r="C25" s="13" t="s">
        <v>49</v>
      </c>
      <c r="D25" s="6"/>
      <c r="E25" s="6">
        <v>2</v>
      </c>
      <c r="F25" s="6">
        <v>2</v>
      </c>
      <c r="G25" s="6">
        <v>2</v>
      </c>
      <c r="H25" s="6">
        <v>2</v>
      </c>
      <c r="I25" s="10">
        <v>0</v>
      </c>
      <c r="J25" s="6">
        <v>0</v>
      </c>
      <c r="K25" s="14">
        <v>0</v>
      </c>
      <c r="L25" s="14">
        <v>0</v>
      </c>
      <c r="M25" s="14">
        <v>0</v>
      </c>
      <c r="N25" s="6">
        <v>0</v>
      </c>
      <c r="O25" s="6">
        <v>0</v>
      </c>
      <c r="P25" s="6">
        <v>0</v>
      </c>
      <c r="Q25" s="8">
        <v>0</v>
      </c>
      <c r="R25" s="8">
        <v>0</v>
      </c>
      <c r="S25" s="8">
        <v>0</v>
      </c>
    </row>
    <row r="26" spans="1:19" x14ac:dyDescent="0.25">
      <c r="A26" s="101"/>
      <c r="B26" s="40" t="s">
        <v>47</v>
      </c>
      <c r="C26" s="13" t="s">
        <v>49</v>
      </c>
      <c r="D26" s="6"/>
      <c r="E26" s="6">
        <v>3</v>
      </c>
      <c r="F26" s="6">
        <v>3</v>
      </c>
      <c r="G26" s="6">
        <v>3</v>
      </c>
      <c r="H26" s="6">
        <v>3</v>
      </c>
      <c r="I26" s="10">
        <v>0</v>
      </c>
      <c r="J26" s="6">
        <v>0</v>
      </c>
      <c r="K26" s="14">
        <v>0</v>
      </c>
      <c r="L26" s="14">
        <v>0</v>
      </c>
      <c r="M26" s="14">
        <v>0</v>
      </c>
      <c r="N26" s="6">
        <v>0</v>
      </c>
      <c r="O26" s="6">
        <v>0</v>
      </c>
      <c r="P26" s="6">
        <v>0</v>
      </c>
      <c r="Q26" s="8">
        <v>0</v>
      </c>
      <c r="R26" s="8">
        <v>0</v>
      </c>
      <c r="S26" s="8">
        <v>0</v>
      </c>
    </row>
    <row r="27" spans="1:19" x14ac:dyDescent="0.25">
      <c r="A27" s="120"/>
      <c r="B27" s="40" t="s">
        <v>68</v>
      </c>
      <c r="C27" s="13" t="s">
        <v>23</v>
      </c>
      <c r="D27" s="6"/>
      <c r="E27" s="6">
        <v>4</v>
      </c>
      <c r="F27" s="6">
        <v>4</v>
      </c>
      <c r="G27" s="6">
        <v>4</v>
      </c>
      <c r="H27" s="6">
        <v>4</v>
      </c>
      <c r="I27" s="10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</row>
    <row r="28" spans="1:19" x14ac:dyDescent="0.25">
      <c r="A28" s="102" t="s">
        <v>3</v>
      </c>
      <c r="B28" s="40" t="s">
        <v>40</v>
      </c>
      <c r="C28" s="44" t="s">
        <v>50</v>
      </c>
      <c r="D28" s="6"/>
      <c r="E28" s="6">
        <v>3</v>
      </c>
      <c r="F28" s="6">
        <v>3</v>
      </c>
      <c r="G28" s="6">
        <v>3</v>
      </c>
      <c r="H28" s="6">
        <v>3</v>
      </c>
      <c r="I28" s="6">
        <v>3</v>
      </c>
      <c r="J28" s="10">
        <v>0</v>
      </c>
      <c r="K28" s="6">
        <v>0</v>
      </c>
      <c r="L28" s="6">
        <v>0</v>
      </c>
      <c r="M28" s="6">
        <v>0</v>
      </c>
      <c r="N28" s="6">
        <v>0</v>
      </c>
      <c r="O28" s="14">
        <v>0</v>
      </c>
      <c r="P28" s="6">
        <v>0</v>
      </c>
      <c r="Q28" s="8">
        <v>0</v>
      </c>
      <c r="R28" s="8">
        <v>0</v>
      </c>
      <c r="S28" s="8">
        <v>0</v>
      </c>
    </row>
    <row r="29" spans="1:19" x14ac:dyDescent="0.25">
      <c r="A29" s="103"/>
      <c r="B29" s="39" t="s">
        <v>41</v>
      </c>
      <c r="C29" s="44" t="s">
        <v>50</v>
      </c>
      <c r="D29" s="6"/>
      <c r="E29" s="6">
        <v>3</v>
      </c>
      <c r="F29" s="6">
        <v>3</v>
      </c>
      <c r="G29" s="6">
        <v>3</v>
      </c>
      <c r="H29" s="6">
        <v>3</v>
      </c>
      <c r="I29" s="6">
        <v>3</v>
      </c>
      <c r="J29" s="10">
        <v>0</v>
      </c>
      <c r="K29" s="6">
        <v>0</v>
      </c>
      <c r="L29" s="6">
        <v>0</v>
      </c>
      <c r="M29" s="6">
        <v>0</v>
      </c>
      <c r="N29" s="6">
        <v>0</v>
      </c>
      <c r="O29" s="14">
        <v>0</v>
      </c>
      <c r="P29" s="6">
        <v>0</v>
      </c>
      <c r="Q29" s="8">
        <v>0</v>
      </c>
      <c r="R29" s="8">
        <v>0</v>
      </c>
      <c r="S29" s="8">
        <v>0</v>
      </c>
    </row>
    <row r="30" spans="1:19" x14ac:dyDescent="0.25">
      <c r="A30" s="103"/>
      <c r="B30" s="40" t="s">
        <v>42</v>
      </c>
      <c r="C30" s="44" t="s">
        <v>48</v>
      </c>
      <c r="D30" s="6"/>
      <c r="E30" s="6">
        <v>3</v>
      </c>
      <c r="F30" s="6">
        <v>3</v>
      </c>
      <c r="G30" s="6">
        <v>3</v>
      </c>
      <c r="H30" s="6">
        <v>3</v>
      </c>
      <c r="I30" s="6">
        <v>3</v>
      </c>
      <c r="J30" s="6">
        <v>3</v>
      </c>
      <c r="K30" s="6">
        <v>3</v>
      </c>
      <c r="L30" s="10">
        <v>0</v>
      </c>
      <c r="M30" s="6">
        <v>0</v>
      </c>
      <c r="N30" s="6">
        <v>0</v>
      </c>
      <c r="O30" s="6">
        <v>0</v>
      </c>
      <c r="P30" s="6">
        <v>0</v>
      </c>
      <c r="Q30" s="8">
        <v>0</v>
      </c>
      <c r="R30" s="8">
        <v>0</v>
      </c>
      <c r="S30" s="8">
        <v>0</v>
      </c>
    </row>
    <row r="31" spans="1:19" ht="16.5" customHeight="1" x14ac:dyDescent="0.25">
      <c r="A31" s="103"/>
      <c r="B31" s="40" t="s">
        <v>43</v>
      </c>
      <c r="C31" s="44" t="s">
        <v>48</v>
      </c>
      <c r="D31" s="6"/>
      <c r="E31" s="6">
        <v>2</v>
      </c>
      <c r="F31" s="6">
        <v>2</v>
      </c>
      <c r="G31" s="6">
        <v>2</v>
      </c>
      <c r="H31" s="6">
        <v>2</v>
      </c>
      <c r="I31" s="6">
        <v>2</v>
      </c>
      <c r="J31" s="6">
        <v>2</v>
      </c>
      <c r="K31" s="6">
        <v>2</v>
      </c>
      <c r="L31" s="10">
        <v>0</v>
      </c>
      <c r="M31" s="6">
        <v>0</v>
      </c>
      <c r="N31" s="6">
        <v>0</v>
      </c>
      <c r="O31" s="6">
        <v>0</v>
      </c>
      <c r="P31" s="6">
        <v>0</v>
      </c>
      <c r="Q31" s="8">
        <v>0</v>
      </c>
      <c r="R31" s="8">
        <v>0</v>
      </c>
      <c r="S31" s="8">
        <v>0</v>
      </c>
    </row>
    <row r="32" spans="1:19" x14ac:dyDescent="0.25">
      <c r="A32" s="103"/>
      <c r="B32" s="40" t="s">
        <v>44</v>
      </c>
      <c r="C32" s="44" t="s">
        <v>48</v>
      </c>
      <c r="D32" s="6"/>
      <c r="E32" s="6">
        <v>3</v>
      </c>
      <c r="F32" s="6">
        <v>3</v>
      </c>
      <c r="G32" s="6">
        <v>3</v>
      </c>
      <c r="H32" s="6">
        <v>3</v>
      </c>
      <c r="I32" s="6">
        <v>3</v>
      </c>
      <c r="J32" s="6">
        <v>3</v>
      </c>
      <c r="K32" s="6">
        <v>3</v>
      </c>
      <c r="L32" s="10">
        <v>0</v>
      </c>
      <c r="M32" s="6">
        <v>0</v>
      </c>
      <c r="N32" s="6">
        <v>0</v>
      </c>
      <c r="O32" s="6">
        <v>0</v>
      </c>
      <c r="P32" s="6">
        <v>0</v>
      </c>
      <c r="Q32" s="8">
        <v>0</v>
      </c>
      <c r="R32" s="8">
        <v>0</v>
      </c>
      <c r="S32" s="8">
        <v>0</v>
      </c>
    </row>
    <row r="33" spans="1:19" x14ac:dyDescent="0.25">
      <c r="A33" s="103"/>
      <c r="B33" s="66" t="s">
        <v>45</v>
      </c>
      <c r="C33" s="44" t="s">
        <v>50</v>
      </c>
      <c r="D33" s="6"/>
      <c r="E33" s="6">
        <v>3</v>
      </c>
      <c r="F33" s="6">
        <v>3</v>
      </c>
      <c r="G33" s="6">
        <v>3</v>
      </c>
      <c r="H33" s="6">
        <v>3</v>
      </c>
      <c r="I33" s="6">
        <v>3</v>
      </c>
      <c r="J33" s="6">
        <v>3</v>
      </c>
      <c r="K33" s="6">
        <v>3</v>
      </c>
      <c r="L33" s="6">
        <v>3</v>
      </c>
      <c r="M33" s="10">
        <v>0</v>
      </c>
      <c r="N33" s="6">
        <v>0</v>
      </c>
      <c r="O33" s="6">
        <v>0</v>
      </c>
      <c r="P33" s="6">
        <v>0</v>
      </c>
      <c r="Q33" s="8">
        <v>0</v>
      </c>
      <c r="R33" s="8">
        <v>0</v>
      </c>
      <c r="S33" s="8">
        <v>0</v>
      </c>
    </row>
    <row r="34" spans="1:19" x14ac:dyDescent="0.25">
      <c r="A34" s="103"/>
      <c r="B34" s="40" t="s">
        <v>46</v>
      </c>
      <c r="C34" s="44" t="s">
        <v>49</v>
      </c>
      <c r="D34" s="6"/>
      <c r="E34" s="6">
        <v>3</v>
      </c>
      <c r="F34" s="6">
        <v>3</v>
      </c>
      <c r="G34" s="6">
        <v>3</v>
      </c>
      <c r="H34" s="6">
        <v>3</v>
      </c>
      <c r="I34" s="6">
        <v>3</v>
      </c>
      <c r="J34" s="6">
        <v>3</v>
      </c>
      <c r="K34" s="6">
        <v>3</v>
      </c>
      <c r="L34" s="6">
        <v>3</v>
      </c>
      <c r="M34" s="14">
        <v>3</v>
      </c>
      <c r="N34" s="10">
        <v>0</v>
      </c>
      <c r="O34" s="14">
        <v>0</v>
      </c>
      <c r="P34" s="6">
        <v>0</v>
      </c>
      <c r="Q34" s="8">
        <v>0</v>
      </c>
      <c r="R34" s="8">
        <v>0</v>
      </c>
      <c r="S34" s="8">
        <v>0</v>
      </c>
    </row>
    <row r="35" spans="1:19" x14ac:dyDescent="0.25">
      <c r="A35" s="103"/>
      <c r="B35" s="40" t="s">
        <v>47</v>
      </c>
      <c r="C35" s="44" t="s">
        <v>49</v>
      </c>
      <c r="D35" s="6"/>
      <c r="E35" s="6">
        <v>2</v>
      </c>
      <c r="F35" s="6">
        <v>2</v>
      </c>
      <c r="G35" s="6">
        <v>2</v>
      </c>
      <c r="H35" s="6">
        <v>2</v>
      </c>
      <c r="I35" s="6">
        <v>2</v>
      </c>
      <c r="J35" s="6">
        <v>2</v>
      </c>
      <c r="K35" s="6">
        <v>2</v>
      </c>
      <c r="L35" s="6">
        <v>2</v>
      </c>
      <c r="M35" s="14">
        <v>3</v>
      </c>
      <c r="N35" s="10">
        <v>0</v>
      </c>
      <c r="O35" s="14">
        <v>0</v>
      </c>
      <c r="P35" s="14">
        <v>0</v>
      </c>
      <c r="Q35" s="8">
        <v>0</v>
      </c>
      <c r="R35" s="8">
        <v>0</v>
      </c>
      <c r="S35" s="8">
        <v>0</v>
      </c>
    </row>
    <row r="36" spans="1:19" x14ac:dyDescent="0.25">
      <c r="A36" s="121"/>
      <c r="B36" s="40" t="s">
        <v>69</v>
      </c>
      <c r="C36" s="13" t="s">
        <v>23</v>
      </c>
      <c r="D36" s="46"/>
      <c r="E36" s="6">
        <v>5</v>
      </c>
      <c r="F36" s="6">
        <v>5</v>
      </c>
      <c r="G36" s="6">
        <v>5</v>
      </c>
      <c r="H36" s="6">
        <v>5</v>
      </c>
      <c r="I36" s="6">
        <v>5</v>
      </c>
      <c r="J36" s="6">
        <v>5</v>
      </c>
      <c r="K36" s="6">
        <v>5</v>
      </c>
      <c r="L36" s="6">
        <v>5</v>
      </c>
      <c r="M36" s="14">
        <v>5</v>
      </c>
      <c r="N36" s="10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</row>
    <row r="37" spans="1:19" x14ac:dyDescent="0.25">
      <c r="A37" s="102" t="s">
        <v>4</v>
      </c>
      <c r="B37" s="40" t="s">
        <v>40</v>
      </c>
      <c r="C37" s="42" t="s">
        <v>71</v>
      </c>
      <c r="D37" s="46"/>
      <c r="E37" s="6">
        <v>5</v>
      </c>
      <c r="F37" s="6">
        <v>5</v>
      </c>
      <c r="G37" s="6">
        <v>5</v>
      </c>
      <c r="H37" s="6">
        <v>5</v>
      </c>
      <c r="I37" s="6">
        <v>5</v>
      </c>
      <c r="J37" s="6">
        <v>5</v>
      </c>
      <c r="K37" s="10">
        <v>0</v>
      </c>
      <c r="L37" s="14">
        <v>0</v>
      </c>
      <c r="M37" s="11">
        <v>0</v>
      </c>
      <c r="N37" s="11">
        <v>0</v>
      </c>
      <c r="O37" s="11">
        <v>0</v>
      </c>
      <c r="P37" s="11">
        <v>0</v>
      </c>
      <c r="Q37" s="6">
        <v>0</v>
      </c>
      <c r="R37" s="8">
        <v>0</v>
      </c>
      <c r="S37" s="8">
        <v>0</v>
      </c>
    </row>
    <row r="38" spans="1:19" x14ac:dyDescent="0.25">
      <c r="A38" s="103"/>
      <c r="B38" s="39" t="s">
        <v>41</v>
      </c>
      <c r="C38" s="42" t="s">
        <v>51</v>
      </c>
      <c r="D38" s="48"/>
      <c r="E38" s="11">
        <v>3</v>
      </c>
      <c r="F38" s="11">
        <v>3</v>
      </c>
      <c r="G38" s="11">
        <v>3</v>
      </c>
      <c r="H38" s="11">
        <v>3</v>
      </c>
      <c r="I38" s="11">
        <v>3</v>
      </c>
      <c r="J38" s="11">
        <v>3</v>
      </c>
      <c r="K38" s="10">
        <v>0</v>
      </c>
      <c r="L38" s="14">
        <v>0</v>
      </c>
      <c r="M38" s="11">
        <v>0</v>
      </c>
      <c r="N38" s="11">
        <v>0</v>
      </c>
      <c r="O38" s="11">
        <v>0</v>
      </c>
      <c r="P38" s="11">
        <v>0</v>
      </c>
      <c r="Q38" s="6">
        <v>0</v>
      </c>
      <c r="R38" s="8">
        <v>0</v>
      </c>
      <c r="S38" s="8">
        <v>0</v>
      </c>
    </row>
    <row r="39" spans="1:19" x14ac:dyDescent="0.25">
      <c r="A39" s="103"/>
      <c r="B39" s="40" t="s">
        <v>42</v>
      </c>
      <c r="C39" s="42" t="s">
        <v>51</v>
      </c>
      <c r="D39" s="48"/>
      <c r="E39" s="11">
        <v>4</v>
      </c>
      <c r="F39" s="11">
        <v>4</v>
      </c>
      <c r="G39" s="11">
        <v>4</v>
      </c>
      <c r="H39" s="11">
        <v>4</v>
      </c>
      <c r="I39" s="11">
        <v>4</v>
      </c>
      <c r="J39" s="11">
        <v>4</v>
      </c>
      <c r="K39" s="10">
        <v>0</v>
      </c>
      <c r="L39" s="14">
        <v>0</v>
      </c>
      <c r="M39" s="11">
        <v>0</v>
      </c>
      <c r="N39" s="11">
        <v>0</v>
      </c>
      <c r="O39" s="11">
        <v>0</v>
      </c>
      <c r="P39" s="11">
        <v>0</v>
      </c>
      <c r="Q39" s="6">
        <v>0</v>
      </c>
      <c r="R39" s="8">
        <v>0</v>
      </c>
      <c r="S39" s="8">
        <v>0</v>
      </c>
    </row>
    <row r="40" spans="1:19" x14ac:dyDescent="0.25">
      <c r="A40" s="103"/>
      <c r="B40" s="40" t="s">
        <v>43</v>
      </c>
      <c r="C40" s="42" t="s">
        <v>71</v>
      </c>
      <c r="D40" s="48"/>
      <c r="E40" s="11">
        <v>4</v>
      </c>
      <c r="F40" s="11">
        <v>4</v>
      </c>
      <c r="G40" s="11">
        <v>4</v>
      </c>
      <c r="H40" s="11">
        <v>4</v>
      </c>
      <c r="I40" s="11">
        <v>4</v>
      </c>
      <c r="J40" s="6">
        <v>4</v>
      </c>
      <c r="K40" s="14">
        <v>4</v>
      </c>
      <c r="L40" s="10">
        <v>0</v>
      </c>
      <c r="M40" s="11">
        <v>0</v>
      </c>
      <c r="N40" s="11">
        <v>0</v>
      </c>
      <c r="O40" s="11">
        <v>0</v>
      </c>
      <c r="P40" s="11">
        <v>0</v>
      </c>
      <c r="Q40" s="6">
        <v>0</v>
      </c>
      <c r="R40" s="8">
        <v>0</v>
      </c>
      <c r="S40" s="8">
        <v>0</v>
      </c>
    </row>
    <row r="41" spans="1:19" x14ac:dyDescent="0.25">
      <c r="A41" s="103"/>
      <c r="B41" s="40" t="s">
        <v>44</v>
      </c>
      <c r="C41" s="42" t="s">
        <v>71</v>
      </c>
      <c r="D41" s="48"/>
      <c r="E41" s="11">
        <v>4</v>
      </c>
      <c r="F41" s="11">
        <v>4</v>
      </c>
      <c r="G41" s="11">
        <v>4</v>
      </c>
      <c r="H41" s="11">
        <v>4</v>
      </c>
      <c r="I41" s="11">
        <v>4</v>
      </c>
      <c r="J41" s="11">
        <v>4</v>
      </c>
      <c r="K41" s="11">
        <v>4</v>
      </c>
      <c r="L41" s="11">
        <v>4</v>
      </c>
      <c r="M41" s="6">
        <v>4</v>
      </c>
      <c r="N41" s="68">
        <v>0</v>
      </c>
      <c r="O41" s="11">
        <v>0</v>
      </c>
      <c r="P41" s="11">
        <v>0</v>
      </c>
      <c r="Q41" s="6">
        <v>0</v>
      </c>
      <c r="R41" s="8">
        <v>0</v>
      </c>
      <c r="S41" s="8">
        <v>0</v>
      </c>
    </row>
    <row r="42" spans="1:19" x14ac:dyDescent="0.25">
      <c r="A42" s="103"/>
      <c r="B42" s="66" t="s">
        <v>45</v>
      </c>
      <c r="C42" s="42" t="s">
        <v>51</v>
      </c>
      <c r="D42" s="48"/>
      <c r="E42" s="11">
        <v>4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 s="11">
        <v>4</v>
      </c>
      <c r="L42" s="11">
        <v>4</v>
      </c>
      <c r="M42" s="10">
        <v>0</v>
      </c>
      <c r="N42" s="69">
        <v>0</v>
      </c>
      <c r="O42" s="11">
        <v>0</v>
      </c>
      <c r="P42" s="11">
        <v>0</v>
      </c>
      <c r="Q42" s="6">
        <v>0</v>
      </c>
      <c r="R42" s="8">
        <v>0</v>
      </c>
      <c r="S42" s="8">
        <v>0</v>
      </c>
    </row>
    <row r="43" spans="1:19" x14ac:dyDescent="0.25">
      <c r="A43" s="103"/>
      <c r="B43" s="40" t="s">
        <v>46</v>
      </c>
      <c r="C43" s="42" t="s">
        <v>51</v>
      </c>
      <c r="D43" s="48"/>
      <c r="E43" s="11">
        <v>3</v>
      </c>
      <c r="F43" s="11">
        <v>3</v>
      </c>
      <c r="G43" s="11">
        <v>3</v>
      </c>
      <c r="H43" s="11">
        <v>3</v>
      </c>
      <c r="I43" s="11">
        <v>3</v>
      </c>
      <c r="J43" s="11">
        <v>3</v>
      </c>
      <c r="K43" s="11">
        <v>3</v>
      </c>
      <c r="L43" s="11">
        <v>3</v>
      </c>
      <c r="M43" s="10">
        <v>0</v>
      </c>
      <c r="N43" s="69">
        <v>0</v>
      </c>
      <c r="O43" s="11">
        <v>0</v>
      </c>
      <c r="P43" s="11">
        <v>0</v>
      </c>
      <c r="Q43" s="6">
        <v>0</v>
      </c>
      <c r="R43" s="8">
        <v>0</v>
      </c>
      <c r="S43" s="8">
        <v>0</v>
      </c>
    </row>
    <row r="44" spans="1:19" x14ac:dyDescent="0.25">
      <c r="A44" s="103"/>
      <c r="B44" s="40" t="s">
        <v>47</v>
      </c>
      <c r="C44" s="42" t="s">
        <v>51</v>
      </c>
      <c r="D44" s="48"/>
      <c r="E44" s="11">
        <v>2</v>
      </c>
      <c r="F44" s="11">
        <v>2</v>
      </c>
      <c r="G44" s="11">
        <v>2</v>
      </c>
      <c r="H44" s="11">
        <v>2</v>
      </c>
      <c r="I44" s="11">
        <v>2</v>
      </c>
      <c r="J44" s="11">
        <v>2</v>
      </c>
      <c r="K44" s="11">
        <v>2</v>
      </c>
      <c r="L44" s="68">
        <v>0</v>
      </c>
      <c r="M44" s="6">
        <v>0</v>
      </c>
      <c r="N44" s="11">
        <v>0</v>
      </c>
      <c r="O44" s="11">
        <v>0</v>
      </c>
      <c r="P44" s="11">
        <v>0</v>
      </c>
      <c r="Q44" s="6">
        <v>0</v>
      </c>
      <c r="R44" s="8">
        <v>0</v>
      </c>
      <c r="S44" s="8">
        <v>0</v>
      </c>
    </row>
    <row r="45" spans="1:19" x14ac:dyDescent="0.25">
      <c r="A45" s="121"/>
      <c r="B45" s="47" t="s">
        <v>70</v>
      </c>
      <c r="C45" s="13" t="s">
        <v>23</v>
      </c>
      <c r="D45" s="48"/>
      <c r="E45" s="11">
        <v>4</v>
      </c>
      <c r="F45" s="11">
        <v>4</v>
      </c>
      <c r="G45" s="11">
        <v>4</v>
      </c>
      <c r="H45" s="11">
        <v>4</v>
      </c>
      <c r="I45" s="11">
        <v>4</v>
      </c>
      <c r="J45" s="11">
        <v>4</v>
      </c>
      <c r="K45" s="11">
        <v>4</v>
      </c>
      <c r="L45" s="68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</row>
    <row r="46" spans="1:19" x14ac:dyDescent="0.25">
      <c r="A46" s="102" t="s">
        <v>5</v>
      </c>
      <c r="B46" s="40" t="s">
        <v>40</v>
      </c>
      <c r="C46" s="44" t="s">
        <v>49</v>
      </c>
      <c r="D46" s="48"/>
      <c r="E46" s="11">
        <v>3</v>
      </c>
      <c r="F46" s="11">
        <v>3</v>
      </c>
      <c r="G46" s="11">
        <v>3</v>
      </c>
      <c r="H46" s="11">
        <v>3</v>
      </c>
      <c r="I46" s="11">
        <v>3</v>
      </c>
      <c r="J46" s="11">
        <v>3</v>
      </c>
      <c r="K46" s="11">
        <v>3</v>
      </c>
      <c r="L46" s="11">
        <v>3</v>
      </c>
      <c r="M46" s="11">
        <v>3</v>
      </c>
      <c r="N46" s="11">
        <v>3</v>
      </c>
      <c r="O46" s="68">
        <v>0</v>
      </c>
      <c r="P46" s="6">
        <v>0</v>
      </c>
      <c r="Q46" s="6">
        <v>0</v>
      </c>
      <c r="R46" s="8">
        <v>0</v>
      </c>
      <c r="S46" s="8">
        <v>0</v>
      </c>
    </row>
    <row r="47" spans="1:19" x14ac:dyDescent="0.25">
      <c r="A47" s="103"/>
      <c r="B47" s="39" t="s">
        <v>41</v>
      </c>
      <c r="C47" s="44" t="s">
        <v>50</v>
      </c>
      <c r="D47" s="48"/>
      <c r="E47" s="11">
        <v>2</v>
      </c>
      <c r="F47" s="11">
        <v>2</v>
      </c>
      <c r="G47" s="11">
        <v>2</v>
      </c>
      <c r="H47" s="11">
        <v>2</v>
      </c>
      <c r="I47" s="11">
        <v>2</v>
      </c>
      <c r="J47" s="11">
        <v>2</v>
      </c>
      <c r="K47" s="11">
        <v>2</v>
      </c>
      <c r="L47" s="11">
        <v>2</v>
      </c>
      <c r="M47" s="11">
        <v>2</v>
      </c>
      <c r="N47" s="11">
        <v>2</v>
      </c>
      <c r="O47" s="68">
        <v>0</v>
      </c>
      <c r="P47" s="6">
        <v>0</v>
      </c>
      <c r="Q47" s="6">
        <v>0</v>
      </c>
      <c r="R47" s="8">
        <v>0</v>
      </c>
      <c r="S47" s="8">
        <v>0</v>
      </c>
    </row>
    <row r="48" spans="1:19" x14ac:dyDescent="0.25">
      <c r="A48" s="103"/>
      <c r="B48" s="40" t="s">
        <v>42</v>
      </c>
      <c r="C48" s="44" t="s">
        <v>50</v>
      </c>
      <c r="D48" s="48"/>
      <c r="E48" s="11">
        <v>2</v>
      </c>
      <c r="F48" s="11">
        <v>2</v>
      </c>
      <c r="G48" s="11">
        <v>2</v>
      </c>
      <c r="H48" s="11">
        <v>2</v>
      </c>
      <c r="I48" s="11">
        <v>2</v>
      </c>
      <c r="J48" s="11">
        <v>2</v>
      </c>
      <c r="K48" s="11">
        <v>2</v>
      </c>
      <c r="L48" s="11">
        <v>2</v>
      </c>
      <c r="M48" s="11">
        <v>2</v>
      </c>
      <c r="N48" s="11">
        <v>2</v>
      </c>
      <c r="O48" s="68">
        <v>0</v>
      </c>
      <c r="P48" s="6">
        <v>0</v>
      </c>
      <c r="Q48" s="6">
        <v>0</v>
      </c>
      <c r="R48" s="8">
        <v>0</v>
      </c>
      <c r="S48" s="8">
        <v>0</v>
      </c>
    </row>
    <row r="49" spans="1:19" x14ac:dyDescent="0.25">
      <c r="A49" s="103"/>
      <c r="B49" s="40" t="s">
        <v>43</v>
      </c>
      <c r="C49" s="44" t="s">
        <v>49</v>
      </c>
      <c r="D49" s="48"/>
      <c r="E49" s="11">
        <v>3</v>
      </c>
      <c r="F49" s="11">
        <v>3</v>
      </c>
      <c r="G49" s="11">
        <v>3</v>
      </c>
      <c r="H49" s="11">
        <v>3</v>
      </c>
      <c r="I49" s="11">
        <v>3</v>
      </c>
      <c r="J49" s="11">
        <v>3</v>
      </c>
      <c r="K49" s="11">
        <v>3</v>
      </c>
      <c r="L49" s="11">
        <v>3</v>
      </c>
      <c r="M49" s="11">
        <v>3</v>
      </c>
      <c r="N49" s="11">
        <v>3</v>
      </c>
      <c r="O49" s="68">
        <v>0</v>
      </c>
      <c r="P49" s="6">
        <v>0</v>
      </c>
      <c r="Q49" s="6">
        <v>0</v>
      </c>
      <c r="R49" s="8">
        <v>0</v>
      </c>
      <c r="S49" s="8">
        <v>0</v>
      </c>
    </row>
    <row r="50" spans="1:19" x14ac:dyDescent="0.25">
      <c r="A50" s="103"/>
      <c r="B50" s="40" t="s">
        <v>44</v>
      </c>
      <c r="C50" s="44" t="s">
        <v>50</v>
      </c>
      <c r="D50" s="48"/>
      <c r="E50" s="11">
        <v>2</v>
      </c>
      <c r="F50" s="11">
        <v>2</v>
      </c>
      <c r="G50" s="11">
        <v>2</v>
      </c>
      <c r="H50" s="11">
        <v>2</v>
      </c>
      <c r="I50" s="11">
        <v>2</v>
      </c>
      <c r="J50" s="11">
        <v>2</v>
      </c>
      <c r="K50" s="11">
        <v>2</v>
      </c>
      <c r="L50" s="11">
        <v>2</v>
      </c>
      <c r="M50" s="11">
        <v>2</v>
      </c>
      <c r="N50" s="11">
        <v>2</v>
      </c>
      <c r="O50" s="11">
        <v>2</v>
      </c>
      <c r="P50" s="10">
        <v>0</v>
      </c>
      <c r="Q50" s="6">
        <v>0</v>
      </c>
      <c r="R50" s="8">
        <v>0</v>
      </c>
      <c r="S50" s="8">
        <v>0</v>
      </c>
    </row>
    <row r="51" spans="1:19" x14ac:dyDescent="0.25">
      <c r="A51" s="103"/>
      <c r="B51" s="66" t="s">
        <v>45</v>
      </c>
      <c r="C51" s="44" t="s">
        <v>48</v>
      </c>
      <c r="D51" s="48"/>
      <c r="E51" s="11">
        <v>2</v>
      </c>
      <c r="F51" s="11">
        <v>2</v>
      </c>
      <c r="G51" s="11">
        <v>2</v>
      </c>
      <c r="H51" s="11">
        <v>2</v>
      </c>
      <c r="I51" s="11">
        <v>2</v>
      </c>
      <c r="J51" s="11">
        <v>2</v>
      </c>
      <c r="K51" s="11">
        <v>2</v>
      </c>
      <c r="L51" s="11">
        <v>2</v>
      </c>
      <c r="M51" s="11">
        <v>2</v>
      </c>
      <c r="N51" s="11">
        <v>2</v>
      </c>
      <c r="O51" s="11">
        <v>2</v>
      </c>
      <c r="P51" s="10">
        <v>0</v>
      </c>
      <c r="Q51" s="6">
        <v>0</v>
      </c>
      <c r="R51" s="8">
        <v>0</v>
      </c>
      <c r="S51" s="8">
        <v>0</v>
      </c>
    </row>
    <row r="52" spans="1:19" x14ac:dyDescent="0.25">
      <c r="A52" s="103"/>
      <c r="B52" s="40" t="s">
        <v>46</v>
      </c>
      <c r="C52" s="44" t="s">
        <v>73</v>
      </c>
      <c r="D52" s="48"/>
      <c r="E52" s="11">
        <v>3</v>
      </c>
      <c r="F52" s="11">
        <v>3</v>
      </c>
      <c r="G52" s="11">
        <v>3</v>
      </c>
      <c r="H52" s="11">
        <v>3</v>
      </c>
      <c r="I52" s="11">
        <v>3</v>
      </c>
      <c r="J52" s="11">
        <v>3</v>
      </c>
      <c r="K52" s="11">
        <v>3</v>
      </c>
      <c r="L52" s="11">
        <v>3</v>
      </c>
      <c r="M52" s="11">
        <v>3</v>
      </c>
      <c r="N52" s="11">
        <v>3</v>
      </c>
      <c r="O52" s="11">
        <v>3</v>
      </c>
      <c r="P52" s="68">
        <v>0</v>
      </c>
      <c r="Q52" s="6">
        <v>0</v>
      </c>
      <c r="R52" s="8">
        <v>0</v>
      </c>
      <c r="S52" s="8">
        <v>0</v>
      </c>
    </row>
    <row r="53" spans="1:19" x14ac:dyDescent="0.25">
      <c r="A53" s="103"/>
      <c r="B53" s="40" t="s">
        <v>47</v>
      </c>
      <c r="C53" s="44" t="s">
        <v>48</v>
      </c>
      <c r="D53" s="48"/>
      <c r="E53" s="11">
        <v>2</v>
      </c>
      <c r="F53" s="11">
        <v>2</v>
      </c>
      <c r="G53" s="11">
        <v>2</v>
      </c>
      <c r="H53" s="11">
        <v>2</v>
      </c>
      <c r="I53" s="11">
        <v>2</v>
      </c>
      <c r="J53" s="11">
        <v>2</v>
      </c>
      <c r="K53" s="11">
        <v>2</v>
      </c>
      <c r="L53" s="11">
        <v>2</v>
      </c>
      <c r="M53" s="11">
        <v>2</v>
      </c>
      <c r="N53" s="11">
        <v>2</v>
      </c>
      <c r="O53" s="11">
        <v>2</v>
      </c>
      <c r="P53" s="68">
        <v>0</v>
      </c>
      <c r="Q53" s="6">
        <v>0</v>
      </c>
      <c r="R53" s="8">
        <v>0</v>
      </c>
      <c r="S53" s="8">
        <v>0</v>
      </c>
    </row>
    <row r="54" spans="1:19" x14ac:dyDescent="0.25">
      <c r="A54" s="102" t="s">
        <v>6</v>
      </c>
      <c r="B54" s="40" t="s">
        <v>40</v>
      </c>
      <c r="C54" s="42" t="s">
        <v>71</v>
      </c>
      <c r="D54" s="48"/>
      <c r="E54" s="11">
        <v>3</v>
      </c>
      <c r="F54" s="11">
        <v>3</v>
      </c>
      <c r="G54" s="11">
        <v>3</v>
      </c>
      <c r="H54" s="11">
        <v>3</v>
      </c>
      <c r="I54" s="11">
        <v>3</v>
      </c>
      <c r="J54" s="11">
        <v>3</v>
      </c>
      <c r="K54" s="11">
        <v>3</v>
      </c>
      <c r="L54" s="11">
        <v>3</v>
      </c>
      <c r="M54" s="11">
        <v>3</v>
      </c>
      <c r="N54" s="11">
        <v>3</v>
      </c>
      <c r="O54" s="11">
        <v>3</v>
      </c>
      <c r="P54" s="11">
        <v>3</v>
      </c>
      <c r="Q54" s="11">
        <v>3</v>
      </c>
      <c r="R54" s="9">
        <v>0</v>
      </c>
      <c r="S54" s="8">
        <v>0</v>
      </c>
    </row>
    <row r="55" spans="1:19" x14ac:dyDescent="0.25">
      <c r="A55" s="103"/>
      <c r="B55" s="39" t="s">
        <v>41</v>
      </c>
      <c r="C55" s="42" t="s">
        <v>51</v>
      </c>
      <c r="D55" s="48"/>
      <c r="E55" s="11">
        <v>2</v>
      </c>
      <c r="F55" s="11">
        <v>2</v>
      </c>
      <c r="G55" s="11">
        <v>2</v>
      </c>
      <c r="H55" s="11">
        <v>2</v>
      </c>
      <c r="I55" s="11">
        <v>2</v>
      </c>
      <c r="J55" s="11">
        <v>2</v>
      </c>
      <c r="K55" s="11">
        <v>2</v>
      </c>
      <c r="L55" s="11">
        <v>2</v>
      </c>
      <c r="M55" s="11">
        <v>2</v>
      </c>
      <c r="N55" s="11">
        <v>2</v>
      </c>
      <c r="O55" s="11">
        <v>2</v>
      </c>
      <c r="P55" s="11">
        <v>2</v>
      </c>
      <c r="Q55" s="68">
        <v>0</v>
      </c>
      <c r="R55" s="8">
        <v>0</v>
      </c>
      <c r="S55" s="8">
        <v>0</v>
      </c>
    </row>
    <row r="56" spans="1:19" x14ac:dyDescent="0.25">
      <c r="A56" s="103"/>
      <c r="B56" s="40" t="s">
        <v>42</v>
      </c>
      <c r="C56" s="42" t="s">
        <v>51</v>
      </c>
      <c r="D56" s="48"/>
      <c r="E56" s="11">
        <v>2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 s="11">
        <v>2</v>
      </c>
      <c r="L56" s="11">
        <v>2</v>
      </c>
      <c r="M56" s="11">
        <v>2</v>
      </c>
      <c r="N56" s="11">
        <v>2</v>
      </c>
      <c r="O56" s="11">
        <v>2</v>
      </c>
      <c r="P56" s="11">
        <v>2</v>
      </c>
      <c r="Q56" s="68">
        <v>0</v>
      </c>
      <c r="R56" s="8">
        <v>0</v>
      </c>
      <c r="S56" s="8">
        <v>0</v>
      </c>
    </row>
    <row r="57" spans="1:19" x14ac:dyDescent="0.25">
      <c r="A57" s="103"/>
      <c r="B57" s="40" t="s">
        <v>43</v>
      </c>
      <c r="C57" s="42" t="s">
        <v>51</v>
      </c>
      <c r="D57" s="48"/>
      <c r="E57" s="11">
        <v>3</v>
      </c>
      <c r="F57" s="11">
        <v>3</v>
      </c>
      <c r="G57" s="11">
        <v>3</v>
      </c>
      <c r="H57" s="11">
        <v>3</v>
      </c>
      <c r="I57" s="11">
        <v>3</v>
      </c>
      <c r="J57" s="11">
        <v>3</v>
      </c>
      <c r="K57" s="11">
        <v>3</v>
      </c>
      <c r="L57" s="11">
        <v>3</v>
      </c>
      <c r="M57" s="11">
        <v>3</v>
      </c>
      <c r="N57" s="11">
        <v>3</v>
      </c>
      <c r="O57" s="11">
        <v>3</v>
      </c>
      <c r="P57" s="11">
        <v>3</v>
      </c>
      <c r="Q57" s="11">
        <v>3</v>
      </c>
      <c r="R57" s="9">
        <v>0</v>
      </c>
      <c r="S57" s="8">
        <v>0</v>
      </c>
    </row>
    <row r="58" spans="1:19" x14ac:dyDescent="0.25">
      <c r="A58" s="103"/>
      <c r="B58" s="40" t="s">
        <v>44</v>
      </c>
      <c r="C58" s="42" t="s">
        <v>51</v>
      </c>
      <c r="D58" s="48"/>
      <c r="E58" s="11">
        <v>2</v>
      </c>
      <c r="F58" s="11">
        <v>2</v>
      </c>
      <c r="G58" s="11">
        <v>2</v>
      </c>
      <c r="H58" s="11">
        <v>2</v>
      </c>
      <c r="I58" s="11">
        <v>2</v>
      </c>
      <c r="J58" s="11">
        <v>2</v>
      </c>
      <c r="K58" s="11">
        <v>2</v>
      </c>
      <c r="L58" s="11">
        <v>2</v>
      </c>
      <c r="M58" s="11">
        <v>2</v>
      </c>
      <c r="N58" s="11">
        <v>2</v>
      </c>
      <c r="O58" s="11">
        <v>2</v>
      </c>
      <c r="P58" s="11">
        <v>2</v>
      </c>
      <c r="Q58" s="11">
        <v>2</v>
      </c>
      <c r="R58" s="9">
        <v>0</v>
      </c>
      <c r="S58" s="8">
        <v>0</v>
      </c>
    </row>
    <row r="59" spans="1:19" x14ac:dyDescent="0.25">
      <c r="A59" s="103"/>
      <c r="B59" s="66" t="s">
        <v>45</v>
      </c>
      <c r="C59" s="42" t="s">
        <v>51</v>
      </c>
      <c r="D59" s="48"/>
      <c r="E59" s="11">
        <v>3</v>
      </c>
      <c r="F59" s="11">
        <v>3</v>
      </c>
      <c r="G59" s="11">
        <v>3</v>
      </c>
      <c r="H59" s="11">
        <v>3</v>
      </c>
      <c r="I59" s="11">
        <v>3</v>
      </c>
      <c r="J59" s="11">
        <v>3</v>
      </c>
      <c r="K59" s="11">
        <v>3</v>
      </c>
      <c r="L59" s="11">
        <v>3</v>
      </c>
      <c r="M59" s="11">
        <v>3</v>
      </c>
      <c r="N59" s="11">
        <v>3</v>
      </c>
      <c r="O59" s="11">
        <v>3</v>
      </c>
      <c r="P59" s="11">
        <v>3</v>
      </c>
      <c r="Q59" s="11">
        <v>3</v>
      </c>
      <c r="R59" s="9">
        <v>0</v>
      </c>
      <c r="S59" s="8">
        <v>0</v>
      </c>
    </row>
    <row r="60" spans="1:19" x14ac:dyDescent="0.25">
      <c r="A60" s="103"/>
      <c r="B60" s="40" t="s">
        <v>46</v>
      </c>
      <c r="C60" s="42" t="s">
        <v>71</v>
      </c>
      <c r="D60" s="48"/>
      <c r="E60" s="11">
        <v>3</v>
      </c>
      <c r="F60" s="11">
        <v>3</v>
      </c>
      <c r="G60" s="11">
        <v>3</v>
      </c>
      <c r="H60" s="11">
        <v>3</v>
      </c>
      <c r="I60" s="11">
        <v>3</v>
      </c>
      <c r="J60" s="11">
        <v>3</v>
      </c>
      <c r="K60" s="11">
        <v>3</v>
      </c>
      <c r="L60" s="11">
        <v>3</v>
      </c>
      <c r="M60" s="11">
        <v>3</v>
      </c>
      <c r="N60" s="11">
        <v>3</v>
      </c>
      <c r="O60" s="11">
        <v>3</v>
      </c>
      <c r="P60" s="11">
        <v>3</v>
      </c>
      <c r="Q60" s="11">
        <v>3</v>
      </c>
      <c r="R60" s="8">
        <v>3</v>
      </c>
      <c r="S60" s="9">
        <v>0</v>
      </c>
    </row>
    <row r="61" spans="1:19" x14ac:dyDescent="0.25">
      <c r="A61" s="103"/>
      <c r="B61" s="40" t="s">
        <v>47</v>
      </c>
      <c r="C61" s="42" t="s">
        <v>71</v>
      </c>
      <c r="D61" s="48"/>
      <c r="E61" s="11">
        <v>2</v>
      </c>
      <c r="F61" s="11">
        <v>2</v>
      </c>
      <c r="G61" s="11">
        <v>2</v>
      </c>
      <c r="H61" s="11">
        <v>2</v>
      </c>
      <c r="I61" s="11">
        <v>2</v>
      </c>
      <c r="J61" s="11">
        <v>2</v>
      </c>
      <c r="K61" s="11">
        <v>2</v>
      </c>
      <c r="L61" s="11">
        <v>2</v>
      </c>
      <c r="M61" s="11">
        <v>2</v>
      </c>
      <c r="N61" s="11">
        <v>2</v>
      </c>
      <c r="O61" s="11">
        <v>2</v>
      </c>
      <c r="P61" s="11">
        <v>2</v>
      </c>
      <c r="Q61" s="11">
        <v>2</v>
      </c>
      <c r="R61" s="8">
        <v>2</v>
      </c>
      <c r="S61" s="9">
        <v>0</v>
      </c>
    </row>
    <row r="62" spans="1:19" x14ac:dyDescent="0.25">
      <c r="A62" s="100" t="s">
        <v>7</v>
      </c>
      <c r="B62" s="40" t="s">
        <v>40</v>
      </c>
      <c r="C62" s="49" t="s">
        <v>49</v>
      </c>
      <c r="D62" s="11"/>
      <c r="E62" s="11">
        <v>2</v>
      </c>
      <c r="F62" s="11">
        <v>2</v>
      </c>
      <c r="G62" s="11">
        <v>2</v>
      </c>
      <c r="H62" s="11">
        <v>2</v>
      </c>
      <c r="I62" s="11">
        <v>2</v>
      </c>
      <c r="J62" s="11">
        <v>2</v>
      </c>
      <c r="K62" s="11">
        <v>2</v>
      </c>
      <c r="L62" s="11">
        <v>2</v>
      </c>
      <c r="M62" s="11">
        <v>2</v>
      </c>
      <c r="N62" s="11">
        <v>2</v>
      </c>
      <c r="O62" s="11">
        <v>2</v>
      </c>
      <c r="P62" s="11">
        <v>2</v>
      </c>
      <c r="Q62" s="11">
        <v>2</v>
      </c>
      <c r="R62" s="8">
        <v>2</v>
      </c>
      <c r="S62" s="9">
        <v>0</v>
      </c>
    </row>
    <row r="63" spans="1:19" x14ac:dyDescent="0.25">
      <c r="A63" s="101"/>
      <c r="B63" s="39" t="s">
        <v>41</v>
      </c>
      <c r="C63" s="49" t="s">
        <v>49</v>
      </c>
      <c r="D63" s="11"/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9">
        <v>0</v>
      </c>
      <c r="S63" s="8">
        <v>0</v>
      </c>
    </row>
    <row r="64" spans="1:19" x14ac:dyDescent="0.25">
      <c r="A64" s="101"/>
      <c r="B64" s="40" t="s">
        <v>42</v>
      </c>
      <c r="C64" s="49" t="s">
        <v>48</v>
      </c>
      <c r="D64" s="11"/>
      <c r="E64" s="11">
        <v>1</v>
      </c>
      <c r="F64" s="11">
        <v>1</v>
      </c>
      <c r="G64" s="11">
        <v>1</v>
      </c>
      <c r="H64" s="11">
        <v>1</v>
      </c>
      <c r="I64" s="11">
        <v>1</v>
      </c>
      <c r="J64" s="11">
        <v>1</v>
      </c>
      <c r="K64" s="11">
        <v>1</v>
      </c>
      <c r="L64" s="11">
        <v>1</v>
      </c>
      <c r="M64" s="11">
        <v>1</v>
      </c>
      <c r="N64" s="11">
        <v>1</v>
      </c>
      <c r="O64" s="11">
        <v>1</v>
      </c>
      <c r="P64" s="11">
        <v>1</v>
      </c>
      <c r="Q64" s="11">
        <v>1</v>
      </c>
      <c r="R64" s="9">
        <v>0</v>
      </c>
      <c r="S64" s="8">
        <v>0</v>
      </c>
    </row>
    <row r="65" spans="1:19" x14ac:dyDescent="0.25">
      <c r="A65" s="101"/>
      <c r="B65" s="40" t="s">
        <v>43</v>
      </c>
      <c r="C65" s="49" t="s">
        <v>48</v>
      </c>
      <c r="D65" s="11"/>
      <c r="E65" s="11">
        <v>1</v>
      </c>
      <c r="F65" s="11">
        <v>1</v>
      </c>
      <c r="G65" s="11">
        <v>1</v>
      </c>
      <c r="H65" s="11">
        <v>1</v>
      </c>
      <c r="I65" s="11">
        <v>1</v>
      </c>
      <c r="J65" s="11">
        <v>1</v>
      </c>
      <c r="K65" s="11">
        <v>1</v>
      </c>
      <c r="L65" s="11">
        <v>1</v>
      </c>
      <c r="M65" s="11">
        <v>1</v>
      </c>
      <c r="N65" s="11">
        <v>1</v>
      </c>
      <c r="O65" s="11">
        <v>1</v>
      </c>
      <c r="P65" s="11">
        <v>1</v>
      </c>
      <c r="Q65" s="11">
        <v>1</v>
      </c>
      <c r="R65" s="9">
        <v>0</v>
      </c>
      <c r="S65" s="8">
        <v>0</v>
      </c>
    </row>
    <row r="66" spans="1:19" x14ac:dyDescent="0.25">
      <c r="A66" s="101"/>
      <c r="B66" s="40" t="s">
        <v>44</v>
      </c>
      <c r="C66" s="49" t="s">
        <v>48</v>
      </c>
      <c r="D66" s="11"/>
      <c r="E66" s="11">
        <v>1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1</v>
      </c>
      <c r="O66" s="11">
        <v>1</v>
      </c>
      <c r="P66" s="11">
        <v>1</v>
      </c>
      <c r="Q66" s="11">
        <v>1</v>
      </c>
      <c r="R66" s="9">
        <v>0</v>
      </c>
      <c r="S66" s="8">
        <v>0</v>
      </c>
    </row>
    <row r="67" spans="1:19" x14ac:dyDescent="0.25">
      <c r="A67" s="101"/>
      <c r="B67" s="66" t="s">
        <v>45</v>
      </c>
      <c r="C67" s="49" t="s">
        <v>50</v>
      </c>
      <c r="D67" s="11"/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1">
        <v>1</v>
      </c>
      <c r="P67" s="11">
        <v>1</v>
      </c>
      <c r="Q67" s="11">
        <v>1</v>
      </c>
      <c r="R67" s="9">
        <v>0</v>
      </c>
      <c r="S67" s="8">
        <v>0</v>
      </c>
    </row>
    <row r="68" spans="1:19" x14ac:dyDescent="0.25">
      <c r="A68" s="101"/>
      <c r="B68" s="40" t="s">
        <v>46</v>
      </c>
      <c r="C68" s="13" t="s">
        <v>50</v>
      </c>
      <c r="D68" s="11"/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9">
        <v>0</v>
      </c>
      <c r="S68" s="8">
        <v>0</v>
      </c>
    </row>
    <row r="69" spans="1:19" x14ac:dyDescent="0.25">
      <c r="A69" s="101"/>
      <c r="B69" s="40" t="s">
        <v>47</v>
      </c>
      <c r="C69" s="13" t="s">
        <v>50</v>
      </c>
      <c r="D69" s="11"/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8">
        <v>1</v>
      </c>
      <c r="S69" s="9">
        <v>0</v>
      </c>
    </row>
    <row r="70" spans="1:19" x14ac:dyDescent="0.25">
      <c r="A70" s="104" t="s">
        <v>16</v>
      </c>
      <c r="B70" s="105"/>
      <c r="C70" s="106"/>
      <c r="D70" s="6"/>
      <c r="E70" s="6">
        <f>SUM(E16:E69)</f>
        <v>157</v>
      </c>
      <c r="F70" s="6">
        <f t="shared" ref="F70:S70" si="0">SUM(F16:F69)</f>
        <v>157</v>
      </c>
      <c r="G70" s="6">
        <f t="shared" si="0"/>
        <v>143</v>
      </c>
      <c r="H70" s="6">
        <f t="shared" si="0"/>
        <v>120</v>
      </c>
      <c r="I70" s="6">
        <f t="shared" si="0"/>
        <v>108</v>
      </c>
      <c r="J70" s="6">
        <f t="shared" si="0"/>
        <v>102</v>
      </c>
      <c r="K70" s="6">
        <f t="shared" si="0"/>
        <v>90</v>
      </c>
      <c r="L70" s="6">
        <f t="shared" si="0"/>
        <v>72</v>
      </c>
      <c r="M70" s="6">
        <f t="shared" si="0"/>
        <v>63</v>
      </c>
      <c r="N70" s="6">
        <f t="shared" si="0"/>
        <v>48</v>
      </c>
      <c r="O70" s="6">
        <f t="shared" si="0"/>
        <v>38</v>
      </c>
      <c r="P70" s="6">
        <f t="shared" si="0"/>
        <v>29</v>
      </c>
      <c r="Q70" s="6">
        <f t="shared" si="0"/>
        <v>25</v>
      </c>
      <c r="R70" s="6">
        <f t="shared" si="0"/>
        <v>8</v>
      </c>
      <c r="S70" s="6">
        <f t="shared" si="0"/>
        <v>0</v>
      </c>
    </row>
    <row r="71" spans="1:19" x14ac:dyDescent="0.25">
      <c r="A71" s="31"/>
      <c r="B71" s="31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</row>
    <row r="72" spans="1:19" x14ac:dyDescent="0.25">
      <c r="A72" s="31"/>
      <c r="B72" s="31"/>
      <c r="C72" s="31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</row>
    <row r="73" spans="1:19" ht="48.75" x14ac:dyDescent="0.25">
      <c r="A73" s="92" t="s">
        <v>20</v>
      </c>
      <c r="B73" s="93" t="s">
        <v>21</v>
      </c>
      <c r="C73" s="93" t="s">
        <v>22</v>
      </c>
      <c r="D73" s="93" t="s">
        <v>15</v>
      </c>
      <c r="E73" s="95" t="s">
        <v>16</v>
      </c>
      <c r="F73" s="5">
        <v>44276</v>
      </c>
      <c r="G73" s="5">
        <v>44277</v>
      </c>
      <c r="H73" s="5">
        <v>44278</v>
      </c>
      <c r="I73" s="5">
        <v>44279</v>
      </c>
      <c r="J73" s="5">
        <v>44280</v>
      </c>
      <c r="K73" s="5">
        <v>44281</v>
      </c>
      <c r="L73" s="5">
        <v>44282</v>
      </c>
      <c r="M73" s="5">
        <v>44283</v>
      </c>
      <c r="N73" s="5">
        <v>44284</v>
      </c>
      <c r="O73" s="5">
        <v>44285</v>
      </c>
      <c r="P73" s="5">
        <v>44286</v>
      </c>
      <c r="Q73" s="5">
        <v>44287</v>
      </c>
      <c r="R73" s="5">
        <v>44288</v>
      </c>
      <c r="S73" s="5">
        <v>44289</v>
      </c>
    </row>
    <row r="74" spans="1:19" x14ac:dyDescent="0.25">
      <c r="A74" s="122" t="s">
        <v>65</v>
      </c>
      <c r="B74" s="123"/>
      <c r="C74" s="12" t="s">
        <v>23</v>
      </c>
      <c r="D74" s="7">
        <v>8</v>
      </c>
      <c r="E74" s="7">
        <v>8</v>
      </c>
      <c r="F74" s="7">
        <v>8</v>
      </c>
      <c r="G74" s="9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</row>
    <row r="75" spans="1:19" x14ac:dyDescent="0.25">
      <c r="A75" s="122" t="s">
        <v>66</v>
      </c>
      <c r="B75" s="123"/>
      <c r="C75" s="12" t="s">
        <v>50</v>
      </c>
      <c r="D75" s="7">
        <v>6</v>
      </c>
      <c r="E75" s="7">
        <v>6</v>
      </c>
      <c r="F75" s="7">
        <v>6</v>
      </c>
      <c r="G75" s="8">
        <v>6</v>
      </c>
      <c r="H75" s="9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</row>
    <row r="76" spans="1:19" x14ac:dyDescent="0.25">
      <c r="A76" s="122" t="s">
        <v>67</v>
      </c>
      <c r="B76" s="123"/>
      <c r="C76" s="12" t="s">
        <v>49</v>
      </c>
      <c r="D76" s="7">
        <v>6</v>
      </c>
      <c r="E76" s="7">
        <v>6</v>
      </c>
      <c r="F76" s="7">
        <v>6</v>
      </c>
      <c r="G76" s="8">
        <v>6</v>
      </c>
      <c r="H76" s="9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</row>
    <row r="77" spans="1:19" ht="16.5" customHeight="1" x14ac:dyDescent="0.25">
      <c r="A77" s="100" t="s">
        <v>24</v>
      </c>
      <c r="B77" s="40" t="s">
        <v>40</v>
      </c>
      <c r="C77" s="12" t="s">
        <v>48</v>
      </c>
      <c r="D77" s="7">
        <v>2</v>
      </c>
      <c r="E77" s="7">
        <v>3</v>
      </c>
      <c r="F77" s="7">
        <v>3</v>
      </c>
      <c r="G77" s="74">
        <v>0</v>
      </c>
      <c r="H77" s="7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</row>
    <row r="78" spans="1:19" x14ac:dyDescent="0.25">
      <c r="A78" s="101"/>
      <c r="B78" s="40"/>
      <c r="C78" s="12"/>
      <c r="D78" s="7"/>
      <c r="E78" s="7"/>
      <c r="F78" s="33">
        <v>-1</v>
      </c>
      <c r="G78" s="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x14ac:dyDescent="0.25">
      <c r="A79" s="101"/>
      <c r="B79" s="39" t="s">
        <v>41</v>
      </c>
      <c r="C79" s="13" t="s">
        <v>48</v>
      </c>
      <c r="D79" s="6">
        <v>2</v>
      </c>
      <c r="E79" s="6">
        <v>3</v>
      </c>
      <c r="F79" s="6">
        <v>3</v>
      </c>
      <c r="G79" s="10">
        <v>0</v>
      </c>
      <c r="H79" s="6">
        <v>0</v>
      </c>
      <c r="I79" s="8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8">
        <v>0</v>
      </c>
      <c r="S79" s="8">
        <v>0</v>
      </c>
    </row>
    <row r="80" spans="1:19" x14ac:dyDescent="0.25">
      <c r="A80" s="101"/>
      <c r="B80" s="39"/>
      <c r="C80" s="13"/>
      <c r="D80" s="6"/>
      <c r="E80" s="6"/>
      <c r="F80" s="33">
        <v>-1</v>
      </c>
      <c r="G80" s="6"/>
      <c r="I80" s="14"/>
      <c r="J80" s="14"/>
      <c r="K80" s="14"/>
      <c r="L80" s="14"/>
      <c r="M80" s="14"/>
      <c r="N80" s="14"/>
      <c r="O80" s="14"/>
      <c r="P80" s="14"/>
      <c r="Q80" s="14"/>
      <c r="R80" s="8"/>
      <c r="S80" s="8"/>
    </row>
    <row r="81" spans="1:19" x14ac:dyDescent="0.25">
      <c r="A81" s="101"/>
      <c r="B81" s="40" t="s">
        <v>42</v>
      </c>
      <c r="C81" s="13" t="s">
        <v>50</v>
      </c>
      <c r="D81" s="6">
        <v>2</v>
      </c>
      <c r="E81" s="6">
        <v>3</v>
      </c>
      <c r="F81" s="6">
        <v>3</v>
      </c>
      <c r="G81" s="6">
        <v>3</v>
      </c>
      <c r="H81" s="10">
        <v>0</v>
      </c>
      <c r="I81" s="8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8">
        <v>0</v>
      </c>
      <c r="S81" s="8">
        <v>0</v>
      </c>
    </row>
    <row r="82" spans="1:19" x14ac:dyDescent="0.25">
      <c r="A82" s="101"/>
      <c r="B82" s="40"/>
      <c r="C82" s="13"/>
      <c r="D82" s="6"/>
      <c r="E82" s="6"/>
      <c r="F82" s="6"/>
      <c r="G82" s="33">
        <v>-1</v>
      </c>
      <c r="I82" s="14"/>
      <c r="J82" s="6"/>
      <c r="K82" s="6"/>
      <c r="L82" s="6"/>
      <c r="M82" s="6"/>
      <c r="N82" s="6"/>
      <c r="O82" s="6"/>
      <c r="P82" s="6"/>
      <c r="Q82" s="6"/>
      <c r="R82" s="8"/>
      <c r="S82" s="8"/>
    </row>
    <row r="83" spans="1:19" x14ac:dyDescent="0.25">
      <c r="A83" s="101"/>
      <c r="B83" s="40" t="s">
        <v>43</v>
      </c>
      <c r="C83" s="13" t="s">
        <v>50</v>
      </c>
      <c r="D83" s="6">
        <v>2</v>
      </c>
      <c r="E83" s="6">
        <v>2</v>
      </c>
      <c r="F83" s="6">
        <v>2</v>
      </c>
      <c r="G83" s="6">
        <v>2</v>
      </c>
      <c r="H83" s="10">
        <v>0</v>
      </c>
      <c r="I83" s="70">
        <v>0</v>
      </c>
      <c r="J83" s="14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8">
        <v>0</v>
      </c>
      <c r="S83" s="8">
        <v>0</v>
      </c>
    </row>
    <row r="84" spans="1:19" x14ac:dyDescent="0.25">
      <c r="A84" s="101"/>
      <c r="B84" s="40" t="s">
        <v>44</v>
      </c>
      <c r="C84" s="13" t="s">
        <v>48</v>
      </c>
      <c r="D84" s="6">
        <v>8</v>
      </c>
      <c r="E84" s="6">
        <v>6</v>
      </c>
      <c r="F84" s="6">
        <v>6</v>
      </c>
      <c r="G84" s="6">
        <v>6</v>
      </c>
      <c r="H84" s="10">
        <v>0</v>
      </c>
      <c r="I84" s="14">
        <v>0</v>
      </c>
      <c r="J84" s="14">
        <v>0</v>
      </c>
      <c r="K84" s="14">
        <v>0</v>
      </c>
      <c r="L84" s="14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8">
        <v>0</v>
      </c>
      <c r="S84" s="8">
        <v>0</v>
      </c>
    </row>
    <row r="85" spans="1:19" x14ac:dyDescent="0.25">
      <c r="A85" s="101"/>
      <c r="B85" s="40"/>
      <c r="C85" s="13"/>
      <c r="D85" s="6"/>
      <c r="E85" s="6"/>
      <c r="F85" s="6"/>
      <c r="G85" s="71">
        <v>2</v>
      </c>
      <c r="J85" s="14"/>
      <c r="K85" s="14"/>
      <c r="L85" s="14"/>
      <c r="M85" s="6"/>
      <c r="N85" s="6"/>
      <c r="O85" s="6"/>
      <c r="P85" s="6"/>
      <c r="Q85" s="6"/>
      <c r="R85" s="8"/>
      <c r="S85" s="8"/>
    </row>
    <row r="86" spans="1:19" x14ac:dyDescent="0.25">
      <c r="A86" s="101"/>
      <c r="B86" s="66" t="s">
        <v>45</v>
      </c>
      <c r="C86" s="13" t="s">
        <v>49</v>
      </c>
      <c r="D86" s="6">
        <v>2</v>
      </c>
      <c r="E86" s="6">
        <v>3</v>
      </c>
      <c r="F86" s="6">
        <v>3</v>
      </c>
      <c r="G86" s="6">
        <v>3</v>
      </c>
      <c r="H86" s="6">
        <v>3</v>
      </c>
      <c r="I86" s="10">
        <v>0</v>
      </c>
      <c r="J86" s="6">
        <v>0</v>
      </c>
      <c r="K86" s="14">
        <v>0</v>
      </c>
      <c r="L86" s="14">
        <v>0</v>
      </c>
      <c r="M86" s="14">
        <v>0</v>
      </c>
      <c r="N86" s="6">
        <v>0</v>
      </c>
      <c r="O86" s="6">
        <v>0</v>
      </c>
      <c r="P86" s="6">
        <v>0</v>
      </c>
      <c r="Q86" s="6">
        <v>0</v>
      </c>
      <c r="R86" s="8">
        <v>0</v>
      </c>
      <c r="S86" s="8">
        <v>0</v>
      </c>
    </row>
    <row r="87" spans="1:19" x14ac:dyDescent="0.25">
      <c r="A87" s="101"/>
      <c r="B87" s="40"/>
      <c r="C87" s="13"/>
      <c r="D87" s="6"/>
      <c r="E87" s="6"/>
      <c r="F87" s="6"/>
      <c r="G87" s="6"/>
      <c r="H87" s="33">
        <v>-1</v>
      </c>
      <c r="J87" s="14"/>
      <c r="K87" s="14"/>
      <c r="L87" s="14"/>
      <c r="M87" s="14"/>
      <c r="N87" s="6"/>
      <c r="O87" s="6"/>
      <c r="P87" s="6"/>
      <c r="Q87" s="6"/>
      <c r="R87" s="8"/>
      <c r="S87" s="8"/>
    </row>
    <row r="88" spans="1:19" ht="16.5" customHeight="1" x14ac:dyDescent="0.25">
      <c r="A88" s="101"/>
      <c r="B88" s="40" t="s">
        <v>46</v>
      </c>
      <c r="C88" s="13" t="s">
        <v>49</v>
      </c>
      <c r="D88" s="6">
        <v>2</v>
      </c>
      <c r="E88" s="6">
        <v>2</v>
      </c>
      <c r="F88" s="6">
        <v>2</v>
      </c>
      <c r="G88" s="6">
        <v>2</v>
      </c>
      <c r="H88" s="6">
        <v>2</v>
      </c>
      <c r="I88" s="10">
        <v>0</v>
      </c>
      <c r="J88" s="14">
        <v>0</v>
      </c>
      <c r="K88" s="14">
        <v>0</v>
      </c>
      <c r="L88" s="14">
        <v>0</v>
      </c>
      <c r="M88" s="14">
        <v>0</v>
      </c>
      <c r="N88" s="6">
        <v>0</v>
      </c>
      <c r="O88" s="6">
        <v>0</v>
      </c>
      <c r="P88" s="6">
        <v>0</v>
      </c>
      <c r="Q88" s="6">
        <v>0</v>
      </c>
      <c r="R88" s="8">
        <v>0</v>
      </c>
      <c r="S88" s="8">
        <v>0</v>
      </c>
    </row>
    <row r="89" spans="1:19" ht="16.5" customHeight="1" x14ac:dyDescent="0.25">
      <c r="A89" s="101"/>
      <c r="B89" s="40" t="s">
        <v>47</v>
      </c>
      <c r="C89" s="13" t="s">
        <v>49</v>
      </c>
      <c r="D89" s="6">
        <v>2</v>
      </c>
      <c r="E89" s="6">
        <v>3</v>
      </c>
      <c r="F89" s="6">
        <v>3</v>
      </c>
      <c r="G89" s="6">
        <v>3</v>
      </c>
      <c r="H89" s="6">
        <v>3</v>
      </c>
      <c r="I89" s="10">
        <v>0</v>
      </c>
      <c r="J89" s="6">
        <v>0</v>
      </c>
      <c r="K89" s="14">
        <v>0</v>
      </c>
      <c r="L89" s="14">
        <v>0</v>
      </c>
      <c r="M89" s="14">
        <v>0</v>
      </c>
      <c r="N89" s="6">
        <v>0</v>
      </c>
      <c r="O89" s="6">
        <v>0</v>
      </c>
      <c r="P89" s="6">
        <v>0</v>
      </c>
      <c r="Q89" s="6">
        <v>0</v>
      </c>
      <c r="R89" s="8">
        <v>0</v>
      </c>
      <c r="S89" s="8">
        <v>0</v>
      </c>
    </row>
    <row r="90" spans="1:19" ht="16.5" customHeight="1" x14ac:dyDescent="0.25">
      <c r="A90" s="101"/>
      <c r="B90" s="40"/>
      <c r="C90" s="13"/>
      <c r="D90" s="6"/>
      <c r="E90" s="6"/>
      <c r="F90" s="6"/>
      <c r="G90" s="6"/>
      <c r="H90" s="33">
        <v>-1</v>
      </c>
      <c r="J90" s="14"/>
      <c r="K90" s="14"/>
      <c r="L90" s="14"/>
      <c r="M90" s="14"/>
      <c r="N90" s="6"/>
      <c r="O90" s="6"/>
      <c r="P90" s="6"/>
      <c r="Q90" s="6"/>
      <c r="R90" s="8"/>
      <c r="S90" s="8"/>
    </row>
    <row r="91" spans="1:19" ht="16.5" customHeight="1" x14ac:dyDescent="0.25">
      <c r="A91" s="120"/>
      <c r="B91" s="40" t="s">
        <v>68</v>
      </c>
      <c r="C91" s="13" t="s">
        <v>23</v>
      </c>
      <c r="D91" s="6"/>
      <c r="E91" s="6">
        <v>4</v>
      </c>
      <c r="F91" s="6">
        <v>4</v>
      </c>
      <c r="G91" s="6">
        <v>4</v>
      </c>
      <c r="H91" s="6">
        <v>4</v>
      </c>
      <c r="I91" s="10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</row>
    <row r="92" spans="1:19" x14ac:dyDescent="0.25">
      <c r="A92" s="102" t="s">
        <v>3</v>
      </c>
      <c r="B92" s="41" t="s">
        <v>40</v>
      </c>
      <c r="C92" s="44" t="s">
        <v>50</v>
      </c>
      <c r="D92" s="6">
        <v>3</v>
      </c>
      <c r="E92" s="6">
        <v>3</v>
      </c>
      <c r="F92" s="6">
        <v>3</v>
      </c>
      <c r="G92" s="6">
        <v>3</v>
      </c>
      <c r="H92" s="6">
        <v>3</v>
      </c>
      <c r="I92" s="6">
        <v>3</v>
      </c>
      <c r="J92" s="10">
        <v>0</v>
      </c>
      <c r="K92" s="6">
        <v>0</v>
      </c>
      <c r="L92" s="6">
        <v>0</v>
      </c>
      <c r="M92" s="6">
        <v>0</v>
      </c>
      <c r="N92" s="6">
        <v>0</v>
      </c>
      <c r="O92" s="14">
        <v>0</v>
      </c>
      <c r="P92" s="6">
        <v>0</v>
      </c>
      <c r="Q92" s="6">
        <v>0</v>
      </c>
      <c r="R92" s="8">
        <v>0</v>
      </c>
      <c r="S92" s="8">
        <v>0</v>
      </c>
    </row>
    <row r="93" spans="1:19" x14ac:dyDescent="0.25">
      <c r="A93" s="103"/>
      <c r="B93" s="41" t="s">
        <v>41</v>
      </c>
      <c r="C93" s="44" t="s">
        <v>50</v>
      </c>
      <c r="D93" s="6">
        <v>2</v>
      </c>
      <c r="E93" s="6">
        <v>3</v>
      </c>
      <c r="F93" s="6">
        <v>3</v>
      </c>
      <c r="G93" s="6">
        <v>3</v>
      </c>
      <c r="H93" s="6">
        <v>3</v>
      </c>
      <c r="I93" s="6">
        <v>3</v>
      </c>
      <c r="J93" s="10">
        <v>0</v>
      </c>
      <c r="K93" s="6">
        <v>0</v>
      </c>
      <c r="L93" s="6">
        <v>0</v>
      </c>
      <c r="M93" s="6">
        <v>0</v>
      </c>
      <c r="N93" s="6">
        <v>0</v>
      </c>
      <c r="O93" s="14">
        <v>0</v>
      </c>
      <c r="P93" s="6">
        <v>0</v>
      </c>
      <c r="Q93" s="6">
        <v>0</v>
      </c>
      <c r="R93" s="8">
        <v>0</v>
      </c>
      <c r="S93" s="8">
        <v>0</v>
      </c>
    </row>
    <row r="94" spans="1:19" x14ac:dyDescent="0.25">
      <c r="A94" s="103"/>
      <c r="B94" s="41"/>
      <c r="C94" s="44"/>
      <c r="D94" s="6"/>
      <c r="E94" s="6"/>
      <c r="F94" s="6"/>
      <c r="G94" s="6"/>
      <c r="H94" s="6"/>
      <c r="I94" s="33">
        <v>-1</v>
      </c>
      <c r="L94" s="6"/>
      <c r="M94" s="6"/>
      <c r="N94" s="6"/>
      <c r="O94" s="14"/>
      <c r="P94" s="6"/>
      <c r="Q94" s="6"/>
      <c r="R94" s="8"/>
      <c r="S94" s="8"/>
    </row>
    <row r="95" spans="1:19" x14ac:dyDescent="0.25">
      <c r="A95" s="103"/>
      <c r="B95" s="41" t="s">
        <v>42</v>
      </c>
      <c r="C95" s="44" t="s">
        <v>48</v>
      </c>
      <c r="D95" s="6">
        <v>2</v>
      </c>
      <c r="E95" s="6">
        <v>3</v>
      </c>
      <c r="F95" s="6">
        <v>3</v>
      </c>
      <c r="G95" s="6">
        <v>3</v>
      </c>
      <c r="H95" s="6">
        <v>3</v>
      </c>
      <c r="I95" s="6">
        <v>3</v>
      </c>
      <c r="J95" s="6">
        <v>3</v>
      </c>
      <c r="K95" s="6">
        <v>3</v>
      </c>
      <c r="L95" s="10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8">
        <v>0</v>
      </c>
      <c r="S95" s="8">
        <v>0</v>
      </c>
    </row>
    <row r="96" spans="1:19" x14ac:dyDescent="0.25">
      <c r="A96" s="103"/>
      <c r="B96" s="41"/>
      <c r="C96" s="44"/>
      <c r="D96" s="6"/>
      <c r="E96" s="6"/>
      <c r="F96" s="6"/>
      <c r="G96" s="6"/>
      <c r="H96" s="6"/>
      <c r="K96" s="33">
        <v>-1</v>
      </c>
      <c r="L96" s="6"/>
      <c r="M96" s="6"/>
      <c r="N96" s="6"/>
      <c r="O96" s="6"/>
      <c r="P96" s="6"/>
      <c r="Q96" s="6"/>
      <c r="R96" s="8"/>
      <c r="S96" s="8"/>
    </row>
    <row r="97" spans="1:19" x14ac:dyDescent="0.25">
      <c r="A97" s="103"/>
      <c r="B97" s="41" t="s">
        <v>43</v>
      </c>
      <c r="C97" s="44" t="s">
        <v>48</v>
      </c>
      <c r="D97" s="6">
        <v>2</v>
      </c>
      <c r="E97" s="6">
        <v>2</v>
      </c>
      <c r="F97" s="6">
        <v>2</v>
      </c>
      <c r="G97" s="6">
        <v>2</v>
      </c>
      <c r="H97" s="14">
        <v>2</v>
      </c>
      <c r="I97" s="6">
        <v>2</v>
      </c>
      <c r="J97" s="6">
        <v>2</v>
      </c>
      <c r="K97" s="6">
        <v>2</v>
      </c>
      <c r="L97" s="10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8">
        <v>0</v>
      </c>
      <c r="S97" s="8">
        <v>0</v>
      </c>
    </row>
    <row r="98" spans="1:19" x14ac:dyDescent="0.25">
      <c r="A98" s="103"/>
      <c r="B98" s="45" t="s">
        <v>44</v>
      </c>
      <c r="C98" s="44" t="s">
        <v>48</v>
      </c>
      <c r="D98" s="6">
        <v>2</v>
      </c>
      <c r="E98" s="6">
        <v>3</v>
      </c>
      <c r="F98" s="6">
        <v>3</v>
      </c>
      <c r="G98" s="6">
        <v>3</v>
      </c>
      <c r="H98" s="6">
        <v>3</v>
      </c>
      <c r="I98" s="6">
        <v>3</v>
      </c>
      <c r="J98" s="6">
        <v>3</v>
      </c>
      <c r="K98" s="6">
        <v>3</v>
      </c>
      <c r="L98" s="10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8">
        <v>0</v>
      </c>
      <c r="S98" s="8">
        <v>0</v>
      </c>
    </row>
    <row r="99" spans="1:19" x14ac:dyDescent="0.25">
      <c r="A99" s="103"/>
      <c r="B99" s="45"/>
      <c r="C99" s="44"/>
      <c r="D99" s="6"/>
      <c r="E99" s="6"/>
      <c r="F99" s="6"/>
      <c r="G99" s="6"/>
      <c r="H99" s="6"/>
      <c r="I99" s="6"/>
      <c r="K99" s="33">
        <v>-1</v>
      </c>
      <c r="L99" s="6"/>
      <c r="M99" s="6"/>
      <c r="N99" s="6"/>
      <c r="O99" s="6"/>
      <c r="P99" s="6"/>
      <c r="Q99" s="6"/>
      <c r="R99" s="8"/>
      <c r="S99" s="8"/>
    </row>
    <row r="100" spans="1:19" x14ac:dyDescent="0.25">
      <c r="A100" s="103"/>
      <c r="B100" s="66" t="s">
        <v>45</v>
      </c>
      <c r="C100" s="44" t="s">
        <v>50</v>
      </c>
      <c r="D100" s="6">
        <v>4</v>
      </c>
      <c r="E100" s="6">
        <v>3</v>
      </c>
      <c r="F100" s="6">
        <v>3</v>
      </c>
      <c r="G100" s="6">
        <v>3</v>
      </c>
      <c r="H100" s="6">
        <v>3</v>
      </c>
      <c r="I100" s="6">
        <v>3</v>
      </c>
      <c r="J100" s="6">
        <v>3</v>
      </c>
      <c r="K100" s="6">
        <v>3</v>
      </c>
      <c r="L100" s="6">
        <v>3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8">
        <v>0</v>
      </c>
      <c r="S100" s="8">
        <v>0</v>
      </c>
    </row>
    <row r="101" spans="1:19" x14ac:dyDescent="0.25">
      <c r="A101" s="103"/>
      <c r="B101" s="41"/>
      <c r="C101" s="44"/>
      <c r="D101" s="6"/>
      <c r="E101" s="6"/>
      <c r="F101" s="6"/>
      <c r="G101" s="6"/>
      <c r="H101" s="6"/>
      <c r="I101" s="6"/>
      <c r="J101" s="65"/>
      <c r="K101" s="65"/>
      <c r="L101" s="71">
        <v>1</v>
      </c>
      <c r="M101" s="6"/>
      <c r="N101" s="6"/>
      <c r="O101" s="6"/>
      <c r="P101" s="6"/>
      <c r="Q101" s="6"/>
      <c r="R101" s="8"/>
      <c r="S101" s="8"/>
    </row>
    <row r="102" spans="1:19" x14ac:dyDescent="0.25">
      <c r="A102" s="103"/>
      <c r="B102" s="40" t="s">
        <v>46</v>
      </c>
      <c r="C102" s="44" t="s">
        <v>49</v>
      </c>
      <c r="D102" s="6">
        <v>3</v>
      </c>
      <c r="E102" s="6">
        <v>3</v>
      </c>
      <c r="F102" s="6">
        <v>3</v>
      </c>
      <c r="G102" s="6">
        <v>3</v>
      </c>
      <c r="H102" s="6">
        <v>3</v>
      </c>
      <c r="I102" s="6">
        <v>3</v>
      </c>
      <c r="J102" s="6">
        <v>3</v>
      </c>
      <c r="K102" s="6">
        <v>3</v>
      </c>
      <c r="L102" s="6">
        <v>3</v>
      </c>
      <c r="M102" s="6">
        <v>3</v>
      </c>
      <c r="N102" s="10">
        <v>0</v>
      </c>
      <c r="O102" s="14">
        <v>0</v>
      </c>
      <c r="P102" s="6">
        <v>0</v>
      </c>
      <c r="Q102" s="6">
        <v>0</v>
      </c>
      <c r="R102" s="8">
        <v>0</v>
      </c>
      <c r="S102" s="8">
        <v>0</v>
      </c>
    </row>
    <row r="103" spans="1:19" x14ac:dyDescent="0.25">
      <c r="A103" s="103"/>
      <c r="B103" s="40" t="s">
        <v>47</v>
      </c>
      <c r="C103" s="44" t="s">
        <v>49</v>
      </c>
      <c r="D103" s="6">
        <v>3</v>
      </c>
      <c r="E103" s="6">
        <v>2</v>
      </c>
      <c r="F103" s="6">
        <v>2</v>
      </c>
      <c r="G103" s="6">
        <v>2</v>
      </c>
      <c r="H103" s="6">
        <v>2</v>
      </c>
      <c r="I103" s="6">
        <v>2</v>
      </c>
      <c r="J103" s="6">
        <v>2</v>
      </c>
      <c r="K103" s="6">
        <v>2</v>
      </c>
      <c r="L103" s="6">
        <v>2</v>
      </c>
      <c r="M103" s="6">
        <v>2</v>
      </c>
      <c r="N103" s="10">
        <v>0</v>
      </c>
      <c r="O103" s="14">
        <v>0</v>
      </c>
      <c r="P103" s="14">
        <v>0</v>
      </c>
      <c r="Q103" s="6">
        <v>0</v>
      </c>
      <c r="R103" s="8">
        <v>0</v>
      </c>
      <c r="S103" s="8">
        <v>0</v>
      </c>
    </row>
    <row r="104" spans="1:19" x14ac:dyDescent="0.25">
      <c r="A104" s="103"/>
      <c r="B104" s="41"/>
      <c r="C104" s="44"/>
      <c r="D104" s="6"/>
      <c r="E104" s="6"/>
      <c r="F104" s="6"/>
      <c r="G104" s="6"/>
      <c r="H104" s="6"/>
      <c r="I104" s="6"/>
      <c r="M104" s="34">
        <v>1</v>
      </c>
      <c r="N104" s="6"/>
      <c r="O104" s="14"/>
      <c r="P104" s="14"/>
      <c r="Q104" s="6"/>
      <c r="R104" s="8"/>
      <c r="S104" s="8"/>
    </row>
    <row r="105" spans="1:19" x14ac:dyDescent="0.25">
      <c r="A105" s="121"/>
      <c r="B105" s="40" t="s">
        <v>69</v>
      </c>
      <c r="C105" s="13" t="s">
        <v>23</v>
      </c>
      <c r="D105" s="46"/>
      <c r="E105" s="6">
        <v>5</v>
      </c>
      <c r="F105" s="6">
        <v>5</v>
      </c>
      <c r="G105" s="6">
        <v>5</v>
      </c>
      <c r="H105" s="6">
        <v>5</v>
      </c>
      <c r="I105" s="6">
        <v>5</v>
      </c>
      <c r="J105" s="6">
        <v>5</v>
      </c>
      <c r="K105" s="6">
        <v>5</v>
      </c>
      <c r="L105" s="6">
        <v>5</v>
      </c>
      <c r="M105" s="14">
        <v>5</v>
      </c>
      <c r="N105" s="10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</row>
    <row r="106" spans="1:19" x14ac:dyDescent="0.25">
      <c r="A106" s="102" t="s">
        <v>4</v>
      </c>
      <c r="B106" s="41" t="s">
        <v>40</v>
      </c>
      <c r="C106" s="42" t="s">
        <v>71</v>
      </c>
      <c r="D106" s="6">
        <v>4</v>
      </c>
      <c r="E106" s="6">
        <v>5</v>
      </c>
      <c r="F106" s="6">
        <v>5</v>
      </c>
      <c r="G106" s="6">
        <v>5</v>
      </c>
      <c r="H106" s="6">
        <v>5</v>
      </c>
      <c r="I106" s="6">
        <v>5</v>
      </c>
      <c r="J106" s="6">
        <v>5</v>
      </c>
      <c r="K106" s="10">
        <v>0</v>
      </c>
      <c r="L106" s="6">
        <v>0</v>
      </c>
      <c r="M106" s="11">
        <v>0</v>
      </c>
      <c r="N106" s="11">
        <v>0</v>
      </c>
      <c r="O106" s="11">
        <v>0</v>
      </c>
      <c r="P106" s="11">
        <v>0</v>
      </c>
      <c r="Q106" s="6">
        <v>0</v>
      </c>
      <c r="R106" s="8">
        <v>0</v>
      </c>
      <c r="S106" s="8">
        <v>0</v>
      </c>
    </row>
    <row r="107" spans="1:19" x14ac:dyDescent="0.25">
      <c r="A107" s="103"/>
      <c r="B107" s="47"/>
      <c r="C107" s="42"/>
      <c r="D107" s="6"/>
      <c r="E107" s="6"/>
      <c r="F107" s="6"/>
      <c r="G107" s="6"/>
      <c r="H107" s="6"/>
      <c r="I107" s="6"/>
      <c r="J107" s="33">
        <v>-1</v>
      </c>
      <c r="L107" s="11"/>
      <c r="M107" s="11"/>
      <c r="N107" s="11"/>
      <c r="O107" s="11"/>
      <c r="P107" s="11"/>
      <c r="Q107" s="6"/>
      <c r="R107" s="8"/>
      <c r="S107" s="8"/>
    </row>
    <row r="108" spans="1:19" x14ac:dyDescent="0.25">
      <c r="A108" s="103"/>
      <c r="B108" s="41" t="s">
        <v>41</v>
      </c>
      <c r="C108" s="42" t="s">
        <v>51</v>
      </c>
      <c r="D108" s="11">
        <v>4</v>
      </c>
      <c r="E108" s="11">
        <v>3</v>
      </c>
      <c r="F108" s="11">
        <v>3</v>
      </c>
      <c r="G108" s="11">
        <v>3</v>
      </c>
      <c r="H108" s="11">
        <v>3</v>
      </c>
      <c r="I108" s="11">
        <v>3</v>
      </c>
      <c r="J108" s="11">
        <v>3</v>
      </c>
      <c r="K108" s="11">
        <v>0</v>
      </c>
      <c r="L108" s="10">
        <v>0</v>
      </c>
      <c r="M108" s="11">
        <v>0</v>
      </c>
      <c r="N108" s="11">
        <v>0</v>
      </c>
      <c r="O108" s="11">
        <v>0</v>
      </c>
      <c r="P108" s="11">
        <v>0</v>
      </c>
      <c r="Q108" s="6">
        <v>0</v>
      </c>
      <c r="R108" s="8">
        <v>0</v>
      </c>
      <c r="S108" s="8">
        <v>0</v>
      </c>
    </row>
    <row r="109" spans="1:19" x14ac:dyDescent="0.25">
      <c r="A109" s="103"/>
      <c r="B109" s="47"/>
      <c r="C109" s="42"/>
      <c r="D109" s="11"/>
      <c r="E109" s="11"/>
      <c r="F109" s="11"/>
      <c r="G109" s="11"/>
      <c r="H109" s="11"/>
      <c r="I109" s="11"/>
      <c r="J109" s="34">
        <v>1</v>
      </c>
      <c r="L109" s="11"/>
      <c r="M109" s="11"/>
      <c r="N109" s="11"/>
      <c r="O109" s="11"/>
      <c r="P109" s="11"/>
      <c r="Q109" s="6"/>
      <c r="R109" s="8"/>
      <c r="S109" s="8"/>
    </row>
    <row r="110" spans="1:19" x14ac:dyDescent="0.25">
      <c r="A110" s="103"/>
      <c r="B110" s="41" t="s">
        <v>42</v>
      </c>
      <c r="C110" s="42" t="s">
        <v>51</v>
      </c>
      <c r="D110" s="11">
        <v>4</v>
      </c>
      <c r="E110" s="11">
        <v>4</v>
      </c>
      <c r="F110" s="11">
        <v>4</v>
      </c>
      <c r="G110" s="11">
        <v>4</v>
      </c>
      <c r="H110" s="11">
        <v>4</v>
      </c>
      <c r="I110" s="11">
        <v>4</v>
      </c>
      <c r="J110" s="11">
        <v>4</v>
      </c>
      <c r="K110" s="10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6">
        <v>0</v>
      </c>
      <c r="R110" s="8">
        <v>0</v>
      </c>
      <c r="S110" s="8">
        <v>0</v>
      </c>
    </row>
    <row r="111" spans="1:19" x14ac:dyDescent="0.25">
      <c r="A111" s="103"/>
      <c r="B111" s="41" t="s">
        <v>43</v>
      </c>
      <c r="C111" s="42" t="s">
        <v>71</v>
      </c>
      <c r="D111" s="11">
        <v>2</v>
      </c>
      <c r="E111" s="11">
        <v>4</v>
      </c>
      <c r="F111" s="11">
        <v>4</v>
      </c>
      <c r="G111" s="11">
        <v>4</v>
      </c>
      <c r="H111" s="11">
        <v>4</v>
      </c>
      <c r="I111" s="11">
        <v>4</v>
      </c>
      <c r="J111" s="11">
        <v>4</v>
      </c>
      <c r="K111" s="11">
        <v>4</v>
      </c>
      <c r="L111" s="68">
        <v>0</v>
      </c>
      <c r="M111" s="11">
        <v>0</v>
      </c>
      <c r="N111" s="11">
        <v>0</v>
      </c>
      <c r="O111" s="11">
        <v>0</v>
      </c>
      <c r="P111" s="11">
        <v>0</v>
      </c>
      <c r="Q111" s="6">
        <v>0</v>
      </c>
      <c r="R111" s="8">
        <v>0</v>
      </c>
      <c r="S111" s="8">
        <v>0</v>
      </c>
    </row>
    <row r="112" spans="1:19" x14ac:dyDescent="0.25">
      <c r="A112" s="103"/>
      <c r="B112" s="47"/>
      <c r="C112" s="42"/>
      <c r="D112" s="11"/>
      <c r="E112" s="11"/>
      <c r="F112" s="11"/>
      <c r="G112" s="11"/>
      <c r="H112" s="11"/>
      <c r="I112" s="11"/>
      <c r="J112" s="11"/>
      <c r="K112" s="33">
        <v>-2</v>
      </c>
      <c r="M112" s="11"/>
      <c r="N112" s="11"/>
      <c r="O112" s="11"/>
      <c r="P112" s="11"/>
      <c r="Q112" s="6"/>
      <c r="R112" s="8"/>
      <c r="S112" s="8"/>
    </row>
    <row r="113" spans="1:19" x14ac:dyDescent="0.25">
      <c r="A113" s="103"/>
      <c r="B113" s="45" t="s">
        <v>44</v>
      </c>
      <c r="C113" s="42" t="s">
        <v>71</v>
      </c>
      <c r="D113" s="11">
        <v>3</v>
      </c>
      <c r="E113" s="11">
        <v>4</v>
      </c>
      <c r="F113" s="11">
        <v>4</v>
      </c>
      <c r="G113" s="11">
        <v>4</v>
      </c>
      <c r="H113" s="11">
        <v>4</v>
      </c>
      <c r="I113" s="11">
        <v>4</v>
      </c>
      <c r="J113" s="11">
        <v>4</v>
      </c>
      <c r="K113" s="11">
        <v>4</v>
      </c>
      <c r="L113" s="11">
        <v>4</v>
      </c>
      <c r="M113" s="6">
        <v>4</v>
      </c>
      <c r="N113" s="68">
        <v>0</v>
      </c>
      <c r="O113" s="11">
        <v>0</v>
      </c>
      <c r="P113" s="11">
        <v>0</v>
      </c>
      <c r="Q113" s="6">
        <v>0</v>
      </c>
      <c r="R113" s="8">
        <v>0</v>
      </c>
      <c r="S113" s="8">
        <v>0</v>
      </c>
    </row>
    <row r="114" spans="1:19" x14ac:dyDescent="0.25">
      <c r="A114" s="103"/>
      <c r="B114" s="47"/>
      <c r="C114" s="42"/>
      <c r="D114" s="11"/>
      <c r="E114" s="11"/>
      <c r="F114" s="11"/>
      <c r="G114" s="11"/>
      <c r="H114" s="11"/>
      <c r="I114" s="11"/>
      <c r="J114" s="11"/>
      <c r="K114" s="11"/>
      <c r="M114" s="33">
        <v>-1</v>
      </c>
      <c r="N114" s="11"/>
      <c r="O114" s="11"/>
      <c r="P114" s="11"/>
      <c r="Q114" s="6"/>
      <c r="R114" s="8"/>
      <c r="S114" s="8"/>
    </row>
    <row r="115" spans="1:19" x14ac:dyDescent="0.25">
      <c r="A115" s="103"/>
      <c r="B115" s="66" t="s">
        <v>45</v>
      </c>
      <c r="C115" s="42" t="s">
        <v>51</v>
      </c>
      <c r="D115" s="11">
        <v>3</v>
      </c>
      <c r="E115" s="11">
        <v>4</v>
      </c>
      <c r="F115" s="11">
        <v>4</v>
      </c>
      <c r="G115" s="11">
        <v>4</v>
      </c>
      <c r="H115" s="11">
        <v>4</v>
      </c>
      <c r="I115" s="11">
        <v>4</v>
      </c>
      <c r="J115" s="11">
        <v>4</v>
      </c>
      <c r="K115" s="11">
        <v>4</v>
      </c>
      <c r="L115" s="11">
        <v>4</v>
      </c>
      <c r="M115" s="10">
        <v>0</v>
      </c>
      <c r="N115" s="11">
        <v>0</v>
      </c>
      <c r="O115" s="11">
        <v>0</v>
      </c>
      <c r="P115" s="11">
        <v>0</v>
      </c>
      <c r="Q115" s="6">
        <v>0</v>
      </c>
      <c r="R115" s="8">
        <v>0</v>
      </c>
      <c r="S115" s="8">
        <v>0</v>
      </c>
    </row>
    <row r="116" spans="1:19" x14ac:dyDescent="0.25">
      <c r="A116" s="103"/>
      <c r="B116" s="47"/>
      <c r="C116" s="42"/>
      <c r="D116" s="11"/>
      <c r="E116" s="11"/>
      <c r="F116" s="11"/>
      <c r="G116" s="11"/>
      <c r="H116" s="11"/>
      <c r="I116" s="11"/>
      <c r="J116" s="11"/>
      <c r="K116" s="11"/>
      <c r="L116" s="33">
        <v>-1</v>
      </c>
      <c r="M116" s="11"/>
      <c r="N116" s="11"/>
      <c r="O116" s="11"/>
      <c r="P116" s="11"/>
      <c r="Q116" s="6"/>
      <c r="R116" s="8"/>
      <c r="S116" s="8"/>
    </row>
    <row r="117" spans="1:19" x14ac:dyDescent="0.25">
      <c r="A117" s="103"/>
      <c r="B117" s="40" t="s">
        <v>46</v>
      </c>
      <c r="C117" s="42" t="s">
        <v>51</v>
      </c>
      <c r="D117" s="11">
        <v>4</v>
      </c>
      <c r="E117" s="11">
        <v>3</v>
      </c>
      <c r="F117" s="11">
        <v>3</v>
      </c>
      <c r="G117" s="11">
        <v>3</v>
      </c>
      <c r="H117" s="11">
        <v>3</v>
      </c>
      <c r="I117" s="11">
        <v>3</v>
      </c>
      <c r="J117" s="11">
        <v>3</v>
      </c>
      <c r="K117" s="11">
        <v>3</v>
      </c>
      <c r="L117" s="11">
        <v>3</v>
      </c>
      <c r="M117" s="10">
        <v>0</v>
      </c>
      <c r="N117" s="11">
        <v>0</v>
      </c>
      <c r="O117" s="11">
        <v>0</v>
      </c>
      <c r="P117" s="11">
        <v>0</v>
      </c>
      <c r="Q117" s="6">
        <v>0</v>
      </c>
      <c r="R117" s="8">
        <v>0</v>
      </c>
      <c r="S117" s="8">
        <v>0</v>
      </c>
    </row>
    <row r="118" spans="1:19" x14ac:dyDescent="0.25">
      <c r="A118" s="103"/>
      <c r="B118" s="47"/>
      <c r="C118" s="42"/>
      <c r="D118" s="11"/>
      <c r="E118" s="11"/>
      <c r="F118" s="11"/>
      <c r="G118" s="11"/>
      <c r="H118" s="11"/>
      <c r="I118" s="11"/>
      <c r="J118" s="11"/>
      <c r="K118" s="11"/>
      <c r="L118" s="71">
        <v>1</v>
      </c>
      <c r="N118" s="11"/>
      <c r="O118" s="11"/>
      <c r="P118" s="11"/>
      <c r="Q118" s="6"/>
      <c r="R118" s="8"/>
      <c r="S118" s="8"/>
    </row>
    <row r="119" spans="1:19" x14ac:dyDescent="0.25">
      <c r="A119" s="103"/>
      <c r="B119" s="40" t="s">
        <v>47</v>
      </c>
      <c r="C119" s="42" t="s">
        <v>51</v>
      </c>
      <c r="D119" s="11">
        <v>3</v>
      </c>
      <c r="E119" s="11">
        <v>2</v>
      </c>
      <c r="F119" s="11">
        <v>2</v>
      </c>
      <c r="G119" s="11">
        <v>2</v>
      </c>
      <c r="H119" s="11">
        <v>2</v>
      </c>
      <c r="I119" s="11">
        <v>2</v>
      </c>
      <c r="J119" s="11">
        <v>2</v>
      </c>
      <c r="K119" s="11">
        <v>2</v>
      </c>
      <c r="L119" s="10">
        <v>0</v>
      </c>
      <c r="M119" s="11">
        <v>0</v>
      </c>
      <c r="N119" s="11">
        <v>0</v>
      </c>
      <c r="O119" s="11">
        <v>0</v>
      </c>
      <c r="P119" s="11">
        <v>0</v>
      </c>
      <c r="Q119" s="6">
        <v>0</v>
      </c>
      <c r="R119" s="8">
        <v>0</v>
      </c>
      <c r="S119" s="8">
        <v>0</v>
      </c>
    </row>
    <row r="120" spans="1:19" x14ac:dyDescent="0.25">
      <c r="A120" s="103"/>
      <c r="B120" s="47"/>
      <c r="C120" s="42"/>
      <c r="D120" s="11"/>
      <c r="E120" s="11"/>
      <c r="F120" s="11"/>
      <c r="G120" s="11"/>
      <c r="H120" s="11"/>
      <c r="I120" s="11"/>
      <c r="J120" s="11"/>
      <c r="K120" s="34">
        <v>1</v>
      </c>
      <c r="M120" s="11"/>
      <c r="N120" s="11"/>
      <c r="O120" s="11"/>
      <c r="P120" s="11"/>
      <c r="Q120" s="6"/>
      <c r="R120" s="8"/>
      <c r="S120" s="8"/>
    </row>
    <row r="121" spans="1:19" x14ac:dyDescent="0.25">
      <c r="A121" s="121"/>
      <c r="B121" s="47" t="s">
        <v>70</v>
      </c>
      <c r="C121" s="13" t="s">
        <v>23</v>
      </c>
      <c r="D121" s="48"/>
      <c r="E121" s="11">
        <v>4</v>
      </c>
      <c r="F121" s="11">
        <v>4</v>
      </c>
      <c r="G121" s="11">
        <v>4</v>
      </c>
      <c r="H121" s="11">
        <v>4</v>
      </c>
      <c r="I121" s="11">
        <v>4</v>
      </c>
      <c r="J121" s="11">
        <v>4</v>
      </c>
      <c r="K121" s="11">
        <v>4</v>
      </c>
      <c r="L121" s="68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</row>
    <row r="122" spans="1:19" x14ac:dyDescent="0.25">
      <c r="A122" s="102" t="s">
        <v>5</v>
      </c>
      <c r="B122" s="41" t="s">
        <v>40</v>
      </c>
      <c r="C122" s="44" t="s">
        <v>49</v>
      </c>
      <c r="D122" s="11">
        <v>3</v>
      </c>
      <c r="E122" s="11">
        <v>3</v>
      </c>
      <c r="F122" s="11">
        <v>3</v>
      </c>
      <c r="G122" s="11">
        <v>3</v>
      </c>
      <c r="H122" s="11">
        <v>3</v>
      </c>
      <c r="I122" s="11">
        <v>3</v>
      </c>
      <c r="J122" s="11">
        <v>3</v>
      </c>
      <c r="K122" s="11">
        <v>3</v>
      </c>
      <c r="L122" s="11">
        <v>3</v>
      </c>
      <c r="M122" s="11">
        <v>3</v>
      </c>
      <c r="N122" s="11">
        <v>3</v>
      </c>
      <c r="O122" s="68">
        <v>0</v>
      </c>
      <c r="P122" s="6">
        <v>0</v>
      </c>
      <c r="Q122" s="6">
        <v>0</v>
      </c>
      <c r="R122" s="8">
        <v>0</v>
      </c>
      <c r="S122" s="8">
        <v>0</v>
      </c>
    </row>
    <row r="123" spans="1:19" x14ac:dyDescent="0.25">
      <c r="A123" s="103"/>
      <c r="B123" s="41" t="s">
        <v>41</v>
      </c>
      <c r="C123" s="44" t="s">
        <v>50</v>
      </c>
      <c r="D123" s="11">
        <v>3</v>
      </c>
      <c r="E123" s="11">
        <v>2</v>
      </c>
      <c r="F123" s="11">
        <v>2</v>
      </c>
      <c r="G123" s="11">
        <v>2</v>
      </c>
      <c r="H123" s="11">
        <v>2</v>
      </c>
      <c r="I123" s="11">
        <v>2</v>
      </c>
      <c r="J123" s="11">
        <v>2</v>
      </c>
      <c r="K123" s="11">
        <v>2</v>
      </c>
      <c r="L123" s="11">
        <v>2</v>
      </c>
      <c r="M123" s="11">
        <v>2</v>
      </c>
      <c r="N123" s="11">
        <v>2</v>
      </c>
      <c r="O123" s="68">
        <v>0</v>
      </c>
      <c r="P123" s="6">
        <v>0</v>
      </c>
      <c r="Q123" s="6">
        <v>0</v>
      </c>
      <c r="R123" s="8">
        <v>0</v>
      </c>
      <c r="S123" s="8">
        <v>0</v>
      </c>
    </row>
    <row r="124" spans="1:19" x14ac:dyDescent="0.25">
      <c r="A124" s="103"/>
      <c r="B124" s="50"/>
      <c r="C124" s="44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71">
        <v>1</v>
      </c>
      <c r="O124" s="65"/>
      <c r="P124" s="6"/>
      <c r="Q124" s="6"/>
      <c r="R124" s="8"/>
      <c r="S124" s="8"/>
    </row>
    <row r="125" spans="1:19" x14ac:dyDescent="0.25">
      <c r="A125" s="103"/>
      <c r="B125" s="41" t="s">
        <v>42</v>
      </c>
      <c r="C125" s="44" t="s">
        <v>50</v>
      </c>
      <c r="D125" s="11">
        <v>3</v>
      </c>
      <c r="E125" s="11">
        <v>2</v>
      </c>
      <c r="F125" s="11">
        <v>2</v>
      </c>
      <c r="G125" s="11">
        <v>2</v>
      </c>
      <c r="H125" s="11">
        <v>2</v>
      </c>
      <c r="I125" s="11">
        <v>2</v>
      </c>
      <c r="J125" s="11">
        <v>2</v>
      </c>
      <c r="K125" s="11">
        <v>2</v>
      </c>
      <c r="L125" s="11">
        <v>2</v>
      </c>
      <c r="M125" s="11">
        <v>2</v>
      </c>
      <c r="N125" s="11">
        <v>2</v>
      </c>
      <c r="O125" s="27"/>
      <c r="P125" s="9">
        <v>0</v>
      </c>
      <c r="Q125" s="8">
        <v>0</v>
      </c>
      <c r="R125" s="8">
        <v>0</v>
      </c>
      <c r="S125" s="8">
        <v>0</v>
      </c>
    </row>
    <row r="126" spans="1:19" x14ac:dyDescent="0.25">
      <c r="A126" s="103"/>
      <c r="B126" s="50"/>
      <c r="C126" s="44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34">
        <v>1</v>
      </c>
      <c r="Q126" s="6"/>
      <c r="R126" s="8"/>
      <c r="S126" s="8"/>
    </row>
    <row r="127" spans="1:19" x14ac:dyDescent="0.25">
      <c r="A127" s="103"/>
      <c r="B127" s="41" t="s">
        <v>43</v>
      </c>
      <c r="C127" s="44" t="s">
        <v>49</v>
      </c>
      <c r="D127" s="11">
        <v>2</v>
      </c>
      <c r="E127" s="11">
        <v>3</v>
      </c>
      <c r="F127" s="11">
        <v>3</v>
      </c>
      <c r="G127" s="11">
        <v>3</v>
      </c>
      <c r="H127" s="11">
        <v>3</v>
      </c>
      <c r="I127" s="11">
        <v>3</v>
      </c>
      <c r="J127" s="11">
        <v>3</v>
      </c>
      <c r="K127" s="11">
        <v>3</v>
      </c>
      <c r="L127" s="11">
        <v>3</v>
      </c>
      <c r="M127" s="11">
        <v>3</v>
      </c>
      <c r="N127" s="11">
        <v>3</v>
      </c>
      <c r="O127" s="68">
        <v>0</v>
      </c>
      <c r="P127" s="6">
        <v>0</v>
      </c>
      <c r="Q127" s="6">
        <v>0</v>
      </c>
      <c r="R127" s="8">
        <v>0</v>
      </c>
      <c r="S127" s="8">
        <v>0</v>
      </c>
    </row>
    <row r="128" spans="1:19" x14ac:dyDescent="0.25">
      <c r="A128" s="103"/>
      <c r="B128" s="50"/>
      <c r="C128" s="44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33">
        <v>-1</v>
      </c>
      <c r="O128" s="65"/>
      <c r="P128" s="6"/>
      <c r="Q128" s="6"/>
      <c r="R128" s="8"/>
      <c r="S128" s="8"/>
    </row>
    <row r="129" spans="1:19" x14ac:dyDescent="0.25">
      <c r="A129" s="103"/>
      <c r="B129" s="45" t="s">
        <v>44</v>
      </c>
      <c r="C129" s="44" t="s">
        <v>50</v>
      </c>
      <c r="D129" s="11">
        <v>2</v>
      </c>
      <c r="E129" s="11">
        <v>2</v>
      </c>
      <c r="F129" s="11">
        <v>2</v>
      </c>
      <c r="G129" s="11">
        <v>2</v>
      </c>
      <c r="H129" s="11">
        <v>2</v>
      </c>
      <c r="I129" s="11">
        <v>2</v>
      </c>
      <c r="J129" s="11">
        <v>2</v>
      </c>
      <c r="K129" s="11">
        <v>2</v>
      </c>
      <c r="L129" s="11">
        <v>2</v>
      </c>
      <c r="M129" s="11">
        <v>2</v>
      </c>
      <c r="N129" s="73">
        <v>2</v>
      </c>
      <c r="O129" s="6">
        <v>2</v>
      </c>
      <c r="P129" s="6">
        <v>0</v>
      </c>
      <c r="Q129" s="6">
        <v>0</v>
      </c>
      <c r="R129" s="8">
        <v>0</v>
      </c>
      <c r="S129" s="8">
        <v>0</v>
      </c>
    </row>
    <row r="130" spans="1:19" x14ac:dyDescent="0.25">
      <c r="A130" s="103"/>
      <c r="B130" s="66" t="s">
        <v>45</v>
      </c>
      <c r="C130" s="44" t="s">
        <v>48</v>
      </c>
      <c r="D130" s="11">
        <v>3</v>
      </c>
      <c r="E130" s="11">
        <v>2</v>
      </c>
      <c r="F130" s="11">
        <v>2</v>
      </c>
      <c r="G130" s="11">
        <v>2</v>
      </c>
      <c r="H130" s="11">
        <v>2</v>
      </c>
      <c r="I130" s="11">
        <v>2</v>
      </c>
      <c r="J130" s="11">
        <v>2</v>
      </c>
      <c r="K130" s="11">
        <v>2</v>
      </c>
      <c r="L130" s="11">
        <v>2</v>
      </c>
      <c r="M130" s="11">
        <v>2</v>
      </c>
      <c r="N130" s="11">
        <v>2</v>
      </c>
      <c r="O130" s="11">
        <v>2</v>
      </c>
      <c r="P130" s="10">
        <v>0</v>
      </c>
      <c r="Q130" s="6">
        <v>0</v>
      </c>
      <c r="R130" s="8">
        <v>0</v>
      </c>
      <c r="S130" s="8">
        <v>0</v>
      </c>
    </row>
    <row r="131" spans="1:19" x14ac:dyDescent="0.25">
      <c r="A131" s="103"/>
      <c r="B131" s="50"/>
      <c r="C131" s="44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O131" s="71">
        <v>1</v>
      </c>
      <c r="P131" s="6"/>
      <c r="Q131" s="6"/>
      <c r="R131" s="8"/>
      <c r="S131" s="8"/>
    </row>
    <row r="132" spans="1:19" x14ac:dyDescent="0.25">
      <c r="A132" s="103"/>
      <c r="B132" s="40" t="s">
        <v>46</v>
      </c>
      <c r="C132" s="44" t="s">
        <v>48</v>
      </c>
      <c r="D132" s="11">
        <v>2</v>
      </c>
      <c r="E132" s="11">
        <v>3</v>
      </c>
      <c r="F132" s="11">
        <v>3</v>
      </c>
      <c r="G132" s="11">
        <v>3</v>
      </c>
      <c r="H132" s="11">
        <v>3</v>
      </c>
      <c r="I132" s="11">
        <v>3</v>
      </c>
      <c r="J132" s="11">
        <v>3</v>
      </c>
      <c r="K132" s="11">
        <v>3</v>
      </c>
      <c r="L132" s="11">
        <v>3</v>
      </c>
      <c r="M132" s="11">
        <v>3</v>
      </c>
      <c r="N132" s="11">
        <v>3</v>
      </c>
      <c r="O132" s="11">
        <v>3</v>
      </c>
      <c r="P132" s="10">
        <v>0</v>
      </c>
      <c r="Q132" s="6">
        <v>0</v>
      </c>
      <c r="R132" s="8">
        <v>0</v>
      </c>
      <c r="S132" s="8">
        <v>0</v>
      </c>
    </row>
    <row r="133" spans="1:19" x14ac:dyDescent="0.25">
      <c r="A133" s="103"/>
      <c r="B133" s="50"/>
      <c r="C133" s="44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33">
        <v>-1</v>
      </c>
      <c r="Q133" s="6"/>
      <c r="R133" s="8"/>
      <c r="S133" s="8"/>
    </row>
    <row r="134" spans="1:19" x14ac:dyDescent="0.25">
      <c r="A134" s="103"/>
      <c r="B134" s="40" t="s">
        <v>47</v>
      </c>
      <c r="C134" s="44" t="s">
        <v>48</v>
      </c>
      <c r="D134" s="11">
        <v>2</v>
      </c>
      <c r="E134" s="11">
        <v>2</v>
      </c>
      <c r="F134" s="11">
        <v>2</v>
      </c>
      <c r="G134" s="11">
        <v>2</v>
      </c>
      <c r="H134" s="11">
        <v>2</v>
      </c>
      <c r="I134" s="11">
        <v>2</v>
      </c>
      <c r="J134" s="11">
        <v>2</v>
      </c>
      <c r="K134" s="11">
        <v>2</v>
      </c>
      <c r="L134" s="11">
        <v>2</v>
      </c>
      <c r="M134" s="11">
        <v>2</v>
      </c>
      <c r="N134" s="11">
        <v>2</v>
      </c>
      <c r="O134" s="11">
        <v>2</v>
      </c>
      <c r="P134" s="10">
        <v>0</v>
      </c>
      <c r="Q134" s="8">
        <v>0</v>
      </c>
      <c r="R134" s="8">
        <v>0</v>
      </c>
      <c r="S134" s="8">
        <v>0</v>
      </c>
    </row>
    <row r="135" spans="1:19" x14ac:dyDescent="0.25">
      <c r="A135" s="103"/>
      <c r="B135" s="50"/>
      <c r="C135" s="44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3">
        <v>-1</v>
      </c>
      <c r="Q135" s="6"/>
      <c r="R135" s="8"/>
      <c r="S135" s="8"/>
    </row>
    <row r="136" spans="1:19" x14ac:dyDescent="0.25">
      <c r="A136" s="102" t="s">
        <v>6</v>
      </c>
      <c r="B136" s="41" t="s">
        <v>40</v>
      </c>
      <c r="C136" s="42" t="s">
        <v>71</v>
      </c>
      <c r="D136" s="11">
        <v>3</v>
      </c>
      <c r="E136" s="11">
        <v>3</v>
      </c>
      <c r="F136" s="11">
        <v>3</v>
      </c>
      <c r="G136" s="11">
        <v>3</v>
      </c>
      <c r="H136" s="11">
        <v>3</v>
      </c>
      <c r="I136" s="11">
        <v>3</v>
      </c>
      <c r="J136" s="11">
        <v>3</v>
      </c>
      <c r="K136" s="11">
        <v>3</v>
      </c>
      <c r="L136" s="11">
        <v>3</v>
      </c>
      <c r="M136" s="11">
        <v>3</v>
      </c>
      <c r="N136" s="11">
        <v>3</v>
      </c>
      <c r="O136" s="11">
        <v>3</v>
      </c>
      <c r="P136" s="11">
        <v>3</v>
      </c>
      <c r="Q136" s="11">
        <v>3</v>
      </c>
      <c r="R136" s="9">
        <v>0</v>
      </c>
      <c r="S136" s="8">
        <v>0</v>
      </c>
    </row>
    <row r="137" spans="1:19" x14ac:dyDescent="0.25">
      <c r="A137" s="103"/>
      <c r="B137" s="41" t="s">
        <v>41</v>
      </c>
      <c r="C137" s="42" t="s">
        <v>51</v>
      </c>
      <c r="D137" s="11">
        <v>2</v>
      </c>
      <c r="E137" s="11">
        <v>2</v>
      </c>
      <c r="F137" s="11">
        <v>2</v>
      </c>
      <c r="G137" s="11">
        <v>2</v>
      </c>
      <c r="H137" s="11">
        <v>2</v>
      </c>
      <c r="I137" s="11">
        <v>2</v>
      </c>
      <c r="J137" s="11">
        <v>2</v>
      </c>
      <c r="K137" s="11">
        <v>2</v>
      </c>
      <c r="L137" s="11">
        <v>2</v>
      </c>
      <c r="M137" s="11">
        <v>2</v>
      </c>
      <c r="N137" s="11">
        <v>2</v>
      </c>
      <c r="O137" s="11">
        <v>2</v>
      </c>
      <c r="P137" s="11">
        <v>2</v>
      </c>
      <c r="Q137" s="68">
        <v>0</v>
      </c>
      <c r="R137" s="8">
        <v>0</v>
      </c>
      <c r="S137" s="8">
        <v>0</v>
      </c>
    </row>
    <row r="138" spans="1:19" x14ac:dyDescent="0.25">
      <c r="A138" s="103"/>
      <c r="B138" s="41" t="s">
        <v>42</v>
      </c>
      <c r="C138" s="42" t="s">
        <v>51</v>
      </c>
      <c r="D138" s="11">
        <v>2</v>
      </c>
      <c r="E138" s="11">
        <v>2</v>
      </c>
      <c r="F138" s="11">
        <v>2</v>
      </c>
      <c r="G138" s="11">
        <v>2</v>
      </c>
      <c r="H138" s="11">
        <v>2</v>
      </c>
      <c r="I138" s="11">
        <v>2</v>
      </c>
      <c r="J138" s="11">
        <v>2</v>
      </c>
      <c r="K138" s="11">
        <v>2</v>
      </c>
      <c r="L138" s="11">
        <v>2</v>
      </c>
      <c r="M138" s="11">
        <v>2</v>
      </c>
      <c r="N138" s="11">
        <v>2</v>
      </c>
      <c r="O138" s="11">
        <v>2</v>
      </c>
      <c r="P138" s="11">
        <v>2</v>
      </c>
      <c r="Q138" s="68">
        <v>0</v>
      </c>
      <c r="R138" s="8">
        <v>0</v>
      </c>
      <c r="S138" s="8">
        <v>0</v>
      </c>
    </row>
    <row r="139" spans="1:19" x14ac:dyDescent="0.25">
      <c r="A139" s="103"/>
      <c r="B139" s="41" t="s">
        <v>43</v>
      </c>
      <c r="C139" s="42" t="s">
        <v>51</v>
      </c>
      <c r="D139" s="11">
        <v>2</v>
      </c>
      <c r="E139" s="11">
        <v>3</v>
      </c>
      <c r="F139" s="11">
        <v>3</v>
      </c>
      <c r="G139" s="11">
        <v>3</v>
      </c>
      <c r="H139" s="11">
        <v>3</v>
      </c>
      <c r="I139" s="11">
        <v>3</v>
      </c>
      <c r="J139" s="11">
        <v>3</v>
      </c>
      <c r="K139" s="11">
        <v>3</v>
      </c>
      <c r="L139" s="11">
        <v>3</v>
      </c>
      <c r="M139" s="11">
        <v>3</v>
      </c>
      <c r="N139" s="11">
        <v>3</v>
      </c>
      <c r="O139" s="11">
        <v>3</v>
      </c>
      <c r="P139" s="11">
        <v>3</v>
      </c>
      <c r="Q139" s="11">
        <v>3</v>
      </c>
      <c r="R139" s="9">
        <v>0</v>
      </c>
      <c r="S139" s="8">
        <v>0</v>
      </c>
    </row>
    <row r="140" spans="1:19" x14ac:dyDescent="0.25">
      <c r="A140" s="103"/>
      <c r="B140" s="50"/>
      <c r="C140" s="4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33">
        <v>-1</v>
      </c>
      <c r="R140" s="8"/>
      <c r="S140" s="8"/>
    </row>
    <row r="141" spans="1:19" x14ac:dyDescent="0.25">
      <c r="A141" s="103"/>
      <c r="B141" s="45" t="s">
        <v>44</v>
      </c>
      <c r="C141" s="42" t="s">
        <v>51</v>
      </c>
      <c r="D141" s="11">
        <v>2</v>
      </c>
      <c r="E141" s="11">
        <v>2</v>
      </c>
      <c r="F141" s="11">
        <v>2</v>
      </c>
      <c r="G141" s="11">
        <v>2</v>
      </c>
      <c r="H141" s="11">
        <v>2</v>
      </c>
      <c r="I141" s="11">
        <v>2</v>
      </c>
      <c r="J141" s="11">
        <v>2</v>
      </c>
      <c r="K141" s="11">
        <v>2</v>
      </c>
      <c r="L141" s="11">
        <v>2</v>
      </c>
      <c r="M141" s="11">
        <v>2</v>
      </c>
      <c r="N141" s="11">
        <v>2</v>
      </c>
      <c r="O141" s="11">
        <v>2</v>
      </c>
      <c r="P141" s="11">
        <v>2</v>
      </c>
      <c r="Q141" s="11">
        <v>2</v>
      </c>
      <c r="R141" s="9">
        <v>0</v>
      </c>
      <c r="S141" s="8">
        <v>0</v>
      </c>
    </row>
    <row r="142" spans="1:19" x14ac:dyDescent="0.25">
      <c r="A142" s="103"/>
      <c r="B142" s="66" t="s">
        <v>45</v>
      </c>
      <c r="C142" s="42" t="s">
        <v>51</v>
      </c>
      <c r="D142" s="11">
        <v>3</v>
      </c>
      <c r="E142" s="11">
        <v>3</v>
      </c>
      <c r="F142" s="11">
        <v>3</v>
      </c>
      <c r="G142" s="11">
        <v>3</v>
      </c>
      <c r="H142" s="11">
        <v>3</v>
      </c>
      <c r="I142" s="11">
        <v>3</v>
      </c>
      <c r="J142" s="11">
        <v>3</v>
      </c>
      <c r="K142" s="11">
        <v>3</v>
      </c>
      <c r="L142" s="11">
        <v>3</v>
      </c>
      <c r="M142" s="11">
        <v>3</v>
      </c>
      <c r="N142" s="11">
        <v>3</v>
      </c>
      <c r="O142" s="11">
        <v>3</v>
      </c>
      <c r="P142" s="11">
        <v>3</v>
      </c>
      <c r="Q142" s="11">
        <v>3</v>
      </c>
      <c r="R142" s="9">
        <v>0</v>
      </c>
      <c r="S142" s="8">
        <v>0</v>
      </c>
    </row>
    <row r="143" spans="1:19" x14ac:dyDescent="0.25">
      <c r="A143" s="103"/>
      <c r="B143" s="40" t="s">
        <v>46</v>
      </c>
      <c r="C143" s="42" t="s">
        <v>71</v>
      </c>
      <c r="D143" s="11">
        <v>3</v>
      </c>
      <c r="E143" s="11">
        <v>3</v>
      </c>
      <c r="F143" s="11">
        <v>3</v>
      </c>
      <c r="G143" s="11">
        <v>3</v>
      </c>
      <c r="H143" s="11">
        <v>3</v>
      </c>
      <c r="I143" s="11">
        <v>3</v>
      </c>
      <c r="J143" s="11">
        <v>3</v>
      </c>
      <c r="K143" s="11">
        <v>3</v>
      </c>
      <c r="L143" s="11">
        <v>3</v>
      </c>
      <c r="M143" s="11">
        <v>3</v>
      </c>
      <c r="N143" s="11">
        <v>3</v>
      </c>
      <c r="O143" s="11">
        <v>3</v>
      </c>
      <c r="P143" s="11">
        <v>3</v>
      </c>
      <c r="Q143" s="11">
        <v>3</v>
      </c>
      <c r="R143" s="8">
        <v>3</v>
      </c>
      <c r="S143" s="9">
        <v>0</v>
      </c>
    </row>
    <row r="144" spans="1:19" x14ac:dyDescent="0.25">
      <c r="A144" s="103"/>
      <c r="B144" s="40" t="s">
        <v>47</v>
      </c>
      <c r="C144" s="42" t="s">
        <v>71</v>
      </c>
      <c r="D144" s="11">
        <v>3</v>
      </c>
      <c r="E144" s="11">
        <v>2</v>
      </c>
      <c r="F144" s="11">
        <v>2</v>
      </c>
      <c r="G144" s="11">
        <v>2</v>
      </c>
      <c r="H144" s="11">
        <v>2</v>
      </c>
      <c r="I144" s="11">
        <v>2</v>
      </c>
      <c r="J144" s="11">
        <v>2</v>
      </c>
      <c r="K144" s="11">
        <v>2</v>
      </c>
      <c r="L144" s="11">
        <v>2</v>
      </c>
      <c r="M144" s="11">
        <v>2</v>
      </c>
      <c r="N144" s="11">
        <v>2</v>
      </c>
      <c r="O144" s="11">
        <v>2</v>
      </c>
      <c r="P144" s="11">
        <v>2</v>
      </c>
      <c r="Q144" s="11">
        <v>2</v>
      </c>
      <c r="R144" s="8">
        <v>2</v>
      </c>
      <c r="S144" s="9">
        <v>0</v>
      </c>
    </row>
    <row r="145" spans="1:19" x14ac:dyDescent="0.25">
      <c r="A145" s="103"/>
      <c r="B145" s="50"/>
      <c r="C145" s="4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R145" s="34">
        <v>1</v>
      </c>
      <c r="S145" s="8"/>
    </row>
    <row r="146" spans="1:19" x14ac:dyDescent="0.25">
      <c r="A146" s="100" t="s">
        <v>7</v>
      </c>
      <c r="B146" s="41" t="s">
        <v>40</v>
      </c>
      <c r="C146" s="49" t="s">
        <v>49</v>
      </c>
      <c r="D146" s="11">
        <v>1</v>
      </c>
      <c r="E146" s="11">
        <v>2</v>
      </c>
      <c r="F146" s="11">
        <v>2</v>
      </c>
      <c r="G146" s="11">
        <v>2</v>
      </c>
      <c r="H146" s="11">
        <v>2</v>
      </c>
      <c r="I146" s="11">
        <v>2</v>
      </c>
      <c r="J146" s="11">
        <v>2</v>
      </c>
      <c r="K146" s="11">
        <v>2</v>
      </c>
      <c r="L146" s="11">
        <v>2</v>
      </c>
      <c r="M146" s="11">
        <v>2</v>
      </c>
      <c r="N146" s="11">
        <v>2</v>
      </c>
      <c r="O146" s="11">
        <v>2</v>
      </c>
      <c r="P146" s="11">
        <v>2</v>
      </c>
      <c r="Q146" s="11">
        <v>2</v>
      </c>
      <c r="R146" s="8">
        <v>2</v>
      </c>
      <c r="S146" s="9">
        <v>0</v>
      </c>
    </row>
    <row r="147" spans="1:19" x14ac:dyDescent="0.25">
      <c r="A147" s="101"/>
      <c r="B147" s="2"/>
      <c r="C147" s="49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R147" s="67">
        <v>-1</v>
      </c>
      <c r="S147" s="8"/>
    </row>
    <row r="148" spans="1:19" x14ac:dyDescent="0.25">
      <c r="A148" s="101"/>
      <c r="B148" s="41" t="s">
        <v>41</v>
      </c>
      <c r="C148" s="49" t="s">
        <v>49</v>
      </c>
      <c r="D148" s="11">
        <v>1</v>
      </c>
      <c r="E148" s="11">
        <v>1</v>
      </c>
      <c r="F148" s="11">
        <v>1</v>
      </c>
      <c r="G148" s="11">
        <v>1</v>
      </c>
      <c r="H148" s="11">
        <v>1</v>
      </c>
      <c r="I148" s="11">
        <v>1</v>
      </c>
      <c r="J148" s="11">
        <v>1</v>
      </c>
      <c r="K148" s="11">
        <v>1</v>
      </c>
      <c r="L148" s="11">
        <v>1</v>
      </c>
      <c r="M148" s="11">
        <v>1</v>
      </c>
      <c r="N148" s="11">
        <v>1</v>
      </c>
      <c r="O148" s="11">
        <v>1</v>
      </c>
      <c r="P148" s="11">
        <v>1</v>
      </c>
      <c r="Q148" s="11">
        <v>1</v>
      </c>
      <c r="R148" s="9">
        <v>0</v>
      </c>
      <c r="S148" s="8">
        <v>0</v>
      </c>
    </row>
    <row r="149" spans="1:19" x14ac:dyDescent="0.25">
      <c r="A149" s="101"/>
      <c r="B149" s="41" t="s">
        <v>42</v>
      </c>
      <c r="C149" s="49" t="s">
        <v>48</v>
      </c>
      <c r="D149" s="11">
        <v>1</v>
      </c>
      <c r="E149" s="11">
        <v>1</v>
      </c>
      <c r="F149" s="11">
        <v>1</v>
      </c>
      <c r="G149" s="11">
        <v>1</v>
      </c>
      <c r="H149" s="11">
        <v>1</v>
      </c>
      <c r="I149" s="11">
        <v>1</v>
      </c>
      <c r="J149" s="11">
        <v>1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9">
        <v>0</v>
      </c>
      <c r="S149" s="8">
        <v>0</v>
      </c>
    </row>
    <row r="150" spans="1:19" x14ac:dyDescent="0.25">
      <c r="A150" s="101"/>
      <c r="B150" s="41" t="s">
        <v>43</v>
      </c>
      <c r="C150" s="49" t="s">
        <v>48</v>
      </c>
      <c r="D150" s="11">
        <v>1</v>
      </c>
      <c r="E150" s="11">
        <v>1</v>
      </c>
      <c r="F150" s="11">
        <v>1</v>
      </c>
      <c r="G150" s="11">
        <v>1</v>
      </c>
      <c r="H150" s="11">
        <v>1</v>
      </c>
      <c r="I150" s="11">
        <v>1</v>
      </c>
      <c r="J150" s="11">
        <v>1</v>
      </c>
      <c r="K150" s="11">
        <v>1</v>
      </c>
      <c r="L150" s="11">
        <v>1</v>
      </c>
      <c r="M150" s="11">
        <v>1</v>
      </c>
      <c r="N150" s="11">
        <v>1</v>
      </c>
      <c r="O150" s="11">
        <v>1</v>
      </c>
      <c r="P150" s="11">
        <v>1</v>
      </c>
      <c r="Q150" s="11">
        <v>1</v>
      </c>
      <c r="R150" s="9">
        <v>0</v>
      </c>
      <c r="S150" s="8">
        <v>0</v>
      </c>
    </row>
    <row r="151" spans="1:19" x14ac:dyDescent="0.25">
      <c r="A151" s="101"/>
      <c r="B151" s="45" t="s">
        <v>44</v>
      </c>
      <c r="C151" s="49" t="s">
        <v>48</v>
      </c>
      <c r="D151" s="11">
        <v>1</v>
      </c>
      <c r="E151" s="11">
        <v>1</v>
      </c>
      <c r="F151" s="11">
        <v>1</v>
      </c>
      <c r="G151" s="11">
        <v>1</v>
      </c>
      <c r="H151" s="11">
        <v>1</v>
      </c>
      <c r="I151" s="11">
        <v>1</v>
      </c>
      <c r="J151" s="11">
        <v>1</v>
      </c>
      <c r="K151" s="11">
        <v>1</v>
      </c>
      <c r="L151" s="11">
        <v>1</v>
      </c>
      <c r="M151" s="11">
        <v>1</v>
      </c>
      <c r="N151" s="11">
        <v>1</v>
      </c>
      <c r="O151" s="11">
        <v>1</v>
      </c>
      <c r="P151" s="11">
        <v>1</v>
      </c>
      <c r="Q151" s="11">
        <v>1</v>
      </c>
      <c r="R151" s="9">
        <v>0</v>
      </c>
      <c r="S151" s="8">
        <v>0</v>
      </c>
    </row>
    <row r="152" spans="1:19" x14ac:dyDescent="0.25">
      <c r="A152" s="101"/>
      <c r="B152" s="66" t="s">
        <v>45</v>
      </c>
      <c r="C152" s="49" t="s">
        <v>50</v>
      </c>
      <c r="D152" s="11">
        <v>1</v>
      </c>
      <c r="E152" s="11">
        <v>1</v>
      </c>
      <c r="F152" s="11">
        <v>1</v>
      </c>
      <c r="G152" s="11">
        <v>1</v>
      </c>
      <c r="H152" s="11">
        <v>1</v>
      </c>
      <c r="I152" s="11">
        <v>1</v>
      </c>
      <c r="J152" s="11">
        <v>1</v>
      </c>
      <c r="K152" s="11">
        <v>1</v>
      </c>
      <c r="L152" s="11">
        <v>1</v>
      </c>
      <c r="M152" s="11">
        <v>1</v>
      </c>
      <c r="N152" s="11">
        <v>1</v>
      </c>
      <c r="O152" s="11">
        <v>1</v>
      </c>
      <c r="P152" s="11">
        <v>1</v>
      </c>
      <c r="Q152" s="11">
        <v>1</v>
      </c>
      <c r="R152" s="9">
        <v>0</v>
      </c>
      <c r="S152" s="8">
        <v>0</v>
      </c>
    </row>
    <row r="153" spans="1:19" x14ac:dyDescent="0.25">
      <c r="A153" s="101"/>
      <c r="B153" s="40" t="s">
        <v>46</v>
      </c>
      <c r="C153" s="13" t="s">
        <v>50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1</v>
      </c>
      <c r="J153" s="11">
        <v>1</v>
      </c>
      <c r="K153" s="11">
        <v>1</v>
      </c>
      <c r="L153" s="11">
        <v>1</v>
      </c>
      <c r="M153" s="11">
        <v>1</v>
      </c>
      <c r="N153" s="11">
        <v>1</v>
      </c>
      <c r="O153" s="11">
        <v>1</v>
      </c>
      <c r="P153" s="11">
        <v>1</v>
      </c>
      <c r="Q153" s="11">
        <v>1</v>
      </c>
      <c r="R153" s="9">
        <v>0</v>
      </c>
      <c r="S153" s="8">
        <v>0</v>
      </c>
    </row>
    <row r="154" spans="1:19" x14ac:dyDescent="0.25">
      <c r="A154" s="101"/>
      <c r="B154" s="40" t="s">
        <v>47</v>
      </c>
      <c r="C154" s="13" t="s">
        <v>50</v>
      </c>
      <c r="D154" s="11">
        <v>1</v>
      </c>
      <c r="E154" s="11">
        <v>1</v>
      </c>
      <c r="F154" s="11">
        <v>1</v>
      </c>
      <c r="G154" s="11">
        <v>1</v>
      </c>
      <c r="H154" s="11">
        <v>1</v>
      </c>
      <c r="I154" s="11">
        <v>1</v>
      </c>
      <c r="J154" s="11">
        <v>1</v>
      </c>
      <c r="K154" s="11">
        <v>1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8">
        <v>1</v>
      </c>
      <c r="S154" s="72">
        <v>0</v>
      </c>
    </row>
    <row r="155" spans="1:19" x14ac:dyDescent="0.25">
      <c r="A155" s="104" t="s">
        <v>15</v>
      </c>
      <c r="B155" s="105"/>
      <c r="C155" s="106"/>
      <c r="D155" s="6">
        <f>SUM(D74:D154)</f>
        <v>138</v>
      </c>
      <c r="E155" s="6">
        <f t="shared" ref="E155:S155" si="1">SUM(E74:E154)</f>
        <v>157</v>
      </c>
      <c r="F155" s="6">
        <f t="shared" si="1"/>
        <v>155</v>
      </c>
      <c r="G155" s="6">
        <f t="shared" si="1"/>
        <v>144</v>
      </c>
      <c r="H155" s="6">
        <f t="shared" si="1"/>
        <v>118</v>
      </c>
      <c r="I155" s="6">
        <f t="shared" si="1"/>
        <v>107</v>
      </c>
      <c r="J155" s="6">
        <f t="shared" si="1"/>
        <v>102</v>
      </c>
      <c r="K155" s="6">
        <f t="shared" si="1"/>
        <v>87</v>
      </c>
      <c r="L155" s="6">
        <f t="shared" si="1"/>
        <v>73</v>
      </c>
      <c r="M155" s="6">
        <f t="shared" si="1"/>
        <v>62</v>
      </c>
      <c r="N155" s="6">
        <f t="shared" si="1"/>
        <v>49</v>
      </c>
      <c r="O155" s="6">
        <f t="shared" si="1"/>
        <v>37</v>
      </c>
      <c r="P155" s="6">
        <f t="shared" si="1"/>
        <v>29</v>
      </c>
      <c r="Q155" s="6">
        <f t="shared" si="1"/>
        <v>24</v>
      </c>
      <c r="R155" s="6">
        <f t="shared" si="1"/>
        <v>8</v>
      </c>
      <c r="S155" s="6">
        <f t="shared" si="1"/>
        <v>0</v>
      </c>
    </row>
    <row r="156" spans="1:19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9" ht="26.25" customHeight="1" x14ac:dyDescent="0.25">
      <c r="A157"/>
      <c r="B157"/>
      <c r="C157" s="96" t="s">
        <v>57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8"/>
    </row>
    <row r="158" spans="1:19" ht="48.75" x14ac:dyDescent="0.25">
      <c r="A158"/>
      <c r="B158"/>
      <c r="C158" s="36" t="s">
        <v>29</v>
      </c>
      <c r="D158" s="5">
        <v>44276</v>
      </c>
      <c r="E158" s="5">
        <v>44277</v>
      </c>
      <c r="F158" s="5">
        <v>44278</v>
      </c>
      <c r="G158" s="5">
        <v>44279</v>
      </c>
      <c r="H158" s="5">
        <v>44280</v>
      </c>
      <c r="I158" s="5">
        <v>44281</v>
      </c>
      <c r="J158" s="5">
        <v>44282</v>
      </c>
      <c r="K158" s="5">
        <v>44283</v>
      </c>
      <c r="L158" s="5">
        <v>44284</v>
      </c>
      <c r="M158" s="5">
        <v>44285</v>
      </c>
      <c r="N158" s="5">
        <v>44286</v>
      </c>
      <c r="O158" s="5">
        <v>44287</v>
      </c>
      <c r="P158" s="5">
        <v>44288</v>
      </c>
      <c r="Q158" s="5">
        <v>44289</v>
      </c>
    </row>
    <row r="159" spans="1:19" x14ac:dyDescent="0.25">
      <c r="A159"/>
      <c r="B159"/>
      <c r="C159" s="35" t="s">
        <v>16</v>
      </c>
      <c r="D159" s="6">
        <v>157</v>
      </c>
      <c r="E159" s="6">
        <v>143</v>
      </c>
      <c r="F159" s="6">
        <v>120</v>
      </c>
      <c r="G159" s="6">
        <v>108</v>
      </c>
      <c r="H159" s="6">
        <v>102</v>
      </c>
      <c r="I159" s="6">
        <v>90</v>
      </c>
      <c r="J159" s="6">
        <v>72</v>
      </c>
      <c r="K159" s="6">
        <v>63</v>
      </c>
      <c r="L159" s="6">
        <v>48</v>
      </c>
      <c r="M159" s="6">
        <v>38</v>
      </c>
      <c r="N159" s="6">
        <v>29</v>
      </c>
      <c r="O159" s="6">
        <v>25</v>
      </c>
      <c r="P159" s="6">
        <v>8</v>
      </c>
      <c r="Q159" s="6">
        <v>0</v>
      </c>
    </row>
    <row r="160" spans="1:19" x14ac:dyDescent="0.25">
      <c r="A160"/>
      <c r="B160"/>
      <c r="C160" s="35" t="s">
        <v>15</v>
      </c>
      <c r="D160" s="6">
        <v>155</v>
      </c>
      <c r="E160" s="6">
        <v>144</v>
      </c>
      <c r="F160" s="6">
        <v>118</v>
      </c>
      <c r="G160" s="6">
        <v>107</v>
      </c>
      <c r="H160" s="6">
        <v>102</v>
      </c>
      <c r="I160" s="6">
        <v>87</v>
      </c>
      <c r="J160" s="6">
        <v>73</v>
      </c>
      <c r="K160" s="6">
        <v>62</v>
      </c>
      <c r="L160" s="6">
        <v>49</v>
      </c>
      <c r="M160" s="6">
        <v>37</v>
      </c>
      <c r="N160" s="6">
        <v>29</v>
      </c>
      <c r="O160" s="6">
        <v>24</v>
      </c>
      <c r="P160" s="6">
        <v>8</v>
      </c>
      <c r="Q160" s="6">
        <v>0</v>
      </c>
    </row>
    <row r="161" spans="1:2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20" ht="26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20" ht="26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2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2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2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2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2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2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2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2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2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 ht="17.2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3" spans="1:17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</row>
    <row r="254" spans="1:17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</row>
    <row r="255" spans="1:17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</row>
    <row r="257" ht="23.25" customHeight="1" x14ac:dyDescent="0.25"/>
    <row r="258" ht="15" customHeight="1" x14ac:dyDescent="0.25"/>
    <row r="259" ht="39.75" customHeight="1" x14ac:dyDescent="0.25"/>
  </sheetData>
  <mergeCells count="36">
    <mergeCell ref="A106:A121"/>
    <mergeCell ref="A92:A105"/>
    <mergeCell ref="A77:A91"/>
    <mergeCell ref="A74:B74"/>
    <mergeCell ref="A75:B75"/>
    <mergeCell ref="A76:B76"/>
    <mergeCell ref="A37:A45"/>
    <mergeCell ref="A16:B16"/>
    <mergeCell ref="A17:B17"/>
    <mergeCell ref="A18:B18"/>
    <mergeCell ref="J7:K7"/>
    <mergeCell ref="J11:K11"/>
    <mergeCell ref="E9:G9"/>
    <mergeCell ref="E10:G10"/>
    <mergeCell ref="E12:G12"/>
    <mergeCell ref="J10:K10"/>
    <mergeCell ref="B13:C13"/>
    <mergeCell ref="E11:G11"/>
    <mergeCell ref="A19:A27"/>
    <mergeCell ref="A28:A36"/>
    <mergeCell ref="C157:Q157"/>
    <mergeCell ref="B1:F1"/>
    <mergeCell ref="A146:A154"/>
    <mergeCell ref="A46:A53"/>
    <mergeCell ref="A54:A61"/>
    <mergeCell ref="A70:C70"/>
    <mergeCell ref="E13:G13"/>
    <mergeCell ref="E7:G7"/>
    <mergeCell ref="E8:G8"/>
    <mergeCell ref="A122:A135"/>
    <mergeCell ref="A136:A145"/>
    <mergeCell ref="A155:C155"/>
    <mergeCell ref="B6:G6"/>
    <mergeCell ref="A62:A69"/>
    <mergeCell ref="J8:K8"/>
    <mergeCell ref="J9:K9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16"/>
  <sheetViews>
    <sheetView tabSelected="1" topLeftCell="A120" zoomScale="77" zoomScaleNormal="77" workbookViewId="0">
      <selection activeCell="P10" sqref="P10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10" width="9.140625" style="1"/>
    <col min="11" max="11" width="10" style="1" customWidth="1"/>
    <col min="12" max="20" width="9.140625" style="1"/>
    <col min="22" max="22" width="9.140625" style="1"/>
    <col min="23" max="23" width="10.42578125" style="1" bestFit="1" customWidth="1"/>
  </cols>
  <sheetData>
    <row r="1" spans="1:20" ht="33" customHeight="1" x14ac:dyDescent="0.25">
      <c r="A1" s="37" t="s">
        <v>9</v>
      </c>
      <c r="B1" s="99" t="s">
        <v>59</v>
      </c>
      <c r="C1" s="99"/>
      <c r="D1" s="99"/>
      <c r="E1" s="99"/>
      <c r="F1" s="99"/>
      <c r="G1" s="55"/>
      <c r="H1" s="55"/>
      <c r="I1" s="55"/>
      <c r="J1" s="55"/>
      <c r="K1" s="55"/>
      <c r="L1" s="15"/>
    </row>
    <row r="2" spans="1:20" x14ac:dyDescent="0.25">
      <c r="A2" s="38" t="s">
        <v>10</v>
      </c>
      <c r="B2" s="16" t="s">
        <v>8</v>
      </c>
      <c r="C2" s="59"/>
      <c r="D2" s="37"/>
      <c r="E2" s="55"/>
      <c r="G2" s="55"/>
      <c r="H2" s="55"/>
      <c r="I2" s="55"/>
    </row>
    <row r="3" spans="1:20" x14ac:dyDescent="0.25">
      <c r="A3" s="37" t="s">
        <v>11</v>
      </c>
      <c r="B3" s="17">
        <v>44290</v>
      </c>
      <c r="C3" s="59"/>
      <c r="D3" s="18"/>
      <c r="E3" s="19"/>
      <c r="G3" s="15"/>
      <c r="H3" s="15"/>
      <c r="I3" s="15"/>
    </row>
    <row r="4" spans="1:20" x14ac:dyDescent="0.25">
      <c r="A4" s="37" t="s">
        <v>12</v>
      </c>
      <c r="B4" s="17">
        <v>44303</v>
      </c>
      <c r="C4" s="59"/>
      <c r="D4" s="18"/>
      <c r="E4" s="19"/>
      <c r="G4" s="15"/>
      <c r="H4" s="15"/>
      <c r="I4" s="15"/>
    </row>
    <row r="5" spans="1:20" x14ac:dyDescent="0.25">
      <c r="A5" s="20"/>
      <c r="B5" s="83"/>
      <c r="C5" s="17"/>
      <c r="D5" s="18"/>
      <c r="E5" s="19"/>
      <c r="F5" s="15"/>
      <c r="G5" s="15"/>
      <c r="H5" s="15"/>
      <c r="I5" s="15"/>
    </row>
    <row r="6" spans="1:20" x14ac:dyDescent="0.25">
      <c r="A6" s="22"/>
      <c r="B6" s="116" t="s">
        <v>13</v>
      </c>
      <c r="C6" s="116"/>
      <c r="D6" s="116"/>
      <c r="E6" s="116"/>
      <c r="F6" s="116"/>
      <c r="G6" s="116"/>
      <c r="I6" s="24"/>
    </row>
    <row r="7" spans="1:20" ht="16.5" customHeight="1" x14ac:dyDescent="0.25">
      <c r="A7" s="22"/>
      <c r="B7" s="60" t="s">
        <v>30</v>
      </c>
      <c r="C7" s="61" t="s">
        <v>31</v>
      </c>
      <c r="D7" s="60" t="s">
        <v>15</v>
      </c>
      <c r="E7" s="110" t="s">
        <v>16</v>
      </c>
      <c r="F7" s="111"/>
      <c r="G7" s="112"/>
      <c r="I7" s="23"/>
      <c r="J7" s="117" t="s">
        <v>14</v>
      </c>
      <c r="K7" s="117"/>
    </row>
    <row r="8" spans="1:20" ht="16.5" customHeight="1" x14ac:dyDescent="0.25">
      <c r="A8" s="22"/>
      <c r="B8" s="52">
        <v>1</v>
      </c>
      <c r="C8" s="53" t="s">
        <v>35</v>
      </c>
      <c r="D8" s="86">
        <f>SUMIF(C58:C115,"Lộc",E58:E115)+7</f>
        <v>30</v>
      </c>
      <c r="E8" s="113">
        <f>SUMIF(C16:C53,"Lộc",E16:E53)+6</f>
        <v>29</v>
      </c>
      <c r="F8" s="114"/>
      <c r="G8" s="115"/>
      <c r="I8" s="25"/>
      <c r="J8" s="117" t="s">
        <v>17</v>
      </c>
      <c r="K8" s="117"/>
    </row>
    <row r="9" spans="1:20" x14ac:dyDescent="0.25">
      <c r="A9" s="22"/>
      <c r="B9" s="52">
        <v>2</v>
      </c>
      <c r="C9" s="53" t="s">
        <v>64</v>
      </c>
      <c r="D9" s="89">
        <f>SUMIF(C58:C115,"Quốc",E58:E115)+7</f>
        <v>30</v>
      </c>
      <c r="E9" s="113">
        <f>SUMIF(C16:C53,"Quốc",E16:E53)+6</f>
        <v>29</v>
      </c>
      <c r="F9" s="114"/>
      <c r="G9" s="115"/>
      <c r="I9" s="26"/>
      <c r="J9" s="117" t="s">
        <v>18</v>
      </c>
      <c r="K9" s="117"/>
    </row>
    <row r="10" spans="1:20" ht="16.5" customHeight="1" x14ac:dyDescent="0.25">
      <c r="A10" s="22"/>
      <c r="B10" s="52">
        <v>3</v>
      </c>
      <c r="C10" s="53" t="s">
        <v>37</v>
      </c>
      <c r="D10" s="89">
        <f>SUMIF(C58:C115,"Hậu",E58:E115)+7</f>
        <v>29</v>
      </c>
      <c r="E10" s="113">
        <f>SUMIF(C16:C53,"Hậu",E16:E53)+6</f>
        <v>28</v>
      </c>
      <c r="F10" s="114"/>
      <c r="G10" s="115"/>
      <c r="I10" s="27"/>
      <c r="J10" s="117" t="s">
        <v>2</v>
      </c>
      <c r="K10" s="117"/>
    </row>
    <row r="11" spans="1:20" x14ac:dyDescent="0.25">
      <c r="A11" s="22"/>
      <c r="B11" s="52">
        <v>4</v>
      </c>
      <c r="C11" s="53" t="s">
        <v>38</v>
      </c>
      <c r="D11" s="89">
        <f>SUMIF(C58:C115,"Ngọc",E58:E115)+7</f>
        <v>32</v>
      </c>
      <c r="E11" s="113">
        <f>SUMIF(C16:C53,"Ngọc",E16:E53)+6</f>
        <v>31</v>
      </c>
      <c r="F11" s="114"/>
      <c r="G11" s="115"/>
      <c r="I11" s="28"/>
      <c r="J11" s="117" t="s">
        <v>19</v>
      </c>
      <c r="K11" s="117"/>
    </row>
    <row r="12" spans="1:20" ht="16.5" customHeight="1" x14ac:dyDescent="0.25">
      <c r="A12" s="22"/>
      <c r="B12" s="52">
        <v>5</v>
      </c>
      <c r="C12" s="53" t="s">
        <v>39</v>
      </c>
      <c r="D12" s="89">
        <f>SUMIF(C58:C115,"Quyên",E58:E115)+7</f>
        <v>30</v>
      </c>
      <c r="E12" s="113">
        <f>SUMIF(C16:C53,"Quyên",E16:E53)+6</f>
        <v>29</v>
      </c>
      <c r="F12" s="114"/>
      <c r="G12" s="115"/>
    </row>
    <row r="13" spans="1:20" x14ac:dyDescent="0.25">
      <c r="A13" s="22"/>
      <c r="B13" s="118" t="s">
        <v>32</v>
      </c>
      <c r="C13" s="119"/>
      <c r="D13" s="54">
        <f>SUM(D8:D12)</f>
        <v>151</v>
      </c>
      <c r="E13" s="107">
        <f>SUM(E8:G12)</f>
        <v>146</v>
      </c>
      <c r="F13" s="108"/>
      <c r="G13" s="109"/>
    </row>
    <row r="15" spans="1:20" ht="50.25" customHeight="1" x14ac:dyDescent="0.25">
      <c r="A15" s="4" t="s">
        <v>20</v>
      </c>
      <c r="B15" s="29" t="s">
        <v>21</v>
      </c>
      <c r="C15" s="29" t="s">
        <v>22</v>
      </c>
      <c r="D15" s="30"/>
      <c r="E15" s="29" t="s">
        <v>16</v>
      </c>
      <c r="F15" s="75">
        <v>44290</v>
      </c>
      <c r="G15" s="75">
        <v>44291</v>
      </c>
      <c r="H15" s="75">
        <v>44292</v>
      </c>
      <c r="I15" s="75">
        <v>44293</v>
      </c>
      <c r="J15" s="75">
        <v>44294</v>
      </c>
      <c r="K15" s="75">
        <v>44295</v>
      </c>
      <c r="L15" s="75">
        <v>44296</v>
      </c>
      <c r="M15" s="75">
        <v>44297</v>
      </c>
      <c r="N15" s="75">
        <v>44298</v>
      </c>
      <c r="O15" s="75">
        <v>44299</v>
      </c>
      <c r="P15" s="75">
        <v>44300</v>
      </c>
      <c r="Q15" s="75">
        <v>44301</v>
      </c>
      <c r="R15" s="75">
        <v>44302</v>
      </c>
      <c r="S15" s="75">
        <v>44303</v>
      </c>
      <c r="T15"/>
    </row>
    <row r="16" spans="1:20" x14ac:dyDescent="0.25">
      <c r="A16" s="122" t="s">
        <v>65</v>
      </c>
      <c r="B16" s="123"/>
      <c r="C16" s="12" t="s">
        <v>23</v>
      </c>
      <c r="D16" s="7"/>
      <c r="E16" s="7">
        <v>8</v>
      </c>
      <c r="F16" s="7">
        <v>8</v>
      </c>
      <c r="G16" s="9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/>
    </row>
    <row r="17" spans="1:20" x14ac:dyDescent="0.25">
      <c r="A17" s="122" t="s">
        <v>66</v>
      </c>
      <c r="B17" s="123"/>
      <c r="C17" s="12" t="s">
        <v>50</v>
      </c>
      <c r="D17" s="7"/>
      <c r="E17" s="7">
        <v>6</v>
      </c>
      <c r="F17" s="7">
        <v>6</v>
      </c>
      <c r="G17" s="8">
        <v>6</v>
      </c>
      <c r="H17" s="9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/>
    </row>
    <row r="18" spans="1:20" x14ac:dyDescent="0.25">
      <c r="A18" s="122" t="s">
        <v>67</v>
      </c>
      <c r="B18" s="123"/>
      <c r="C18" s="12" t="s">
        <v>49</v>
      </c>
      <c r="D18" s="7"/>
      <c r="E18" s="7">
        <v>6</v>
      </c>
      <c r="F18" s="7">
        <v>6</v>
      </c>
      <c r="G18" s="8">
        <v>6</v>
      </c>
      <c r="H18" s="9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/>
    </row>
    <row r="19" spans="1:20" ht="17.25" customHeight="1" thickBot="1" x14ac:dyDescent="0.3">
      <c r="A19" s="124" t="s">
        <v>24</v>
      </c>
      <c r="B19" s="76" t="s">
        <v>52</v>
      </c>
      <c r="C19" s="12" t="s">
        <v>71</v>
      </c>
      <c r="D19" s="7"/>
      <c r="E19" s="7">
        <v>4</v>
      </c>
      <c r="F19" s="7">
        <v>4</v>
      </c>
      <c r="G19" s="7">
        <v>4</v>
      </c>
      <c r="H19" s="7">
        <v>4</v>
      </c>
      <c r="I19" s="9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/>
    </row>
    <row r="20" spans="1:20" ht="17.25" thickBot="1" x14ac:dyDescent="0.3">
      <c r="A20" s="125"/>
      <c r="B20" s="76" t="s">
        <v>53</v>
      </c>
      <c r="C20" s="13" t="s">
        <v>71</v>
      </c>
      <c r="D20" s="6"/>
      <c r="E20" s="6">
        <v>4</v>
      </c>
      <c r="F20" s="6">
        <v>4</v>
      </c>
      <c r="G20" s="6">
        <v>4</v>
      </c>
      <c r="H20" s="6">
        <v>4</v>
      </c>
      <c r="I20" s="9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/>
    </row>
    <row r="21" spans="1:20" ht="17.25" thickBot="1" x14ac:dyDescent="0.3">
      <c r="A21" s="125"/>
      <c r="B21" s="76" t="s">
        <v>54</v>
      </c>
      <c r="C21" s="13" t="s">
        <v>49</v>
      </c>
      <c r="D21" s="6"/>
      <c r="E21" s="6">
        <v>4</v>
      </c>
      <c r="F21" s="6">
        <v>4</v>
      </c>
      <c r="G21" s="6">
        <v>4</v>
      </c>
      <c r="H21" s="6">
        <v>4</v>
      </c>
      <c r="I21" s="9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/>
    </row>
    <row r="22" spans="1:20" ht="17.25" thickBot="1" x14ac:dyDescent="0.3">
      <c r="A22" s="125"/>
      <c r="B22" s="76" t="s">
        <v>55</v>
      </c>
      <c r="C22" s="13" t="s">
        <v>50</v>
      </c>
      <c r="D22" s="6"/>
      <c r="E22" s="6">
        <v>4</v>
      </c>
      <c r="F22" s="6">
        <v>4</v>
      </c>
      <c r="G22" s="6">
        <v>4</v>
      </c>
      <c r="H22" s="6">
        <v>4</v>
      </c>
      <c r="I22" s="9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/>
    </row>
    <row r="23" spans="1:20" ht="17.25" thickBot="1" x14ac:dyDescent="0.3">
      <c r="A23" s="125"/>
      <c r="B23" s="76" t="s">
        <v>56</v>
      </c>
      <c r="C23" s="13" t="s">
        <v>49</v>
      </c>
      <c r="D23" s="6"/>
      <c r="E23" s="6">
        <v>5</v>
      </c>
      <c r="F23" s="6">
        <v>5</v>
      </c>
      <c r="G23" s="6">
        <v>5</v>
      </c>
      <c r="H23" s="6">
        <v>5</v>
      </c>
      <c r="I23" s="6">
        <v>5</v>
      </c>
      <c r="J23" s="10">
        <v>0</v>
      </c>
      <c r="K23" s="14">
        <v>0</v>
      </c>
      <c r="L23" s="14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8">
        <v>0</v>
      </c>
      <c r="S23" s="8">
        <v>0</v>
      </c>
      <c r="T23"/>
    </row>
    <row r="24" spans="1:20" x14ac:dyDescent="0.25">
      <c r="A24" s="126"/>
      <c r="B24" s="40" t="s">
        <v>68</v>
      </c>
      <c r="C24" s="13" t="s">
        <v>23</v>
      </c>
      <c r="D24" s="6"/>
      <c r="E24" s="6">
        <v>6</v>
      </c>
      <c r="F24" s="6">
        <v>6</v>
      </c>
      <c r="G24" s="6">
        <v>6</v>
      </c>
      <c r="H24" s="6">
        <v>6</v>
      </c>
      <c r="I24" s="6">
        <v>6</v>
      </c>
      <c r="J24" s="6">
        <v>6</v>
      </c>
      <c r="K24" s="10">
        <v>0</v>
      </c>
      <c r="L24" s="14">
        <v>0</v>
      </c>
      <c r="M24" s="6">
        <v>0</v>
      </c>
      <c r="N24" s="14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/>
    </row>
    <row r="25" spans="1:20" ht="17.25" thickBot="1" x14ac:dyDescent="0.3">
      <c r="A25" s="127" t="s">
        <v>3</v>
      </c>
      <c r="B25" s="76" t="s">
        <v>52</v>
      </c>
      <c r="C25" s="44" t="s">
        <v>71</v>
      </c>
      <c r="D25" s="6"/>
      <c r="E25" s="6">
        <v>4</v>
      </c>
      <c r="F25" s="6">
        <v>4</v>
      </c>
      <c r="G25" s="6">
        <v>4</v>
      </c>
      <c r="H25" s="6">
        <v>4</v>
      </c>
      <c r="I25" s="6">
        <v>4</v>
      </c>
      <c r="J25" s="6">
        <v>4</v>
      </c>
      <c r="K25" s="6">
        <v>4</v>
      </c>
      <c r="L25" s="10">
        <v>0</v>
      </c>
      <c r="M25" s="6">
        <v>0</v>
      </c>
      <c r="N25" s="6">
        <v>0</v>
      </c>
      <c r="O25" s="14">
        <v>0</v>
      </c>
      <c r="P25" s="6">
        <v>0</v>
      </c>
      <c r="Q25" s="6">
        <v>0</v>
      </c>
      <c r="R25" s="6">
        <v>0</v>
      </c>
      <c r="S25" s="6">
        <v>0</v>
      </c>
      <c r="T25"/>
    </row>
    <row r="26" spans="1:20" ht="17.25" thickBot="1" x14ac:dyDescent="0.3">
      <c r="A26" s="128"/>
      <c r="B26" s="76" t="s">
        <v>53</v>
      </c>
      <c r="C26" s="44" t="s">
        <v>71</v>
      </c>
      <c r="D26" s="6"/>
      <c r="E26" s="6">
        <v>4</v>
      </c>
      <c r="F26" s="6">
        <v>4</v>
      </c>
      <c r="G26" s="6">
        <v>4</v>
      </c>
      <c r="H26" s="6">
        <v>4</v>
      </c>
      <c r="I26" s="6">
        <v>4</v>
      </c>
      <c r="J26" s="6">
        <v>4</v>
      </c>
      <c r="K26" s="6">
        <v>4</v>
      </c>
      <c r="L26" s="10">
        <v>0</v>
      </c>
      <c r="M26" s="6">
        <v>0</v>
      </c>
      <c r="N26" s="6">
        <v>0</v>
      </c>
      <c r="O26" s="14">
        <v>0</v>
      </c>
      <c r="P26" s="6">
        <v>0</v>
      </c>
      <c r="Q26" s="6">
        <v>0</v>
      </c>
      <c r="R26" s="6">
        <v>0</v>
      </c>
      <c r="S26" s="6">
        <v>0</v>
      </c>
      <c r="T26"/>
    </row>
    <row r="27" spans="1:20" ht="17.25" thickBot="1" x14ac:dyDescent="0.3">
      <c r="A27" s="128"/>
      <c r="B27" s="76" t="s">
        <v>54</v>
      </c>
      <c r="C27" s="44" t="s">
        <v>49</v>
      </c>
      <c r="D27" s="6"/>
      <c r="E27" s="6">
        <v>4</v>
      </c>
      <c r="F27" s="6">
        <v>4</v>
      </c>
      <c r="G27" s="6">
        <v>4</v>
      </c>
      <c r="H27" s="6">
        <v>4</v>
      </c>
      <c r="I27" s="6">
        <v>4</v>
      </c>
      <c r="J27" s="6">
        <v>4</v>
      </c>
      <c r="K27" s="6">
        <v>4</v>
      </c>
      <c r="L27" s="10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/>
    </row>
    <row r="28" spans="1:20" ht="17.25" thickBot="1" x14ac:dyDescent="0.3">
      <c r="A28" s="128"/>
      <c r="B28" s="76" t="s">
        <v>55</v>
      </c>
      <c r="C28" s="44" t="s">
        <v>50</v>
      </c>
      <c r="D28" s="6"/>
      <c r="E28" s="6">
        <v>3</v>
      </c>
      <c r="F28" s="6">
        <v>3</v>
      </c>
      <c r="G28" s="6">
        <v>3</v>
      </c>
      <c r="H28" s="6">
        <v>3</v>
      </c>
      <c r="I28" s="6">
        <v>3</v>
      </c>
      <c r="J28" s="6">
        <v>3</v>
      </c>
      <c r="K28" s="6">
        <v>3</v>
      </c>
      <c r="L28" s="10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/>
    </row>
    <row r="29" spans="1:20" ht="17.25" thickBot="1" x14ac:dyDescent="0.3">
      <c r="A29" s="128"/>
      <c r="B29" s="76" t="s">
        <v>56</v>
      </c>
      <c r="C29" s="44" t="s">
        <v>50</v>
      </c>
      <c r="D29" s="6"/>
      <c r="E29" s="6">
        <v>4</v>
      </c>
      <c r="F29" s="6">
        <v>4</v>
      </c>
      <c r="G29" s="6">
        <v>4</v>
      </c>
      <c r="H29" s="6">
        <v>4</v>
      </c>
      <c r="I29" s="6">
        <v>4</v>
      </c>
      <c r="J29" s="6">
        <v>4</v>
      </c>
      <c r="K29" s="6">
        <v>4</v>
      </c>
      <c r="L29" s="10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/>
    </row>
    <row r="30" spans="1:20" x14ac:dyDescent="0.25">
      <c r="A30" s="129"/>
      <c r="B30" s="40" t="s">
        <v>69</v>
      </c>
      <c r="C30" s="13" t="s">
        <v>23</v>
      </c>
      <c r="D30" s="6"/>
      <c r="E30" s="6">
        <v>5</v>
      </c>
      <c r="F30" s="6">
        <v>5</v>
      </c>
      <c r="G30" s="6">
        <v>5</v>
      </c>
      <c r="H30" s="6">
        <v>5</v>
      </c>
      <c r="I30" s="6">
        <v>5</v>
      </c>
      <c r="J30" s="6">
        <v>5</v>
      </c>
      <c r="K30" s="6">
        <v>5</v>
      </c>
      <c r="L30" s="6">
        <v>5</v>
      </c>
      <c r="M30" s="6">
        <v>5</v>
      </c>
      <c r="N30" s="10">
        <v>0</v>
      </c>
      <c r="O30" s="14">
        <v>0</v>
      </c>
      <c r="P30" s="14">
        <v>0</v>
      </c>
      <c r="Q30" s="6">
        <v>0</v>
      </c>
      <c r="R30" s="6">
        <v>0</v>
      </c>
      <c r="S30" s="6">
        <v>0</v>
      </c>
      <c r="T30"/>
    </row>
    <row r="31" spans="1:20" ht="17.25" thickBot="1" x14ac:dyDescent="0.3">
      <c r="A31" s="127" t="s">
        <v>4</v>
      </c>
      <c r="B31" s="76" t="s">
        <v>52</v>
      </c>
      <c r="C31" s="42" t="s">
        <v>48</v>
      </c>
      <c r="D31" s="46"/>
      <c r="E31" s="6">
        <v>6</v>
      </c>
      <c r="F31" s="6">
        <v>6</v>
      </c>
      <c r="G31" s="6">
        <v>6</v>
      </c>
      <c r="H31" s="6">
        <v>6</v>
      </c>
      <c r="I31" s="6">
        <v>6</v>
      </c>
      <c r="J31" s="6">
        <v>6</v>
      </c>
      <c r="K31" s="6">
        <v>6</v>
      </c>
      <c r="L31" s="10">
        <v>0</v>
      </c>
      <c r="M31" s="11">
        <v>0</v>
      </c>
      <c r="N31" s="11">
        <v>0</v>
      </c>
      <c r="O31" s="11">
        <v>0</v>
      </c>
      <c r="P31" s="11">
        <v>0</v>
      </c>
      <c r="Q31" s="6">
        <v>0</v>
      </c>
      <c r="R31" s="6">
        <v>0</v>
      </c>
      <c r="S31" s="6">
        <v>0</v>
      </c>
      <c r="T31"/>
    </row>
    <row r="32" spans="1:20" ht="17.25" thickBot="1" x14ac:dyDescent="0.3">
      <c r="A32" s="128"/>
      <c r="B32" s="76" t="s">
        <v>53</v>
      </c>
      <c r="C32" s="42" t="s">
        <v>51</v>
      </c>
      <c r="D32" s="48"/>
      <c r="E32" s="11">
        <v>4</v>
      </c>
      <c r="F32" s="11">
        <v>4</v>
      </c>
      <c r="G32" s="11">
        <v>4</v>
      </c>
      <c r="H32" s="11">
        <v>4</v>
      </c>
      <c r="I32" s="11">
        <v>4</v>
      </c>
      <c r="J32" s="11">
        <v>4</v>
      </c>
      <c r="K32" s="11">
        <v>4</v>
      </c>
      <c r="L32" s="11">
        <v>4</v>
      </c>
      <c r="M32" s="68">
        <v>0</v>
      </c>
      <c r="N32" s="11">
        <v>0</v>
      </c>
      <c r="O32" s="11">
        <v>0</v>
      </c>
      <c r="P32" s="11">
        <v>0</v>
      </c>
      <c r="Q32" s="6">
        <v>0</v>
      </c>
      <c r="R32" s="6">
        <v>0</v>
      </c>
      <c r="S32" s="6">
        <v>0</v>
      </c>
      <c r="T32"/>
    </row>
    <row r="33" spans="1:20" ht="17.25" thickBot="1" x14ac:dyDescent="0.3">
      <c r="A33" s="128"/>
      <c r="B33" s="76" t="s">
        <v>54</v>
      </c>
      <c r="C33" s="42" t="s">
        <v>51</v>
      </c>
      <c r="D33" s="48"/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68">
        <v>0</v>
      </c>
      <c r="N33" s="11">
        <v>0</v>
      </c>
      <c r="O33" s="11">
        <v>0</v>
      </c>
      <c r="P33" s="11">
        <v>0</v>
      </c>
      <c r="Q33" s="6">
        <v>0</v>
      </c>
      <c r="R33" s="6">
        <v>0</v>
      </c>
      <c r="S33" s="6">
        <v>0</v>
      </c>
      <c r="T33"/>
    </row>
    <row r="34" spans="1:20" ht="17.25" thickBot="1" x14ac:dyDescent="0.3">
      <c r="A34" s="128"/>
      <c r="B34" s="76" t="s">
        <v>55</v>
      </c>
      <c r="C34" s="42" t="s">
        <v>48</v>
      </c>
      <c r="D34" s="48"/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68">
        <v>0</v>
      </c>
      <c r="O34" s="11">
        <v>0</v>
      </c>
      <c r="P34" s="11">
        <v>0</v>
      </c>
      <c r="Q34" s="6">
        <v>0</v>
      </c>
      <c r="R34" s="6">
        <v>0</v>
      </c>
      <c r="S34" s="6">
        <v>0</v>
      </c>
      <c r="T34"/>
    </row>
    <row r="35" spans="1:20" ht="17.25" thickBot="1" x14ac:dyDescent="0.3">
      <c r="A35" s="128"/>
      <c r="B35" s="76" t="s">
        <v>56</v>
      </c>
      <c r="C35" s="42" t="s">
        <v>48</v>
      </c>
      <c r="D35" s="48"/>
      <c r="E35" s="11">
        <v>5</v>
      </c>
      <c r="F35" s="11">
        <v>5</v>
      </c>
      <c r="G35" s="11">
        <v>5</v>
      </c>
      <c r="H35" s="11">
        <v>5</v>
      </c>
      <c r="I35" s="11">
        <v>5</v>
      </c>
      <c r="J35" s="11">
        <v>5</v>
      </c>
      <c r="K35" s="11">
        <v>5</v>
      </c>
      <c r="L35" s="11">
        <v>5</v>
      </c>
      <c r="M35" s="11">
        <v>5</v>
      </c>
      <c r="N35" s="68">
        <v>0</v>
      </c>
      <c r="O35" s="11">
        <v>0</v>
      </c>
      <c r="P35" s="11">
        <v>0</v>
      </c>
      <c r="Q35" s="6">
        <v>0</v>
      </c>
      <c r="R35" s="6">
        <v>0</v>
      </c>
      <c r="S35" s="6">
        <v>0</v>
      </c>
      <c r="T35"/>
    </row>
    <row r="36" spans="1:20" x14ac:dyDescent="0.25">
      <c r="A36" s="129"/>
      <c r="B36" s="47" t="s">
        <v>70</v>
      </c>
      <c r="C36" s="13" t="s">
        <v>23</v>
      </c>
      <c r="D36" s="48"/>
      <c r="E36" s="11">
        <v>5</v>
      </c>
      <c r="F36" s="11">
        <v>5</v>
      </c>
      <c r="G36" s="11">
        <v>5</v>
      </c>
      <c r="H36" s="11">
        <v>5</v>
      </c>
      <c r="I36" s="11">
        <v>5</v>
      </c>
      <c r="J36" s="11">
        <v>5</v>
      </c>
      <c r="K36" s="11">
        <v>5</v>
      </c>
      <c r="L36" s="11">
        <v>5</v>
      </c>
      <c r="M36" s="11">
        <v>5</v>
      </c>
      <c r="N36" s="11">
        <v>5</v>
      </c>
      <c r="O36" s="10">
        <v>0</v>
      </c>
      <c r="P36" s="11">
        <v>0</v>
      </c>
      <c r="Q36" s="6">
        <v>0</v>
      </c>
      <c r="R36" s="6">
        <v>0</v>
      </c>
      <c r="S36" s="6">
        <v>0</v>
      </c>
      <c r="T36"/>
    </row>
    <row r="37" spans="1:20" ht="17.25" thickBot="1" x14ac:dyDescent="0.3">
      <c r="A37" s="130" t="s">
        <v>5</v>
      </c>
      <c r="B37" s="76" t="s">
        <v>52</v>
      </c>
      <c r="C37" s="44" t="s">
        <v>51</v>
      </c>
      <c r="D37" s="48"/>
      <c r="E37" s="11">
        <v>4</v>
      </c>
      <c r="F37" s="11">
        <v>4</v>
      </c>
      <c r="G37" s="11">
        <v>4</v>
      </c>
      <c r="H37" s="11">
        <v>4</v>
      </c>
      <c r="I37" s="11">
        <v>4</v>
      </c>
      <c r="J37" s="11">
        <v>4</v>
      </c>
      <c r="K37" s="11">
        <v>4</v>
      </c>
      <c r="L37" s="11">
        <v>4</v>
      </c>
      <c r="M37" s="11">
        <v>4</v>
      </c>
      <c r="N37" s="11">
        <v>4</v>
      </c>
      <c r="O37" s="10">
        <v>0</v>
      </c>
      <c r="P37" s="1">
        <v>0</v>
      </c>
      <c r="Q37" s="6">
        <v>0</v>
      </c>
      <c r="R37" s="6">
        <v>0</v>
      </c>
      <c r="S37" s="6">
        <v>0</v>
      </c>
      <c r="T37"/>
    </row>
    <row r="38" spans="1:20" ht="17.25" thickBot="1" x14ac:dyDescent="0.3">
      <c r="A38" s="131"/>
      <c r="B38" s="76" t="s">
        <v>53</v>
      </c>
      <c r="C38" s="44" t="s">
        <v>49</v>
      </c>
      <c r="D38" s="48"/>
      <c r="E38" s="11">
        <v>3</v>
      </c>
      <c r="F38" s="11">
        <v>3</v>
      </c>
      <c r="G38" s="11">
        <v>3</v>
      </c>
      <c r="H38" s="11">
        <v>3</v>
      </c>
      <c r="I38" s="11">
        <v>3</v>
      </c>
      <c r="J38" s="11">
        <v>3</v>
      </c>
      <c r="K38" s="11">
        <v>3</v>
      </c>
      <c r="L38" s="11">
        <v>3</v>
      </c>
      <c r="M38" s="11">
        <v>3</v>
      </c>
      <c r="N38" s="11">
        <v>3</v>
      </c>
      <c r="O38" s="11">
        <v>3</v>
      </c>
      <c r="P38" s="10">
        <v>0</v>
      </c>
      <c r="Q38" s="6">
        <v>0</v>
      </c>
      <c r="R38" s="6">
        <v>0</v>
      </c>
      <c r="S38" s="6">
        <v>0</v>
      </c>
      <c r="T38"/>
    </row>
    <row r="39" spans="1:20" ht="17.25" thickBot="1" x14ac:dyDescent="0.3">
      <c r="A39" s="131"/>
      <c r="B39" s="76" t="s">
        <v>54</v>
      </c>
      <c r="C39" s="44" t="s">
        <v>50</v>
      </c>
      <c r="D39" s="48"/>
      <c r="E39" s="11">
        <v>3</v>
      </c>
      <c r="F39" s="11">
        <v>3</v>
      </c>
      <c r="G39" s="11">
        <v>3</v>
      </c>
      <c r="H39" s="11">
        <v>3</v>
      </c>
      <c r="I39" s="11">
        <v>3</v>
      </c>
      <c r="J39" s="11">
        <v>3</v>
      </c>
      <c r="K39" s="11">
        <v>3</v>
      </c>
      <c r="L39" s="11">
        <v>3</v>
      </c>
      <c r="M39" s="11">
        <v>3</v>
      </c>
      <c r="N39" s="11">
        <v>3</v>
      </c>
      <c r="O39" s="11">
        <v>3</v>
      </c>
      <c r="P39" s="10">
        <v>0</v>
      </c>
      <c r="Q39" s="6">
        <v>0</v>
      </c>
      <c r="R39" s="6">
        <v>0</v>
      </c>
      <c r="S39" s="6">
        <v>0</v>
      </c>
      <c r="T39"/>
    </row>
    <row r="40" spans="1:20" ht="17.25" thickBot="1" x14ac:dyDescent="0.3">
      <c r="A40" s="131"/>
      <c r="B40" s="76" t="s">
        <v>55</v>
      </c>
      <c r="C40" s="44" t="s">
        <v>71</v>
      </c>
      <c r="D40" s="48"/>
      <c r="E40" s="11">
        <v>4</v>
      </c>
      <c r="F40" s="11">
        <v>4</v>
      </c>
      <c r="G40" s="11">
        <v>4</v>
      </c>
      <c r="H40" s="11">
        <v>4</v>
      </c>
      <c r="I40" s="11">
        <v>4</v>
      </c>
      <c r="J40" s="11">
        <v>4</v>
      </c>
      <c r="K40" s="11">
        <v>4</v>
      </c>
      <c r="L40" s="11">
        <v>4</v>
      </c>
      <c r="M40" s="11">
        <v>4</v>
      </c>
      <c r="N40" s="11">
        <v>4</v>
      </c>
      <c r="O40" s="11">
        <v>4</v>
      </c>
      <c r="P40" s="14">
        <v>4</v>
      </c>
      <c r="Q40" s="10">
        <v>0</v>
      </c>
      <c r="R40" s="6">
        <v>0</v>
      </c>
      <c r="S40" s="6">
        <v>0</v>
      </c>
      <c r="T40"/>
    </row>
    <row r="41" spans="1:20" ht="17.25" thickBot="1" x14ac:dyDescent="0.3">
      <c r="A41" s="132"/>
      <c r="B41" s="76" t="s">
        <v>56</v>
      </c>
      <c r="C41" s="42" t="s">
        <v>71</v>
      </c>
      <c r="D41" s="48"/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">
        <v>3</v>
      </c>
      <c r="L41" s="11">
        <v>3</v>
      </c>
      <c r="M41" s="11">
        <v>3</v>
      </c>
      <c r="N41" s="11">
        <v>3</v>
      </c>
      <c r="O41" s="11">
        <v>3</v>
      </c>
      <c r="P41" s="14">
        <v>3</v>
      </c>
      <c r="Q41" s="10">
        <v>0</v>
      </c>
      <c r="R41" s="6">
        <v>0</v>
      </c>
      <c r="S41" s="6">
        <v>0</v>
      </c>
      <c r="T41"/>
    </row>
    <row r="42" spans="1:20" ht="17.25" thickBot="1" x14ac:dyDescent="0.3">
      <c r="A42" s="130" t="s">
        <v>6</v>
      </c>
      <c r="B42" s="76" t="s">
        <v>52</v>
      </c>
      <c r="C42" s="42" t="s">
        <v>51</v>
      </c>
      <c r="D42" s="48"/>
      <c r="E42" s="11">
        <v>4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 s="11">
        <v>4</v>
      </c>
      <c r="L42" s="11">
        <v>4</v>
      </c>
      <c r="M42" s="11">
        <v>4</v>
      </c>
      <c r="N42" s="11">
        <v>4</v>
      </c>
      <c r="O42" s="11">
        <v>4</v>
      </c>
      <c r="P42" s="11">
        <v>4</v>
      </c>
      <c r="Q42" s="10">
        <v>0</v>
      </c>
      <c r="R42" s="6">
        <v>0</v>
      </c>
      <c r="S42" s="6">
        <v>0</v>
      </c>
      <c r="T42"/>
    </row>
    <row r="43" spans="1:20" ht="17.25" thickBot="1" x14ac:dyDescent="0.3">
      <c r="A43" s="131"/>
      <c r="B43" s="76" t="s">
        <v>53</v>
      </c>
      <c r="C43" s="42" t="s">
        <v>51</v>
      </c>
      <c r="D43" s="48"/>
      <c r="E43" s="11">
        <v>3</v>
      </c>
      <c r="F43" s="11">
        <v>3</v>
      </c>
      <c r="G43" s="11">
        <v>3</v>
      </c>
      <c r="H43" s="11">
        <v>3</v>
      </c>
      <c r="I43" s="11">
        <v>3</v>
      </c>
      <c r="J43" s="11">
        <v>3</v>
      </c>
      <c r="K43" s="11">
        <v>3</v>
      </c>
      <c r="L43" s="11">
        <v>3</v>
      </c>
      <c r="M43" s="11">
        <v>3</v>
      </c>
      <c r="N43" s="11">
        <v>3</v>
      </c>
      <c r="O43" s="11">
        <v>3</v>
      </c>
      <c r="P43" s="11">
        <v>3</v>
      </c>
      <c r="Q43" s="10">
        <v>0</v>
      </c>
      <c r="R43" s="6">
        <v>0</v>
      </c>
      <c r="S43" s="6">
        <v>0</v>
      </c>
      <c r="T43"/>
    </row>
    <row r="44" spans="1:20" ht="17.25" thickBot="1" x14ac:dyDescent="0.3">
      <c r="A44" s="131"/>
      <c r="B44" s="76" t="s">
        <v>54</v>
      </c>
      <c r="C44" s="42" t="s">
        <v>51</v>
      </c>
      <c r="D44" s="48"/>
      <c r="E44" s="11">
        <v>3</v>
      </c>
      <c r="F44" s="11">
        <v>3</v>
      </c>
      <c r="G44" s="11">
        <v>3</v>
      </c>
      <c r="H44" s="11">
        <v>3</v>
      </c>
      <c r="I44" s="11">
        <v>3</v>
      </c>
      <c r="J44" s="11">
        <v>3</v>
      </c>
      <c r="K44" s="11">
        <v>3</v>
      </c>
      <c r="L44" s="11">
        <v>3</v>
      </c>
      <c r="M44" s="11">
        <v>3</v>
      </c>
      <c r="N44" s="11">
        <v>3</v>
      </c>
      <c r="O44" s="11">
        <v>3</v>
      </c>
      <c r="P44" s="11">
        <v>3</v>
      </c>
      <c r="Q44" s="14">
        <v>3</v>
      </c>
      <c r="R44" s="10">
        <v>0</v>
      </c>
      <c r="S44" s="6">
        <v>0</v>
      </c>
      <c r="T44"/>
    </row>
    <row r="45" spans="1:20" ht="17.25" thickBot="1" x14ac:dyDescent="0.3">
      <c r="A45" s="131"/>
      <c r="B45" s="76" t="s">
        <v>55</v>
      </c>
      <c r="C45" s="42" t="s">
        <v>48</v>
      </c>
      <c r="D45" s="48"/>
      <c r="E45" s="11">
        <v>3</v>
      </c>
      <c r="F45" s="11">
        <v>3</v>
      </c>
      <c r="G45" s="11">
        <v>3</v>
      </c>
      <c r="H45" s="11">
        <v>3</v>
      </c>
      <c r="I45" s="11">
        <v>3</v>
      </c>
      <c r="J45" s="11">
        <v>3</v>
      </c>
      <c r="K45" s="11">
        <v>3</v>
      </c>
      <c r="L45" s="11">
        <v>3</v>
      </c>
      <c r="M45" s="11">
        <v>3</v>
      </c>
      <c r="N45" s="11">
        <v>3</v>
      </c>
      <c r="O45" s="11">
        <v>3</v>
      </c>
      <c r="P45" s="11">
        <v>3</v>
      </c>
      <c r="Q45" s="14">
        <v>3</v>
      </c>
      <c r="R45" s="10">
        <v>0</v>
      </c>
      <c r="S45" s="6">
        <v>0</v>
      </c>
      <c r="T45"/>
    </row>
    <row r="46" spans="1:20" ht="17.25" thickBot="1" x14ac:dyDescent="0.3">
      <c r="A46" s="132"/>
      <c r="B46" s="76" t="s">
        <v>56</v>
      </c>
      <c r="C46" s="42" t="s">
        <v>48</v>
      </c>
      <c r="D46" s="48"/>
      <c r="E46" s="11">
        <v>2</v>
      </c>
      <c r="F46" s="11">
        <v>2</v>
      </c>
      <c r="G46" s="11">
        <v>2</v>
      </c>
      <c r="H46" s="11">
        <v>2</v>
      </c>
      <c r="I46" s="11">
        <v>2</v>
      </c>
      <c r="J46" s="11">
        <v>2</v>
      </c>
      <c r="K46" s="11">
        <v>2</v>
      </c>
      <c r="L46" s="11">
        <v>2</v>
      </c>
      <c r="M46" s="11">
        <v>2</v>
      </c>
      <c r="N46" s="11">
        <v>2</v>
      </c>
      <c r="O46" s="11">
        <v>2</v>
      </c>
      <c r="P46" s="11">
        <v>2</v>
      </c>
      <c r="Q46" s="14">
        <v>2</v>
      </c>
      <c r="R46" s="10">
        <v>0</v>
      </c>
      <c r="S46" s="6">
        <v>0</v>
      </c>
      <c r="T46"/>
    </row>
    <row r="47" spans="1:20" ht="17.25" thickBot="1" x14ac:dyDescent="0.3">
      <c r="A47" s="133" t="s">
        <v>7</v>
      </c>
      <c r="B47" s="76" t="s">
        <v>52</v>
      </c>
      <c r="C47" s="44" t="s">
        <v>49</v>
      </c>
      <c r="D47" s="11"/>
      <c r="E47" s="11">
        <v>2</v>
      </c>
      <c r="F47" s="11">
        <v>2</v>
      </c>
      <c r="G47" s="11">
        <v>2</v>
      </c>
      <c r="H47" s="11">
        <v>2</v>
      </c>
      <c r="I47" s="11">
        <v>2</v>
      </c>
      <c r="J47" s="11">
        <v>2</v>
      </c>
      <c r="K47" s="11">
        <v>2</v>
      </c>
      <c r="L47" s="11">
        <v>2</v>
      </c>
      <c r="M47" s="11">
        <v>2</v>
      </c>
      <c r="N47" s="11">
        <v>2</v>
      </c>
      <c r="O47" s="11">
        <v>2</v>
      </c>
      <c r="P47" s="11">
        <v>2</v>
      </c>
      <c r="Q47" s="11">
        <v>2</v>
      </c>
      <c r="R47" s="68">
        <v>0</v>
      </c>
      <c r="S47" s="6">
        <v>0</v>
      </c>
      <c r="T47"/>
    </row>
    <row r="48" spans="1:20" ht="17.25" thickBot="1" x14ac:dyDescent="0.3">
      <c r="A48" s="134"/>
      <c r="B48" s="76" t="s">
        <v>53</v>
      </c>
      <c r="C48" s="44" t="s">
        <v>49</v>
      </c>
      <c r="D48" s="11"/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  <c r="N48" s="11">
        <v>1</v>
      </c>
      <c r="O48" s="11">
        <v>1</v>
      </c>
      <c r="P48" s="11">
        <v>1</v>
      </c>
      <c r="Q48" s="11">
        <v>1</v>
      </c>
      <c r="R48" s="68">
        <v>0</v>
      </c>
      <c r="S48" s="6">
        <v>0</v>
      </c>
      <c r="T48"/>
    </row>
    <row r="49" spans="1:20" ht="17.25" thickBot="1" x14ac:dyDescent="0.3">
      <c r="A49" s="134"/>
      <c r="B49" s="76" t="s">
        <v>54</v>
      </c>
      <c r="C49" s="44" t="s">
        <v>50</v>
      </c>
      <c r="D49" s="11"/>
      <c r="E49" s="11">
        <v>2</v>
      </c>
      <c r="F49" s="11">
        <v>2</v>
      </c>
      <c r="G49" s="11">
        <v>2</v>
      </c>
      <c r="H49" s="11">
        <v>2</v>
      </c>
      <c r="I49" s="11">
        <v>2</v>
      </c>
      <c r="J49" s="11">
        <v>2</v>
      </c>
      <c r="K49" s="11">
        <v>2</v>
      </c>
      <c r="L49" s="11">
        <v>2</v>
      </c>
      <c r="M49" s="11">
        <v>2</v>
      </c>
      <c r="N49" s="11">
        <v>2</v>
      </c>
      <c r="O49" s="11">
        <v>2</v>
      </c>
      <c r="P49" s="11">
        <v>2</v>
      </c>
      <c r="Q49" s="11">
        <v>2</v>
      </c>
      <c r="R49" s="69">
        <v>2</v>
      </c>
      <c r="S49" s="10">
        <v>0</v>
      </c>
      <c r="T49"/>
    </row>
    <row r="50" spans="1:20" ht="17.25" thickBot="1" x14ac:dyDescent="0.3">
      <c r="A50" s="134"/>
      <c r="B50" s="76" t="s">
        <v>55</v>
      </c>
      <c r="C50" s="44" t="s">
        <v>50</v>
      </c>
      <c r="D50" s="11"/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0">
        <v>0</v>
      </c>
      <c r="T50"/>
    </row>
    <row r="51" spans="1:20" ht="17.25" thickBot="1" x14ac:dyDescent="0.3">
      <c r="A51" s="135"/>
      <c r="B51" s="76" t="s">
        <v>56</v>
      </c>
      <c r="C51" s="42" t="s">
        <v>48</v>
      </c>
      <c r="D51" s="11"/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0">
        <v>0</v>
      </c>
      <c r="T51"/>
    </row>
    <row r="52" spans="1:20" x14ac:dyDescent="0.25">
      <c r="A52" s="102" t="s">
        <v>25</v>
      </c>
      <c r="B52" s="3" t="s">
        <v>26</v>
      </c>
      <c r="C52" s="13" t="s">
        <v>23</v>
      </c>
      <c r="D52" s="6"/>
      <c r="E52" s="6">
        <v>4</v>
      </c>
      <c r="F52" s="6">
        <v>4</v>
      </c>
      <c r="G52" s="6">
        <v>4</v>
      </c>
      <c r="H52" s="6">
        <v>4</v>
      </c>
      <c r="I52" s="6">
        <v>4</v>
      </c>
      <c r="J52" s="6">
        <v>4</v>
      </c>
      <c r="K52" s="6">
        <v>4</v>
      </c>
      <c r="L52" s="6">
        <v>4</v>
      </c>
      <c r="M52" s="6">
        <v>4</v>
      </c>
      <c r="N52" s="6">
        <v>4</v>
      </c>
      <c r="O52" s="6">
        <v>4</v>
      </c>
      <c r="P52" s="6">
        <v>4</v>
      </c>
      <c r="Q52" s="6">
        <v>4</v>
      </c>
      <c r="R52" s="6">
        <v>4</v>
      </c>
      <c r="S52" s="10">
        <v>0</v>
      </c>
      <c r="T52"/>
    </row>
    <row r="53" spans="1:20" x14ac:dyDescent="0.25">
      <c r="A53" s="121"/>
      <c r="B53" s="3" t="s">
        <v>27</v>
      </c>
      <c r="C53" s="13" t="s">
        <v>23</v>
      </c>
      <c r="D53" s="6"/>
      <c r="E53" s="6">
        <v>4</v>
      </c>
      <c r="F53" s="6">
        <v>4</v>
      </c>
      <c r="G53" s="6">
        <v>4</v>
      </c>
      <c r="H53" s="6">
        <v>4</v>
      </c>
      <c r="I53" s="6">
        <v>4</v>
      </c>
      <c r="J53" s="6">
        <v>4</v>
      </c>
      <c r="K53" s="6">
        <v>4</v>
      </c>
      <c r="L53" s="6">
        <v>4</v>
      </c>
      <c r="M53" s="6">
        <v>4</v>
      </c>
      <c r="N53" s="6">
        <v>4</v>
      </c>
      <c r="O53" s="6">
        <v>4</v>
      </c>
      <c r="P53" s="6">
        <v>4</v>
      </c>
      <c r="Q53" s="6">
        <v>4</v>
      </c>
      <c r="R53" s="6">
        <v>4</v>
      </c>
      <c r="S53" s="10">
        <v>0</v>
      </c>
      <c r="T53"/>
    </row>
    <row r="54" spans="1:20" x14ac:dyDescent="0.25">
      <c r="A54" s="104" t="s">
        <v>16</v>
      </c>
      <c r="B54" s="105"/>
      <c r="C54" s="106"/>
      <c r="D54" s="6"/>
      <c r="E54" s="6">
        <f t="shared" ref="E54:L54" si="0">SUM(E16:E53)</f>
        <v>148</v>
      </c>
      <c r="F54" s="6">
        <f t="shared" si="0"/>
        <v>148</v>
      </c>
      <c r="G54" s="6">
        <f t="shared" si="0"/>
        <v>140</v>
      </c>
      <c r="H54" s="6">
        <f t="shared" si="0"/>
        <v>128</v>
      </c>
      <c r="I54" s="6">
        <f t="shared" si="0"/>
        <v>112</v>
      </c>
      <c r="J54" s="6">
        <f t="shared" si="0"/>
        <v>107</v>
      </c>
      <c r="K54" s="6">
        <f t="shared" si="0"/>
        <v>101</v>
      </c>
      <c r="L54" s="6">
        <f t="shared" si="0"/>
        <v>76</v>
      </c>
      <c r="M54" s="6">
        <f>SUM(M24:M53)</f>
        <v>67</v>
      </c>
      <c r="N54" s="6">
        <f>SUM(N24:N53)</f>
        <v>52</v>
      </c>
      <c r="O54" s="6">
        <f>SUM(O25:O53)</f>
        <v>43</v>
      </c>
      <c r="P54" s="6">
        <f>SUM(P25:P53)</f>
        <v>37</v>
      </c>
      <c r="Q54" s="6">
        <f>SUM(Q30:Q53)</f>
        <v>23</v>
      </c>
      <c r="R54" s="6">
        <f>SUM(R30:R53)</f>
        <v>12</v>
      </c>
      <c r="S54" s="6">
        <f>SUM(S30:S53)</f>
        <v>0</v>
      </c>
      <c r="T54"/>
    </row>
    <row r="55" spans="1:20" x14ac:dyDescent="0.25">
      <c r="A55" s="43"/>
      <c r="B55" s="43"/>
      <c r="C55" s="43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/>
    </row>
    <row r="56" spans="1:20" x14ac:dyDescent="0.25">
      <c r="A56" s="43"/>
      <c r="B56" s="43"/>
      <c r="C56" s="43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/>
    </row>
    <row r="57" spans="1:20" ht="34.5" x14ac:dyDescent="0.25">
      <c r="A57" s="4" t="s">
        <v>20</v>
      </c>
      <c r="B57" s="29" t="s">
        <v>21</v>
      </c>
      <c r="C57" s="29" t="s">
        <v>22</v>
      </c>
      <c r="D57" s="29" t="s">
        <v>15</v>
      </c>
      <c r="E57" s="29" t="s">
        <v>16</v>
      </c>
      <c r="F57" s="75">
        <v>44290</v>
      </c>
      <c r="G57" s="75">
        <v>44291</v>
      </c>
      <c r="H57" s="75">
        <v>44292</v>
      </c>
      <c r="I57" s="75">
        <v>44293</v>
      </c>
      <c r="J57" s="75">
        <v>44294</v>
      </c>
      <c r="K57" s="75">
        <v>44295</v>
      </c>
      <c r="L57" s="75">
        <v>44296</v>
      </c>
      <c r="M57" s="75">
        <v>44297</v>
      </c>
      <c r="N57" s="75">
        <v>44298</v>
      </c>
      <c r="O57" s="75">
        <v>44299</v>
      </c>
      <c r="P57" s="75">
        <v>44300</v>
      </c>
      <c r="Q57" s="75">
        <v>44301</v>
      </c>
      <c r="R57" s="75">
        <v>44302</v>
      </c>
      <c r="S57" s="75">
        <v>44303</v>
      </c>
      <c r="T57"/>
    </row>
    <row r="58" spans="1:20" x14ac:dyDescent="0.25">
      <c r="A58" s="122" t="s">
        <v>65</v>
      </c>
      <c r="B58" s="123"/>
      <c r="C58" s="12" t="s">
        <v>23</v>
      </c>
      <c r="D58" s="7">
        <v>6</v>
      </c>
      <c r="E58" s="7">
        <v>8</v>
      </c>
      <c r="F58" s="8">
        <v>8</v>
      </c>
      <c r="G58" s="9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/>
    </row>
    <row r="59" spans="1:20" x14ac:dyDescent="0.25">
      <c r="A59" s="87"/>
      <c r="B59" s="88"/>
      <c r="C59" s="12"/>
      <c r="D59" s="7"/>
      <c r="E59" s="7"/>
      <c r="F59" s="33">
        <v>-2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/>
    </row>
    <row r="60" spans="1:20" x14ac:dyDescent="0.25">
      <c r="A60" s="122" t="s">
        <v>66</v>
      </c>
      <c r="B60" s="123"/>
      <c r="C60" s="12" t="s">
        <v>50</v>
      </c>
      <c r="D60" s="7">
        <v>5</v>
      </c>
      <c r="E60" s="7">
        <v>6</v>
      </c>
      <c r="F60" s="8">
        <v>6</v>
      </c>
      <c r="G60" s="8">
        <v>6</v>
      </c>
      <c r="H60" s="9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/>
    </row>
    <row r="61" spans="1:20" x14ac:dyDescent="0.25">
      <c r="A61" s="87"/>
      <c r="B61" s="88"/>
      <c r="D61" s="7"/>
      <c r="E61" s="7"/>
      <c r="F61" s="8"/>
      <c r="G61" s="33">
        <v>-1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/>
    </row>
    <row r="62" spans="1:20" x14ac:dyDescent="0.25">
      <c r="A62" s="122" t="s">
        <v>67</v>
      </c>
      <c r="B62" s="123"/>
      <c r="C62" s="12" t="s">
        <v>49</v>
      </c>
      <c r="D62" s="7">
        <v>5</v>
      </c>
      <c r="E62" s="7">
        <v>6</v>
      </c>
      <c r="F62" s="8">
        <v>6</v>
      </c>
      <c r="G62" s="8">
        <v>6</v>
      </c>
      <c r="H62" s="9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/>
    </row>
    <row r="63" spans="1:20" x14ac:dyDescent="0.25">
      <c r="A63" s="77"/>
      <c r="B63" s="88"/>
      <c r="D63" s="7"/>
      <c r="E63" s="7"/>
      <c r="F63" s="8"/>
      <c r="G63" s="33">
        <v>-1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/>
    </row>
    <row r="64" spans="1:20" ht="16.5" customHeight="1" x14ac:dyDescent="0.25">
      <c r="A64" s="124" t="s">
        <v>24</v>
      </c>
      <c r="B64" s="78" t="s">
        <v>52</v>
      </c>
      <c r="C64" s="12" t="s">
        <v>71</v>
      </c>
      <c r="D64" s="7">
        <v>3</v>
      </c>
      <c r="E64" s="7">
        <v>4</v>
      </c>
      <c r="F64" s="7">
        <v>4</v>
      </c>
      <c r="G64" s="7">
        <v>4</v>
      </c>
      <c r="H64" s="7">
        <v>4</v>
      </c>
      <c r="I64" s="9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</row>
    <row r="65" spans="1:19" x14ac:dyDescent="0.25">
      <c r="A65" s="125"/>
      <c r="B65" s="65"/>
      <c r="D65" s="7"/>
      <c r="E65" s="7"/>
      <c r="F65" s="7"/>
      <c r="G65" s="7"/>
      <c r="H65" s="33">
        <v>-1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25">
      <c r="A66" s="125"/>
      <c r="B66" s="78" t="s">
        <v>53</v>
      </c>
      <c r="C66" s="13" t="s">
        <v>71</v>
      </c>
      <c r="D66" s="6">
        <v>3</v>
      </c>
      <c r="E66" s="6">
        <v>4</v>
      </c>
      <c r="F66" s="6">
        <v>4</v>
      </c>
      <c r="G66" s="6">
        <v>4</v>
      </c>
      <c r="H66" s="6">
        <v>4</v>
      </c>
      <c r="I66" s="9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</row>
    <row r="67" spans="1:19" x14ac:dyDescent="0.25">
      <c r="A67" s="125"/>
      <c r="B67" s="65"/>
      <c r="D67" s="6"/>
      <c r="E67" s="6"/>
      <c r="F67" s="6"/>
      <c r="G67" s="6"/>
      <c r="H67" s="33">
        <v>-1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25"/>
      <c r="B68" s="78" t="s">
        <v>54</v>
      </c>
      <c r="C68" s="13" t="s">
        <v>49</v>
      </c>
      <c r="D68" s="6">
        <v>3</v>
      </c>
      <c r="E68" s="6">
        <v>4</v>
      </c>
      <c r="F68" s="6">
        <v>4</v>
      </c>
      <c r="G68" s="6">
        <v>4</v>
      </c>
      <c r="H68" s="6">
        <v>4</v>
      </c>
      <c r="I68" s="9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</row>
    <row r="69" spans="1:19" x14ac:dyDescent="0.25">
      <c r="A69" s="125"/>
      <c r="B69" s="65"/>
      <c r="D69" s="6"/>
      <c r="E69" s="6"/>
      <c r="F69" s="6"/>
      <c r="G69" s="6"/>
      <c r="H69" s="33">
        <v>-1</v>
      </c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5">
      <c r="A70" s="125"/>
      <c r="B70" s="78" t="s">
        <v>55</v>
      </c>
      <c r="C70" s="13" t="s">
        <v>50</v>
      </c>
      <c r="D70" s="6">
        <v>4</v>
      </c>
      <c r="E70" s="6">
        <v>4</v>
      </c>
      <c r="F70" s="6">
        <v>4</v>
      </c>
      <c r="G70" s="6">
        <v>4</v>
      </c>
      <c r="H70" s="6">
        <v>4</v>
      </c>
      <c r="I70" s="9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</row>
    <row r="71" spans="1:19" x14ac:dyDescent="0.25">
      <c r="A71" s="125"/>
      <c r="B71" s="78" t="s">
        <v>56</v>
      </c>
      <c r="C71" s="13" t="s">
        <v>49</v>
      </c>
      <c r="D71" s="6">
        <v>7</v>
      </c>
      <c r="E71" s="6">
        <v>5</v>
      </c>
      <c r="F71" s="6">
        <v>5</v>
      </c>
      <c r="G71" s="6">
        <v>5</v>
      </c>
      <c r="H71" s="6">
        <v>5</v>
      </c>
      <c r="I71" s="6">
        <v>5</v>
      </c>
      <c r="J71" s="10">
        <v>0</v>
      </c>
      <c r="K71" s="14">
        <v>0</v>
      </c>
      <c r="L71" s="14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8">
        <v>0</v>
      </c>
      <c r="S71" s="8">
        <v>0</v>
      </c>
    </row>
    <row r="72" spans="1:19" x14ac:dyDescent="0.25">
      <c r="A72" s="125"/>
      <c r="B72" s="65"/>
      <c r="C72" s="79"/>
      <c r="D72" s="6"/>
      <c r="E72" s="6"/>
      <c r="F72" s="6"/>
      <c r="G72" s="6"/>
      <c r="H72" s="6"/>
      <c r="I72" s="34">
        <v>2</v>
      </c>
      <c r="J72" s="14"/>
      <c r="K72" s="14"/>
      <c r="L72" s="14"/>
      <c r="M72" s="6"/>
      <c r="N72" s="6"/>
      <c r="O72" s="6"/>
      <c r="P72" s="6"/>
      <c r="Q72" s="6"/>
      <c r="R72" s="8"/>
      <c r="S72" s="8"/>
    </row>
    <row r="73" spans="1:19" x14ac:dyDescent="0.25">
      <c r="A73" s="126"/>
      <c r="B73" s="40" t="s">
        <v>68</v>
      </c>
      <c r="C73" s="79" t="s">
        <v>23</v>
      </c>
      <c r="D73" s="6">
        <v>6</v>
      </c>
      <c r="E73" s="6">
        <v>6</v>
      </c>
      <c r="F73" s="6">
        <v>6</v>
      </c>
      <c r="G73" s="6">
        <v>6</v>
      </c>
      <c r="H73" s="6">
        <v>6</v>
      </c>
      <c r="I73" s="6">
        <v>6</v>
      </c>
      <c r="J73" s="6">
        <v>6</v>
      </c>
      <c r="K73" s="10">
        <v>0</v>
      </c>
      <c r="L73" s="14">
        <v>0</v>
      </c>
      <c r="M73" s="6">
        <v>0</v>
      </c>
      <c r="N73" s="14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</row>
    <row r="74" spans="1:19" x14ac:dyDescent="0.25">
      <c r="A74" s="127" t="s">
        <v>3</v>
      </c>
      <c r="B74" s="78" t="s">
        <v>52</v>
      </c>
      <c r="C74" s="44" t="s">
        <v>71</v>
      </c>
      <c r="D74" s="6">
        <v>4</v>
      </c>
      <c r="E74" s="6">
        <v>4</v>
      </c>
      <c r="F74" s="6">
        <v>4</v>
      </c>
      <c r="G74" s="6">
        <v>4</v>
      </c>
      <c r="H74" s="6">
        <v>4</v>
      </c>
      <c r="I74" s="6">
        <v>4</v>
      </c>
      <c r="J74" s="6">
        <v>4</v>
      </c>
      <c r="K74" s="6">
        <v>4</v>
      </c>
      <c r="L74" s="10">
        <v>0</v>
      </c>
      <c r="M74" s="6">
        <v>0</v>
      </c>
      <c r="N74" s="6">
        <v>0</v>
      </c>
      <c r="O74" s="14">
        <v>0</v>
      </c>
      <c r="P74" s="6">
        <v>0</v>
      </c>
      <c r="Q74" s="6">
        <v>0</v>
      </c>
      <c r="R74" s="6">
        <v>0</v>
      </c>
      <c r="S74" s="6">
        <v>0</v>
      </c>
    </row>
    <row r="75" spans="1:19" x14ac:dyDescent="0.25">
      <c r="A75" s="128"/>
      <c r="B75" s="78" t="s">
        <v>53</v>
      </c>
      <c r="C75" s="44" t="s">
        <v>71</v>
      </c>
      <c r="D75" s="6">
        <v>3</v>
      </c>
      <c r="E75" s="6">
        <v>4</v>
      </c>
      <c r="F75" s="6">
        <v>4</v>
      </c>
      <c r="G75" s="6">
        <v>4</v>
      </c>
      <c r="H75" s="6">
        <v>4</v>
      </c>
      <c r="I75" s="6">
        <v>4</v>
      </c>
      <c r="J75" s="6">
        <v>4</v>
      </c>
      <c r="K75" s="6">
        <v>4</v>
      </c>
      <c r="L75" s="10">
        <v>0</v>
      </c>
      <c r="M75" s="6">
        <v>0</v>
      </c>
      <c r="N75" s="6">
        <v>0</v>
      </c>
      <c r="O75" s="14">
        <v>0</v>
      </c>
      <c r="P75" s="6">
        <v>0</v>
      </c>
      <c r="Q75" s="6">
        <v>0</v>
      </c>
      <c r="R75" s="6">
        <v>0</v>
      </c>
      <c r="S75" s="6">
        <v>0</v>
      </c>
    </row>
    <row r="76" spans="1:19" x14ac:dyDescent="0.25">
      <c r="A76" s="128"/>
      <c r="B76" s="65"/>
      <c r="D76" s="6"/>
      <c r="E76" s="6"/>
      <c r="F76" s="6"/>
      <c r="G76" s="6"/>
      <c r="H76" s="6"/>
      <c r="I76" s="6"/>
      <c r="J76" s="6"/>
      <c r="K76" s="33">
        <v>-1</v>
      </c>
      <c r="L76" s="6"/>
      <c r="M76" s="6"/>
      <c r="N76" s="6"/>
      <c r="O76" s="14"/>
      <c r="P76" s="6"/>
      <c r="Q76" s="6"/>
      <c r="R76" s="6"/>
      <c r="S76" s="6"/>
    </row>
    <row r="77" spans="1:19" x14ac:dyDescent="0.25">
      <c r="A77" s="128"/>
      <c r="B77" s="78" t="s">
        <v>54</v>
      </c>
      <c r="C77" s="44" t="s">
        <v>49</v>
      </c>
      <c r="D77" s="6">
        <v>3</v>
      </c>
      <c r="E77" s="6">
        <v>4</v>
      </c>
      <c r="F77" s="6">
        <v>4</v>
      </c>
      <c r="G77" s="6">
        <v>4</v>
      </c>
      <c r="H77" s="6">
        <v>4</v>
      </c>
      <c r="I77" s="6">
        <v>4</v>
      </c>
      <c r="J77" s="6">
        <v>4</v>
      </c>
      <c r="K77" s="6">
        <v>4</v>
      </c>
      <c r="L77" s="10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</row>
    <row r="78" spans="1:19" x14ac:dyDescent="0.25">
      <c r="A78" s="128"/>
      <c r="B78" s="65"/>
      <c r="D78" s="6"/>
      <c r="E78" s="6"/>
      <c r="F78" s="6"/>
      <c r="G78" s="6"/>
      <c r="H78" s="6"/>
      <c r="I78" s="6"/>
      <c r="J78" s="6"/>
      <c r="K78" s="33">
        <v>-1</v>
      </c>
      <c r="L78" s="6"/>
      <c r="M78" s="6"/>
      <c r="N78" s="6"/>
      <c r="O78" s="6"/>
      <c r="P78" s="6"/>
      <c r="Q78" s="6"/>
      <c r="R78" s="6"/>
      <c r="S78" s="6"/>
    </row>
    <row r="79" spans="1:19" x14ac:dyDescent="0.25">
      <c r="A79" s="128"/>
      <c r="B79" s="78" t="s">
        <v>55</v>
      </c>
      <c r="C79" s="44" t="s">
        <v>50</v>
      </c>
      <c r="D79" s="6">
        <v>3</v>
      </c>
      <c r="E79" s="6">
        <v>3</v>
      </c>
      <c r="F79" s="6">
        <v>3</v>
      </c>
      <c r="G79" s="6">
        <v>3</v>
      </c>
      <c r="H79" s="6">
        <v>3</v>
      </c>
      <c r="I79" s="6">
        <v>3</v>
      </c>
      <c r="J79" s="6">
        <v>3</v>
      </c>
      <c r="K79" s="6">
        <v>3</v>
      </c>
      <c r="L79" s="10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</row>
    <row r="80" spans="1:19" x14ac:dyDescent="0.25">
      <c r="A80" s="128"/>
      <c r="B80" s="78" t="s">
        <v>56</v>
      </c>
      <c r="C80" s="44" t="s">
        <v>50</v>
      </c>
      <c r="D80" s="6">
        <v>3</v>
      </c>
      <c r="E80" s="6">
        <v>4</v>
      </c>
      <c r="F80" s="6">
        <v>4</v>
      </c>
      <c r="G80" s="6">
        <v>4</v>
      </c>
      <c r="H80" s="6">
        <v>4</v>
      </c>
      <c r="I80" s="6">
        <v>4</v>
      </c>
      <c r="J80" s="6">
        <v>4</v>
      </c>
      <c r="K80" s="6">
        <v>4</v>
      </c>
      <c r="L80" s="10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</row>
    <row r="81" spans="1:19" x14ac:dyDescent="0.25">
      <c r="A81" s="128"/>
      <c r="B81" s="78"/>
      <c r="D81" s="6"/>
      <c r="E81" s="6"/>
      <c r="F81" s="6"/>
      <c r="G81" s="6"/>
      <c r="H81" s="6"/>
      <c r="I81" s="6"/>
      <c r="J81" s="6"/>
      <c r="K81" s="33">
        <v>-1</v>
      </c>
      <c r="L81" s="6"/>
      <c r="M81" s="6"/>
      <c r="N81" s="6"/>
      <c r="O81" s="6"/>
      <c r="P81" s="6"/>
      <c r="Q81" s="6"/>
      <c r="R81" s="6"/>
      <c r="S81" s="6"/>
    </row>
    <row r="82" spans="1:19" x14ac:dyDescent="0.25">
      <c r="A82" s="129"/>
      <c r="B82" s="40" t="s">
        <v>69</v>
      </c>
      <c r="C82" s="13" t="s">
        <v>23</v>
      </c>
      <c r="D82" s="6">
        <v>5</v>
      </c>
      <c r="E82" s="6">
        <v>5</v>
      </c>
      <c r="F82" s="6">
        <v>5</v>
      </c>
      <c r="G82" s="6">
        <v>5</v>
      </c>
      <c r="H82" s="6">
        <v>5</v>
      </c>
      <c r="I82" s="6">
        <v>5</v>
      </c>
      <c r="J82" s="6">
        <v>5</v>
      </c>
      <c r="K82" s="6">
        <v>5</v>
      </c>
      <c r="L82" s="6">
        <v>5</v>
      </c>
      <c r="M82" s="6">
        <v>5</v>
      </c>
      <c r="N82" s="10">
        <v>0</v>
      </c>
      <c r="O82" s="14">
        <v>0</v>
      </c>
      <c r="P82" s="14">
        <v>0</v>
      </c>
      <c r="Q82" s="6">
        <v>0</v>
      </c>
      <c r="R82" s="6">
        <v>0</v>
      </c>
      <c r="S82" s="6">
        <v>0</v>
      </c>
    </row>
    <row r="83" spans="1:19" x14ac:dyDescent="0.25">
      <c r="A83" s="127" t="s">
        <v>4</v>
      </c>
      <c r="B83" s="78" t="s">
        <v>52</v>
      </c>
      <c r="C83" s="42" t="s">
        <v>48</v>
      </c>
      <c r="D83" s="46">
        <v>5</v>
      </c>
      <c r="E83" s="6">
        <v>6</v>
      </c>
      <c r="F83" s="6">
        <v>6</v>
      </c>
      <c r="G83" s="6">
        <v>6</v>
      </c>
      <c r="H83" s="6">
        <v>6</v>
      </c>
      <c r="I83" s="6">
        <v>6</v>
      </c>
      <c r="J83" s="6">
        <v>6</v>
      </c>
      <c r="K83" s="6">
        <v>6</v>
      </c>
      <c r="L83" s="10">
        <v>0</v>
      </c>
      <c r="M83" s="11">
        <v>0</v>
      </c>
      <c r="N83" s="11">
        <v>0</v>
      </c>
      <c r="O83" s="11">
        <v>0</v>
      </c>
      <c r="P83" s="11">
        <v>0</v>
      </c>
      <c r="Q83" s="6">
        <v>0</v>
      </c>
      <c r="R83" s="6">
        <v>0</v>
      </c>
      <c r="S83" s="6">
        <v>0</v>
      </c>
    </row>
    <row r="84" spans="1:19" x14ac:dyDescent="0.25">
      <c r="A84" s="128"/>
      <c r="B84" s="65"/>
      <c r="D84" s="6"/>
      <c r="E84" s="6"/>
      <c r="F84" s="6"/>
      <c r="G84" s="6"/>
      <c r="H84" s="6"/>
      <c r="I84" s="6"/>
      <c r="J84" s="6"/>
      <c r="K84" s="33">
        <v>-1</v>
      </c>
      <c r="L84" s="11"/>
      <c r="M84" s="11"/>
      <c r="N84" s="11"/>
      <c r="O84" s="11"/>
      <c r="P84" s="11"/>
      <c r="Q84" s="6"/>
      <c r="R84" s="6"/>
      <c r="S84" s="6"/>
    </row>
    <row r="85" spans="1:19" x14ac:dyDescent="0.25">
      <c r="A85" s="128"/>
      <c r="B85" s="78" t="s">
        <v>53</v>
      </c>
      <c r="C85" s="42" t="s">
        <v>51</v>
      </c>
      <c r="D85" s="48">
        <v>5</v>
      </c>
      <c r="E85" s="11">
        <v>4</v>
      </c>
      <c r="F85" s="11">
        <v>4</v>
      </c>
      <c r="G85" s="11">
        <v>4</v>
      </c>
      <c r="H85" s="11">
        <v>4</v>
      </c>
      <c r="I85" s="11">
        <v>4</v>
      </c>
      <c r="J85" s="11">
        <v>4</v>
      </c>
      <c r="K85" s="11">
        <v>4</v>
      </c>
      <c r="L85" s="11">
        <v>4</v>
      </c>
      <c r="M85" s="68">
        <v>0</v>
      </c>
      <c r="N85" s="11">
        <v>0</v>
      </c>
      <c r="O85" s="11">
        <v>0</v>
      </c>
      <c r="P85" s="11">
        <v>0</v>
      </c>
      <c r="Q85" s="6">
        <v>0</v>
      </c>
      <c r="R85" s="6">
        <v>0</v>
      </c>
      <c r="S85" s="6">
        <v>0</v>
      </c>
    </row>
    <row r="86" spans="1:19" x14ac:dyDescent="0.25">
      <c r="A86" s="128"/>
      <c r="B86" s="65"/>
      <c r="D86" s="11"/>
      <c r="E86" s="11"/>
      <c r="F86" s="11"/>
      <c r="G86" s="11"/>
      <c r="H86" s="11"/>
      <c r="I86" s="11"/>
      <c r="J86" s="11"/>
      <c r="L86" s="34">
        <v>1</v>
      </c>
      <c r="M86" s="11"/>
      <c r="N86" s="11"/>
      <c r="O86" s="11"/>
      <c r="P86" s="11"/>
      <c r="Q86" s="6"/>
      <c r="R86" s="6"/>
      <c r="S86" s="6"/>
    </row>
    <row r="87" spans="1:19" x14ac:dyDescent="0.25">
      <c r="A87" s="128"/>
      <c r="B87" s="78" t="s">
        <v>54</v>
      </c>
      <c r="C87" s="42" t="s">
        <v>51</v>
      </c>
      <c r="D87" s="48">
        <v>5</v>
      </c>
      <c r="E87" s="11">
        <v>5</v>
      </c>
      <c r="F87" s="11">
        <v>5</v>
      </c>
      <c r="G87" s="11">
        <v>5</v>
      </c>
      <c r="H87" s="11">
        <v>5</v>
      </c>
      <c r="I87" s="11">
        <v>5</v>
      </c>
      <c r="J87" s="11">
        <v>5</v>
      </c>
      <c r="K87" s="11">
        <v>5</v>
      </c>
      <c r="L87" s="11">
        <v>5</v>
      </c>
      <c r="M87" s="68">
        <v>0</v>
      </c>
      <c r="N87" s="11">
        <v>0</v>
      </c>
      <c r="O87" s="11">
        <v>0</v>
      </c>
      <c r="P87" s="11">
        <v>0</v>
      </c>
      <c r="Q87" s="6">
        <v>0</v>
      </c>
      <c r="R87" s="6">
        <v>0</v>
      </c>
      <c r="S87" s="6">
        <v>0</v>
      </c>
    </row>
    <row r="88" spans="1:19" x14ac:dyDescent="0.25">
      <c r="A88" s="128"/>
      <c r="B88" s="78" t="s">
        <v>55</v>
      </c>
      <c r="C88" s="42" t="s">
        <v>48</v>
      </c>
      <c r="D88" s="48">
        <v>3</v>
      </c>
      <c r="E88" s="11">
        <v>5</v>
      </c>
      <c r="F88" s="11">
        <v>5</v>
      </c>
      <c r="G88" s="11">
        <v>5</v>
      </c>
      <c r="H88" s="11">
        <v>5</v>
      </c>
      <c r="I88" s="11">
        <v>5</v>
      </c>
      <c r="J88" s="11">
        <v>5</v>
      </c>
      <c r="K88" s="11">
        <v>5</v>
      </c>
      <c r="L88" s="11">
        <v>5</v>
      </c>
      <c r="M88" s="11">
        <v>5</v>
      </c>
      <c r="N88" s="68">
        <v>0</v>
      </c>
      <c r="O88" s="11">
        <v>0</v>
      </c>
      <c r="P88" s="11">
        <v>0</v>
      </c>
      <c r="Q88" s="6">
        <v>0</v>
      </c>
      <c r="R88" s="6">
        <v>0</v>
      </c>
      <c r="S88" s="6">
        <v>0</v>
      </c>
    </row>
    <row r="89" spans="1:19" x14ac:dyDescent="0.25">
      <c r="A89" s="128"/>
      <c r="B89" s="65"/>
      <c r="D89" s="11"/>
      <c r="E89" s="11"/>
      <c r="F89" s="11"/>
      <c r="G89" s="11"/>
      <c r="H89" s="11"/>
      <c r="I89" s="11"/>
      <c r="J89" s="11"/>
      <c r="L89" s="11"/>
      <c r="M89" s="33">
        <v>-2</v>
      </c>
      <c r="N89" s="11"/>
      <c r="O89" s="11"/>
      <c r="P89" s="11"/>
      <c r="Q89" s="6"/>
      <c r="R89" s="6"/>
      <c r="S89" s="6"/>
    </row>
    <row r="90" spans="1:19" x14ac:dyDescent="0.25">
      <c r="A90" s="128"/>
      <c r="B90" s="78" t="s">
        <v>56</v>
      </c>
      <c r="C90" s="42" t="s">
        <v>48</v>
      </c>
      <c r="D90" s="48">
        <v>4</v>
      </c>
      <c r="E90" s="11">
        <v>5</v>
      </c>
      <c r="F90" s="11">
        <v>5</v>
      </c>
      <c r="G90" s="11">
        <v>5</v>
      </c>
      <c r="H90" s="11">
        <v>5</v>
      </c>
      <c r="I90" s="11">
        <v>5</v>
      </c>
      <c r="J90" s="11">
        <v>5</v>
      </c>
      <c r="K90" s="11">
        <v>5</v>
      </c>
      <c r="L90" s="11">
        <v>5</v>
      </c>
      <c r="M90" s="11">
        <v>5</v>
      </c>
      <c r="N90" s="68">
        <v>0</v>
      </c>
      <c r="O90" s="11">
        <v>0</v>
      </c>
      <c r="P90" s="11">
        <v>0</v>
      </c>
      <c r="Q90" s="6">
        <v>0</v>
      </c>
      <c r="R90" s="6">
        <v>0</v>
      </c>
      <c r="S90" s="6">
        <v>0</v>
      </c>
    </row>
    <row r="91" spans="1:19" x14ac:dyDescent="0.25">
      <c r="A91" s="128"/>
      <c r="B91" s="65"/>
      <c r="D91" s="11"/>
      <c r="E91" s="11"/>
      <c r="F91" s="11"/>
      <c r="G91" s="11"/>
      <c r="H91" s="11"/>
      <c r="I91" s="11"/>
      <c r="J91" s="11"/>
      <c r="K91" s="11"/>
      <c r="M91" s="33">
        <v>-1</v>
      </c>
      <c r="N91" s="11"/>
      <c r="O91" s="11"/>
      <c r="P91" s="11"/>
      <c r="Q91" s="6"/>
      <c r="R91" s="6"/>
      <c r="S91" s="6"/>
    </row>
    <row r="92" spans="1:19" x14ac:dyDescent="0.25">
      <c r="A92" s="129"/>
      <c r="B92" s="80" t="s">
        <v>70</v>
      </c>
      <c r="C92" s="13" t="s">
        <v>23</v>
      </c>
      <c r="D92" s="48">
        <v>5</v>
      </c>
      <c r="E92" s="11">
        <v>5</v>
      </c>
      <c r="F92" s="11">
        <v>5</v>
      </c>
      <c r="G92" s="11">
        <v>5</v>
      </c>
      <c r="H92" s="11">
        <v>5</v>
      </c>
      <c r="I92" s="11">
        <v>5</v>
      </c>
      <c r="J92" s="11">
        <v>5</v>
      </c>
      <c r="K92" s="11">
        <v>5</v>
      </c>
      <c r="L92" s="11">
        <v>5</v>
      </c>
      <c r="M92" s="11">
        <v>5</v>
      </c>
      <c r="N92" s="11">
        <v>5</v>
      </c>
      <c r="O92" s="10">
        <v>0</v>
      </c>
      <c r="P92" s="11">
        <v>0</v>
      </c>
      <c r="Q92" s="6">
        <v>0</v>
      </c>
      <c r="R92" s="6">
        <v>0</v>
      </c>
      <c r="S92" s="6">
        <v>0</v>
      </c>
    </row>
    <row r="93" spans="1:19" x14ac:dyDescent="0.25">
      <c r="A93" s="127" t="s">
        <v>5</v>
      </c>
      <c r="B93" s="78" t="s">
        <v>52</v>
      </c>
      <c r="C93" s="44" t="s">
        <v>51</v>
      </c>
      <c r="D93" s="48">
        <v>4</v>
      </c>
      <c r="E93" s="11">
        <v>4</v>
      </c>
      <c r="F93" s="11">
        <v>4</v>
      </c>
      <c r="G93" s="11">
        <v>4</v>
      </c>
      <c r="H93" s="11">
        <v>4</v>
      </c>
      <c r="I93" s="11">
        <v>4</v>
      </c>
      <c r="J93" s="11">
        <v>4</v>
      </c>
      <c r="K93" s="11">
        <v>4</v>
      </c>
      <c r="L93" s="11">
        <v>4</v>
      </c>
      <c r="M93" s="11">
        <v>4</v>
      </c>
      <c r="N93" s="11">
        <v>4</v>
      </c>
      <c r="O93" s="10">
        <v>0</v>
      </c>
      <c r="P93" s="1">
        <v>0</v>
      </c>
      <c r="Q93" s="6">
        <v>0</v>
      </c>
      <c r="R93" s="6">
        <v>0</v>
      </c>
      <c r="S93" s="6">
        <v>0</v>
      </c>
    </row>
    <row r="94" spans="1:19" x14ac:dyDescent="0.25">
      <c r="A94" s="128"/>
      <c r="B94" s="78" t="s">
        <v>53</v>
      </c>
      <c r="C94" s="44" t="s">
        <v>49</v>
      </c>
      <c r="D94" s="48">
        <v>4</v>
      </c>
      <c r="E94" s="11">
        <v>3</v>
      </c>
      <c r="F94" s="11">
        <v>3</v>
      </c>
      <c r="G94" s="11">
        <v>3</v>
      </c>
      <c r="H94" s="11">
        <v>3</v>
      </c>
      <c r="I94" s="11">
        <v>3</v>
      </c>
      <c r="J94" s="11">
        <v>3</v>
      </c>
      <c r="K94" s="11">
        <v>3</v>
      </c>
      <c r="L94" s="11">
        <v>3</v>
      </c>
      <c r="M94" s="11">
        <v>3</v>
      </c>
      <c r="N94" s="11">
        <v>3</v>
      </c>
      <c r="O94" s="11">
        <v>3</v>
      </c>
      <c r="P94" s="10">
        <v>0</v>
      </c>
      <c r="Q94" s="6">
        <v>0</v>
      </c>
      <c r="R94" s="6">
        <v>0</v>
      </c>
      <c r="S94" s="6">
        <v>0</v>
      </c>
    </row>
    <row r="95" spans="1:19" x14ac:dyDescent="0.25">
      <c r="A95" s="128"/>
      <c r="B95" s="65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34">
        <v>1</v>
      </c>
      <c r="P95" s="6"/>
      <c r="Q95" s="6"/>
      <c r="R95" s="6"/>
      <c r="S95" s="6"/>
    </row>
    <row r="96" spans="1:19" x14ac:dyDescent="0.25">
      <c r="A96" s="128"/>
      <c r="B96" s="78" t="s">
        <v>54</v>
      </c>
      <c r="C96" s="44" t="s">
        <v>50</v>
      </c>
      <c r="D96" s="48">
        <v>4</v>
      </c>
      <c r="E96" s="11">
        <v>3</v>
      </c>
      <c r="F96" s="11">
        <v>3</v>
      </c>
      <c r="G96" s="11">
        <v>3</v>
      </c>
      <c r="H96" s="11">
        <v>3</v>
      </c>
      <c r="I96" s="11">
        <v>3</v>
      </c>
      <c r="J96" s="11">
        <v>3</v>
      </c>
      <c r="K96" s="11">
        <v>3</v>
      </c>
      <c r="L96" s="11">
        <v>3</v>
      </c>
      <c r="M96" s="11">
        <v>3</v>
      </c>
      <c r="N96" s="11">
        <v>3</v>
      </c>
      <c r="O96" s="11">
        <v>3</v>
      </c>
      <c r="P96" s="10">
        <v>0</v>
      </c>
      <c r="Q96" s="6">
        <v>0</v>
      </c>
      <c r="R96" s="6">
        <v>0</v>
      </c>
      <c r="S96" s="6">
        <v>0</v>
      </c>
    </row>
    <row r="97" spans="1:19" x14ac:dyDescent="0.25">
      <c r="A97" s="128"/>
      <c r="B97" s="65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34">
        <v>1</v>
      </c>
      <c r="Q97" s="6"/>
      <c r="R97" s="6"/>
      <c r="S97" s="6"/>
    </row>
    <row r="98" spans="1:19" x14ac:dyDescent="0.25">
      <c r="A98" s="128"/>
      <c r="B98" s="78" t="s">
        <v>55</v>
      </c>
      <c r="C98" s="44" t="s">
        <v>71</v>
      </c>
      <c r="D98" s="48">
        <v>3</v>
      </c>
      <c r="E98" s="11">
        <v>4</v>
      </c>
      <c r="F98" s="11">
        <v>4</v>
      </c>
      <c r="G98" s="11">
        <v>4</v>
      </c>
      <c r="H98" s="11">
        <v>4</v>
      </c>
      <c r="I98" s="11">
        <v>4</v>
      </c>
      <c r="J98" s="11">
        <v>4</v>
      </c>
      <c r="K98" s="11">
        <v>4</v>
      </c>
      <c r="L98" s="11">
        <v>4</v>
      </c>
      <c r="M98" s="11">
        <v>4</v>
      </c>
      <c r="N98" s="11">
        <v>4</v>
      </c>
      <c r="O98" s="11">
        <v>4</v>
      </c>
      <c r="P98" s="14">
        <v>4</v>
      </c>
      <c r="Q98" s="10">
        <v>0</v>
      </c>
      <c r="R98" s="6">
        <v>0</v>
      </c>
      <c r="S98" s="6">
        <v>0</v>
      </c>
    </row>
    <row r="99" spans="1:19" x14ac:dyDescent="0.25">
      <c r="A99" s="128"/>
      <c r="B99" s="65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P99" s="33">
        <v>-1</v>
      </c>
      <c r="Q99" s="6"/>
      <c r="R99" s="6"/>
      <c r="S99" s="6"/>
    </row>
    <row r="100" spans="1:19" x14ac:dyDescent="0.25">
      <c r="A100" s="129"/>
      <c r="B100" s="78" t="s">
        <v>56</v>
      </c>
      <c r="C100" s="42" t="s">
        <v>71</v>
      </c>
      <c r="D100" s="48">
        <v>3</v>
      </c>
      <c r="E100" s="11">
        <v>3</v>
      </c>
      <c r="F100" s="11">
        <v>3</v>
      </c>
      <c r="G100" s="11">
        <v>3</v>
      </c>
      <c r="H100" s="11">
        <v>3</v>
      </c>
      <c r="I100" s="11">
        <v>3</v>
      </c>
      <c r="J100" s="11">
        <v>3</v>
      </c>
      <c r="K100" s="11">
        <v>3</v>
      </c>
      <c r="L100" s="11">
        <v>3</v>
      </c>
      <c r="M100" s="11">
        <v>3</v>
      </c>
      <c r="N100" s="11">
        <v>3</v>
      </c>
      <c r="O100" s="11">
        <v>3</v>
      </c>
      <c r="P100" s="14">
        <v>3</v>
      </c>
      <c r="Q100" s="10">
        <v>0</v>
      </c>
      <c r="R100" s="6">
        <v>0</v>
      </c>
      <c r="S100" s="6">
        <v>0</v>
      </c>
    </row>
    <row r="101" spans="1:19" x14ac:dyDescent="0.25">
      <c r="A101" s="127" t="s">
        <v>6</v>
      </c>
      <c r="B101" s="78" t="s">
        <v>52</v>
      </c>
      <c r="C101" s="42" t="s">
        <v>51</v>
      </c>
      <c r="D101" s="48">
        <v>4</v>
      </c>
      <c r="E101" s="11">
        <v>4</v>
      </c>
      <c r="F101" s="11">
        <v>4</v>
      </c>
      <c r="G101" s="11">
        <v>4</v>
      </c>
      <c r="H101" s="11">
        <v>4</v>
      </c>
      <c r="I101" s="11">
        <v>4</v>
      </c>
      <c r="J101" s="11">
        <v>4</v>
      </c>
      <c r="K101" s="11">
        <v>4</v>
      </c>
      <c r="L101" s="11">
        <v>4</v>
      </c>
      <c r="M101" s="11">
        <v>4</v>
      </c>
      <c r="N101" s="11">
        <v>4</v>
      </c>
      <c r="O101" s="11">
        <v>4</v>
      </c>
      <c r="P101" s="11">
        <v>4</v>
      </c>
      <c r="Q101" s="10">
        <v>0</v>
      </c>
      <c r="R101" s="6">
        <v>0</v>
      </c>
      <c r="S101" s="6">
        <v>0</v>
      </c>
    </row>
    <row r="102" spans="1:19" x14ac:dyDescent="0.25">
      <c r="A102" s="128"/>
      <c r="B102" s="78" t="s">
        <v>53</v>
      </c>
      <c r="C102" s="42" t="s">
        <v>51</v>
      </c>
      <c r="D102" s="48">
        <v>3</v>
      </c>
      <c r="E102" s="11">
        <v>3</v>
      </c>
      <c r="F102" s="11">
        <v>3</v>
      </c>
      <c r="G102" s="11">
        <v>3</v>
      </c>
      <c r="H102" s="11">
        <v>3</v>
      </c>
      <c r="I102" s="11">
        <v>3</v>
      </c>
      <c r="J102" s="11">
        <v>3</v>
      </c>
      <c r="K102" s="11">
        <v>3</v>
      </c>
      <c r="L102" s="11">
        <v>3</v>
      </c>
      <c r="M102" s="11">
        <v>3</v>
      </c>
      <c r="N102" s="11">
        <v>3</v>
      </c>
      <c r="O102" s="11">
        <v>3</v>
      </c>
      <c r="P102" s="11">
        <v>3</v>
      </c>
      <c r="Q102" s="10">
        <v>0</v>
      </c>
      <c r="R102" s="6">
        <v>0</v>
      </c>
      <c r="S102" s="6">
        <v>0</v>
      </c>
    </row>
    <row r="103" spans="1:19" x14ac:dyDescent="0.25">
      <c r="A103" s="128"/>
      <c r="B103" s="65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4"/>
      <c r="S103" s="6"/>
    </row>
    <row r="104" spans="1:19" x14ac:dyDescent="0.25">
      <c r="A104" s="128"/>
      <c r="B104" s="78" t="s">
        <v>54</v>
      </c>
      <c r="C104" s="42" t="s">
        <v>51</v>
      </c>
      <c r="D104" s="48">
        <v>2</v>
      </c>
      <c r="E104" s="11">
        <v>3</v>
      </c>
      <c r="F104" s="11">
        <v>3</v>
      </c>
      <c r="G104" s="11">
        <v>3</v>
      </c>
      <c r="H104" s="11">
        <v>3</v>
      </c>
      <c r="I104" s="11">
        <v>3</v>
      </c>
      <c r="J104" s="11">
        <v>3</v>
      </c>
      <c r="K104" s="11">
        <v>3</v>
      </c>
      <c r="L104" s="11">
        <v>3</v>
      </c>
      <c r="M104" s="11">
        <v>3</v>
      </c>
      <c r="N104" s="11">
        <v>3</v>
      </c>
      <c r="O104" s="11">
        <v>3</v>
      </c>
      <c r="P104" s="11">
        <v>3</v>
      </c>
      <c r="Q104" s="14">
        <v>3</v>
      </c>
      <c r="R104" s="10">
        <v>0</v>
      </c>
      <c r="S104" s="6">
        <v>0</v>
      </c>
    </row>
    <row r="105" spans="1:19" x14ac:dyDescent="0.25">
      <c r="A105" s="128"/>
      <c r="B105" s="65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33">
        <v>-1</v>
      </c>
      <c r="R105" s="6"/>
      <c r="S105" s="6"/>
    </row>
    <row r="106" spans="1:19" x14ac:dyDescent="0.25">
      <c r="A106" s="128"/>
      <c r="B106" s="78" t="s">
        <v>55</v>
      </c>
      <c r="C106" s="42" t="s">
        <v>48</v>
      </c>
      <c r="D106" s="48">
        <v>3</v>
      </c>
      <c r="E106" s="11">
        <v>3</v>
      </c>
      <c r="F106" s="11">
        <v>3</v>
      </c>
      <c r="G106" s="11">
        <v>3</v>
      </c>
      <c r="H106" s="11">
        <v>3</v>
      </c>
      <c r="I106" s="11">
        <v>3</v>
      </c>
      <c r="J106" s="11">
        <v>3</v>
      </c>
      <c r="K106" s="11">
        <v>3</v>
      </c>
      <c r="L106" s="11">
        <v>3</v>
      </c>
      <c r="M106" s="11">
        <v>3</v>
      </c>
      <c r="N106" s="11">
        <v>3</v>
      </c>
      <c r="O106" s="11">
        <v>3</v>
      </c>
      <c r="P106" s="11">
        <v>3</v>
      </c>
      <c r="Q106" s="14">
        <v>3</v>
      </c>
      <c r="R106" s="10">
        <v>0</v>
      </c>
      <c r="S106" s="6">
        <v>0</v>
      </c>
    </row>
    <row r="107" spans="1:19" x14ac:dyDescent="0.25">
      <c r="A107" s="129"/>
      <c r="B107" s="78" t="s">
        <v>56</v>
      </c>
      <c r="C107" s="42" t="s">
        <v>48</v>
      </c>
      <c r="D107" s="48">
        <v>2</v>
      </c>
      <c r="E107" s="11">
        <v>2</v>
      </c>
      <c r="F107" s="11">
        <v>2</v>
      </c>
      <c r="G107" s="11">
        <v>2</v>
      </c>
      <c r="H107" s="11">
        <v>2</v>
      </c>
      <c r="I107" s="11">
        <v>2</v>
      </c>
      <c r="J107" s="11">
        <v>2</v>
      </c>
      <c r="K107" s="11">
        <v>2</v>
      </c>
      <c r="L107" s="11">
        <v>2</v>
      </c>
      <c r="M107" s="11">
        <v>2</v>
      </c>
      <c r="N107" s="11">
        <v>2</v>
      </c>
      <c r="O107" s="11">
        <v>2</v>
      </c>
      <c r="P107" s="11">
        <v>2</v>
      </c>
      <c r="Q107" s="14">
        <v>2</v>
      </c>
      <c r="R107" s="10">
        <v>0</v>
      </c>
      <c r="S107" s="6">
        <v>0</v>
      </c>
    </row>
    <row r="108" spans="1:19" x14ac:dyDescent="0.25">
      <c r="A108" s="124" t="s">
        <v>7</v>
      </c>
      <c r="B108" s="78" t="s">
        <v>52</v>
      </c>
      <c r="C108" s="44" t="s">
        <v>49</v>
      </c>
      <c r="D108" s="11">
        <v>1</v>
      </c>
      <c r="E108" s="11">
        <v>2</v>
      </c>
      <c r="F108" s="11">
        <v>2</v>
      </c>
      <c r="G108" s="11">
        <v>2</v>
      </c>
      <c r="H108" s="11">
        <v>2</v>
      </c>
      <c r="I108" s="11">
        <v>2</v>
      </c>
      <c r="J108" s="11">
        <v>2</v>
      </c>
      <c r="K108" s="11">
        <v>2</v>
      </c>
      <c r="L108" s="11">
        <v>2</v>
      </c>
      <c r="M108" s="11">
        <v>2</v>
      </c>
      <c r="N108" s="11">
        <v>2</v>
      </c>
      <c r="O108" s="11">
        <v>2</v>
      </c>
      <c r="P108" s="11">
        <v>2</v>
      </c>
      <c r="Q108" s="11">
        <v>2</v>
      </c>
      <c r="R108" s="68">
        <v>0</v>
      </c>
      <c r="S108" s="6">
        <v>0</v>
      </c>
    </row>
    <row r="109" spans="1:19" x14ac:dyDescent="0.25">
      <c r="A109" s="125"/>
      <c r="B109" s="65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33">
        <v>-1</v>
      </c>
      <c r="R109" s="11"/>
    </row>
    <row r="110" spans="1:19" x14ac:dyDescent="0.25">
      <c r="A110" s="125"/>
      <c r="B110" s="78" t="s">
        <v>53</v>
      </c>
      <c r="C110" s="44" t="s">
        <v>49</v>
      </c>
      <c r="D110" s="11">
        <v>1</v>
      </c>
      <c r="E110" s="11">
        <v>1</v>
      </c>
      <c r="F110" s="11">
        <v>1</v>
      </c>
      <c r="G110" s="11">
        <v>1</v>
      </c>
      <c r="H110" s="11">
        <v>1</v>
      </c>
      <c r="I110" s="11">
        <v>1</v>
      </c>
      <c r="J110" s="11">
        <v>1</v>
      </c>
      <c r="K110" s="11">
        <v>1</v>
      </c>
      <c r="L110" s="11">
        <v>1</v>
      </c>
      <c r="M110" s="11">
        <v>1</v>
      </c>
      <c r="N110" s="11">
        <v>1</v>
      </c>
      <c r="O110" s="11">
        <v>1</v>
      </c>
      <c r="P110" s="11">
        <v>1</v>
      </c>
      <c r="Q110" s="11">
        <v>1</v>
      </c>
      <c r="R110" s="68">
        <v>0</v>
      </c>
      <c r="S110" s="6">
        <v>0</v>
      </c>
    </row>
    <row r="111" spans="1:19" x14ac:dyDescent="0.25">
      <c r="A111" s="125"/>
      <c r="B111" s="78" t="s">
        <v>54</v>
      </c>
      <c r="C111" s="44" t="s">
        <v>50</v>
      </c>
      <c r="D111" s="11">
        <v>2</v>
      </c>
      <c r="E111" s="11">
        <v>2</v>
      </c>
      <c r="F111" s="11">
        <v>2</v>
      </c>
      <c r="G111" s="11">
        <v>2</v>
      </c>
      <c r="H111" s="11">
        <v>2</v>
      </c>
      <c r="I111" s="11">
        <v>2</v>
      </c>
      <c r="J111" s="11">
        <v>2</v>
      </c>
      <c r="K111" s="11">
        <v>2</v>
      </c>
      <c r="L111" s="11">
        <v>2</v>
      </c>
      <c r="M111" s="11">
        <v>2</v>
      </c>
      <c r="N111" s="11">
        <v>2</v>
      </c>
      <c r="O111" s="11">
        <v>2</v>
      </c>
      <c r="P111" s="11">
        <v>2</v>
      </c>
      <c r="Q111" s="11">
        <v>2</v>
      </c>
      <c r="R111" s="69">
        <v>2</v>
      </c>
      <c r="S111" s="10">
        <v>0</v>
      </c>
    </row>
    <row r="112" spans="1:19" x14ac:dyDescent="0.25">
      <c r="A112" s="125"/>
      <c r="B112" s="78" t="s">
        <v>55</v>
      </c>
      <c r="C112" s="44" t="s">
        <v>50</v>
      </c>
      <c r="D112" s="11">
        <v>1</v>
      </c>
      <c r="E112" s="11">
        <v>1</v>
      </c>
      <c r="F112" s="11">
        <v>1</v>
      </c>
      <c r="G112" s="11">
        <v>1</v>
      </c>
      <c r="H112" s="11">
        <v>1</v>
      </c>
      <c r="I112" s="11">
        <v>1</v>
      </c>
      <c r="J112" s="11">
        <v>1</v>
      </c>
      <c r="K112" s="11">
        <v>1</v>
      </c>
      <c r="L112" s="11">
        <v>1</v>
      </c>
      <c r="M112" s="11">
        <v>1</v>
      </c>
      <c r="N112" s="11">
        <v>1</v>
      </c>
      <c r="O112" s="11">
        <v>1</v>
      </c>
      <c r="P112" s="11">
        <v>1</v>
      </c>
      <c r="Q112" s="11">
        <v>1</v>
      </c>
      <c r="R112" s="11">
        <v>1</v>
      </c>
      <c r="S112" s="10">
        <v>0</v>
      </c>
    </row>
    <row r="113" spans="1:23" x14ac:dyDescent="0.25">
      <c r="A113" s="126"/>
      <c r="B113" s="78" t="s">
        <v>56</v>
      </c>
      <c r="C113" s="42" t="s">
        <v>48</v>
      </c>
      <c r="D113" s="11">
        <v>1</v>
      </c>
      <c r="E113" s="11">
        <v>1</v>
      </c>
      <c r="F113" s="11">
        <v>1</v>
      </c>
      <c r="G113" s="11">
        <v>1</v>
      </c>
      <c r="H113" s="11">
        <v>1</v>
      </c>
      <c r="I113" s="11">
        <v>1</v>
      </c>
      <c r="J113" s="11">
        <v>1</v>
      </c>
      <c r="K113" s="11">
        <v>1</v>
      </c>
      <c r="L113" s="11">
        <v>1</v>
      </c>
      <c r="M113" s="11">
        <v>1</v>
      </c>
      <c r="N113" s="11">
        <v>1</v>
      </c>
      <c r="O113" s="11">
        <v>1</v>
      </c>
      <c r="P113" s="11">
        <v>1</v>
      </c>
      <c r="Q113" s="11">
        <v>1</v>
      </c>
      <c r="R113" s="11">
        <v>1</v>
      </c>
      <c r="S113" s="10">
        <v>0</v>
      </c>
    </row>
    <row r="114" spans="1:23" x14ac:dyDescent="0.25">
      <c r="A114" s="127" t="s">
        <v>25</v>
      </c>
      <c r="B114" s="3" t="s">
        <v>26</v>
      </c>
      <c r="C114" s="79" t="s">
        <v>23</v>
      </c>
      <c r="D114" s="6">
        <v>4</v>
      </c>
      <c r="E114" s="6">
        <v>4</v>
      </c>
      <c r="F114" s="6">
        <v>4</v>
      </c>
      <c r="G114" s="6">
        <v>4</v>
      </c>
      <c r="H114" s="6">
        <v>4</v>
      </c>
      <c r="I114" s="6">
        <v>4</v>
      </c>
      <c r="J114" s="6">
        <v>4</v>
      </c>
      <c r="K114" s="6">
        <v>4</v>
      </c>
      <c r="L114" s="6">
        <v>4</v>
      </c>
      <c r="M114" s="6">
        <v>4</v>
      </c>
      <c r="N114" s="6">
        <v>4</v>
      </c>
      <c r="O114" s="6">
        <v>4</v>
      </c>
      <c r="P114" s="6">
        <v>4</v>
      </c>
      <c r="Q114" s="6">
        <v>4</v>
      </c>
      <c r="R114" s="6">
        <v>4</v>
      </c>
      <c r="S114" s="10">
        <v>0</v>
      </c>
    </row>
    <row r="115" spans="1:23" x14ac:dyDescent="0.25">
      <c r="A115" s="129"/>
      <c r="B115" s="3" t="s">
        <v>27</v>
      </c>
      <c r="C115" s="79" t="s">
        <v>23</v>
      </c>
      <c r="D115" s="6">
        <v>4</v>
      </c>
      <c r="E115" s="6">
        <v>4</v>
      </c>
      <c r="F115" s="6">
        <v>4</v>
      </c>
      <c r="G115" s="6">
        <v>4</v>
      </c>
      <c r="H115" s="6">
        <v>4</v>
      </c>
      <c r="I115" s="6">
        <v>4</v>
      </c>
      <c r="J115" s="6">
        <v>4</v>
      </c>
      <c r="K115" s="6">
        <v>4</v>
      </c>
      <c r="L115" s="6">
        <v>4</v>
      </c>
      <c r="M115" s="6">
        <v>4</v>
      </c>
      <c r="N115" s="6">
        <v>4</v>
      </c>
      <c r="O115" s="6">
        <v>4</v>
      </c>
      <c r="P115" s="6">
        <v>4</v>
      </c>
      <c r="Q115" s="6">
        <v>4</v>
      </c>
      <c r="R115" s="6">
        <v>4</v>
      </c>
      <c r="S115" s="10">
        <v>0</v>
      </c>
    </row>
    <row r="116" spans="1:23" x14ac:dyDescent="0.25">
      <c r="A116" s="104" t="s">
        <v>15</v>
      </c>
      <c r="B116" s="105"/>
      <c r="C116" s="106"/>
      <c r="D116" s="6">
        <f t="shared" ref="D116:L116" si="1">SUM(D58:D115)</f>
        <v>136</v>
      </c>
      <c r="E116" s="6">
        <f t="shared" si="1"/>
        <v>148</v>
      </c>
      <c r="F116" s="6">
        <f t="shared" si="1"/>
        <v>146</v>
      </c>
      <c r="G116" s="6">
        <f t="shared" si="1"/>
        <v>138</v>
      </c>
      <c r="H116" s="6">
        <f t="shared" si="1"/>
        <v>125</v>
      </c>
      <c r="I116" s="6">
        <f t="shared" si="1"/>
        <v>114</v>
      </c>
      <c r="J116" s="6">
        <f t="shared" si="1"/>
        <v>107</v>
      </c>
      <c r="K116" s="6">
        <f t="shared" si="1"/>
        <v>97</v>
      </c>
      <c r="L116" s="6">
        <f t="shared" si="1"/>
        <v>77</v>
      </c>
      <c r="M116" s="6">
        <f>SUM(M73:M115)</f>
        <v>64</v>
      </c>
      <c r="N116" s="6">
        <f>SUM(N73:N115)</f>
        <v>52</v>
      </c>
      <c r="O116" s="6">
        <f>SUM(O74:O115)</f>
        <v>45</v>
      </c>
      <c r="P116" s="6">
        <f>SUM(P74:P115)</f>
        <v>36</v>
      </c>
      <c r="Q116" s="6">
        <f>SUM(Q82:Q115)</f>
        <v>21</v>
      </c>
      <c r="R116" s="6">
        <f>SUM(R82:R115)</f>
        <v>12</v>
      </c>
      <c r="S116" s="6">
        <f>SUM(S82:S115)</f>
        <v>0</v>
      </c>
    </row>
    <row r="117" spans="1:2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23" ht="26.25" customHeight="1" x14ac:dyDescent="0.25">
      <c r="A118"/>
      <c r="B118"/>
      <c r="C118" s="96" t="s">
        <v>28</v>
      </c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8"/>
      <c r="R118"/>
      <c r="S118"/>
      <c r="T118"/>
      <c r="V118"/>
    </row>
    <row r="119" spans="1:23" ht="50.25" customHeight="1" x14ac:dyDescent="0.25">
      <c r="A119"/>
      <c r="B119"/>
      <c r="C119" s="36" t="s">
        <v>29</v>
      </c>
      <c r="D119" s="75">
        <v>44290</v>
      </c>
      <c r="E119" s="75">
        <v>44291</v>
      </c>
      <c r="F119" s="75">
        <v>44292</v>
      </c>
      <c r="G119" s="75">
        <v>44293</v>
      </c>
      <c r="H119" s="75">
        <v>44294</v>
      </c>
      <c r="I119" s="75">
        <v>44295</v>
      </c>
      <c r="J119" s="75">
        <v>44296</v>
      </c>
      <c r="K119" s="75">
        <v>44297</v>
      </c>
      <c r="L119" s="75">
        <v>44298</v>
      </c>
      <c r="M119" s="75">
        <v>44299</v>
      </c>
      <c r="N119" s="75">
        <v>44300</v>
      </c>
      <c r="O119" s="75">
        <v>44301</v>
      </c>
      <c r="P119" s="75">
        <v>44302</v>
      </c>
      <c r="Q119" s="75">
        <v>44303</v>
      </c>
      <c r="S119"/>
      <c r="T119"/>
      <c r="V119"/>
      <c r="W119"/>
    </row>
    <row r="120" spans="1:23" x14ac:dyDescent="0.25">
      <c r="A120"/>
      <c r="B120"/>
      <c r="C120" s="35" t="s">
        <v>16</v>
      </c>
      <c r="D120" s="6">
        <v>148</v>
      </c>
      <c r="E120" s="6">
        <v>140</v>
      </c>
      <c r="F120" s="6">
        <v>128</v>
      </c>
      <c r="G120" s="6">
        <v>112</v>
      </c>
      <c r="H120" s="6">
        <v>107</v>
      </c>
      <c r="I120" s="6">
        <v>101</v>
      </c>
      <c r="J120" s="6">
        <v>76</v>
      </c>
      <c r="K120" s="6">
        <v>67</v>
      </c>
      <c r="L120" s="6">
        <v>52</v>
      </c>
      <c r="M120" s="6">
        <v>43</v>
      </c>
      <c r="N120" s="6">
        <v>37</v>
      </c>
      <c r="O120" s="6">
        <v>23</v>
      </c>
      <c r="P120" s="6">
        <v>12</v>
      </c>
      <c r="Q120" s="6">
        <v>0</v>
      </c>
      <c r="S120"/>
      <c r="T120"/>
      <c r="V120"/>
      <c r="W120"/>
    </row>
    <row r="121" spans="1:23" x14ac:dyDescent="0.25">
      <c r="A121"/>
      <c r="B121"/>
      <c r="C121" s="35" t="s">
        <v>15</v>
      </c>
      <c r="D121" s="6">
        <v>146</v>
      </c>
      <c r="E121" s="6">
        <v>138</v>
      </c>
      <c r="F121" s="6">
        <v>125</v>
      </c>
      <c r="G121" s="6">
        <v>114</v>
      </c>
      <c r="H121" s="6">
        <v>107</v>
      </c>
      <c r="I121" s="6">
        <v>97</v>
      </c>
      <c r="J121" s="6">
        <v>77</v>
      </c>
      <c r="K121" s="6">
        <v>64</v>
      </c>
      <c r="L121" s="6">
        <v>52</v>
      </c>
      <c r="M121" s="6">
        <v>45</v>
      </c>
      <c r="N121" s="6">
        <v>36</v>
      </c>
      <c r="O121" s="6">
        <v>21</v>
      </c>
      <c r="P121" s="6">
        <v>12</v>
      </c>
      <c r="Q121" s="6">
        <v>0</v>
      </c>
      <c r="S121"/>
      <c r="T121"/>
      <c r="V121"/>
      <c r="W121"/>
    </row>
    <row r="122" spans="1:2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2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2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2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2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2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2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1:19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1:19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1:19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19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</sheetData>
  <mergeCells count="38">
    <mergeCell ref="C118:Q118"/>
    <mergeCell ref="A83:A92"/>
    <mergeCell ref="A93:A100"/>
    <mergeCell ref="A101:A107"/>
    <mergeCell ref="A108:A113"/>
    <mergeCell ref="A114:A115"/>
    <mergeCell ref="A116:C116"/>
    <mergeCell ref="A74:A82"/>
    <mergeCell ref="A25:A30"/>
    <mergeCell ref="A31:A36"/>
    <mergeCell ref="A37:A41"/>
    <mergeCell ref="A42:A46"/>
    <mergeCell ref="A47:A51"/>
    <mergeCell ref="A52:A53"/>
    <mergeCell ref="A54:C54"/>
    <mergeCell ref="A58:B58"/>
    <mergeCell ref="A60:B60"/>
    <mergeCell ref="A62:B62"/>
    <mergeCell ref="A64:A73"/>
    <mergeCell ref="A19:A24"/>
    <mergeCell ref="E9:G9"/>
    <mergeCell ref="J9:K9"/>
    <mergeCell ref="E10:G10"/>
    <mergeCell ref="J10:K10"/>
    <mergeCell ref="E12:G12"/>
    <mergeCell ref="J11:K11"/>
    <mergeCell ref="B13:C13"/>
    <mergeCell ref="E13:G13"/>
    <mergeCell ref="A16:B16"/>
    <mergeCell ref="A17:B17"/>
    <mergeCell ref="A18:B18"/>
    <mergeCell ref="E11:G11"/>
    <mergeCell ref="B1:F1"/>
    <mergeCell ref="B6:G6"/>
    <mergeCell ref="E7:G7"/>
    <mergeCell ref="J7:K7"/>
    <mergeCell ref="E8:G8"/>
    <mergeCell ref="J8:K8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4"/>
  <sheetViews>
    <sheetView topLeftCell="A11" zoomScale="68" zoomScaleNormal="68" workbookViewId="0">
      <selection activeCell="I11" sqref="I11:K11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10" width="9.140625" style="1"/>
    <col min="11" max="11" width="17.140625" style="1" customWidth="1"/>
    <col min="12" max="18" width="9.140625" style="1"/>
    <col min="19" max="19" width="10.42578125" style="1" bestFit="1" customWidth="1"/>
    <col min="20" max="21" width="9.140625" style="1"/>
  </cols>
  <sheetData>
    <row r="1" spans="1:19" ht="16.5" customHeight="1" x14ac:dyDescent="0.25">
      <c r="A1" s="37" t="s">
        <v>9</v>
      </c>
      <c r="B1" s="99" t="s">
        <v>59</v>
      </c>
      <c r="C1" s="99"/>
      <c r="D1" s="99"/>
      <c r="E1" s="99"/>
      <c r="F1" s="99"/>
      <c r="G1" s="55"/>
      <c r="H1" s="55"/>
      <c r="I1" s="55"/>
      <c r="J1" s="55"/>
      <c r="K1" s="55"/>
      <c r="L1" s="15"/>
    </row>
    <row r="2" spans="1:19" x14ac:dyDescent="0.25">
      <c r="A2" s="38" t="s">
        <v>10</v>
      </c>
      <c r="B2" s="16" t="s">
        <v>58</v>
      </c>
      <c r="C2" s="59"/>
      <c r="D2" s="37"/>
      <c r="E2" s="55"/>
      <c r="G2" s="55"/>
      <c r="H2" s="55"/>
      <c r="I2" s="55"/>
    </row>
    <row r="3" spans="1:19" x14ac:dyDescent="0.25">
      <c r="A3" s="37" t="s">
        <v>11</v>
      </c>
      <c r="B3" s="17">
        <v>44304</v>
      </c>
      <c r="C3" s="59"/>
      <c r="D3" s="18"/>
      <c r="E3" s="19"/>
      <c r="G3" s="15"/>
      <c r="H3" s="15"/>
      <c r="I3" s="15"/>
    </row>
    <row r="4" spans="1:19" x14ac:dyDescent="0.25">
      <c r="A4" s="37" t="s">
        <v>12</v>
      </c>
      <c r="B4" s="17">
        <v>44317</v>
      </c>
      <c r="C4" s="59"/>
      <c r="D4" s="18"/>
      <c r="E4" s="19"/>
      <c r="G4" s="15"/>
      <c r="H4" s="15"/>
      <c r="I4" s="15"/>
    </row>
    <row r="5" spans="1:19" x14ac:dyDescent="0.25">
      <c r="A5" s="20"/>
      <c r="B5" s="83"/>
      <c r="C5" s="17"/>
      <c r="D5" s="18"/>
      <c r="E5" s="19"/>
      <c r="F5" s="15"/>
      <c r="G5" s="15"/>
      <c r="H5" s="15"/>
      <c r="I5" s="15"/>
    </row>
    <row r="6" spans="1:19" x14ac:dyDescent="0.25">
      <c r="A6" s="22"/>
      <c r="B6" s="116" t="s">
        <v>13</v>
      </c>
      <c r="C6" s="116"/>
      <c r="D6" s="116"/>
      <c r="E6" s="116"/>
      <c r="F6" s="116"/>
      <c r="G6" s="116"/>
      <c r="I6" s="24"/>
    </row>
    <row r="7" spans="1:19" ht="16.5" customHeight="1" x14ac:dyDescent="0.25">
      <c r="A7" s="22"/>
      <c r="B7" s="60" t="s">
        <v>30</v>
      </c>
      <c r="C7" s="61" t="s">
        <v>31</v>
      </c>
      <c r="D7" s="60" t="s">
        <v>15</v>
      </c>
      <c r="E7" s="110" t="s">
        <v>16</v>
      </c>
      <c r="F7" s="111"/>
      <c r="G7" s="112"/>
      <c r="I7" s="23"/>
      <c r="J7" s="117" t="s">
        <v>14</v>
      </c>
      <c r="K7" s="117"/>
    </row>
    <row r="8" spans="1:19" ht="16.5" customHeight="1" x14ac:dyDescent="0.25">
      <c r="A8" s="22"/>
      <c r="B8" s="52">
        <v>1</v>
      </c>
      <c r="C8" s="53" t="s">
        <v>35</v>
      </c>
      <c r="D8" s="86">
        <f>SUMIF(C53:C93,"Lộc",D53:D93)+7</f>
        <v>21</v>
      </c>
      <c r="E8" s="113">
        <f>SUMIF(C19:C45,"Lộc",E19:E45)+8</f>
        <v>23</v>
      </c>
      <c r="F8" s="114"/>
      <c r="G8" s="115"/>
      <c r="I8" s="25"/>
      <c r="J8" s="117" t="s">
        <v>17</v>
      </c>
      <c r="K8" s="117"/>
    </row>
    <row r="9" spans="1:19" x14ac:dyDescent="0.25">
      <c r="A9" s="22"/>
      <c r="B9" s="52">
        <v>2</v>
      </c>
      <c r="C9" s="53" t="s">
        <v>36</v>
      </c>
      <c r="D9" s="86">
        <f>SUMIF(C53:C134,"Quốc",D53:D134)+7</f>
        <v>17</v>
      </c>
      <c r="E9" s="113">
        <f>SUMIF(C19:C45,"Quốc",E19:E45)+7</f>
        <v>18</v>
      </c>
      <c r="F9" s="114"/>
      <c r="G9" s="115"/>
      <c r="I9" s="26"/>
      <c r="J9" s="117" t="s">
        <v>18</v>
      </c>
      <c r="K9" s="117"/>
    </row>
    <row r="10" spans="1:19" ht="16.5" customHeight="1" x14ac:dyDescent="0.25">
      <c r="A10" s="22"/>
      <c r="B10" s="62">
        <v>3</v>
      </c>
      <c r="C10" s="63" t="s">
        <v>37</v>
      </c>
      <c r="D10" s="86">
        <f>SUMIF(C53:C134,"Hậu",D53:D134)+7</f>
        <v>17</v>
      </c>
      <c r="E10" s="113">
        <f>SUMIF(C19:C45,"Hậu",E19:E45)+8</f>
        <v>21</v>
      </c>
      <c r="F10" s="114"/>
      <c r="G10" s="115"/>
      <c r="I10" s="27"/>
      <c r="J10" s="117" t="s">
        <v>2</v>
      </c>
      <c r="K10" s="117"/>
    </row>
    <row r="11" spans="1:19" x14ac:dyDescent="0.25">
      <c r="A11" s="22"/>
      <c r="B11" s="64">
        <v>4</v>
      </c>
      <c r="C11" s="53" t="s">
        <v>38</v>
      </c>
      <c r="D11" s="91">
        <f>SUMIF(C49:C133,"Ngọc",D49:D133)+7</f>
        <v>21</v>
      </c>
      <c r="E11" s="84"/>
      <c r="F11" s="85">
        <f>SUMIF(C19:C45,"Ngọc",E19:E45)+8</f>
        <v>17</v>
      </c>
      <c r="G11" s="86"/>
      <c r="I11" s="28"/>
      <c r="J11" s="117" t="s">
        <v>19</v>
      </c>
      <c r="K11" s="117"/>
    </row>
    <row r="12" spans="1:19" ht="16.5" customHeight="1" x14ac:dyDescent="0.25">
      <c r="A12" s="22"/>
      <c r="B12" s="56">
        <v>5</v>
      </c>
      <c r="C12" s="65" t="s">
        <v>39</v>
      </c>
      <c r="D12" s="86">
        <f>SUMIF(C53:C134,"Quyên",D53:D134)+7</f>
        <v>16</v>
      </c>
      <c r="E12" s="113">
        <f>SUMIF(C19:C45,"Quyên",E19:E45)+7</f>
        <v>17</v>
      </c>
      <c r="F12" s="114"/>
      <c r="G12" s="115"/>
    </row>
    <row r="13" spans="1:19" x14ac:dyDescent="0.25">
      <c r="A13" s="22"/>
      <c r="B13" s="118" t="s">
        <v>32</v>
      </c>
      <c r="C13" s="119"/>
      <c r="D13" s="54">
        <f>SUM(D8:D12)</f>
        <v>92</v>
      </c>
      <c r="E13" s="107">
        <f>SUM(E8:G12)</f>
        <v>96</v>
      </c>
      <c r="F13" s="108"/>
      <c r="G13" s="109"/>
    </row>
    <row r="15" spans="1:19" ht="48.75" x14ac:dyDescent="0.25">
      <c r="A15" s="92" t="s">
        <v>20</v>
      </c>
      <c r="B15" s="93" t="s">
        <v>21</v>
      </c>
      <c r="C15" s="93" t="s">
        <v>22</v>
      </c>
      <c r="D15" s="94"/>
      <c r="E15" s="95" t="s">
        <v>16</v>
      </c>
      <c r="F15" s="5">
        <v>44304</v>
      </c>
      <c r="G15" s="5">
        <v>44305</v>
      </c>
      <c r="H15" s="5">
        <v>44306</v>
      </c>
      <c r="I15" s="5">
        <v>44307</v>
      </c>
      <c r="J15" s="5">
        <v>44308</v>
      </c>
      <c r="K15" s="5">
        <v>44309</v>
      </c>
      <c r="L15" s="5">
        <v>44310</v>
      </c>
      <c r="M15" s="5">
        <v>44311</v>
      </c>
      <c r="N15" s="5">
        <v>44312</v>
      </c>
      <c r="O15" s="5">
        <v>44313</v>
      </c>
      <c r="P15" s="5">
        <v>44314</v>
      </c>
      <c r="Q15" s="5">
        <v>44315</v>
      </c>
      <c r="R15" s="5">
        <v>44316</v>
      </c>
      <c r="S15" s="5">
        <v>44317</v>
      </c>
    </row>
    <row r="16" spans="1:19" x14ac:dyDescent="0.25">
      <c r="A16" s="122" t="s">
        <v>75</v>
      </c>
      <c r="B16" s="123"/>
      <c r="C16" s="12" t="s">
        <v>23</v>
      </c>
      <c r="D16" s="7"/>
      <c r="E16" s="7">
        <v>8</v>
      </c>
      <c r="F16" s="7">
        <v>8</v>
      </c>
      <c r="G16" s="9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</row>
    <row r="17" spans="1:19" x14ac:dyDescent="0.25">
      <c r="A17" s="122" t="s">
        <v>66</v>
      </c>
      <c r="B17" s="123"/>
      <c r="C17" s="12" t="s">
        <v>50</v>
      </c>
      <c r="D17" s="7"/>
      <c r="E17" s="7">
        <v>6</v>
      </c>
      <c r="F17" s="7">
        <v>6</v>
      </c>
      <c r="G17" s="8">
        <v>6</v>
      </c>
      <c r="H17" s="9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</row>
    <row r="18" spans="1:19" x14ac:dyDescent="0.25">
      <c r="A18" s="122" t="s">
        <v>76</v>
      </c>
      <c r="B18" s="123"/>
      <c r="C18" s="12" t="s">
        <v>49</v>
      </c>
      <c r="D18" s="7"/>
      <c r="E18" s="7">
        <v>6</v>
      </c>
      <c r="F18" s="7">
        <v>6</v>
      </c>
      <c r="G18" s="8">
        <v>6</v>
      </c>
      <c r="H18" s="9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</row>
    <row r="19" spans="1:19" ht="16.5" customHeight="1" x14ac:dyDescent="0.25">
      <c r="A19" s="100" t="s">
        <v>24</v>
      </c>
      <c r="B19" s="51" t="s">
        <v>60</v>
      </c>
      <c r="C19" s="12" t="s">
        <v>48</v>
      </c>
      <c r="D19" s="7"/>
      <c r="E19" s="7">
        <v>3</v>
      </c>
      <c r="F19" s="7">
        <v>3</v>
      </c>
      <c r="G19" s="70">
        <v>3</v>
      </c>
      <c r="H19" s="74">
        <v>0</v>
      </c>
      <c r="I19" s="7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</row>
    <row r="20" spans="1:19" x14ac:dyDescent="0.25">
      <c r="A20" s="101"/>
      <c r="B20" s="51" t="s">
        <v>61</v>
      </c>
      <c r="C20" s="13" t="s">
        <v>49</v>
      </c>
      <c r="D20" s="6"/>
      <c r="E20" s="6">
        <v>3</v>
      </c>
      <c r="F20" s="6">
        <v>3</v>
      </c>
      <c r="G20" s="70">
        <v>3</v>
      </c>
      <c r="H20" s="74">
        <v>0</v>
      </c>
      <c r="I20" s="70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8">
        <v>0</v>
      </c>
      <c r="R20" s="8">
        <v>0</v>
      </c>
      <c r="S20" s="8">
        <v>0</v>
      </c>
    </row>
    <row r="21" spans="1:19" x14ac:dyDescent="0.25">
      <c r="A21" s="101"/>
      <c r="B21" s="51" t="s">
        <v>62</v>
      </c>
      <c r="C21" s="13" t="s">
        <v>50</v>
      </c>
      <c r="D21" s="6"/>
      <c r="E21" s="6">
        <v>3</v>
      </c>
      <c r="F21" s="6">
        <v>3</v>
      </c>
      <c r="G21" s="10">
        <v>0</v>
      </c>
      <c r="H21" s="70">
        <v>0</v>
      </c>
      <c r="I21" s="70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8">
        <v>0</v>
      </c>
      <c r="R21" s="8">
        <v>0</v>
      </c>
      <c r="S21" s="8">
        <v>0</v>
      </c>
    </row>
    <row r="22" spans="1:19" x14ac:dyDescent="0.25">
      <c r="A22" s="101"/>
      <c r="B22" s="51" t="s">
        <v>63</v>
      </c>
      <c r="C22" s="13" t="s">
        <v>48</v>
      </c>
      <c r="D22" s="6"/>
      <c r="E22" s="6">
        <v>2</v>
      </c>
      <c r="F22" s="6">
        <v>2</v>
      </c>
      <c r="G22" s="6">
        <v>2</v>
      </c>
      <c r="H22" s="6">
        <v>2</v>
      </c>
      <c r="I22" s="9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8">
        <v>0</v>
      </c>
      <c r="R22" s="8">
        <v>0</v>
      </c>
      <c r="S22" s="8">
        <v>0</v>
      </c>
    </row>
    <row r="23" spans="1:19" x14ac:dyDescent="0.25">
      <c r="A23" s="120"/>
      <c r="B23" s="40" t="s">
        <v>68</v>
      </c>
      <c r="C23" s="13" t="s">
        <v>23</v>
      </c>
      <c r="D23" s="6"/>
      <c r="E23" s="6">
        <v>3</v>
      </c>
      <c r="F23" s="6">
        <v>3</v>
      </c>
      <c r="G23" s="6">
        <v>3</v>
      </c>
      <c r="H23" s="6">
        <v>3</v>
      </c>
      <c r="I23" s="9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102" t="s">
        <v>3</v>
      </c>
      <c r="B24" s="51" t="s">
        <v>60</v>
      </c>
      <c r="C24" s="44" t="s">
        <v>48</v>
      </c>
      <c r="D24" s="6"/>
      <c r="E24" s="6">
        <v>2</v>
      </c>
      <c r="F24" s="6">
        <v>2</v>
      </c>
      <c r="G24" s="6">
        <v>2</v>
      </c>
      <c r="H24" s="6">
        <v>2</v>
      </c>
      <c r="I24" s="10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14">
        <v>0</v>
      </c>
      <c r="P24" s="6">
        <v>0</v>
      </c>
      <c r="Q24" s="8">
        <v>0</v>
      </c>
      <c r="R24" s="8">
        <v>0</v>
      </c>
      <c r="S24" s="8">
        <v>0</v>
      </c>
    </row>
    <row r="25" spans="1:19" x14ac:dyDescent="0.25">
      <c r="A25" s="103"/>
      <c r="B25" s="51" t="s">
        <v>61</v>
      </c>
      <c r="C25" s="44" t="s">
        <v>49</v>
      </c>
      <c r="D25" s="6"/>
      <c r="E25" s="6">
        <v>2</v>
      </c>
      <c r="F25" s="6">
        <v>2</v>
      </c>
      <c r="G25" s="6">
        <v>2</v>
      </c>
      <c r="H25" s="6">
        <v>2</v>
      </c>
      <c r="I25" s="6">
        <v>2</v>
      </c>
      <c r="J25" s="6">
        <v>2</v>
      </c>
      <c r="K25" s="6">
        <v>2</v>
      </c>
      <c r="L25" s="6">
        <v>2</v>
      </c>
      <c r="M25" s="10">
        <v>0</v>
      </c>
      <c r="N25" s="6">
        <v>0</v>
      </c>
      <c r="O25" s="14">
        <v>0</v>
      </c>
      <c r="P25" s="6">
        <v>0</v>
      </c>
      <c r="Q25" s="8">
        <v>0</v>
      </c>
      <c r="R25" s="8">
        <v>0</v>
      </c>
      <c r="S25" s="8">
        <v>0</v>
      </c>
    </row>
    <row r="26" spans="1:19" x14ac:dyDescent="0.25">
      <c r="A26" s="103"/>
      <c r="B26" s="51" t="s">
        <v>62</v>
      </c>
      <c r="C26" s="44" t="s">
        <v>50</v>
      </c>
      <c r="D26" s="6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10">
        <v>0</v>
      </c>
      <c r="N26" s="6">
        <v>0</v>
      </c>
      <c r="O26" s="6">
        <v>0</v>
      </c>
      <c r="P26" s="6">
        <v>0</v>
      </c>
      <c r="Q26" s="8">
        <v>0</v>
      </c>
      <c r="R26" s="8">
        <v>0</v>
      </c>
      <c r="S26" s="8">
        <v>0</v>
      </c>
    </row>
    <row r="27" spans="1:19" x14ac:dyDescent="0.25">
      <c r="A27" s="103"/>
      <c r="B27" s="51" t="s">
        <v>63</v>
      </c>
      <c r="C27" s="44" t="s">
        <v>50</v>
      </c>
      <c r="D27" s="6"/>
      <c r="E27" s="6">
        <v>3</v>
      </c>
      <c r="F27" s="6">
        <v>3</v>
      </c>
      <c r="G27" s="6">
        <v>3</v>
      </c>
      <c r="H27" s="6">
        <v>3</v>
      </c>
      <c r="I27" s="6">
        <v>3</v>
      </c>
      <c r="J27" s="6">
        <v>3</v>
      </c>
      <c r="K27" s="6">
        <v>3</v>
      </c>
      <c r="L27" s="10">
        <v>0</v>
      </c>
      <c r="M27" s="6">
        <v>0</v>
      </c>
      <c r="N27" s="6">
        <v>0</v>
      </c>
      <c r="O27" s="6">
        <v>0</v>
      </c>
      <c r="P27" s="6">
        <v>0</v>
      </c>
      <c r="Q27" s="8">
        <v>0</v>
      </c>
      <c r="R27" s="8">
        <v>0</v>
      </c>
      <c r="S27" s="8">
        <v>0</v>
      </c>
    </row>
    <row r="28" spans="1:19" x14ac:dyDescent="0.25">
      <c r="A28" s="121"/>
      <c r="B28" s="40" t="s">
        <v>69</v>
      </c>
      <c r="C28" s="13" t="s">
        <v>23</v>
      </c>
      <c r="D28" s="46"/>
      <c r="E28" s="6">
        <v>4</v>
      </c>
      <c r="F28" s="6">
        <v>4</v>
      </c>
      <c r="G28" s="6">
        <v>4</v>
      </c>
      <c r="H28" s="6">
        <v>4</v>
      </c>
      <c r="I28" s="6">
        <v>4</v>
      </c>
      <c r="J28" s="6">
        <v>4</v>
      </c>
      <c r="K28" s="6">
        <v>4</v>
      </c>
      <c r="L28" s="10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</row>
    <row r="29" spans="1:19" x14ac:dyDescent="0.25">
      <c r="A29" s="102" t="s">
        <v>4</v>
      </c>
      <c r="B29" s="51" t="s">
        <v>60</v>
      </c>
      <c r="C29" s="42" t="s">
        <v>51</v>
      </c>
      <c r="D29" s="46"/>
      <c r="E29" s="6">
        <v>4</v>
      </c>
      <c r="F29" s="6">
        <v>4</v>
      </c>
      <c r="G29" s="6">
        <v>4</v>
      </c>
      <c r="H29" s="6">
        <v>4</v>
      </c>
      <c r="I29" s="6">
        <v>4</v>
      </c>
      <c r="J29" s="6">
        <v>4</v>
      </c>
      <c r="K29" s="6">
        <v>4</v>
      </c>
      <c r="L29" s="10">
        <v>0</v>
      </c>
      <c r="M29" s="11">
        <v>0</v>
      </c>
      <c r="N29" s="11">
        <v>0</v>
      </c>
      <c r="O29" s="11">
        <v>0</v>
      </c>
      <c r="P29" s="11">
        <v>0</v>
      </c>
      <c r="Q29" s="6">
        <v>0</v>
      </c>
      <c r="R29" s="8">
        <v>0</v>
      </c>
      <c r="S29" s="8">
        <v>0</v>
      </c>
    </row>
    <row r="30" spans="1:19" x14ac:dyDescent="0.25">
      <c r="A30" s="103"/>
      <c r="B30" s="51" t="s">
        <v>61</v>
      </c>
      <c r="C30" s="42" t="s">
        <v>51</v>
      </c>
      <c r="D30" s="48"/>
      <c r="E30" s="11">
        <v>4</v>
      </c>
      <c r="F30" s="11">
        <v>4</v>
      </c>
      <c r="G30" s="11">
        <v>4</v>
      </c>
      <c r="H30" s="11">
        <v>4</v>
      </c>
      <c r="I30" s="11">
        <v>4</v>
      </c>
      <c r="J30" s="11">
        <v>4</v>
      </c>
      <c r="K30" s="10">
        <v>0</v>
      </c>
      <c r="L30" s="14">
        <v>0</v>
      </c>
      <c r="M30" s="11">
        <v>0</v>
      </c>
      <c r="N30" s="11">
        <v>0</v>
      </c>
      <c r="O30" s="11">
        <v>0</v>
      </c>
      <c r="P30" s="11">
        <v>0</v>
      </c>
      <c r="Q30" s="6">
        <v>0</v>
      </c>
      <c r="R30" s="8">
        <v>0</v>
      </c>
      <c r="S30" s="8">
        <v>0</v>
      </c>
    </row>
    <row r="31" spans="1:19" x14ac:dyDescent="0.25">
      <c r="A31" s="103"/>
      <c r="B31" s="51" t="s">
        <v>62</v>
      </c>
      <c r="C31" s="42" t="s">
        <v>71</v>
      </c>
      <c r="D31" s="48"/>
      <c r="E31" s="11">
        <v>4</v>
      </c>
      <c r="F31" s="11">
        <v>4</v>
      </c>
      <c r="G31" s="11">
        <v>4</v>
      </c>
      <c r="H31" s="11">
        <v>4</v>
      </c>
      <c r="I31" s="11">
        <v>4</v>
      </c>
      <c r="J31" s="68">
        <v>0</v>
      </c>
      <c r="K31" s="6">
        <v>0</v>
      </c>
      <c r="L31" s="6">
        <v>0</v>
      </c>
      <c r="M31" s="11">
        <v>0</v>
      </c>
      <c r="N31" s="11">
        <v>0</v>
      </c>
      <c r="O31" s="11">
        <v>0</v>
      </c>
      <c r="P31" s="11">
        <v>0</v>
      </c>
      <c r="Q31" s="6">
        <v>0</v>
      </c>
      <c r="R31" s="8">
        <v>0</v>
      </c>
      <c r="S31" s="8">
        <v>0</v>
      </c>
    </row>
    <row r="32" spans="1:19" x14ac:dyDescent="0.25">
      <c r="A32" s="103"/>
      <c r="B32" s="51" t="s">
        <v>63</v>
      </c>
      <c r="C32" s="42" t="s">
        <v>71</v>
      </c>
      <c r="D32" s="48"/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0">
        <v>0</v>
      </c>
      <c r="K32" s="6">
        <v>0</v>
      </c>
      <c r="L32" s="6">
        <v>0</v>
      </c>
      <c r="M32" s="11">
        <v>0</v>
      </c>
      <c r="N32" s="11">
        <v>0</v>
      </c>
      <c r="O32" s="11">
        <v>0</v>
      </c>
      <c r="P32" s="11">
        <v>0</v>
      </c>
      <c r="Q32" s="6">
        <v>0</v>
      </c>
      <c r="R32" s="8">
        <v>0</v>
      </c>
      <c r="S32" s="8">
        <v>0</v>
      </c>
    </row>
    <row r="33" spans="1:19" x14ac:dyDescent="0.25">
      <c r="A33" s="121"/>
      <c r="B33" s="47" t="s">
        <v>70</v>
      </c>
      <c r="C33" s="13" t="s">
        <v>23</v>
      </c>
      <c r="D33" s="48"/>
      <c r="E33" s="11">
        <v>6</v>
      </c>
      <c r="F33" s="11">
        <v>6</v>
      </c>
      <c r="G33" s="11">
        <v>6</v>
      </c>
      <c r="H33" s="11">
        <v>6</v>
      </c>
      <c r="I33" s="11">
        <v>6</v>
      </c>
      <c r="J33" s="10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</row>
    <row r="34" spans="1:19" x14ac:dyDescent="0.25">
      <c r="A34" s="102" t="s">
        <v>5</v>
      </c>
      <c r="B34" s="51" t="s">
        <v>60</v>
      </c>
      <c r="C34" s="44" t="s">
        <v>74</v>
      </c>
      <c r="D34" s="48"/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11">
        <v>2</v>
      </c>
      <c r="K34" s="11">
        <v>2</v>
      </c>
      <c r="L34" s="11">
        <v>2</v>
      </c>
      <c r="M34" s="11">
        <v>2</v>
      </c>
      <c r="N34" s="11">
        <v>2</v>
      </c>
      <c r="O34" s="68">
        <v>0</v>
      </c>
      <c r="P34" s="6">
        <v>0</v>
      </c>
      <c r="Q34" s="6">
        <v>0</v>
      </c>
      <c r="R34" s="8">
        <v>0</v>
      </c>
      <c r="S34" s="8">
        <v>0</v>
      </c>
    </row>
    <row r="35" spans="1:19" x14ac:dyDescent="0.25">
      <c r="A35" s="103"/>
      <c r="B35" s="51" t="s">
        <v>61</v>
      </c>
      <c r="C35" s="44" t="s">
        <v>51</v>
      </c>
      <c r="D35" s="48"/>
      <c r="E35" s="11">
        <v>2</v>
      </c>
      <c r="F35" s="11">
        <v>2</v>
      </c>
      <c r="G35" s="11">
        <v>2</v>
      </c>
      <c r="H35" s="11">
        <v>2</v>
      </c>
      <c r="I35" s="11">
        <v>2</v>
      </c>
      <c r="J35" s="11">
        <v>2</v>
      </c>
      <c r="K35" s="11">
        <v>2</v>
      </c>
      <c r="L35" s="11">
        <v>2</v>
      </c>
      <c r="M35" s="11">
        <v>2</v>
      </c>
      <c r="N35" s="11">
        <v>2</v>
      </c>
      <c r="O35" s="11">
        <v>2</v>
      </c>
      <c r="P35" s="10">
        <v>0</v>
      </c>
      <c r="Q35" s="6">
        <v>0</v>
      </c>
      <c r="R35" s="8">
        <v>0</v>
      </c>
      <c r="S35" s="8">
        <v>0</v>
      </c>
    </row>
    <row r="36" spans="1:19" x14ac:dyDescent="0.25">
      <c r="A36" s="103"/>
      <c r="B36" s="51" t="s">
        <v>62</v>
      </c>
      <c r="C36" s="44" t="s">
        <v>49</v>
      </c>
      <c r="D36" s="48"/>
      <c r="E36" s="11">
        <v>2</v>
      </c>
      <c r="F36" s="11">
        <v>2</v>
      </c>
      <c r="G36" s="11">
        <v>2</v>
      </c>
      <c r="H36" s="11">
        <v>2</v>
      </c>
      <c r="I36" s="11">
        <v>2</v>
      </c>
      <c r="J36" s="11">
        <v>2</v>
      </c>
      <c r="K36" s="11">
        <v>2</v>
      </c>
      <c r="L36" s="11">
        <v>2</v>
      </c>
      <c r="M36" s="11">
        <v>2</v>
      </c>
      <c r="N36" s="68">
        <v>0</v>
      </c>
      <c r="O36" s="11">
        <v>0</v>
      </c>
      <c r="P36" s="6">
        <v>0</v>
      </c>
      <c r="Q36" s="6">
        <v>0</v>
      </c>
      <c r="R36" s="8">
        <v>0</v>
      </c>
      <c r="S36" s="8">
        <v>0</v>
      </c>
    </row>
    <row r="37" spans="1:19" x14ac:dyDescent="0.25">
      <c r="A37" s="103"/>
      <c r="B37" s="51" t="s">
        <v>63</v>
      </c>
      <c r="C37" s="44" t="s">
        <v>48</v>
      </c>
      <c r="D37" s="48"/>
      <c r="E37" s="11">
        <v>3</v>
      </c>
      <c r="F37" s="11">
        <v>3</v>
      </c>
      <c r="G37" s="11">
        <v>3</v>
      </c>
      <c r="H37" s="11">
        <v>3</v>
      </c>
      <c r="I37" s="11">
        <v>3</v>
      </c>
      <c r="J37" s="11">
        <v>3</v>
      </c>
      <c r="K37" s="11">
        <v>3</v>
      </c>
      <c r="L37" s="11">
        <v>3</v>
      </c>
      <c r="M37" s="11">
        <v>3</v>
      </c>
      <c r="N37" s="68">
        <v>0</v>
      </c>
      <c r="O37" s="11">
        <v>0</v>
      </c>
      <c r="P37" s="6">
        <v>0</v>
      </c>
      <c r="Q37" s="6">
        <v>0</v>
      </c>
      <c r="R37" s="8">
        <v>0</v>
      </c>
      <c r="S37" s="8">
        <v>0</v>
      </c>
    </row>
    <row r="38" spans="1:19" x14ac:dyDescent="0.25">
      <c r="A38" s="102" t="s">
        <v>6</v>
      </c>
      <c r="B38" s="51" t="s">
        <v>60</v>
      </c>
      <c r="C38" s="42" t="s">
        <v>51</v>
      </c>
      <c r="D38" s="48"/>
      <c r="E38" s="11">
        <v>3</v>
      </c>
      <c r="F38" s="11">
        <v>3</v>
      </c>
      <c r="G38" s="11">
        <v>3</v>
      </c>
      <c r="H38" s="11">
        <v>3</v>
      </c>
      <c r="I38" s="11">
        <v>3</v>
      </c>
      <c r="J38" s="11">
        <v>3</v>
      </c>
      <c r="K38" s="11">
        <v>3</v>
      </c>
      <c r="L38" s="11">
        <v>3</v>
      </c>
      <c r="M38" s="11">
        <v>3</v>
      </c>
      <c r="N38" s="11">
        <v>3</v>
      </c>
      <c r="O38" s="68">
        <v>0</v>
      </c>
      <c r="P38" s="11">
        <v>0</v>
      </c>
      <c r="Q38" s="11">
        <v>0</v>
      </c>
      <c r="R38" s="8">
        <v>0</v>
      </c>
      <c r="S38" s="8">
        <v>0</v>
      </c>
    </row>
    <row r="39" spans="1:19" x14ac:dyDescent="0.25">
      <c r="A39" s="103"/>
      <c r="B39" s="51" t="s">
        <v>61</v>
      </c>
      <c r="C39" s="42" t="s">
        <v>51</v>
      </c>
      <c r="D39" s="48"/>
      <c r="E39" s="11">
        <v>2</v>
      </c>
      <c r="F39" s="11">
        <v>2</v>
      </c>
      <c r="G39" s="11">
        <v>2</v>
      </c>
      <c r="H39" s="11">
        <v>2</v>
      </c>
      <c r="I39" s="11">
        <v>2</v>
      </c>
      <c r="J39" s="11">
        <v>2</v>
      </c>
      <c r="K39" s="11">
        <v>2</v>
      </c>
      <c r="L39" s="11">
        <v>2</v>
      </c>
      <c r="M39" s="11">
        <v>2</v>
      </c>
      <c r="N39" s="11">
        <v>2</v>
      </c>
      <c r="O39" s="11">
        <v>2</v>
      </c>
      <c r="P39" s="11">
        <v>2</v>
      </c>
      <c r="Q39" s="68">
        <v>0</v>
      </c>
      <c r="R39" s="8">
        <v>0</v>
      </c>
      <c r="S39" s="8">
        <v>0</v>
      </c>
    </row>
    <row r="40" spans="1:19" x14ac:dyDescent="0.25">
      <c r="A40" s="103"/>
      <c r="B40" s="51" t="s">
        <v>62</v>
      </c>
      <c r="C40" s="42" t="s">
        <v>71</v>
      </c>
      <c r="D40" s="48"/>
      <c r="E40" s="11">
        <v>2</v>
      </c>
      <c r="F40" s="11">
        <v>2</v>
      </c>
      <c r="G40" s="11">
        <v>2</v>
      </c>
      <c r="H40" s="11">
        <v>2</v>
      </c>
      <c r="I40" s="11">
        <v>2</v>
      </c>
      <c r="J40" s="11">
        <v>2</v>
      </c>
      <c r="K40" s="11">
        <v>2</v>
      </c>
      <c r="L40" s="11">
        <v>2</v>
      </c>
      <c r="M40" s="11">
        <v>2</v>
      </c>
      <c r="N40" s="11">
        <v>2</v>
      </c>
      <c r="O40" s="11">
        <v>2</v>
      </c>
      <c r="P40" s="11">
        <v>2</v>
      </c>
      <c r="Q40" s="68">
        <v>0</v>
      </c>
      <c r="R40" s="8">
        <v>0</v>
      </c>
      <c r="S40" s="8">
        <v>0</v>
      </c>
    </row>
    <row r="41" spans="1:19" x14ac:dyDescent="0.25">
      <c r="A41" s="103"/>
      <c r="B41" s="51" t="s">
        <v>63</v>
      </c>
      <c r="C41" s="42" t="s">
        <v>48</v>
      </c>
      <c r="D41" s="48"/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">
        <v>3</v>
      </c>
      <c r="L41" s="11">
        <v>3</v>
      </c>
      <c r="M41" s="11">
        <v>3</v>
      </c>
      <c r="N41" s="11">
        <v>3</v>
      </c>
      <c r="O41" s="11">
        <v>3</v>
      </c>
      <c r="P41" s="11">
        <v>3</v>
      </c>
      <c r="Q41" s="11">
        <v>3</v>
      </c>
      <c r="R41" s="9">
        <v>0</v>
      </c>
      <c r="S41" s="8">
        <v>0</v>
      </c>
    </row>
    <row r="42" spans="1:19" x14ac:dyDescent="0.25">
      <c r="A42" s="100" t="s">
        <v>7</v>
      </c>
      <c r="B42" s="51" t="s">
        <v>60</v>
      </c>
      <c r="C42" s="49" t="s">
        <v>50</v>
      </c>
      <c r="D42" s="11"/>
      <c r="E42" s="11">
        <v>1</v>
      </c>
      <c r="F42" s="11">
        <v>1</v>
      </c>
      <c r="G42" s="11">
        <v>1</v>
      </c>
      <c r="H42" s="11">
        <v>1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8">
        <v>1</v>
      </c>
      <c r="S42" s="9">
        <v>0</v>
      </c>
    </row>
    <row r="43" spans="1:19" x14ac:dyDescent="0.25">
      <c r="A43" s="101"/>
      <c r="B43" s="51" t="s">
        <v>61</v>
      </c>
      <c r="C43" s="49" t="s">
        <v>50</v>
      </c>
      <c r="D43" s="11"/>
      <c r="E43" s="11">
        <v>1</v>
      </c>
      <c r="F43" s="11">
        <v>1</v>
      </c>
      <c r="G43" s="11">
        <v>1</v>
      </c>
      <c r="H43" s="11">
        <v>1</v>
      </c>
      <c r="I43" s="11">
        <v>1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1</v>
      </c>
      <c r="Q43" s="11">
        <v>1</v>
      </c>
      <c r="R43" s="8">
        <v>1</v>
      </c>
      <c r="S43" s="9">
        <v>0</v>
      </c>
    </row>
    <row r="44" spans="1:19" x14ac:dyDescent="0.25">
      <c r="A44" s="101"/>
      <c r="B44" s="51" t="s">
        <v>62</v>
      </c>
      <c r="C44" s="49" t="s">
        <v>49</v>
      </c>
      <c r="D44" s="11"/>
      <c r="E44" s="11">
        <v>1</v>
      </c>
      <c r="F44" s="11">
        <v>1</v>
      </c>
      <c r="G44" s="11">
        <v>1</v>
      </c>
      <c r="H44" s="11">
        <v>1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1</v>
      </c>
      <c r="R44" s="8">
        <v>1</v>
      </c>
      <c r="S44" s="9">
        <v>0</v>
      </c>
    </row>
    <row r="45" spans="1:19" x14ac:dyDescent="0.25">
      <c r="A45" s="101"/>
      <c r="B45" s="51" t="s">
        <v>63</v>
      </c>
      <c r="C45" s="49" t="s">
        <v>49</v>
      </c>
      <c r="D45" s="11"/>
      <c r="E45" s="11">
        <v>1</v>
      </c>
      <c r="F45" s="11">
        <v>1</v>
      </c>
      <c r="G45" s="11">
        <v>1</v>
      </c>
      <c r="H45" s="11">
        <v>1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11">
        <v>1</v>
      </c>
      <c r="Q45" s="11">
        <v>1</v>
      </c>
      <c r="R45" s="8">
        <v>1</v>
      </c>
      <c r="S45" s="9">
        <v>0</v>
      </c>
    </row>
    <row r="46" spans="1:19" x14ac:dyDescent="0.25">
      <c r="A46" s="104" t="s">
        <v>16</v>
      </c>
      <c r="B46" s="105"/>
      <c r="C46" s="106"/>
      <c r="D46" s="6"/>
      <c r="E46" s="6">
        <f>SUM(E16:E45)</f>
        <v>93</v>
      </c>
      <c r="F46" s="6">
        <f>SUM(F16:F45)</f>
        <v>93</v>
      </c>
      <c r="G46" s="6">
        <f>SUM(G16:G45)</f>
        <v>82</v>
      </c>
      <c r="H46" s="6">
        <f t="shared" ref="H46:S46" si="0">SUM(H16:H45)</f>
        <v>64</v>
      </c>
      <c r="I46" s="6">
        <f t="shared" si="0"/>
        <v>57</v>
      </c>
      <c r="J46" s="6">
        <f t="shared" si="0"/>
        <v>42</v>
      </c>
      <c r="K46" s="6">
        <f t="shared" si="0"/>
        <v>38</v>
      </c>
      <c r="L46" s="6">
        <f t="shared" si="0"/>
        <v>27</v>
      </c>
      <c r="M46" s="6">
        <f t="shared" si="0"/>
        <v>23</v>
      </c>
      <c r="N46" s="6">
        <f t="shared" si="0"/>
        <v>18</v>
      </c>
      <c r="O46" s="6">
        <f t="shared" si="0"/>
        <v>13</v>
      </c>
      <c r="P46" s="6">
        <f t="shared" si="0"/>
        <v>11</v>
      </c>
      <c r="Q46" s="6">
        <f t="shared" si="0"/>
        <v>7</v>
      </c>
      <c r="R46" s="6">
        <f t="shared" si="0"/>
        <v>4</v>
      </c>
      <c r="S46" s="6">
        <f t="shared" si="0"/>
        <v>0</v>
      </c>
    </row>
    <row r="47" spans="1:19" x14ac:dyDescent="0.25">
      <c r="A47" s="43"/>
      <c r="B47" s="43"/>
      <c r="C47" s="43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</row>
    <row r="48" spans="1:19" x14ac:dyDescent="0.25">
      <c r="A48" s="43"/>
      <c r="B48" s="43"/>
      <c r="C48" s="43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</row>
    <row r="49" spans="1:19" ht="48.75" x14ac:dyDescent="0.25">
      <c r="A49" s="92" t="s">
        <v>20</v>
      </c>
      <c r="B49" s="93" t="s">
        <v>21</v>
      </c>
      <c r="C49" s="93" t="s">
        <v>22</v>
      </c>
      <c r="D49" s="93" t="s">
        <v>15</v>
      </c>
      <c r="E49" s="95" t="s">
        <v>16</v>
      </c>
      <c r="F49" s="5">
        <v>44304</v>
      </c>
      <c r="G49" s="5">
        <v>44305</v>
      </c>
      <c r="H49" s="5">
        <v>44306</v>
      </c>
      <c r="I49" s="5">
        <v>44307</v>
      </c>
      <c r="J49" s="5">
        <v>44308</v>
      </c>
      <c r="K49" s="5">
        <v>44309</v>
      </c>
      <c r="L49" s="5">
        <v>44310</v>
      </c>
      <c r="M49" s="5">
        <v>44311</v>
      </c>
      <c r="N49" s="5">
        <v>44312</v>
      </c>
      <c r="O49" s="5">
        <v>44313</v>
      </c>
      <c r="P49" s="5">
        <v>44314</v>
      </c>
      <c r="Q49" s="5">
        <v>44315</v>
      </c>
      <c r="R49" s="5">
        <v>44316</v>
      </c>
      <c r="S49" s="5">
        <v>44317</v>
      </c>
    </row>
    <row r="50" spans="1:19" x14ac:dyDescent="0.25">
      <c r="A50" s="122" t="s">
        <v>75</v>
      </c>
      <c r="B50" s="123"/>
      <c r="C50" s="12" t="s">
        <v>23</v>
      </c>
      <c r="D50" s="7">
        <v>8</v>
      </c>
      <c r="E50" s="7">
        <v>8</v>
      </c>
      <c r="F50" s="7">
        <v>8</v>
      </c>
      <c r="G50" s="9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</row>
    <row r="51" spans="1:19" x14ac:dyDescent="0.25">
      <c r="A51" s="122" t="s">
        <v>66</v>
      </c>
      <c r="B51" s="123"/>
      <c r="C51" s="12" t="s">
        <v>50</v>
      </c>
      <c r="D51" s="7">
        <v>6</v>
      </c>
      <c r="E51" s="7">
        <v>6</v>
      </c>
      <c r="F51" s="7">
        <v>6</v>
      </c>
      <c r="G51" s="8">
        <v>6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</row>
    <row r="52" spans="1:19" x14ac:dyDescent="0.25">
      <c r="A52" s="122" t="s">
        <v>76</v>
      </c>
      <c r="B52" s="123"/>
      <c r="C52" s="12" t="s">
        <v>49</v>
      </c>
      <c r="D52" s="7">
        <v>6</v>
      </c>
      <c r="E52" s="7">
        <v>6</v>
      </c>
      <c r="F52" s="7">
        <v>6</v>
      </c>
      <c r="G52" s="8">
        <v>6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</row>
    <row r="53" spans="1:19" ht="16.5" customHeight="1" x14ac:dyDescent="0.25">
      <c r="A53" s="100" t="s">
        <v>24</v>
      </c>
      <c r="B53" s="51" t="s">
        <v>60</v>
      </c>
      <c r="C53" s="12" t="s">
        <v>48</v>
      </c>
      <c r="D53" s="7">
        <v>2</v>
      </c>
      <c r="E53" s="7">
        <v>3</v>
      </c>
      <c r="F53" s="7">
        <v>3</v>
      </c>
      <c r="G53" s="7">
        <v>3</v>
      </c>
      <c r="H53" s="74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</row>
    <row r="54" spans="1:19" x14ac:dyDescent="0.25">
      <c r="A54" s="101"/>
      <c r="B54" s="40"/>
      <c r="D54" s="7"/>
      <c r="E54" s="7"/>
      <c r="G54" s="81">
        <v>-1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25">
      <c r="A55" s="101"/>
      <c r="B55" s="51" t="s">
        <v>61</v>
      </c>
      <c r="C55" s="13" t="s">
        <v>49</v>
      </c>
      <c r="D55" s="6">
        <v>2</v>
      </c>
      <c r="E55" s="6">
        <v>3</v>
      </c>
      <c r="F55" s="6">
        <v>3</v>
      </c>
      <c r="G55" s="6">
        <v>3</v>
      </c>
      <c r="H55" s="10">
        <v>0</v>
      </c>
      <c r="I55" s="8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8">
        <v>0</v>
      </c>
      <c r="S55" s="8">
        <v>0</v>
      </c>
    </row>
    <row r="56" spans="1:19" x14ac:dyDescent="0.25">
      <c r="A56" s="101"/>
      <c r="B56" s="39"/>
      <c r="D56" s="6"/>
      <c r="E56" s="6"/>
      <c r="G56" s="81">
        <v>-1</v>
      </c>
      <c r="I56" s="14"/>
      <c r="J56" s="14"/>
      <c r="K56" s="14"/>
      <c r="L56" s="14"/>
      <c r="M56" s="14"/>
      <c r="N56" s="14"/>
      <c r="O56" s="14"/>
      <c r="P56" s="14"/>
      <c r="Q56" s="14"/>
      <c r="R56" s="8"/>
      <c r="S56" s="8"/>
    </row>
    <row r="57" spans="1:19" x14ac:dyDescent="0.25">
      <c r="A57" s="101"/>
      <c r="B57" s="51" t="s">
        <v>62</v>
      </c>
      <c r="C57" s="13" t="s">
        <v>50</v>
      </c>
      <c r="D57" s="6">
        <v>2</v>
      </c>
      <c r="E57" s="6">
        <v>3</v>
      </c>
      <c r="F57" s="6">
        <v>3</v>
      </c>
      <c r="G57" s="10">
        <v>0</v>
      </c>
      <c r="H57" s="6">
        <v>0</v>
      </c>
      <c r="I57" s="8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8">
        <v>0</v>
      </c>
      <c r="S57" s="8">
        <v>0</v>
      </c>
    </row>
    <row r="58" spans="1:19" x14ac:dyDescent="0.25">
      <c r="A58" s="101"/>
      <c r="B58" s="40"/>
      <c r="D58" s="6"/>
      <c r="E58" s="6"/>
      <c r="F58" s="6"/>
      <c r="G58" s="33">
        <v>-1</v>
      </c>
      <c r="I58" s="14"/>
      <c r="J58" s="6"/>
      <c r="K58" s="6"/>
      <c r="L58" s="6"/>
      <c r="M58" s="6"/>
      <c r="N58" s="6"/>
      <c r="O58" s="6"/>
      <c r="P58" s="6"/>
      <c r="Q58" s="6"/>
      <c r="R58" s="8"/>
      <c r="S58" s="8"/>
    </row>
    <row r="59" spans="1:19" x14ac:dyDescent="0.25">
      <c r="A59" s="101"/>
      <c r="B59" s="51" t="s">
        <v>63</v>
      </c>
      <c r="C59" s="13" t="s">
        <v>48</v>
      </c>
      <c r="D59" s="6">
        <v>2</v>
      </c>
      <c r="E59" s="6">
        <v>2</v>
      </c>
      <c r="F59" s="6">
        <v>2</v>
      </c>
      <c r="G59" s="6">
        <v>2</v>
      </c>
      <c r="H59" s="10">
        <v>0</v>
      </c>
      <c r="I59" s="70">
        <v>0</v>
      </c>
      <c r="J59" s="14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8">
        <v>0</v>
      </c>
      <c r="S59" s="8">
        <v>0</v>
      </c>
    </row>
    <row r="60" spans="1:19" x14ac:dyDescent="0.25">
      <c r="A60" s="120"/>
      <c r="B60" s="40" t="s">
        <v>68</v>
      </c>
      <c r="C60" s="13" t="s">
        <v>23</v>
      </c>
      <c r="D60" s="6"/>
      <c r="E60" s="6">
        <v>3</v>
      </c>
      <c r="F60" s="6">
        <v>3</v>
      </c>
      <c r="G60" s="6">
        <v>3</v>
      </c>
      <c r="H60" s="6">
        <v>3</v>
      </c>
      <c r="I60" s="9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</row>
    <row r="61" spans="1:19" x14ac:dyDescent="0.25">
      <c r="A61" s="102" t="s">
        <v>3</v>
      </c>
      <c r="B61" s="51" t="s">
        <v>60</v>
      </c>
      <c r="C61" s="44" t="s">
        <v>48</v>
      </c>
      <c r="D61" s="6">
        <v>2</v>
      </c>
      <c r="E61" s="6">
        <v>2</v>
      </c>
      <c r="F61" s="6">
        <v>2</v>
      </c>
      <c r="G61" s="6">
        <v>2</v>
      </c>
      <c r="H61" s="6">
        <v>2</v>
      </c>
      <c r="I61" s="10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14">
        <v>0</v>
      </c>
      <c r="P61" s="6">
        <v>0</v>
      </c>
      <c r="Q61" s="6">
        <v>0</v>
      </c>
      <c r="R61" s="8">
        <v>0</v>
      </c>
      <c r="S61" s="8">
        <v>0</v>
      </c>
    </row>
    <row r="62" spans="1:19" x14ac:dyDescent="0.25">
      <c r="A62" s="103"/>
      <c r="B62" s="51" t="s">
        <v>61</v>
      </c>
      <c r="C62" s="44" t="s">
        <v>49</v>
      </c>
      <c r="D62" s="6">
        <v>1</v>
      </c>
      <c r="E62" s="6">
        <v>2</v>
      </c>
      <c r="F62" s="6">
        <v>2</v>
      </c>
      <c r="G62" s="6">
        <v>2</v>
      </c>
      <c r="H62" s="6">
        <v>2</v>
      </c>
      <c r="I62" s="6">
        <v>2</v>
      </c>
      <c r="J62" s="6">
        <v>2</v>
      </c>
      <c r="K62" s="6">
        <v>2</v>
      </c>
      <c r="L62" s="6">
        <v>2</v>
      </c>
      <c r="M62" s="10">
        <v>0</v>
      </c>
      <c r="N62" s="6">
        <v>0</v>
      </c>
      <c r="O62" s="14">
        <v>0</v>
      </c>
      <c r="P62" s="6">
        <v>0</v>
      </c>
      <c r="Q62" s="6">
        <v>0</v>
      </c>
      <c r="R62" s="8">
        <v>0</v>
      </c>
      <c r="S62" s="8">
        <v>0</v>
      </c>
    </row>
    <row r="63" spans="1:19" x14ac:dyDescent="0.25">
      <c r="A63" s="103"/>
      <c r="B63" s="41"/>
      <c r="D63" s="6"/>
      <c r="E63" s="6"/>
      <c r="F63" s="6"/>
      <c r="G63" s="6"/>
      <c r="H63" s="6"/>
      <c r="L63" s="81">
        <v>-1</v>
      </c>
      <c r="M63" s="6"/>
      <c r="N63" s="6"/>
      <c r="O63" s="14"/>
      <c r="P63" s="6"/>
      <c r="Q63" s="6"/>
      <c r="R63" s="8"/>
      <c r="S63" s="8"/>
    </row>
    <row r="64" spans="1:19" x14ac:dyDescent="0.25">
      <c r="A64" s="103"/>
      <c r="B64" s="51" t="s">
        <v>62</v>
      </c>
      <c r="C64" s="44" t="s">
        <v>50</v>
      </c>
      <c r="D64" s="6">
        <v>1</v>
      </c>
      <c r="E64" s="6">
        <v>2</v>
      </c>
      <c r="F64" s="6">
        <v>2</v>
      </c>
      <c r="G64" s="6">
        <v>2</v>
      </c>
      <c r="H64" s="6">
        <v>2</v>
      </c>
      <c r="I64" s="6">
        <v>2</v>
      </c>
      <c r="J64" s="6">
        <v>2</v>
      </c>
      <c r="K64" s="6">
        <v>2</v>
      </c>
      <c r="L64" s="6">
        <v>2</v>
      </c>
      <c r="M64" s="10">
        <v>0</v>
      </c>
      <c r="N64" s="6">
        <v>0</v>
      </c>
      <c r="O64" s="6">
        <v>0</v>
      </c>
      <c r="P64" s="6">
        <v>0</v>
      </c>
      <c r="Q64" s="6">
        <v>0</v>
      </c>
      <c r="R64" s="8">
        <v>0</v>
      </c>
      <c r="S64" s="8">
        <v>0</v>
      </c>
    </row>
    <row r="65" spans="1:19" x14ac:dyDescent="0.25">
      <c r="A65" s="103"/>
      <c r="B65" s="41"/>
      <c r="D65" s="6"/>
      <c r="E65" s="6"/>
      <c r="F65" s="6"/>
      <c r="G65" s="6"/>
      <c r="H65" s="6"/>
      <c r="L65" s="33">
        <v>-1</v>
      </c>
      <c r="M65" s="6"/>
      <c r="N65" s="6"/>
      <c r="O65" s="6"/>
      <c r="P65" s="6"/>
      <c r="Q65" s="6"/>
      <c r="R65" s="8"/>
      <c r="S65" s="8"/>
    </row>
    <row r="66" spans="1:19" x14ac:dyDescent="0.25">
      <c r="A66" s="103"/>
      <c r="B66" s="51" t="s">
        <v>63</v>
      </c>
      <c r="C66" s="44" t="s">
        <v>50</v>
      </c>
      <c r="D66" s="6">
        <v>4</v>
      </c>
      <c r="E66" s="6">
        <v>3</v>
      </c>
      <c r="F66" s="6">
        <v>3</v>
      </c>
      <c r="G66" s="6">
        <v>3</v>
      </c>
      <c r="H66" s="6">
        <v>3</v>
      </c>
      <c r="I66" s="6">
        <v>3</v>
      </c>
      <c r="J66" s="6">
        <v>3</v>
      </c>
      <c r="K66" s="6">
        <v>3</v>
      </c>
      <c r="L66" s="10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8">
        <v>0</v>
      </c>
      <c r="S66" s="8">
        <v>0</v>
      </c>
    </row>
    <row r="67" spans="1:19" x14ac:dyDescent="0.25">
      <c r="A67" s="103"/>
      <c r="B67" s="41"/>
      <c r="D67" s="6"/>
      <c r="E67" s="6"/>
      <c r="F67" s="6"/>
      <c r="G67" s="6"/>
      <c r="H67" s="6"/>
      <c r="I67" s="6"/>
      <c r="K67" s="71">
        <v>1</v>
      </c>
      <c r="N67" s="6"/>
      <c r="O67" s="14"/>
      <c r="P67" s="14"/>
      <c r="Q67" s="6"/>
      <c r="R67" s="8"/>
      <c r="S67" s="8"/>
    </row>
    <row r="68" spans="1:19" x14ac:dyDescent="0.25">
      <c r="A68" s="121"/>
      <c r="B68" s="40" t="s">
        <v>69</v>
      </c>
      <c r="C68" s="13" t="s">
        <v>23</v>
      </c>
      <c r="D68" s="46"/>
      <c r="E68" s="6">
        <v>4</v>
      </c>
      <c r="F68" s="6">
        <v>4</v>
      </c>
      <c r="G68" s="6">
        <v>4</v>
      </c>
      <c r="H68" s="6">
        <v>4</v>
      </c>
      <c r="I68" s="6">
        <v>4</v>
      </c>
      <c r="J68" s="6">
        <v>4</v>
      </c>
      <c r="K68" s="6">
        <v>4</v>
      </c>
      <c r="L68" s="10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</row>
    <row r="69" spans="1:19" x14ac:dyDescent="0.25">
      <c r="A69" s="102" t="s">
        <v>4</v>
      </c>
      <c r="B69" s="51" t="s">
        <v>60</v>
      </c>
      <c r="C69" s="42" t="s">
        <v>51</v>
      </c>
      <c r="D69" s="6">
        <v>3</v>
      </c>
      <c r="E69" s="6">
        <v>4</v>
      </c>
      <c r="F69" s="6">
        <v>4</v>
      </c>
      <c r="G69" s="6">
        <v>4</v>
      </c>
      <c r="H69" s="6">
        <v>4</v>
      </c>
      <c r="I69" s="6">
        <v>4</v>
      </c>
      <c r="J69" s="6">
        <v>4</v>
      </c>
      <c r="K69" s="6">
        <v>4</v>
      </c>
      <c r="L69" s="10">
        <v>0</v>
      </c>
      <c r="M69" s="11">
        <v>0</v>
      </c>
      <c r="N69" s="11">
        <v>0</v>
      </c>
      <c r="O69" s="11">
        <v>0</v>
      </c>
      <c r="P69" s="11">
        <v>0</v>
      </c>
      <c r="Q69" s="6">
        <v>0</v>
      </c>
      <c r="R69" s="8">
        <v>0</v>
      </c>
      <c r="S69" s="8">
        <v>0</v>
      </c>
    </row>
    <row r="70" spans="1:19" x14ac:dyDescent="0.25">
      <c r="A70" s="103"/>
      <c r="B70" s="47"/>
      <c r="D70" s="6"/>
      <c r="E70" s="6"/>
      <c r="F70" s="6"/>
      <c r="G70" s="6"/>
      <c r="H70" s="6"/>
      <c r="I70" s="6"/>
      <c r="K70" s="33">
        <v>-1</v>
      </c>
      <c r="L70" s="11"/>
      <c r="M70" s="11"/>
      <c r="N70" s="11"/>
      <c r="O70" s="11"/>
      <c r="P70" s="11"/>
      <c r="Q70" s="6"/>
      <c r="R70" s="8"/>
      <c r="S70" s="8"/>
    </row>
    <row r="71" spans="1:19" x14ac:dyDescent="0.25">
      <c r="A71" s="103"/>
      <c r="B71" s="51" t="s">
        <v>61</v>
      </c>
      <c r="C71" s="42" t="s">
        <v>51</v>
      </c>
      <c r="D71" s="11">
        <v>5</v>
      </c>
      <c r="E71" s="11">
        <v>4</v>
      </c>
      <c r="F71" s="11">
        <v>4</v>
      </c>
      <c r="G71" s="11">
        <v>4</v>
      </c>
      <c r="H71" s="11">
        <v>4</v>
      </c>
      <c r="I71" s="11">
        <v>4</v>
      </c>
      <c r="J71" s="11">
        <v>4</v>
      </c>
      <c r="K71" s="68">
        <v>0</v>
      </c>
      <c r="L71" s="6">
        <v>0</v>
      </c>
      <c r="M71" s="11">
        <v>0</v>
      </c>
      <c r="N71" s="11">
        <v>0</v>
      </c>
      <c r="O71" s="11">
        <v>0</v>
      </c>
      <c r="P71" s="11">
        <v>0</v>
      </c>
      <c r="Q71" s="6">
        <v>0</v>
      </c>
      <c r="R71" s="8">
        <v>0</v>
      </c>
      <c r="S71" s="8">
        <v>0</v>
      </c>
    </row>
    <row r="72" spans="1:19" x14ac:dyDescent="0.25">
      <c r="A72" s="103"/>
      <c r="B72" s="47"/>
      <c r="D72" s="11"/>
      <c r="E72" s="11"/>
      <c r="F72" s="11"/>
      <c r="G72" s="11"/>
      <c r="H72" s="11"/>
      <c r="I72" s="11"/>
      <c r="J72" s="71">
        <v>1</v>
      </c>
      <c r="L72" s="11"/>
      <c r="M72" s="11"/>
      <c r="N72" s="11"/>
      <c r="O72" s="11"/>
      <c r="P72" s="11"/>
      <c r="Q72" s="6"/>
      <c r="R72" s="8"/>
      <c r="S72" s="8"/>
    </row>
    <row r="73" spans="1:19" x14ac:dyDescent="0.25">
      <c r="A73" s="103"/>
      <c r="B73" s="51" t="s">
        <v>62</v>
      </c>
      <c r="C73" s="42" t="s">
        <v>71</v>
      </c>
      <c r="D73" s="11">
        <v>4</v>
      </c>
      <c r="E73" s="11">
        <v>4</v>
      </c>
      <c r="F73" s="11">
        <v>4</v>
      </c>
      <c r="G73" s="11">
        <v>4</v>
      </c>
      <c r="H73" s="11">
        <v>4</v>
      </c>
      <c r="I73" s="11">
        <v>4</v>
      </c>
      <c r="J73" s="10">
        <v>0</v>
      </c>
      <c r="K73" s="6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6">
        <v>0</v>
      </c>
      <c r="R73" s="8">
        <v>0</v>
      </c>
      <c r="S73" s="8">
        <v>0</v>
      </c>
    </row>
    <row r="74" spans="1:19" x14ac:dyDescent="0.25">
      <c r="A74" s="103"/>
      <c r="B74" s="51" t="s">
        <v>63</v>
      </c>
      <c r="C74" s="42" t="s">
        <v>71</v>
      </c>
      <c r="D74" s="11">
        <v>4</v>
      </c>
      <c r="E74" s="11">
        <v>5</v>
      </c>
      <c r="F74" s="11">
        <v>5</v>
      </c>
      <c r="G74" s="11">
        <v>5</v>
      </c>
      <c r="H74" s="11">
        <v>5</v>
      </c>
      <c r="I74" s="11">
        <v>5</v>
      </c>
      <c r="J74" s="68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6">
        <v>0</v>
      </c>
      <c r="R74" s="8">
        <v>0</v>
      </c>
      <c r="S74" s="8">
        <v>0</v>
      </c>
    </row>
    <row r="75" spans="1:19" x14ac:dyDescent="0.25">
      <c r="A75" s="103"/>
      <c r="B75" s="47"/>
      <c r="C75" s="42"/>
      <c r="D75" s="11"/>
      <c r="E75" s="11"/>
      <c r="F75" s="11"/>
      <c r="G75" s="11"/>
      <c r="H75" s="11"/>
      <c r="I75" s="33">
        <v>-1</v>
      </c>
      <c r="J75" s="11"/>
      <c r="M75" s="11"/>
      <c r="N75" s="11"/>
      <c r="O75" s="11"/>
      <c r="P75" s="11"/>
      <c r="Q75" s="6"/>
      <c r="R75" s="8"/>
      <c r="S75" s="8"/>
    </row>
    <row r="76" spans="1:19" x14ac:dyDescent="0.25">
      <c r="A76" s="121"/>
      <c r="B76" s="47" t="s">
        <v>70</v>
      </c>
      <c r="C76" s="13" t="s">
        <v>23</v>
      </c>
      <c r="D76" s="48"/>
      <c r="E76" s="11">
        <v>6</v>
      </c>
      <c r="F76" s="11">
        <v>6</v>
      </c>
      <c r="G76" s="11">
        <v>6</v>
      </c>
      <c r="H76" s="11">
        <v>6</v>
      </c>
      <c r="I76" s="11">
        <v>6</v>
      </c>
      <c r="J76" s="10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</row>
    <row r="77" spans="1:19" x14ac:dyDescent="0.25">
      <c r="A77" s="102" t="s">
        <v>5</v>
      </c>
      <c r="B77" s="51" t="s">
        <v>60</v>
      </c>
      <c r="C77" s="44" t="s">
        <v>74</v>
      </c>
      <c r="D77" s="11">
        <v>2</v>
      </c>
      <c r="E77" s="11">
        <v>2</v>
      </c>
      <c r="F77" s="11">
        <v>2</v>
      </c>
      <c r="G77" s="11">
        <v>2</v>
      </c>
      <c r="H77" s="11">
        <v>2</v>
      </c>
      <c r="I77" s="11">
        <v>2</v>
      </c>
      <c r="J77" s="11">
        <v>2</v>
      </c>
      <c r="K77" s="11">
        <v>2</v>
      </c>
      <c r="L77" s="11">
        <v>2</v>
      </c>
      <c r="M77" s="11">
        <v>2</v>
      </c>
      <c r="N77" s="11">
        <v>2</v>
      </c>
      <c r="O77" s="68">
        <v>0</v>
      </c>
      <c r="P77" s="6">
        <v>0</v>
      </c>
      <c r="Q77" s="6">
        <v>0</v>
      </c>
      <c r="R77" s="8">
        <v>0</v>
      </c>
      <c r="S77" s="8">
        <v>0</v>
      </c>
    </row>
    <row r="78" spans="1:19" x14ac:dyDescent="0.25">
      <c r="A78" s="103"/>
      <c r="B78" s="51" t="s">
        <v>61</v>
      </c>
      <c r="C78" s="44" t="s">
        <v>51</v>
      </c>
      <c r="D78" s="11">
        <v>1</v>
      </c>
      <c r="E78" s="11">
        <v>2</v>
      </c>
      <c r="F78" s="11">
        <v>2</v>
      </c>
      <c r="G78" s="11">
        <v>2</v>
      </c>
      <c r="H78" s="11">
        <v>2</v>
      </c>
      <c r="I78" s="11">
        <v>2</v>
      </c>
      <c r="J78" s="11">
        <v>2</v>
      </c>
      <c r="K78" s="11">
        <v>2</v>
      </c>
      <c r="L78" s="11">
        <v>2</v>
      </c>
      <c r="M78" s="11">
        <v>2</v>
      </c>
      <c r="N78" s="11">
        <v>2</v>
      </c>
      <c r="O78" s="11">
        <v>2</v>
      </c>
      <c r="P78" s="68">
        <v>0</v>
      </c>
      <c r="Q78" s="6">
        <v>0</v>
      </c>
      <c r="R78" s="8">
        <v>0</v>
      </c>
      <c r="S78" s="8">
        <v>0</v>
      </c>
    </row>
    <row r="79" spans="1:19" x14ac:dyDescent="0.25">
      <c r="A79" s="103"/>
      <c r="B79" s="50"/>
      <c r="D79" s="11"/>
      <c r="E79" s="11"/>
      <c r="F79" s="11"/>
      <c r="G79" s="11"/>
      <c r="H79" s="11"/>
      <c r="I79" s="11"/>
      <c r="J79" s="11"/>
      <c r="K79" s="11"/>
      <c r="L79" s="11"/>
      <c r="M79" s="11"/>
      <c r="O79" s="71">
        <v>1</v>
      </c>
      <c r="P79" s="6"/>
      <c r="Q79" s="6"/>
      <c r="R79" s="8"/>
      <c r="S79" s="8"/>
    </row>
    <row r="80" spans="1:19" x14ac:dyDescent="0.25">
      <c r="A80" s="103"/>
      <c r="B80" s="51" t="s">
        <v>62</v>
      </c>
      <c r="C80" s="44" t="s">
        <v>49</v>
      </c>
      <c r="D80" s="11">
        <v>3</v>
      </c>
      <c r="E80" s="11">
        <v>2</v>
      </c>
      <c r="F80" s="11">
        <v>2</v>
      </c>
      <c r="G80" s="11">
        <v>2</v>
      </c>
      <c r="H80" s="11">
        <v>2</v>
      </c>
      <c r="I80" s="11">
        <v>2</v>
      </c>
      <c r="J80" s="11">
        <v>2</v>
      </c>
      <c r="K80" s="11">
        <v>2</v>
      </c>
      <c r="L80" s="11">
        <v>2</v>
      </c>
      <c r="M80" s="11">
        <v>2</v>
      </c>
      <c r="N80" s="27"/>
      <c r="O80" s="82">
        <v>0</v>
      </c>
      <c r="P80" s="8">
        <v>0</v>
      </c>
      <c r="Q80" s="8">
        <v>0</v>
      </c>
      <c r="R80" s="8">
        <v>0</v>
      </c>
      <c r="S80" s="8">
        <v>0</v>
      </c>
    </row>
    <row r="81" spans="1:21" x14ac:dyDescent="0.25">
      <c r="A81" s="103"/>
      <c r="B81" s="50"/>
      <c r="D81" s="11"/>
      <c r="E81" s="11"/>
      <c r="F81" s="11"/>
      <c r="G81" s="11"/>
      <c r="H81" s="11"/>
      <c r="I81" s="11"/>
      <c r="J81" s="11"/>
      <c r="K81" s="11"/>
      <c r="L81" s="11"/>
      <c r="M81" s="34">
        <v>1</v>
      </c>
      <c r="O81" s="65"/>
      <c r="Q81" s="6"/>
      <c r="R81" s="8"/>
      <c r="S81" s="8"/>
    </row>
    <row r="82" spans="1:21" x14ac:dyDescent="0.25">
      <c r="A82" s="103"/>
      <c r="B82" s="51" t="s">
        <v>63</v>
      </c>
      <c r="C82" s="44" t="s">
        <v>48</v>
      </c>
      <c r="D82" s="11">
        <v>2</v>
      </c>
      <c r="E82" s="11">
        <v>3</v>
      </c>
      <c r="F82" s="11">
        <v>3</v>
      </c>
      <c r="G82" s="11">
        <v>3</v>
      </c>
      <c r="H82" s="11">
        <v>3</v>
      </c>
      <c r="I82" s="11">
        <v>3</v>
      </c>
      <c r="J82" s="11">
        <v>3</v>
      </c>
      <c r="K82" s="11">
        <v>3</v>
      </c>
      <c r="L82" s="11">
        <v>3</v>
      </c>
      <c r="M82" s="11">
        <v>3</v>
      </c>
      <c r="N82" s="68">
        <v>0</v>
      </c>
      <c r="O82" s="11">
        <v>0</v>
      </c>
      <c r="P82" s="6">
        <v>0</v>
      </c>
      <c r="Q82" s="6">
        <v>0</v>
      </c>
      <c r="R82" s="8">
        <v>0</v>
      </c>
      <c r="S82" s="8">
        <v>0</v>
      </c>
    </row>
    <row r="83" spans="1:21" x14ac:dyDescent="0.25">
      <c r="A83" s="103"/>
      <c r="B83" s="50"/>
      <c r="D83" s="11"/>
      <c r="E83" s="11"/>
      <c r="F83" s="11"/>
      <c r="G83" s="11"/>
      <c r="H83" s="11"/>
      <c r="I83" s="11"/>
      <c r="J83" s="11"/>
      <c r="K83" s="11"/>
      <c r="L83" s="11"/>
      <c r="M83" s="81">
        <v>-1</v>
      </c>
      <c r="O83" s="65"/>
      <c r="P83" s="6"/>
      <c r="Q83" s="6"/>
      <c r="R83" s="8"/>
      <c r="S83" s="8"/>
    </row>
    <row r="84" spans="1:21" x14ac:dyDescent="0.25">
      <c r="A84" s="102" t="s">
        <v>6</v>
      </c>
      <c r="B84" s="51" t="s">
        <v>60</v>
      </c>
      <c r="C84" s="42" t="s">
        <v>51</v>
      </c>
      <c r="D84" s="11">
        <v>3</v>
      </c>
      <c r="E84" s="11">
        <v>3</v>
      </c>
      <c r="F84" s="11">
        <v>3</v>
      </c>
      <c r="G84" s="11">
        <v>3</v>
      </c>
      <c r="H84" s="11">
        <v>3</v>
      </c>
      <c r="I84" s="11">
        <v>3</v>
      </c>
      <c r="J84" s="11">
        <v>3</v>
      </c>
      <c r="K84" s="11">
        <v>3</v>
      </c>
      <c r="L84" s="11">
        <v>3</v>
      </c>
      <c r="M84" s="11">
        <v>3</v>
      </c>
      <c r="N84" s="11">
        <v>3</v>
      </c>
      <c r="O84" s="68">
        <v>0</v>
      </c>
      <c r="P84" s="11">
        <v>0</v>
      </c>
      <c r="Q84" s="11">
        <v>0</v>
      </c>
      <c r="R84" s="8">
        <v>0</v>
      </c>
      <c r="S84" s="8">
        <v>0</v>
      </c>
    </row>
    <row r="85" spans="1:21" x14ac:dyDescent="0.25">
      <c r="A85" s="103"/>
      <c r="B85" s="51" t="s">
        <v>61</v>
      </c>
      <c r="C85" s="42" t="s">
        <v>51</v>
      </c>
      <c r="D85" s="11">
        <v>2</v>
      </c>
      <c r="E85" s="11">
        <v>2</v>
      </c>
      <c r="F85" s="11">
        <v>2</v>
      </c>
      <c r="G85" s="11">
        <v>2</v>
      </c>
      <c r="H85" s="11">
        <v>2</v>
      </c>
      <c r="I85" s="11">
        <v>2</v>
      </c>
      <c r="J85" s="11">
        <v>2</v>
      </c>
      <c r="K85" s="11">
        <v>2</v>
      </c>
      <c r="L85" s="11">
        <v>2</v>
      </c>
      <c r="M85" s="11">
        <v>2</v>
      </c>
      <c r="N85" s="11">
        <v>2</v>
      </c>
      <c r="O85" s="11">
        <v>2</v>
      </c>
      <c r="P85" s="11">
        <v>2</v>
      </c>
      <c r="Q85" s="68">
        <v>0</v>
      </c>
      <c r="R85" s="8">
        <v>0</v>
      </c>
      <c r="S85" s="8">
        <v>0</v>
      </c>
    </row>
    <row r="86" spans="1:21" x14ac:dyDescent="0.25">
      <c r="A86" s="103"/>
      <c r="B86" s="51" t="s">
        <v>62</v>
      </c>
      <c r="C86" s="42" t="s">
        <v>71</v>
      </c>
      <c r="D86" s="11">
        <v>2</v>
      </c>
      <c r="E86" s="11">
        <v>2</v>
      </c>
      <c r="F86" s="11">
        <v>2</v>
      </c>
      <c r="G86" s="11">
        <v>2</v>
      </c>
      <c r="H86" s="11">
        <v>2</v>
      </c>
      <c r="I86" s="11">
        <v>2</v>
      </c>
      <c r="J86" s="11">
        <v>2</v>
      </c>
      <c r="K86" s="11">
        <v>2</v>
      </c>
      <c r="L86" s="11">
        <v>2</v>
      </c>
      <c r="M86" s="11">
        <v>2</v>
      </c>
      <c r="N86" s="11">
        <v>2</v>
      </c>
      <c r="O86" s="11">
        <v>2</v>
      </c>
      <c r="P86" s="11">
        <v>2</v>
      </c>
      <c r="Q86" s="68">
        <v>0</v>
      </c>
      <c r="R86" s="8">
        <v>0</v>
      </c>
      <c r="S86" s="8">
        <v>0</v>
      </c>
    </row>
    <row r="87" spans="1:21" x14ac:dyDescent="0.25">
      <c r="A87" s="103"/>
      <c r="B87" s="51" t="s">
        <v>63</v>
      </c>
      <c r="C87" s="42" t="s">
        <v>48</v>
      </c>
      <c r="D87" s="11">
        <v>2</v>
      </c>
      <c r="E87" s="11">
        <v>3</v>
      </c>
      <c r="F87" s="11">
        <v>3</v>
      </c>
      <c r="G87" s="11">
        <v>3</v>
      </c>
      <c r="H87" s="11">
        <v>3</v>
      </c>
      <c r="I87" s="11">
        <v>3</v>
      </c>
      <c r="J87" s="11">
        <v>3</v>
      </c>
      <c r="K87" s="11">
        <v>3</v>
      </c>
      <c r="L87" s="11">
        <v>3</v>
      </c>
      <c r="M87" s="11">
        <v>3</v>
      </c>
      <c r="N87" s="11">
        <v>3</v>
      </c>
      <c r="O87" s="11">
        <v>3</v>
      </c>
      <c r="P87" s="11">
        <v>3</v>
      </c>
      <c r="Q87" s="11">
        <v>3</v>
      </c>
      <c r="R87" s="9">
        <v>0</v>
      </c>
      <c r="S87" s="8">
        <v>0</v>
      </c>
    </row>
    <row r="88" spans="1:21" x14ac:dyDescent="0.25">
      <c r="A88" s="103"/>
      <c r="B88" s="5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33">
        <v>-1</v>
      </c>
      <c r="R88" s="8"/>
      <c r="S88" s="8"/>
    </row>
    <row r="89" spans="1:21" x14ac:dyDescent="0.25">
      <c r="A89" s="100" t="s">
        <v>7</v>
      </c>
      <c r="B89" s="51" t="s">
        <v>60</v>
      </c>
      <c r="C89" s="49" t="s">
        <v>50</v>
      </c>
      <c r="D89" s="11">
        <v>1</v>
      </c>
      <c r="E89" s="11">
        <v>1</v>
      </c>
      <c r="F89" s="11">
        <v>1</v>
      </c>
      <c r="G89" s="11">
        <v>1</v>
      </c>
      <c r="H89" s="11">
        <v>1</v>
      </c>
      <c r="I89" s="11">
        <v>1</v>
      </c>
      <c r="J89" s="11">
        <v>1</v>
      </c>
      <c r="K89" s="11">
        <v>1</v>
      </c>
      <c r="L89" s="11">
        <v>1</v>
      </c>
      <c r="M89" s="11">
        <v>1</v>
      </c>
      <c r="N89" s="11">
        <v>2</v>
      </c>
      <c r="O89" s="11">
        <v>1</v>
      </c>
      <c r="P89" s="11">
        <v>1</v>
      </c>
      <c r="Q89" s="11">
        <v>1</v>
      </c>
      <c r="R89" s="8">
        <v>1</v>
      </c>
      <c r="S89" s="9">
        <v>0</v>
      </c>
    </row>
    <row r="90" spans="1:21" x14ac:dyDescent="0.25">
      <c r="A90" s="101"/>
      <c r="B90" s="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R90" s="67">
        <v>-1</v>
      </c>
      <c r="S90" s="8"/>
    </row>
    <row r="91" spans="1:21" x14ac:dyDescent="0.25">
      <c r="A91" s="101"/>
      <c r="B91" s="51" t="s">
        <v>61</v>
      </c>
      <c r="C91" s="49" t="s">
        <v>50</v>
      </c>
      <c r="D91" s="11">
        <v>1</v>
      </c>
      <c r="E91" s="11">
        <v>1</v>
      </c>
      <c r="F91" s="11">
        <v>1</v>
      </c>
      <c r="G91" s="11">
        <v>1</v>
      </c>
      <c r="H91" s="11">
        <v>1</v>
      </c>
      <c r="I91" s="11">
        <v>1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8">
        <v>1</v>
      </c>
      <c r="S91" s="9">
        <v>0</v>
      </c>
    </row>
    <row r="92" spans="1:21" x14ac:dyDescent="0.25">
      <c r="A92" s="101"/>
      <c r="B92" s="51" t="s">
        <v>62</v>
      </c>
      <c r="C92" s="49" t="s">
        <v>49</v>
      </c>
      <c r="D92" s="11">
        <v>1</v>
      </c>
      <c r="E92" s="11">
        <v>1</v>
      </c>
      <c r="F92" s="11">
        <v>1</v>
      </c>
      <c r="G92" s="11">
        <v>1</v>
      </c>
      <c r="H92" s="11">
        <v>1</v>
      </c>
      <c r="I92" s="11">
        <v>1</v>
      </c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11">
        <v>1</v>
      </c>
      <c r="R92" s="8">
        <v>1</v>
      </c>
      <c r="S92" s="9">
        <v>0</v>
      </c>
    </row>
    <row r="93" spans="1:21" x14ac:dyDescent="0.25">
      <c r="A93" s="101"/>
      <c r="B93" s="51" t="s">
        <v>63</v>
      </c>
      <c r="C93" s="49" t="s">
        <v>49</v>
      </c>
      <c r="D93" s="11">
        <v>1</v>
      </c>
      <c r="E93" s="11">
        <v>1</v>
      </c>
      <c r="F93" s="11">
        <v>1</v>
      </c>
      <c r="G93" s="11">
        <v>1</v>
      </c>
      <c r="H93" s="11">
        <v>1</v>
      </c>
      <c r="I93" s="11">
        <v>1</v>
      </c>
      <c r="J93" s="11">
        <v>1</v>
      </c>
      <c r="K93" s="11">
        <v>1</v>
      </c>
      <c r="L93" s="11">
        <v>1</v>
      </c>
      <c r="M93" s="11">
        <v>1</v>
      </c>
      <c r="N93" s="11">
        <v>1</v>
      </c>
      <c r="O93" s="11">
        <v>1</v>
      </c>
      <c r="P93" s="11">
        <v>1</v>
      </c>
      <c r="Q93" s="11">
        <v>1</v>
      </c>
      <c r="R93" s="8">
        <v>1</v>
      </c>
      <c r="S93" s="9">
        <v>0</v>
      </c>
    </row>
    <row r="94" spans="1:21" x14ac:dyDescent="0.25">
      <c r="A94" s="104" t="s">
        <v>15</v>
      </c>
      <c r="B94" s="105"/>
      <c r="C94" s="106"/>
      <c r="D94" s="6">
        <f t="shared" ref="D94:S94" si="1">SUM(D50:D93)</f>
        <v>73</v>
      </c>
      <c r="E94" s="6">
        <f t="shared" si="1"/>
        <v>93</v>
      </c>
      <c r="F94" s="6">
        <f t="shared" si="1"/>
        <v>93</v>
      </c>
      <c r="G94" s="6">
        <f t="shared" si="1"/>
        <v>79</v>
      </c>
      <c r="H94" s="6">
        <f t="shared" si="1"/>
        <v>62</v>
      </c>
      <c r="I94" s="6">
        <f t="shared" si="1"/>
        <v>56</v>
      </c>
      <c r="J94" s="6">
        <f t="shared" si="1"/>
        <v>43</v>
      </c>
      <c r="K94" s="6">
        <f t="shared" si="1"/>
        <v>38</v>
      </c>
      <c r="L94" s="6">
        <f t="shared" si="1"/>
        <v>25</v>
      </c>
      <c r="M94" s="6">
        <f t="shared" si="1"/>
        <v>23</v>
      </c>
      <c r="N94" s="6">
        <f t="shared" si="1"/>
        <v>19</v>
      </c>
      <c r="O94" s="6">
        <f t="shared" si="1"/>
        <v>14</v>
      </c>
      <c r="P94" s="6">
        <f t="shared" si="1"/>
        <v>11</v>
      </c>
      <c r="Q94" s="6">
        <f t="shared" si="1"/>
        <v>6</v>
      </c>
      <c r="R94" s="6">
        <f t="shared" si="1"/>
        <v>3</v>
      </c>
      <c r="S94" s="6">
        <f t="shared" si="1"/>
        <v>0</v>
      </c>
    </row>
    <row r="95" spans="1:2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21" ht="26.25" customHeight="1" x14ac:dyDescent="0.25">
      <c r="A96"/>
      <c r="B96"/>
      <c r="C96" s="96" t="s">
        <v>72</v>
      </c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8"/>
      <c r="U96"/>
    </row>
    <row r="97" spans="1:21" ht="48.75" x14ac:dyDescent="0.25">
      <c r="A97"/>
      <c r="B97"/>
      <c r="C97" s="36" t="s">
        <v>29</v>
      </c>
      <c r="D97" s="5">
        <v>44304</v>
      </c>
      <c r="E97" s="5">
        <v>44305</v>
      </c>
      <c r="F97" s="5">
        <v>44306</v>
      </c>
      <c r="G97" s="5">
        <v>44307</v>
      </c>
      <c r="H97" s="5">
        <v>44308</v>
      </c>
      <c r="I97" s="5">
        <v>44309</v>
      </c>
      <c r="J97" s="5">
        <v>44310</v>
      </c>
      <c r="K97" s="5">
        <v>44311</v>
      </c>
      <c r="L97" s="5">
        <v>44312</v>
      </c>
      <c r="M97" s="5">
        <v>44313</v>
      </c>
      <c r="N97" s="5">
        <v>44314</v>
      </c>
      <c r="O97" s="5">
        <v>44315</v>
      </c>
      <c r="P97" s="5">
        <v>44316</v>
      </c>
      <c r="Q97" s="5">
        <v>44317</v>
      </c>
      <c r="U97"/>
    </row>
    <row r="98" spans="1:21" x14ac:dyDescent="0.25">
      <c r="A98"/>
      <c r="B98"/>
      <c r="C98" s="35" t="s">
        <v>16</v>
      </c>
      <c r="D98" s="6">
        <v>93</v>
      </c>
      <c r="E98" s="6">
        <v>82</v>
      </c>
      <c r="F98" s="6">
        <v>64</v>
      </c>
      <c r="G98" s="6">
        <v>57</v>
      </c>
      <c r="H98" s="6">
        <v>42</v>
      </c>
      <c r="I98" s="6">
        <v>38</v>
      </c>
      <c r="J98" s="6">
        <v>27</v>
      </c>
      <c r="K98" s="6">
        <v>23</v>
      </c>
      <c r="L98" s="6">
        <v>18</v>
      </c>
      <c r="M98" s="6">
        <v>13</v>
      </c>
      <c r="N98" s="6">
        <v>11</v>
      </c>
      <c r="O98" s="6">
        <v>7</v>
      </c>
      <c r="P98" s="6">
        <v>4</v>
      </c>
      <c r="Q98" s="6">
        <v>0</v>
      </c>
      <c r="U98"/>
    </row>
    <row r="99" spans="1:21" x14ac:dyDescent="0.25">
      <c r="A99"/>
      <c r="B99"/>
      <c r="C99" s="35" t="s">
        <v>15</v>
      </c>
      <c r="D99" s="6">
        <v>93</v>
      </c>
      <c r="E99" s="6">
        <v>79</v>
      </c>
      <c r="F99" s="6">
        <v>62</v>
      </c>
      <c r="G99" s="6">
        <v>56</v>
      </c>
      <c r="H99" s="6">
        <v>43</v>
      </c>
      <c r="I99" s="6">
        <v>38</v>
      </c>
      <c r="J99" s="6">
        <v>25</v>
      </c>
      <c r="K99" s="6">
        <v>23</v>
      </c>
      <c r="L99" s="6">
        <v>19</v>
      </c>
      <c r="M99" s="6">
        <v>14</v>
      </c>
      <c r="N99" s="6">
        <v>11</v>
      </c>
      <c r="O99" s="6">
        <v>6</v>
      </c>
      <c r="P99" s="6">
        <v>3</v>
      </c>
      <c r="Q99" s="6">
        <v>0</v>
      </c>
      <c r="U99"/>
    </row>
    <row r="100" spans="1:2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2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2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2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2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2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2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2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2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</sheetData>
  <mergeCells count="35">
    <mergeCell ref="A69:A76"/>
    <mergeCell ref="A61:A68"/>
    <mergeCell ref="A53:A60"/>
    <mergeCell ref="A17:B17"/>
    <mergeCell ref="A18:B18"/>
    <mergeCell ref="A50:B50"/>
    <mergeCell ref="A51:B51"/>
    <mergeCell ref="A52:B52"/>
    <mergeCell ref="A46:C46"/>
    <mergeCell ref="C96:Q96"/>
    <mergeCell ref="A77:A83"/>
    <mergeCell ref="A84:A88"/>
    <mergeCell ref="A89:A93"/>
    <mergeCell ref="A94:C94"/>
    <mergeCell ref="B13:C13"/>
    <mergeCell ref="E13:G13"/>
    <mergeCell ref="A34:A37"/>
    <mergeCell ref="A38:A41"/>
    <mergeCell ref="A42:A45"/>
    <mergeCell ref="A19:A23"/>
    <mergeCell ref="A24:A28"/>
    <mergeCell ref="A29:A33"/>
    <mergeCell ref="A16:B16"/>
    <mergeCell ref="E9:G9"/>
    <mergeCell ref="J9:K9"/>
    <mergeCell ref="E10:G10"/>
    <mergeCell ref="J10:K10"/>
    <mergeCell ref="E12:G12"/>
    <mergeCell ref="J11:K11"/>
    <mergeCell ref="B1:F1"/>
    <mergeCell ref="B6:G6"/>
    <mergeCell ref="E7:G7"/>
    <mergeCell ref="J7:K7"/>
    <mergeCell ref="E8:G8"/>
    <mergeCell ref="J8:K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8"/>
  <sheetViews>
    <sheetView topLeftCell="A50" zoomScale="55" zoomScaleNormal="55" workbookViewId="0">
      <selection activeCell="AB109" sqref="AB109"/>
    </sheetView>
  </sheetViews>
  <sheetFormatPr defaultRowHeight="15" x14ac:dyDescent="0.25"/>
  <cols>
    <col min="2" max="2" width="13.140625" customWidth="1"/>
    <col min="3" max="3" width="12.7109375" customWidth="1"/>
    <col min="4" max="4" width="14.5703125" customWidth="1"/>
    <col min="5" max="5" width="14" customWidth="1"/>
    <col min="6" max="6" width="15.7109375" customWidth="1"/>
    <col min="7" max="7" width="12.28515625" customWidth="1"/>
    <col min="8" max="8" width="10.7109375" customWidth="1"/>
    <col min="9" max="9" width="11.140625" customWidth="1"/>
    <col min="10" max="10" width="11" customWidth="1"/>
    <col min="11" max="11" width="10.5703125" customWidth="1"/>
  </cols>
  <sheetData>
    <row r="4" spans="5:7" ht="16.5" x14ac:dyDescent="0.25">
      <c r="E4" s="136" t="s">
        <v>33</v>
      </c>
      <c r="F4" s="137"/>
      <c r="G4" s="138"/>
    </row>
    <row r="5" spans="5:7" ht="24" customHeight="1" x14ac:dyDescent="0.25">
      <c r="E5" s="57"/>
      <c r="F5" s="58" t="s">
        <v>34</v>
      </c>
      <c r="G5" s="58" t="s">
        <v>15</v>
      </c>
    </row>
    <row r="6" spans="5:7" ht="29.25" customHeight="1" x14ac:dyDescent="0.25">
      <c r="E6" s="57" t="s">
        <v>0</v>
      </c>
      <c r="F6" s="58">
        <v>252</v>
      </c>
      <c r="G6" s="58">
        <v>236</v>
      </c>
    </row>
    <row r="7" spans="5:7" ht="24" customHeight="1" x14ac:dyDescent="0.25">
      <c r="E7" s="57" t="s">
        <v>8</v>
      </c>
      <c r="F7" s="58">
        <v>337</v>
      </c>
      <c r="G7" s="58">
        <v>304</v>
      </c>
    </row>
    <row r="8" spans="5:7" ht="27.75" customHeight="1" x14ac:dyDescent="0.25">
      <c r="E8" s="57" t="s">
        <v>1</v>
      </c>
      <c r="F8" s="58">
        <f>SUM(F6:F7)</f>
        <v>589</v>
      </c>
      <c r="G8" s="58">
        <f>SUM(G6:G7)</f>
        <v>540</v>
      </c>
    </row>
  </sheetData>
  <mergeCells count="1">
    <mergeCell ref="E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2020-12-29T14:23:03Z</dcterms:created>
  <dcterms:modified xsi:type="dcterms:W3CDTF">2021-05-17T15:32:08Z</dcterms:modified>
</cp:coreProperties>
</file>