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D:\DA3_TestAutomation\docs\"/>
    </mc:Choice>
  </mc:AlternateContent>
  <xr:revisionPtr revIDLastSave="0" documentId="13_ncr:1_{C8C1EF23-BFDE-4074-A249-E2FA9AB9705A}" xr6:coauthVersionLast="36" xr6:coauthVersionMax="36" xr10:uidLastSave="{00000000-0000-0000-0000-000000000000}"/>
  <bookViews>
    <workbookView xWindow="0" yWindow="0" windowWidth="23040" windowHeight="9190" tabRatio="455" firstSheet="3" activeTab="6" xr2:uid="{00000000-000D-0000-FFFF-FFFF00000000}"/>
  </bookViews>
  <sheets>
    <sheet name="TC_DangNhap" sheetId="1" r:id="rId1"/>
    <sheet name="TC_DangKy" sheetId="2" r:id="rId2"/>
    <sheet name="TC_XemSP" sheetId="7" r:id="rId3"/>
    <sheet name="TC_TimKiemSP" sheetId="4" r:id="rId4"/>
    <sheet name="TC_GioHang" sheetId="3" r:id="rId5"/>
    <sheet name="TC_ThanhToan" sheetId="6" r:id="rId6"/>
    <sheet name="ChangePassword" sheetId="8" r:id="rId7"/>
  </sheets>
  <externalReferences>
    <externalReference r:id="rId8"/>
  </externalReferences>
  <definedNames>
    <definedName name="ACTION">#REF!</definedName>
    <definedName name="ACTION_1">#REF!</definedName>
    <definedName name="Excel_BuiltIn__FilterDatabase">#REF!</definedName>
    <definedName name="Excel_BuiltIn__FilterDatabase_1">#REF!</definedName>
    <definedName name="OLE_LINK31">'[1]Home page'!#REF!</definedName>
    <definedName name="OLE_LINK41">'[1]Home page'!#REF!</definedName>
    <definedName name="OLE_LINK43">'[1]Home page'!#REF!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3" l="1"/>
  <c r="A7" i="3"/>
  <c r="A8" i="3"/>
  <c r="A9" i="3"/>
  <c r="A10" i="3"/>
  <c r="A11" i="3"/>
  <c r="A12" i="3"/>
  <c r="A13" i="3"/>
  <c r="A14" i="3"/>
  <c r="A15" i="3"/>
  <c r="A16" i="3"/>
  <c r="A17" i="3"/>
  <c r="A6" i="6"/>
  <c r="A7" i="6"/>
  <c r="A8" i="6"/>
  <c r="A9" i="6"/>
  <c r="A10" i="6"/>
  <c r="A11" i="6"/>
  <c r="A12" i="6"/>
  <c r="A13" i="6"/>
  <c r="A14" i="6"/>
  <c r="A15" i="6"/>
  <c r="A16" i="6"/>
  <c r="A17" i="6"/>
  <c r="A6" i="8" l="1"/>
  <c r="A7" i="8"/>
  <c r="A8" i="8"/>
  <c r="A9" i="8"/>
  <c r="A10" i="8"/>
  <c r="A11" i="8"/>
  <c r="A12" i="8"/>
  <c r="A5" i="8"/>
  <c r="E2" i="8"/>
  <c r="D2" i="8"/>
  <c r="E1" i="8"/>
  <c r="D1" i="8"/>
  <c r="D3" i="8" l="1"/>
  <c r="E3" i="8"/>
  <c r="A7" i="4"/>
  <c r="A8" i="4"/>
  <c r="A9" i="4"/>
  <c r="A10" i="4"/>
  <c r="A11" i="4"/>
  <c r="A6" i="4" l="1"/>
  <c r="A5" i="4"/>
  <c r="A11" i="1" l="1"/>
  <c r="A12" i="1"/>
  <c r="A9" i="1"/>
  <c r="A10" i="1"/>
  <c r="A7" i="1"/>
  <c r="A8" i="1"/>
  <c r="A6" i="1"/>
  <c r="A6" i="7" l="1"/>
  <c r="A7" i="7"/>
  <c r="A8" i="7"/>
  <c r="A9" i="7"/>
  <c r="A10" i="7"/>
  <c r="A11" i="7"/>
  <c r="A12" i="7"/>
  <c r="A13" i="7"/>
  <c r="A14" i="7"/>
  <c r="A5" i="7"/>
  <c r="D2" i="2"/>
  <c r="D1" i="2"/>
  <c r="E2" i="7"/>
  <c r="D2" i="7"/>
  <c r="E1" i="7"/>
  <c r="D1" i="7"/>
  <c r="A22" i="2"/>
  <c r="A23" i="2"/>
  <c r="A24" i="2"/>
  <c r="A25" i="2"/>
  <c r="A26" i="2"/>
  <c r="A27" i="2"/>
  <c r="D2" i="1"/>
  <c r="D1" i="1"/>
  <c r="A5" i="6"/>
  <c r="A5" i="3"/>
  <c r="A6" i="2"/>
  <c r="A7" i="2"/>
  <c r="A8" i="2"/>
  <c r="A9" i="2"/>
  <c r="A10" i="2"/>
  <c r="A11" i="2"/>
  <c r="A12" i="2"/>
  <c r="A13" i="2"/>
  <c r="A14" i="2"/>
  <c r="A15" i="2"/>
  <c r="A16" i="2"/>
  <c r="A17" i="2"/>
  <c r="A18" i="2"/>
  <c r="A19" i="2"/>
  <c r="A20" i="2"/>
  <c r="A21" i="2"/>
  <c r="A5" i="2"/>
  <c r="A5" i="1"/>
  <c r="D3" i="7" l="1"/>
  <c r="E3" i="7"/>
  <c r="D2" i="4"/>
  <c r="D1" i="4"/>
  <c r="E3" i="6" l="1"/>
  <c r="D3" i="6"/>
  <c r="E2" i="6"/>
  <c r="D2" i="6"/>
  <c r="E1" i="6"/>
  <c r="D1" i="6"/>
  <c r="D2" i="3" l="1"/>
  <c r="D1" i="3"/>
  <c r="E3" i="4" l="1"/>
  <c r="D3" i="4"/>
  <c r="E2" i="4"/>
  <c r="E1" i="4"/>
  <c r="E3" i="3"/>
  <c r="D3" i="3"/>
  <c r="E2" i="3"/>
  <c r="E1" i="3"/>
  <c r="E3" i="2"/>
  <c r="D3" i="2"/>
  <c r="E2" i="2"/>
  <c r="E1" i="2"/>
  <c r="E2" i="1" l="1"/>
  <c r="E1" i="1"/>
  <c r="D3" i="1" l="1"/>
  <c r="E3" i="1"/>
</calcChain>
</file>

<file path=xl/sharedStrings.xml><?xml version="1.0" encoding="utf-8"?>
<sst xmlns="http://schemas.openxmlformats.org/spreadsheetml/2006/main" count="606" uniqueCount="257">
  <si>
    <t>Back to TestReport</t>
  </si>
  <si>
    <t>To Buglist</t>
  </si>
  <si>
    <t>Module Code</t>
  </si>
  <si>
    <t>Tester</t>
  </si>
  <si>
    <t>ID</t>
  </si>
  <si>
    <t>Test date</t>
  </si>
  <si>
    <t>Note</t>
  </si>
  <si>
    <t>WithDraw</t>
  </si>
  <si>
    <t>Nguyen Thi Quyen</t>
  </si>
  <si>
    <t xml:space="preserve">Test Case Description   (Tên test case)   </t>
  </si>
  <si>
    <t>Pre -Condition             (Điều kiện trước)</t>
  </si>
  <si>
    <t>Test Case Procedure                                                      (Các bước kiểm thử)</t>
  </si>
  <si>
    <t>Status (Trạng thái)</t>
  </si>
  <si>
    <t>Bỏ trống email, nhập password</t>
  </si>
  <si>
    <t>Nhập email, bỏ trống password</t>
  </si>
  <si>
    <t>Nhập đúng cả email, password</t>
  </si>
  <si>
    <t>Người dùng đã có tài khoản, chưa đăng nhập</t>
  </si>
  <si>
    <t>Bỏ trống Họ của bạn, tên của bạn, ngày/tháng/năm sinh,email, mật khẩu, số điện thoại</t>
  </si>
  <si>
    <t xml:space="preserve">Người dùng chưa có tài khoản để đăng nhập vào hệ thống </t>
  </si>
  <si>
    <t xml:space="preserve">Hiển thị trang chủ Thế giới Skin Food
Hiển thị giao diện đăng ký
Thông báo lỗi và yêu cầu nhập lại
</t>
  </si>
  <si>
    <t>Bỏ trống Họ của bạn;nhập tên của bạn, ngày/tháng/năm sinh, email, mật khẩu, số điện thoại</t>
  </si>
  <si>
    <t>Bỏ trống ngày/tháng/năm sinh; nhập họ của bạn, tên của bạn, email, mật khẩu, số điện thoại</t>
  </si>
  <si>
    <t>Bỏ trống Tên của bạn; nhập họ của bạn, ngày/tháng/năm sinh, email, mật khẩu, số điện thoại</t>
  </si>
  <si>
    <t>Bỏ trống email; nhập Tên của bạn, họ của bạn, ngày/tháng/năm sinh, mật khẩu, số điện thoại</t>
  </si>
  <si>
    <t>Bỏ trống mật khẩu; nhập Tên của bạn, họ của bạn, ngày/tháng/năm sinh, email, số điện thoại</t>
  </si>
  <si>
    <t>Bỏ trống số điện thoại; nhập Tên của bạn, họ của bạn, ngày/tháng/năm sinh, mật khẩu, email</t>
  </si>
  <si>
    <t>Nhập Họ của bạn, tên của bạn, ngày/tháng/năm sinh,email ( không có "@","."), mật khẩu, số điện thoại</t>
  </si>
  <si>
    <t>Nhập Họ của bạn, tên của bạn, ngày/tháng/năm sinh,email, mật khẩu, số điện thoại (&lt;10 ký tự )</t>
  </si>
  <si>
    <t>Nhập Họ của bạn, tên của bạn, ngày/tháng/năm sinh,email, mật khẩu, số điện thoại (&gt;10 ký tự )</t>
  </si>
  <si>
    <t xml:space="preserve">Nhập Họ của bạn (chứa ký tự số, ký tự đặc biệt), tên của bạn, ngày/tháng/năm sinh,email, mật khẩu, số điện thoại </t>
  </si>
  <si>
    <t xml:space="preserve">Hiển thị giao diện trang chủ, nhấn vào tài khoản mới hiện giao diện đăng ký
Nhấn vào đăng ký, hệ thống điều hướng tới trang đăng nhập
</t>
  </si>
  <si>
    <t>Nhập Họ của bạn, tên của bạn, ngày/tháng/năm sinh,email, mật khẩu, số điện thoại (chứa ký tự chữ)</t>
  </si>
  <si>
    <t xml:space="preserve">Nhập Họ của bạn, tên của bạn, ngày/tháng/năm sinh (chứa ký tự chữ), email, mật khẩu, số điện thoại </t>
  </si>
  <si>
    <t xml:space="preserve">Nhập Họ của bạn, tên của bạn, ngày/tháng/năm sinh (chứa ký tự đặc biệt), email, mật khẩu, số điện thoại </t>
  </si>
  <si>
    <t xml:space="preserve">Nhập Họ của bạn, tên của bạn, ngày/tháng/năm sinh (chỉ chứa chữ), email, mật khẩu, số điện thoại </t>
  </si>
  <si>
    <t>Expected Output 
(Kết quả mong muốn)</t>
  </si>
  <si>
    <t xml:space="preserve">Actual results 
(Kết quả thực tế) </t>
  </si>
  <si>
    <t>Không nhập giá trị</t>
  </si>
  <si>
    <t>Người dùng đã truy cập vào trang web</t>
  </si>
  <si>
    <t>Hệ thống hiện thông báo "Vui lòng điền vào trường này"</t>
  </si>
  <si>
    <t xml:space="preserve">Nhập kí tự là số </t>
  </si>
  <si>
    <t>Hiện các sản phẩm chứa số 1 có trong thông tin sản phẩm</t>
  </si>
  <si>
    <t>Nhập đúng chuẩn tên sản phẩm</t>
  </si>
  <si>
    <t>Hiện ra duy nhất 1 sản phẩm có tên như thanh tìm kiếm</t>
  </si>
  <si>
    <t>Thêm sản phẩm thành công</t>
  </si>
  <si>
    <t>Người dùng truy cập vào trang web</t>
  </si>
  <si>
    <t>Thêm sản phẩm vào giỏ hàng đúng theo phân loại và số lượng
Hiện thông báo "Thêm vào giỏ hàng thành công"</t>
  </si>
  <si>
    <t>Kiểm tra giỏ hàng xóa sản phẩm khỏi giỏ</t>
  </si>
  <si>
    <t>Hệ thống xóa sản phẩm khỏi giỏ hàng 
Hiện thông báo "Xóa sản phẩm thành công"
Cập nhật lại tổng tiền</t>
  </si>
  <si>
    <t xml:space="preserve">Sản phẩm hết hàng </t>
  </si>
  <si>
    <t>Hệ thống thông báo hiện mặt hàng hết hàng khi người dùng nhấn "Thêm vào giỏ"</t>
  </si>
  <si>
    <t>Kiểm tra trống giỏ hàng</t>
  </si>
  <si>
    <t>Kiểm tra chức năng thanh toán khi giỏ hàng có sản phẩm</t>
  </si>
  <si>
    <t>Người dùng truy cập vào trang web, chưa đăng nhập tài khoản</t>
  </si>
  <si>
    <t>Hệ thống điều hướng tới trang thanh toán, hiển thị đầy đủ thông tin sản phẩm và thông tin người nhận</t>
  </si>
  <si>
    <t xml:space="preserve">Mở giỏ hàng khi có sản phẩm </t>
  </si>
  <si>
    <t>Hệ thống hiển thị đầy đủ thông tin sản phẩm, số lượng, thành tiền, phân loại</t>
  </si>
  <si>
    <t>Đặt hàng thất bại - Sai định dạng số điện thoại chứa chữ</t>
  </si>
  <si>
    <t>Đặt hàng thất bại - Số điện thoại lớn hơn 10 số</t>
  </si>
  <si>
    <t>Đặt hàng thất bại - Số điện thoại nhỏ hơn 10 số</t>
  </si>
  <si>
    <t>Nhập đầy đủ và đúng thông tin của các trường</t>
  </si>
  <si>
    <t>Nhập Họ của bạn( toàn số), tên của bạn, ngày/tháng/năm sinh,email, mật khẩu, số điện thoại</t>
  </si>
  <si>
    <t>B1: Truy cập vào website https://dipsoul.vn/
B2: Chọn chức năng đăng nhập
B3: Bỏ trống Email
B4: Nhập password: ngthiquyen102
B5: Nhấn "Đăng nhập"</t>
  </si>
  <si>
    <t>B1: Truy cập vào website https://dipsoul.vn/
B2: Chọn chức năng đăng nhập
B3: Nhập Email: ngthiquyen102@gmail.com
B4: Bỏ trống password
B5: Nhấn "Đăng nhập"</t>
  </si>
  <si>
    <t>B1: Truy cập vào website https://dipsoul.vn/
B2: Chọn chức năng đăng nhập
B3: Nhập Email: ngthiquyen102@gmail.com
B4: Nhập password: 123
B5: Nhấn "Đăng nhập"</t>
  </si>
  <si>
    <t>B1: Truy cập vào website https://dipsoul.vn/
B2: Chọn chức năng đăng nhập
B3: Nhập Email: ngthiquyen102@gmail.com
B4: Nhập password: ngthiquyen102
B5: Nhấn "Đăng nhập"</t>
  </si>
  <si>
    <t>Nhập đúng email, sai password (password &lt;6 ký tự)</t>
  </si>
  <si>
    <t xml:space="preserve">Hiển thị trang chủ Nến thơm Dipsoul Candle
Hiển thị giao diện đăng nhập
Chuyển hướng đến trang chủ
Cập nhật tên tài khoản </t>
  </si>
  <si>
    <t>Nhập email bằng chữ in hoa</t>
  </si>
  <si>
    <t>B1: Truy cập vào website https://dipsoul.vn/
B2: Chọn chức năng đăng nhập
B3: Nhập Email: NGTHIQUYEN102@GMAIL.COM
B4: Nhập password: ngthiquyen102
B5: Nhấn "Đăng nhập"</t>
  </si>
  <si>
    <t>Đăng nhập bằng Facebook</t>
  </si>
  <si>
    <t>B1: Truy cập vào website https://dipsoul.vn/
B2: Chọn chức năng đăng nhập
B3: Click nút "FaceBook"</t>
  </si>
  <si>
    <t xml:space="preserve">Hiển thị trang chủ Nến thơm Dipsoul Candle
Hiển thị giao diện đăng nhập
Chuyển hướng đến FaceBook và xác thực
Cập nhật tên tài khoản </t>
  </si>
  <si>
    <t>Đăng nhập bằng Google</t>
  </si>
  <si>
    <t>B1: Truy cập vào website https://dipsoul.vn/
B2: Chọn chức năng đăng nhập
B3: Click nút "Google"</t>
  </si>
  <si>
    <t xml:space="preserve">Hiển thị trang chủ Nến thơm Dipsoul Candle
Hiển thị giao diện đăng nhập
Chuyển hướng đến Google, chọn tài khoản và xác thực
Cập nhật tên tài khoản </t>
  </si>
  <si>
    <t xml:space="preserve">B1: Truy cập vào website https://dipsoul.vn/
B2: Chọn chức năng đăng ký
B3: Bỏ trống Họ của bạn
B4: Bỏ trống Tên của bạn
B5: Bỏ trống Ngày/Tháng/Năm sinh
B6: Bỏ trống email
B7: Bỏ trống mật khẩu
B8: Bỏ trống số điện thoại
B9: Nhấn "Đăng ký" </t>
  </si>
  <si>
    <t xml:space="preserve">B1: Truy cập vào website https://dipsoul.vn/
B2: Chọn chức năng đăng ký
B3: Bỏ trống Họ của bạn
B4: Nhập Tên của bạn: Quyên
B5: Nhập Ngày/Tháng/Năm sinh: 10/02/2004
B6: Nhập email: ngthiquyen102@gmail.com
B7: Nhập mật khẩu: ngthiquyen102
B8: Nhập số điện thoại: 0398037540
B9: Nhấn "Đăng ký" </t>
  </si>
  <si>
    <t xml:space="preserve">B1: Truy cập vào website https://dipsoul.vn/
B2: Chọn chức năng đăng ký
B3: Nhập Họ của bạn: Nguyễn Thị 
B4: Nhập Tên của bạn: Quyên
B5: Bỏ trống Ngày/Tháng/Năm sinh
B6: Nhập email: ngthiquyen102@gmail.com
B7: Nhập mật khẩu: ngthiquyen102
B8: Nhập số điện thoại: 0398037540
B9: Nhấn "Đăng ký" </t>
  </si>
  <si>
    <t xml:space="preserve">B1: Truy cập vào website https://dipsoul.vn/
B2: Chọn chức năng đăng ký
B3: Nhập Họ của bạn: Nguyễn Thị 
B4: Bỏ trống Tên của bạn
B5: Nhập Ngày/Tháng/Năm sinh: 10/02/2004
B6: Nhập email: ngthiquyen102@gmail.com
B7: Nhập mật khẩu: ngthiquyen102
B8: Nhập số điện thoại: 0398037540
B9: Nhấn "Đăng ký" </t>
  </si>
  <si>
    <t xml:space="preserve">B1: Truy cập vào website https://dipsoul.vn/
B2: Chọn chức năng đăng ký
B3: Nhập Họ của bạn: Nguyễn Thị 
B4: Nhập Tên của bạn: Quyên
B5: Nhập Ngày/Tháng/Năm sinh: 10/02/2004
B6: Bỏ trống Email
B7: Nhập mật khẩu: ngthiquyen102
B8: Nhập số điện thoại: 0398037540
B9: Nhấn "Đăng ký" </t>
  </si>
  <si>
    <t xml:space="preserve">B1: Truy cập vào website https://dipsoul.vn/
B2: Chọn chức năng đăng ký
B3: Nhập Họ của bạn: Nguyễn Thị 
B4: Nhập Tên của bạn: Quyên
B5: Nhập Ngày/Tháng/Năm sinh: 10/02/2004
B6: Nhập email: ngthiquyen102@gmail.com
B7: Bỏ trống mật khẩu
B8: Nhập số điện thoại: 0398037540
B5: Nhấn "Đăng ký" </t>
  </si>
  <si>
    <t xml:space="preserve">B1: Truy cập vào website https://dipsoul.vn/
B2: Chọn chức năng đăng ký
B3: Nhập Họ của bạn: Nguyễn Thị 
B4: Nhập Tên của bạn: Quyên
B5: Nhập Ngày/Tháng/Năm sinh: 10/02/2004
B6: Nhập email: ngthiquyen102@gmail.com
B7: Nhập mật khẩu: ngthiquyen102
B8: Bỏ trống số điện thoại
B5: Nhấn "Đăng ký" </t>
  </si>
  <si>
    <t xml:space="preserve">B1: Truy cập vào website https://dipsoul.vn/
B2: Chọn chức năng đăng ký
B3:Nhập Họ của bạn: Nguyễn Thị 
B4: Nhập Tên của bạn: Quyên
B5: Nhập Ngày/Tháng/Năm sinh: 10/02/2004
B6: Nhập email: ngthiquyengmail.com
B7: Nhập mật khẩu: ngthiquyen102
B8: Nhập số điện thoại: 0398037540
B9: Nhấn "Đăng ký" </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</si>
  <si>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0398037aa
B9: Nhấn "Đăng ký" </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</si>
  <si>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
B9: Nhấn "Đăng ký" </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</si>
  <si>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0398037540000
B9: Nhấn "Đăng ký" </t>
  </si>
  <si>
    <t xml:space="preserve">B1: Truy cập vào website https://dipsoul.vn/
B2: Chọn chức năng đăng ký
B3:Nhập Họ của bạn: Nguyễn Thị 123
B4: Nhập Tên của bạn: Quyên
B5: Nhập Ngày/Tháng/Năm sinh: 10/02/2004
B6: Nhập email: ngthiquyen102@gmail.com
B7: Nhập mật khẩu: ngthiquyen102
B8: Nhập số điện thoại: 0398037540
B9: Nhấn "Đăng ký" </t>
  </si>
  <si>
    <t xml:space="preserve">B1: Truy cập vào website https://dipsoul.vn/
B2: Chọn chức năng đăng ký
B3:Nhập Họ của bạn: 11111
B4: Nhập Tên của bạn:dd
B5: Nhập Ngày/Tháng/Năm sinh: sssss
B6: Nhập email: ngthiquyen102@gmail.com
B7: Nhập mật khẩu: ngthiquyen102
B8: Nhập số điện thoại: 0398037540
B9: Nhấn "Đăng ký" </t>
  </si>
  <si>
    <t xml:space="preserve">B1: Truy cập vào website https://dipsoul.vn/
B2: Chọn chức năng đăng ký
B3:Nhập Họ của bạn: Nguyễn Thị 
B4: Nhập Tên của bạn: Quyên
B5: Nhập Ngày/Tháng/Năm sinh: 10/02/2004aa
B6: Nhập email: ngthiquyen102@gmail.com
B7: Nhập mật khẩu: ngthiquyen102
B8: Nhập số điện thoại: 0398037540
B9: Nhấn "Đăng ký" </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</si>
  <si>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03980375@4
B9: Nhấn "Đăng ký" </t>
  </si>
  <si>
    <t xml:space="preserve">B1: Truy cập vào website https://dipsoul.vn/
B2: Chọn chức năng đăng ký
B3:Nhập Họ của bạn: Nguyễn Thị 
B4: Nhập Tên của bạn: Quyên
B5: Nhập Ngày/Tháng/Năm sinh: aaaaaaquyen
B6: Nhập email: ngthiquyen102@gmail.com
B7: Nhập mật khẩu: ngthiquyen102
B8: Nhập số điện thoại: 03980375@4
B9: Nhấn "Đăng ký" </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</si>
  <si>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0398037540
B9: Nhấn "Đăng ký" </t>
  </si>
  <si>
    <t>Mật khẩu &lt;6 ký tự</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</si>
  <si>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
B8: Nhập số điện thoại: 0398037540
B9: Nhấn "Đăng ký" </t>
  </si>
  <si>
    <t>Hiển thị giao diện trang chủ, nhấn vào tài khoản mới hiện giao diện đăng ký
Nhấn vào đăng ký, hệ thống báo mật khẩu ít nhất 6 ký tự, tối đa 50 ký tự</t>
  </si>
  <si>
    <t>Tên có chứa ký tự đặc biệt</t>
  </si>
  <si>
    <t xml:space="preserve">B1: Truy cập vào website https://dipsoul.vn/
B2: Chọn chức năng đăng ký
B3:Nhập Họ của bạn: Nguyễn Thị 
B4: Nhập Tên của bạn: Quyên1
B5: Nhập Ngày/Tháng/Năm sinh: 10/02/2004
B6: Nhập email: ngthiquyen102@gmail.com
B7: Nhập mật khẩu: ngthiquyen102
B8: Nhập số điện thoại: 0398037540
B9: Nhấn "Đăng ký" </t>
  </si>
  <si>
    <t>Họ chứa ký tự đặc biệt</t>
  </si>
  <si>
    <t xml:space="preserve">B1: Truy cập vào website https://dipsoul.vn/
B2: Chọn chức năng đăng ký
B3:Nhập Họ của bạn: Nguyễn Thị 2
B4: Nhập Tên của bạn: Quyên
B5: Nhập Ngày/Tháng/Năm sinh: 10/02/2004
B6: Nhập email: ngthiquyen102@gmail.com
B7: Nhập mật khẩu: ngthiquyen102
B8: Nhập số điện thoại: 0398037540
B9: Nhấn "Đăng ký" </t>
  </si>
  <si>
    <t>Số điện thoại chứa chữ cái/ ký tự đặc biệt</t>
  </si>
  <si>
    <t xml:space="preserve">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0398037540a
B9: Nhấn "Đăng ký" </t>
  </si>
  <si>
    <t>Không nhấn nút mà nhấn Enter</t>
  </si>
  <si>
    <t>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0398037540
B9: Nhấn Enter</t>
  </si>
  <si>
    <t>Email đã tồn tại</t>
  </si>
  <si>
    <t>B1: Truy cập vào website https://dipsoul.vn/
B2: Chọn chức năng đăng ký
B3:Nhập Họ của bạn: Nguyễn Thị 
B4: Nhập Tên của bạn: Quyên
B5: Nhập Ngày/Tháng/Năm sinh: 10/02/2004
B6: Nhập email: ngthiquyen102@gmail.com
B7: Nhập mật khẩu: ngthiquyen102
B8: Nhập số điện thoại: 0398037540
B9: Nhấn "Đăng ký"</t>
  </si>
  <si>
    <t>Hiển thị giao diện trang chủ, nhấn vào tài khoản mới hiện giao diện đăng ký
Nhấn vào đăng ký, hệ thống thông báo email đã được đăng ký</t>
  </si>
  <si>
    <t>Hiển thị đúng giá khuyến mãi</t>
  </si>
  <si>
    <t xml:space="preserve">Truy cập vào trang web </t>
  </si>
  <si>
    <t>B1: Truy cập vào website https://dipsoul.vn/
B2: Chọn 1 sản phẩm</t>
  </si>
  <si>
    <t>Hiển thị giá mới khi có khuyến mãi, đồng thời có giá gốc và tiết kiệm được bao nhiêu tiền</t>
  </si>
  <si>
    <t>Kiểm tra chọn kích thước sản phẩm</t>
  </si>
  <si>
    <t>B1: Truy cập vào website https://dipsoul.vn/
B2: Chọn 1 sản phẩm
B3: Chọn 1 trong các phân loại sản phẩm</t>
  </si>
  <si>
    <t>Hiển thị tình trạng hàng, chuyển đổi phân loại đúng</t>
  </si>
  <si>
    <t>Tăng số lượng</t>
  </si>
  <si>
    <t>Số lượng sản phẩm tăng đúng từng bước</t>
  </si>
  <si>
    <t>Giảm số lượng</t>
  </si>
  <si>
    <t>Số lượng sản phẩm giảm đúng từng bước (tối thiểu 1)</t>
  </si>
  <si>
    <t>B1: Truy cập vào website https://dipsoul.vn/
B2: Chọn 1 sản phẩm
B3: Nhấn "v" để giảm số lượng</t>
  </si>
  <si>
    <t>B1: Truy cập vào website https://dipsoul.vn/
B2: Chọn 1 sản phẩm
B3: Nhấn "^" để tăng số lượng</t>
  </si>
  <si>
    <t>Nhập số lượng 5</t>
  </si>
  <si>
    <t>B1: Truy cập vào website https://dipsoul.vn/
B2: Chọn 1 sản phẩm
B3: Nhập số lượng = 5</t>
  </si>
  <si>
    <t>Số lượng cập nhật chính xác</t>
  </si>
  <si>
    <t>Nhập số lượng âm</t>
  </si>
  <si>
    <t>B1: Truy cập vào website https://dipsoul.vn/
B2: Chọn 1 sản phẩm
B3: Nhập số lượng = -5</t>
  </si>
  <si>
    <t>Số lượng tự động hiểu về số dương</t>
  </si>
  <si>
    <t>Thêm vào giỏ hàng</t>
  </si>
  <si>
    <t>B1: Truy cập vào website https://dipsoul.vn/
B2: Chọn 1 sản phẩm
B3: Nhấn “THÊM VÀO GIỎ”</t>
  </si>
  <si>
    <t>Hiển thị thông báo thêm vào thành công</t>
  </si>
  <si>
    <t>Kiểm tra nút "Yêu thích"</t>
  </si>
  <si>
    <t>B1: Truy cập vào website https://dipsoul.vn/
B2: Chọn 1 sản phẩm
B3: Click vào biểu tượng trái tim</t>
  </si>
  <si>
    <t>Hiển thị thông báo sản phẩm thêm vào yêu thích thành công</t>
  </si>
  <si>
    <t>Kiểm tra hiển thị giá theo phân loại</t>
  </si>
  <si>
    <t>B1: Truy cập vào website https://dipsoul.vn/
B2: Chọn 1 sản phẩm
B3: Chọn phân loại</t>
  </si>
  <si>
    <t>Hệ thống chuyển đổi đúng giá với từng phân loại</t>
  </si>
  <si>
    <t>Kiểm tra hiển thị khi chọn phân loại hết hàng</t>
  </si>
  <si>
    <t>Hệ thống báo hết hàng khi phân loại hết hàng</t>
  </si>
  <si>
    <t xml:space="preserve">B1: Truy cập vào website https://dipsoul.vn/
B2: Click vào thanh tìm kiếm
B3: Bỏ trống thanh tìm kiếm
B4: Nhấn Enter hoặc biểu tượng tìm kiếm
</t>
  </si>
  <si>
    <t xml:space="preserve">B1: Truy cập vào website https://dipsoul.vn/
B2: Click vào thanh tìm kiếm
B3: Nhập "1" thanh tìm kiếm
B4: Nhấn Enter hoặc biểu tượng tìm kiếm
</t>
  </si>
  <si>
    <t xml:space="preserve">B1: Truy cập vào website https://dipsoul.vn/
B2: Click vào giỏ hàng
</t>
  </si>
  <si>
    <t xml:space="preserve">B1: Truy cập vào website https://dipsoul.vn/
B2: Click vào giỏ hàng
B3: Nhấn "Xóa" ở sản phẩm
</t>
  </si>
  <si>
    <t xml:space="preserve">B1: Truy cập vào website https://dipsoul.vn/
B2: Click vào sản phẩm </t>
  </si>
  <si>
    <t xml:space="preserve">B1: Truy cập vào website https://dipsoul.vn/
B2: Click vào giỏ hàng
B3: Xóa tất cả sản phẩm trong giỏ </t>
  </si>
  <si>
    <t xml:space="preserve">B1: Truy cập vào website https://dipsoul.vn/
B2: Click vào giỏ hàng
B3: Chọn phân loại "236ml"
B4: Để nguyên số lượng "1"
B4: Nhấn "Thanh toán" </t>
  </si>
  <si>
    <t>NHập số âm ở số lượng sản phẩm</t>
  </si>
  <si>
    <t xml:space="preserve">B1: Truy cập vào website https://dipsoul.vn/
B2: Click vào sản phẩm muốn thêm
B3: Chọn phân loại "236ml"
B4: NHập số lượng -5
B4: Nhấn "Thêm vào giỏ hàng" 
</t>
  </si>
  <si>
    <t xml:space="preserve">B1: Truy cập vào website https://dipsoul.vn/
B2: Click vào sản phẩm muốn thêm
B3: Chọn phân loại "236ml"
B4: NHập số lượng -5
B5: Mở dropdown ngày, chọn ngày tương lai
</t>
  </si>
  <si>
    <t>Chọn ngày giao hàng là ngày quá khứ</t>
  </si>
  <si>
    <t>Hệ thống chỉ cho chọn ngày hiện tại hoặc tương lai</t>
  </si>
  <si>
    <t>Chọn thời gian nhận hàng sau giờ hiện tại</t>
  </si>
  <si>
    <t xml:space="preserve">B1: Truy cập vào website https://dipsoul.vn/
B2: Click vào sản phẩm muốn thêm
B3: Chọn phân loại "236ml"
B4: NHập số lượng -5
B5: Mở dropdown ngày, chọn ngày tương lai
B6: Mở list thời gian, chọn mốc thời gian sau giờ hiện tại
</t>
  </si>
  <si>
    <t>Hệ thống nhận đúng thời gian được chọn</t>
  </si>
  <si>
    <t>Chọn thời gian nhận hàng đã qua nếu nhận hàng ngay trong ngày</t>
  </si>
  <si>
    <t xml:space="preserve">B1: Truy cập vào website https://dipsoul.vn/
B2: Click vào sản phẩm muốn thêm
B3: Chọn phân loại "236ml"
B4: NHập số lượng -5
B5: Mở dropdown ngày, chọn ngày tương lai
B6: Mở list thời gian, chọn mốc thời gian trước giờ nhận hàng ngay trong ngày
</t>
  </si>
  <si>
    <t>Hệ thống chỉ cho chọn thơì gian trong tương lai, không chọn giờ đã qua</t>
  </si>
  <si>
    <t>Chọn tick xuất hóa đơn</t>
  </si>
  <si>
    <t xml:space="preserve">B1: Truy cập vào website https://dipsoul.vn/
B2: Click vào sản phẩm muốn thêm
B3: Chọn phân loại "236ml"
B4: NHập số lượng -5
B5: Mở dropdown ngày, chọn ngày tương lai
B6: Mở list thời gian, chọn mốc thời gian trước giờ nhận hàng ngay trong ngày
B7: Chọn tick xuất hóa đơn
</t>
  </si>
  <si>
    <t xml:space="preserve">Hệ thống nhận yêu cầu, hiển thị tick </t>
  </si>
  <si>
    <t xml:space="preserve">Hiển thị trang chủ Nến thơm Dipsoul Candle
Hiển thị giao diện đăng nhập
Thông báo lỗi và yêu cầu nhập lại. "Thông tin đăng nhập không chính xác."
</t>
  </si>
  <si>
    <t>Pass</t>
  </si>
  <si>
    <t>B1: Truy cập vào website https://dipsoul.vn/
B2: Chọn chức năng đăng nhập
B3: Nhập Email: ngthiquyen@gmail
B4: Nhập password: ngthiquyen102
B5: Nhấn "Đăng nhập"</t>
  </si>
  <si>
    <t xml:space="preserve">Hiển thị trang chủ Nến thơm Dipsoul Candle
Hiển thị giao diện đăng nhập
Thông báo lỗi và yêu cầu nhập lại 'thông tin đăng nhập không chính xác"
</t>
  </si>
  <si>
    <t xml:space="preserve">Nhập sai email </t>
  </si>
  <si>
    <t>Hiển thị trang chủ Nến thơm Dipsoul Candle
Hiển thị giao diện đăng nhập
Thông báo lỗi và yêu cầu nhập lại
 "Please fill out this field."</t>
  </si>
  <si>
    <t>Hiển thị trang chủ Nến thơm Dipsoul Candle
Hiển thị giao diện đăng nhập
Chuyển hướng đến trang chủ
Cập nhật tên tài khoản "Nguyễn Thị Quyên"</t>
  </si>
  <si>
    <t xml:space="preserve">B1: Truy cập vào website https://dipsoul.vn/
B2: Click vào thanh tìm kiếm
B3: Nhập "#!@" thanh tìm kiếm
B4: Nhấn Enter hoặc biểu tượng tìm kiếm
</t>
  </si>
  <si>
    <t>Nhập kí tự đặc biệt "#!@"</t>
  </si>
  <si>
    <t>Set quà tặng nến thơm nắng mai</t>
  </si>
  <si>
    <t>Trả ra 1 loạt danh sách không chứa ký tự</t>
  </si>
  <si>
    <t>Fail</t>
  </si>
  <si>
    <t>Hiện sản phẩm nếu có thông tin sản phẩm chứa kí tự "@"
Hiển thị thông báo không tìm thấy sản phẩm nếu không có sản phẩm nào chứa kí tự đó "Không tìm thấy bất kỳ kết quả nào với từ khóa trên"</t>
  </si>
  <si>
    <t>Nhập đúng chuẩn tên sản phẩm có phân biệt hoa thường</t>
  </si>
  <si>
    <t xml:space="preserve">B1: Truy cập vào website https://dipsoul.vn/
B2: Click vào thanh tìm kiếm
B3: Nhập "set quà tặng nến thơm nắng mai" thanh tìm kiếm
B4: Nhấn Enter hoặc biểu tượng tìm kiếm
</t>
  </si>
  <si>
    <t xml:space="preserve">B1: Truy cập vào website https://dipsoul.vn/
B2: Click vào thanh tìm kiếm
B3: Nhập "Set quà tặng nến thơm Nắng Mai" trên thanh tìm kiếm
B4: Nhấn Enter hoặc biểu tượng tìm kiếm
</t>
  </si>
  <si>
    <t xml:space="preserve">Nhập từ khóa </t>
  </si>
  <si>
    <t xml:space="preserve">B1: Truy cập vào website https://dipsoul.vn/
B2: Click vào thanh tìm kiếm
B3: Nhập "nến mèo" trên thanh tìm kiếm
B4: Nhấn Enter hoặc biểu tượng tìm kiếm
</t>
  </si>
  <si>
    <t>Hiển thị danh sách các sản phẩm chứa từ khóa "nến mèo"</t>
  </si>
  <si>
    <t>Hiển thị danh sách các sản phẩm không chứa từ khóa</t>
  </si>
  <si>
    <t xml:space="preserve">B1: Truy cập vào website https://dipsoul.vn/
B2: Click vào thanh tìm kiếm
B3: Nhập "quà" trên thanh tìm kiếm
B4: Nhấn Enter hoặc biểu tượng tìm kiếm
</t>
  </si>
  <si>
    <t>Hiển thị danh sách các sản phẩm chứa từ khóa "quà"</t>
  </si>
  <si>
    <t>Đổi mật khẩu thất bại</t>
  </si>
  <si>
    <t>Người dùng đã đăng nhập vào trang web</t>
  </si>
  <si>
    <t xml:space="preserve">B1: Truy cập vào website https://dipsoul.vn/
B2: Đăng nhập tài khoản
B3: Chọn Đổi mật khẩu
B4: Nhập mật khẩu cũ: ngthiquyen
B5: Nhập mật khẩu mới: ngthiquyen1
B6: Nhập xác nhânj lại mật khẩu: ngthiquyen1
B7: Ấn "Đặt lại mật khẩu"
</t>
  </si>
  <si>
    <t>Hệ thống thông báo lỗi và yêu cầu nhập thông tin. "Mật khẩu không đúng"</t>
  </si>
  <si>
    <t xml:space="preserve">B1: Truy cập vào website https://dipsoul.vn/
B2: Đăng nhập tài khoản
B3: Chọn Đổi mật khẩu
B4: Nhập mật khẩu cũ: ngthiquyen102
B5: Nhập mật khẩu mới: ngthiquyen1
B6: Nhập xác nhânj lại mật khẩu: ngthiquyen
B7: Ấn "Đặt lại mật khẩu"
</t>
  </si>
  <si>
    <t>Hệ thống thông báo lỗi và yêu cầu nhập thông tin. "Xác nhận mật khẩu không khớp"</t>
  </si>
  <si>
    <t>Đổi mật khẩu thất bại -   Bỏ trống mật khẩu cũ</t>
  </si>
  <si>
    <t xml:space="preserve">B1: Truy cập vào website https://dipsoul.vn/
B2: Đăng nhập tài khoản
B3: Chọn Đổi mật khẩu
B4: Nhập mật khẩu cũ: 
B5: Nhập mật khẩu mới: ngthiquyen2
B6: Nhập xác nhânj lại mật khẩu: ngthiquyen2
B7: Ấn "Đặt lại mật khẩu"
</t>
  </si>
  <si>
    <t>Đổi mật khẩu thất bại -   Bỏ trống mật khẩu mới</t>
  </si>
  <si>
    <t xml:space="preserve">B1: Truy cập vào website https://dipsoul.vn/
B2: Đăng nhập tài khoản
B3: Chọn Đổi mật khẩu
B4: Nhập mật khẩu cũ: ngthiquyen102
B5: Nhập mật khẩu mới: 
B6: Nhập xác nhânj lại mật khẩu: ngthiquyen3
B7: Ấn "Đặt lại mật khẩu"
</t>
  </si>
  <si>
    <t>Hệ thống thông báo lỗi và yêu cầu nhập thông tin. "Please fill out this field."</t>
  </si>
  <si>
    <t>Đổi mật khẩu thất bại - Bỏ trống xác nhận lại mật khẩu</t>
  </si>
  <si>
    <t xml:space="preserve">B1: Truy cập vào website https://dipsoul.vn/
B2: Đăng nhập tài khoản
B3: Chọn Đổi mật khẩu
B4: Nhập mật khẩu cũ: ngthiquyen102
B5: Nhập mật khẩu mới: ngthiquyen
B6: Nhập xác nhânj lại mật khẩu: 
B7: Ấn "Đặt lại mật khẩu"
</t>
  </si>
  <si>
    <t>Đổi mật khẩu thất bại -  mật khẩu &lt;6 ký tự, xác nhận lại sa</t>
  </si>
  <si>
    <t xml:space="preserve">B1: Truy cập vào website https://dipsoul.vn/
B2: Đăng nhập tài khoản
B3: Chọn Đổi mật khẩu
B4: Nhập mật khẩu cũ: ngthiquyen102
B5: Nhập mật khẩu mới: ad1
B6: Nhập xác nhânj lại mật khẩu: ad
B7: Ấn "Đặt lại mật khẩu"
</t>
  </si>
  <si>
    <t>Hệ thống thông báo lỗi và yêu cầu nhập thông tin. "Mật khẩu mới dài từ 6 đến 50 ký tự | Xác nhận mật khẩu không khớp."</t>
  </si>
  <si>
    <t>Đổi mật khẩu thất bại - Mật khẩu &lt;6 ký tự</t>
  </si>
  <si>
    <t xml:space="preserve">B1: Truy cập vào website https://dipsoul.vn/
B2: Đăng nhập tài khoản
B3: Chọn Đổi mật khẩu
B4: Nhập mật khẩu cũ: ngthiquyen102
B5: Nhập mật khẩu mới: as
B6: Nhập xác nhânj lại mật khẩu: as
B7: Ấn "Đặt lại mật khẩu"
</t>
  </si>
  <si>
    <t>Hệ thống thông báo lỗi và yêu cầu nhập thông tin. "Mật khẩu mới dài từ 6 đến 50 ký tự"</t>
  </si>
  <si>
    <t xml:space="preserve">B1: Truy cập vào website https://dipsoul.vn/
B2: Đăng nhập tài khoản
B3: Chọn Đổi mật khẩu
B4: Nhập mật khẩu cũ: ngthiquyen102
B5: Nhập mật khẩu mới: ngthiquyen
B6: Nhập xác nhânj lại mật khẩu: ngthiquyen
B7: Ấn "Đặt lại mật khẩu"
</t>
  </si>
  <si>
    <t>Hệ thống thông báo đổi mật khẩu thành công. "Đổi password thành công"</t>
  </si>
  <si>
    <t>Đổi mật khẩu thành công</t>
  </si>
  <si>
    <t xml:space="preserve">Đặt hàng thành công </t>
  </si>
  <si>
    <t>Hệ thống thông báo đặt hàng thành công "Cảm ơn bạn đã đặt hàng"</t>
  </si>
  <si>
    <t>Đặt hàng thất bại - Họ tên trống</t>
  </si>
  <si>
    <t>Hệ thống thông báo lỗi và yêu cầu nhập thông tin "Vui lòng nhập họ tên"</t>
  </si>
  <si>
    <t xml:space="preserve">B1: Truy cập vào website https://dipsoul.vn/
B2: Click vào giỏ hàng
B3: Ấn thanh toán
B4: Email: ngthiquyen@gmail.com 
B5: Nhập họ tên: Nguyễn Thị Quyên
B6: Nhập Số điện thoại: 0912345678
B7: Chọn địa chỉ Tỉnh "Bà Rịa - Vũng Tàu"
B8: Chọn Huyện "Long Điền"
B9: Chọn Xã "An Nhứt" 
B10: Chonn phương thức vận chuyển "Ship Nhanh - Nịna Van"
B11: Thay đổi hình thức thanh toán "Chuyển khoản"
B12: Nhập ghi chú: Giao giờ hành chính
B12: Nhập mã giảm giá:
B12: Nhấn "Thanh toán ngay" 
</t>
  </si>
  <si>
    <t xml:space="preserve">B1: Truy cập vào website https://dipsoul.vn/
B2: Click vào giỏ hàng
B3: Ấn thanh toán
B4: Email: ngthiquyen@gmail.com 
B5: Nhập họ tên: 
B6: Nhập Số điện thoại: 0912345679
B7: Chọn địa chỉ Tỉnh "Bà Rịa - Vũng Tàu"
B8: Chọn Huyện "Long Điền"
B9: Chọn Xã "An Nhứt" 
B10: Chonn phương thức vận chuyển "Ship Nhanh - Nịna Van"
B11: Thay đổi hình thức thanh toán "Chuyển khoản"
B12: Nhập ghi chú: Giao giờ hành chính
B12: Nhập mã giảm giá:
B12: Nhấn "Thanh toán ngay" 
</t>
  </si>
  <si>
    <t>Đặt hàng thất bại - Trống email</t>
  </si>
  <si>
    <t xml:space="preserve">B1: Truy cập vào website https://dipsoul.vn/
B2: Click vào giỏ hàng
B3: Ấn thanh toán
B4: Email: ngthiquyen@gmail.com 
B5: Nhập họ tên: Nguyễn Thị Quyên
B6: Nhập Số điện thoại: 0912345678
B7: Chọn địa chỉ Tỉnh "Bà Rịa - Vũng Tàu"
B8: Chọn Huyện "Long Điền"
B9: Chọn Xã "An Nhứt" 
B10: Chonn phương thức vận chuyển "Ship Nhanh - Nịna Van"
B11: Thay đổi hình thức thanh toán "Chuyển khoản"
B12: Nhập ghi chú: Giao giờ hành chính
B12: Nhập mã giảm giá:
B13: Nhấn "Thanh toán ngay" 
</t>
  </si>
  <si>
    <t>Hệ thống thông báo lỗi và yêu cầu nhập thông tin "Vui lòng nhập email"</t>
  </si>
  <si>
    <t>Đặt hàng thất bại - Trống số điện thoại</t>
  </si>
  <si>
    <t xml:space="preserve">B1: Truy cập vào website https://dipsoul.vn/
B2: Click vào giỏ hàng
B3: Ấn thanh toán
B4: Email: ngthiquyen@gmail.com 
B5: Nhập họ tên: Nguyễn Thị Quyên
B6: Nhập Số điện thoại:
B7: Chọn địa chỉ Tỉnh "Bà Rịa - Vũng Tàu"
B8: Chọn Huyện "Long Điền"
B9: Chọn Xã "An Nhứt" 
B10: Chonn phương thức vận chuyển "Ship Nhanh - Nịna Van"
B11: Thay đổi hình thức thanh toán "Chuyển khoản"
B12: Nhập ghi chú: Giao giờ hành chính
B12: Nhập mã giảm giá:
B13: Nhấn "Thanh toán ngay" 
</t>
  </si>
  <si>
    <t xml:space="preserve">B1: Truy cập vào website https://dipsoul.vn/
B2: Click vào giỏ hàng
B3: Ấn thanh toán
B4: Email:  
B5: Nhập họ tên: Nguyễn Thị Quyên
B6: Nhập Số điện thoại: 0912345680
B7: Chọn địa chỉ Tỉnh "Bà Rịa - Vũng Tàu"
B8: Chọn Huyện "Long Điền"
B9: Chọn Xã "An Nhứt" 
B10: Chonn phương thức vận chuyển "Ship Nhanh - Nịna Van"
B11: Thay đổi hình thức thanh toán "Chuyển khoản"
B12: Nhập ghi chú: Giao giờ hành chính
B12: Nhập mã giảm giá:
B13: Nhấn "Thanh toán ngay" 
</t>
  </si>
  <si>
    <t>Hệ thống thông báo lỗi và yêu cầu nhập thông tin "Vui lòng nhập số điện thoại"</t>
  </si>
  <si>
    <t>Đặt hàng thất bại - Sai định dạng số điện thoại chứa '@'</t>
  </si>
  <si>
    <t xml:space="preserve">B1: Truy cập vào website https://dipsoul.vn/
B2: Click vào giỏ hàng
B3: Ấn thanh toán
B4: Email: ngthiquyen@gmail.com 
B5: Nhập họ tên: Nguyễn Thị Quyên
B6: Nhập Số điện thoại: '0123423@676
B7: Chọn địa chỉ Tỉnh "Bà Rịa - Vũng Tàu"
B8: Chọn Huyện "Long Điền"
B9: Chọn Xã "An Nhứt" 
B10: Chonn phương thức vận chuyển "Ship Nhanh - Nịna Van"
B11: Thay đổi hình thức thanh toán "Chuyển khoản"
B12: Nhập ghi chú: Giao giờ hành chính
B12: Nhập mã giảm giá:
B12: Nhấn "Thanh toán ngay" 
</t>
  </si>
  <si>
    <t>Hệ thống thông báo lỗi "Số điện thoại không hợp lệ"</t>
  </si>
  <si>
    <t xml:space="preserve">B1: Truy cập vào website https://dipsoul.vn/
B2: Click vào giỏ hàng
B3: Ấn thanh toán
B4: Email: ngthiquyen@gmail.com 
B5: Nhập họ tên: Nguyễn Thị Quyên
B6: Nhập Số điện thoại: 01a4235677
B7: Chọn địa chỉ Tỉnh "Bà Rịa - Vũng Tàu"
B8: Chọn Huyện "Long Điền"
B9: Chọn Xã "An Nhứt" 
B10: Chonn phương thức vận chuyển "Ship Nhanh - Nịna Van"
B11: Thay đổi hình thức thanh toán "Chuyển khoản"
B12: Nhập ghi chú: Giao giờ hành chính
B12: Nhập mã giảm giá:
B12: Nhấn "Thanh toán ngay" 
</t>
  </si>
  <si>
    <t xml:space="preserve">B1: Truy cập vào website https://dipsoul.vn/
B2: Click vào giỏ hàng
B3: Ấn thanh toán
B4: Email: ngthiquyen@gmail.com 
B5: Nhập họ tên: Nguyễn Thị Quyên
B6: Nhập Số điện thoại: 014235678
B7: Chọn địa chỉ Tỉnh "Bà Rịa - Vũng Tàu"
B8: Chọn Huyện "Long Điền"
B9: Chọn Xã "An Nhứt" 
B10: Chonn phương thức vận chuyển "Ship Nhanh - Nịna Van"
B11: Thay đổi hình thức thanh toán "Chuyển khoản"
B12: Nhập ghi chú: Giao giờ hành chính
B12: Nhập mã giảm giá:
B12: Nhấn "Thanh toán ngay" 
</t>
  </si>
  <si>
    <t>Đặt hàng thất bại - Trống Tỉnh</t>
  </si>
  <si>
    <t xml:space="preserve">B1: Truy cập vào website https://dipsoul.vn/
B2: Click vào giỏ hàng
B3: Ấn thanh toán
B4: Email: ngthiquyen@gmail.com 
B5: Nhập họ tên: Nguyễn Thị Quyên
B6: Nhập Số điện thoại: 0912345678
B7: Chọn địa chỉ Tỉnh 
B8: Chọn Huyện "Long Điền"
B9: Chọn Xã "An Nhứt" 
B10: Chonn phương thức vận chuyển "Ship Nhanh - Nịna Van"
B11: Thay đổi hình thức thanh toán "Chuyển khoản"
B12: Nhập ghi chú: Giao giờ hành chính
B12: Nhập mã giảm giá:
B12: Nhấn "Thanh toán ngay" 
</t>
  </si>
  <si>
    <t>Đặt hàng thất bại - Trống huyện</t>
  </si>
  <si>
    <t xml:space="preserve">B1: Truy cập vào website https://dipsoul.vn/
B2: Click vào giỏ hàng
B3: Ấn thanh toán
B4: Email: ngthiquyen@gmail.com 
B5: Nhập họ tên: Nguyễn Thị Quyên
B6: Nhập Số điện thoại: 0912345678
B7: Chọn địa chỉ Tỉnh "Bà Rịa - Vũng Tàu"
B8: Chọn Huyện 
B9: Chọn Xã "An Nhứt" 
B10: Chonn phương thức vận chuyển "Ship Nhanh - Nịna Van"
B11: Thay đổi hình thức thanh toán "Chuyển khoản"
B12: Nhập ghi chú: Giao giờ hành chính
B12: Nhập mã giảm giá:
B12: Nhấn "Thanh toán ngay" 
</t>
  </si>
  <si>
    <t>Hệ thống thông báo yêu cầu chọn thông tin "Vui lòng chọn huyện"</t>
  </si>
  <si>
    <t>Hệ thống thông báo yêu cầu chọn thông tin "Vui lòng chọn xã"</t>
  </si>
  <si>
    <t>Đặt hàng thất bại - Trống xã</t>
  </si>
  <si>
    <t xml:space="preserve">B1: Truy cập vào website https://dipsoul.vn/
B2: Click vào giỏ hàng
B3: Ấn thanh toán
B4: Email: ngthiquyen@gmail.com 
B5: Nhập họ tên: Nguyễn Thị Quyên
B6: Nhập Số điện thoại: 0912345678
B7: Chọn địa chỉ Tỉnh "Bà Rịa - Vũng Tàu"
B8: Chọn Huyện "Long Điền"
B9: Chọn Xã "" 
B10: Chonn phương thức vận chuyển "Ship Nhanh - Nịna Van"
B11: Thay đổi hình thức thanh toán "Chuyển khoản"
B12: Nhập ghi chú: Giao giờ hành chính
B12: Nhập mã giảm giá:
B12: Nhấn "Thanh toán ngay" 
</t>
  </si>
  <si>
    <t>Đặt hàng thất bại - Không chọn hình thức thanh toán</t>
  </si>
  <si>
    <t xml:space="preserve">B1: Truy cập vào website https://dipsoul.vn/
B2: Click vào giỏ hàng
B3: Ấn thanh toán
B4: Email: ngthiquyen@gmail.com 
B5: Nhập họ tên: Nguyễn Thị Quyên
B6: Nhập Số điện thoại: 0912345678
B7: Chọn địa chỉ Tỉnh "Bà Rịa - Vũng Tàu"
B8: Chọn Huyện "Long Điền"
B9: Chọn Xã "An Nhứt" 
B10: Chonn phương thức vận chuyển "Ship Nhanh - Nịna Van"
B11: Thay đổi hình thức thanh toán ""
B12: Nhập ghi chú: Giao giờ hành chính
B12: Nhập mã giảm giá:
B12: Nhấn "Thanh toán ngay" 
</t>
  </si>
  <si>
    <t>Hệ thống thông báo lỗi "Bạn cần chọn phương thức thanh toán"</t>
  </si>
  <si>
    <t>Đặt hàng thất bại - Nhập mã giảm giá sai</t>
  </si>
  <si>
    <t xml:space="preserve">B1: Truy cập vào website https://dipsoul.vn/
B2: Click vào giỏ hàng
B3: Ấn thanh toán
B4: Email: ngthiquyen@gmail.com 
B5: Nhập họ tên: Nguyễn Thị Quyên
B6: Nhập Số điện thoại: 0912345678
B7: Chọn địa chỉ Tỉnh "Bà Rịa - Vũng Tàu"
B8: Chọn Huyện "Long Điền"
B9: Chọn Xã "An Nhứt" 
B10: Chonn phương thức vận chuyển "Ship Nhanh - Nịna Van"
B11: Thay đổi hình thức thanh toán "Chuyển khoản"
B12: Nhập ghi chú: Giao giờ hành chính
B12: Nhập mã giảm giá: SALE
B12: Nhấn "Thanh toán ngay" 
</t>
  </si>
  <si>
    <t>Hệ thống thông báo lỗi "Mã khuyến mãi không hợp lệ"</t>
  </si>
  <si>
    <t>Exception</t>
  </si>
  <si>
    <t>Không hiện thông báo</t>
  </si>
  <si>
    <t>Hệ thống thông báo yêu cầu chọn thông tin "Vui lòng chọn Tỉnh thành"</t>
  </si>
  <si>
    <t>Bạn chưa chọn tỉnh thành</t>
  </si>
  <si>
    <t>Khu vực không hỗ trợ vận chuyển</t>
  </si>
  <si>
    <t xml:space="preserve">Test Case Description   </t>
  </si>
  <si>
    <t xml:space="preserve">Pre -Condition             </t>
  </si>
  <si>
    <t xml:space="preserve">Test Case Procedure                                                      </t>
  </si>
  <si>
    <t xml:space="preserve">Expected Output </t>
  </si>
  <si>
    <t xml:space="preserve">Actual results </t>
  </si>
  <si>
    <t xml:space="preserve">Status </t>
  </si>
  <si>
    <t>Auto</t>
  </si>
  <si>
    <t>Thông báo lỗi "Mã capcha không hợp lệ"</t>
  </si>
  <si>
    <t>Thêm vào giỏ hàng thành công</t>
  </si>
  <si>
    <t xml:space="preserve">B1: Truy cập vào website https://dipsoul.vn/
B2: Click vào sản phẩm muốn thêm
B3: Chọn phân loại 
B4: Để nguyên số lượng "1"
B4: Nhấn "Thêm vào giỏ hàng" 
</t>
  </si>
  <si>
    <t xml:space="preserve">B1: Truy cập vào website https://dipsoul.vn/
B2: Click vào giỏ hàng
B3:  số lượng "4"
B4: Nhấn "Thêm vào giỏ hàng" 
</t>
  </si>
  <si>
    <t>Thay đổi số lượng và cập nhật số tiền đúng</t>
  </si>
  <si>
    <t>Hệ thống thông báo giỏ hàng trống, có điều hướng về trang sản phẩm "Không có sản phẩm nào trong giỏ hàng của bạn"</t>
  </si>
  <si>
    <t>Thay đổi số lượng (tăng)</t>
  </si>
  <si>
    <t>Thay đổi số lượng (giảm)</t>
  </si>
  <si>
    <t xml:space="preserve">B1: Truy cập vào website https://dipsoul.vn/
B2: Click vào giỏ hàng
B3:  số lượng "2"
B4: Nhấn "Thêm vào giỏ hàng" 
</t>
  </si>
  <si>
    <t>Hệ thống để mặc định số dương, số lượng 5</t>
  </si>
  <si>
    <t>Hệ thống để mặc định số dương, số lượng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</si>
</sst>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ＭＳ Ｐゴシック"/>
      <family val="2"/>
      <charset val="128"/>
    </font>
    <font>
      <u/>
      <sz val="11"/>
      <color indexed="12"/>
      <name val="ＭＳ Ｐゴシック"/>
      <family val="3"/>
      <charset val="128"/>
    </font>
    <font>
      <b/>
      <u/>
      <sz val="8"/>
      <color indexed="12"/>
      <name val="Tahoma"/>
      <family val="2"/>
    </font>
    <font>
      <sz val="11"/>
      <name val="ＭＳ Ｐゴシック"/>
      <family val="2"/>
      <charset val="128"/>
    </font>
    <font>
      <sz val="8"/>
      <name val="Tahoma"/>
      <family val="2"/>
    </font>
    <font>
      <b/>
      <sz val="8"/>
      <name val="Tahoma"/>
      <family val="2"/>
    </font>
    <font>
      <b/>
      <sz val="8"/>
      <color indexed="9"/>
      <name val="Tahoma"/>
      <family val="2"/>
    </font>
    <font>
      <sz val="10"/>
      <name val="Arial"/>
      <family val="2"/>
    </font>
  </fonts>
  <fills count="5">
    <fill>
      <patternFill patternType="none"/>
    </fill>
    <fill>
      <patternFill patternType="gray125"/>
    </fill>
    <fill>
      <patternFill patternType="solid">
        <fgColor indexed="22"/>
        <bgColor indexed="55"/>
      </patternFill>
    </fill>
    <fill>
      <patternFill patternType="solid">
        <fgColor indexed="18"/>
        <bgColor indexed="32"/>
      </patternFill>
    </fill>
    <fill>
      <patternFill patternType="solid">
        <fgColor theme="0"/>
        <bgColor indexed="64"/>
      </patternFill>
    </fill>
  </fills>
  <borders count="3">
    <border>
      <left/>
      <right/>
      <top/>
      <bottom/>
      <diagonal/>
    </border>
    <border>
      <left style="hair">
        <color indexed="8"/>
      </left>
      <right style="hair">
        <color indexed="8"/>
      </right>
      <top style="hair">
        <color indexed="8"/>
      </top>
      <bottom style="hair">
        <color indexed="8"/>
      </bottom>
      <diagonal/>
    </border>
    <border>
      <left style="hair">
        <color indexed="8"/>
      </left>
      <right/>
      <top/>
      <bottom/>
      <diagonal/>
    </border>
  </borders>
  <cellStyleXfs count="4">
    <xf numFmtId="0" fontId="0" fillId="0" borderId="0"/>
    <xf numFmtId="0" fontId="1" fillId="0" borderId="0" applyNumberFormat="0" applyFill="0" applyBorder="0" applyAlignment="0" applyProtection="0"/>
    <xf numFmtId="0" fontId="3" fillId="0" borderId="0"/>
    <xf numFmtId="0" fontId="7" fillId="0" borderId="0"/>
  </cellStyleXfs>
  <cellXfs count="32">
    <xf numFmtId="0" fontId="0" fillId="0" borderId="0" xfId="0"/>
    <xf numFmtId="0" fontId="4" fillId="0" borderId="0" xfId="0" applyFont="1"/>
    <xf numFmtId="0" fontId="6" fillId="3" borderId="1" xfId="2" applyFont="1" applyFill="1" applyBorder="1" applyAlignment="1">
      <alignment horizontal="center" vertical="center" wrapText="1"/>
    </xf>
    <xf numFmtId="0" fontId="4" fillId="0" borderId="1" xfId="0" applyFont="1" applyFill="1" applyBorder="1" applyAlignment="1">
      <alignment vertical="top"/>
    </xf>
    <xf numFmtId="0" fontId="4" fillId="0" borderId="0" xfId="0" applyFont="1" applyFill="1"/>
    <xf numFmtId="0" fontId="4" fillId="0" borderId="0" xfId="0" applyFont="1" applyAlignment="1">
      <alignment wrapText="1"/>
    </xf>
    <xf numFmtId="0" fontId="2" fillId="2" borderId="1" xfId="1" applyFont="1" applyFill="1" applyBorder="1" applyAlignment="1">
      <alignment horizontal="left" vertical="center" wrapText="1"/>
    </xf>
    <xf numFmtId="0" fontId="4" fillId="2" borderId="1" xfId="0" applyNumberFormat="1" applyFont="1" applyFill="1" applyBorder="1" applyAlignment="1">
      <alignment horizontal="left" vertical="center" wrapText="1"/>
    </xf>
    <xf numFmtId="0" fontId="4" fillId="2" borderId="1" xfId="0" applyFont="1" applyFill="1" applyBorder="1" applyAlignment="1">
      <alignment vertical="center" wrapText="1"/>
    </xf>
    <xf numFmtId="0" fontId="4" fillId="2" borderId="0" xfId="0" applyFont="1" applyFill="1" applyBorder="1" applyAlignment="1">
      <alignment vertical="center" wrapText="1"/>
    </xf>
    <xf numFmtId="0" fontId="4" fillId="0" borderId="0" xfId="0" applyFont="1" applyAlignment="1">
      <alignment vertical="center" wrapText="1"/>
    </xf>
    <xf numFmtId="0" fontId="5" fillId="2" borderId="1" xfId="2" applyFont="1" applyFill="1" applyBorder="1" applyAlignment="1">
      <alignment horizontal="left" vertical="center" wrapText="1"/>
    </xf>
    <xf numFmtId="0" fontId="4" fillId="2" borderId="1" xfId="2" applyFont="1" applyFill="1" applyBorder="1" applyAlignment="1">
      <alignment horizontal="left" vertical="center" wrapText="1"/>
    </xf>
    <xf numFmtId="2" fontId="4" fillId="2" borderId="1" xfId="0" applyNumberFormat="1" applyFont="1" applyFill="1" applyBorder="1" applyAlignment="1">
      <alignment vertical="center" wrapText="1"/>
    </xf>
    <xf numFmtId="2" fontId="4" fillId="2" borderId="0" xfId="0" applyNumberFormat="1" applyFont="1" applyFill="1" applyBorder="1" applyAlignment="1">
      <alignment vertical="center" wrapText="1"/>
    </xf>
    <xf numFmtId="0" fontId="4" fillId="0" borderId="1" xfId="0" applyFont="1" applyFill="1" applyBorder="1" applyAlignment="1">
      <alignment vertical="center" wrapText="1"/>
    </xf>
    <xf numFmtId="0" fontId="4" fillId="0" borderId="1" xfId="0" quotePrefix="1" applyFont="1" applyFill="1" applyBorder="1" applyAlignment="1">
      <alignment vertical="center" wrapText="1"/>
    </xf>
    <xf numFmtId="0" fontId="4" fillId="0" borderId="0" xfId="0" applyFont="1" applyFill="1" applyBorder="1" applyAlignment="1">
      <alignment vertical="center" wrapText="1"/>
    </xf>
    <xf numFmtId="16" fontId="4" fillId="0" borderId="1" xfId="0" applyNumberFormat="1" applyFont="1" applyFill="1" applyBorder="1" applyAlignment="1">
      <alignment vertical="center" wrapText="1"/>
    </xf>
    <xf numFmtId="0" fontId="4" fillId="4" borderId="1" xfId="0" applyFont="1" applyFill="1" applyBorder="1" applyAlignment="1">
      <alignment vertical="center" wrapText="1"/>
    </xf>
    <xf numFmtId="16" fontId="4" fillId="4" borderId="1" xfId="0" applyNumberFormat="1" applyFont="1" applyFill="1" applyBorder="1" applyAlignment="1">
      <alignment vertical="center" wrapText="1"/>
    </xf>
    <xf numFmtId="0" fontId="4" fillId="0" borderId="0" xfId="0" applyFont="1" applyAlignment="1">
      <alignment vertical="center"/>
    </xf>
    <xf numFmtId="0" fontId="4" fillId="0" borderId="1" xfId="0" applyFont="1" applyFill="1" applyBorder="1" applyAlignment="1">
      <alignment vertical="center"/>
    </xf>
    <xf numFmtId="0" fontId="4" fillId="4" borderId="1" xfId="0" applyFont="1" applyFill="1" applyBorder="1" applyAlignment="1">
      <alignment vertical="center"/>
    </xf>
    <xf numFmtId="0" fontId="4" fillId="0" borderId="2" xfId="0" applyFont="1" applyFill="1" applyBorder="1" applyAlignment="1">
      <alignment vertical="center"/>
    </xf>
    <xf numFmtId="0" fontId="4" fillId="0" borderId="0" xfId="0" applyFont="1" applyFill="1" applyBorder="1" applyAlignment="1">
      <alignment vertical="center"/>
    </xf>
    <xf numFmtId="0" fontId="4" fillId="0" borderId="0" xfId="0" applyFont="1" applyAlignment="1">
      <alignment horizontal="left" vertical="center" wrapText="1"/>
    </xf>
    <xf numFmtId="0" fontId="4" fillId="0" borderId="0" xfId="0" applyFont="1" applyFill="1" applyAlignment="1">
      <alignment vertical="center" wrapText="1"/>
    </xf>
    <xf numFmtId="0" fontId="4" fillId="0" borderId="0" xfId="0" applyFont="1" applyAlignment="1">
      <alignment horizontal="center" vertical="center" wrapText="1"/>
    </xf>
    <xf numFmtId="0" fontId="0" fillId="0" borderId="0" xfId="0" applyAlignment="1">
      <alignment vertical="center" wrapText="1"/>
    </xf>
    <xf numFmtId="0" fontId="4" fillId="0" borderId="0" xfId="0" applyFont="1" applyFill="1" applyBorder="1" applyAlignment="1">
      <alignment horizontal="center" vertical="center"/>
    </xf>
    <xf numFmtId="0" fontId="4" fillId="0" borderId="1" xfId="0" applyFont="1" applyFill="1" applyBorder="1" applyAlignment="1">
      <alignment horizontal="center" vertical="center" wrapText="1"/>
    </xf>
  </cellXfs>
  <cellStyles count="4">
    <cellStyle name="Hyperlink" xfId="1" builtinId="8"/>
    <cellStyle name="Normal" xfId="0" builtinId="0"/>
    <cellStyle name="Normal 2" xfId="3" xr:uid="{3A7D6D71-9535-47B5-9A5E-B65727F82A19}"/>
    <cellStyle name="Normal_Sheet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CER\Desktop\Sample_Test%20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Hybrid"/>
      <sheetName val="Home page"/>
      <sheetName val="ER"/>
      <sheetName val="Find a Doctor"/>
      <sheetName val="MFM-Login"/>
      <sheetName val="MFM-ForgotPassword"/>
      <sheetName val="MFM-CreateAcct"/>
      <sheetName val="MFM-ChangePassword"/>
      <sheetName val="MFM-CreateProfile"/>
      <sheetName val="MFM-DashboardDeleteAcct"/>
      <sheetName val="MFM-ViewEditDeleteProfile"/>
      <sheetName val="ECH Resources"/>
      <sheetName val="ECH news"/>
      <sheetName val="Visiting ECH"/>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topLeftCell="C1" zoomScaleNormal="100" workbookViewId="0">
      <selection activeCell="C4" sqref="C4:H4"/>
    </sheetView>
  </sheetViews>
  <sheetFormatPr defaultColWidth="9" defaultRowHeight="10"/>
  <cols>
    <col min="1" max="1" width="11.7265625" style="1" bestFit="1" customWidth="1"/>
    <col min="2" max="2" width="18.54296875" style="5" bestFit="1" customWidth="1"/>
    <col min="3" max="3" width="18" style="5" customWidth="1"/>
    <col min="4" max="4" width="33.36328125" style="5" bestFit="1" customWidth="1"/>
    <col min="5" max="6" width="30.36328125" style="5" customWidth="1"/>
    <col min="7" max="7" width="9.81640625" style="1" bestFit="1" customWidth="1"/>
    <col min="8" max="8" width="6.36328125" style="1" customWidth="1"/>
    <col min="9" max="16384" width="9" style="1"/>
  </cols>
  <sheetData>
    <row r="1" spans="1:8" ht="20">
      <c r="A1" s="6" t="s">
        <v>0</v>
      </c>
      <c r="B1" s="6" t="s">
        <v>1</v>
      </c>
      <c r="C1" s="6"/>
      <c r="D1" s="7" t="str">
        <f>"Pass: "&amp;COUNTIF(G5:G12,"Pass")</f>
        <v>Pass: 8</v>
      </c>
      <c r="E1" s="8" t="e">
        <f>"Untested: "&amp;COUNTIF(#REF!,"Untest")</f>
        <v>#REF!</v>
      </c>
      <c r="F1" s="9"/>
      <c r="G1" s="9"/>
      <c r="H1" s="21"/>
    </row>
    <row r="2" spans="1:8">
      <c r="A2" s="11" t="s">
        <v>2</v>
      </c>
      <c r="B2" s="12" t="s">
        <v>7</v>
      </c>
      <c r="C2" s="12"/>
      <c r="D2" s="7" t="str">
        <f>"Fail: "&amp;COUNTIF(G5:G12,"Fail")</f>
        <v>Fail: 0</v>
      </c>
      <c r="E2" s="8" t="e">
        <f>"N/A: "&amp;COUNTIF(#REF!,"N/A")</f>
        <v>#REF!</v>
      </c>
      <c r="F2" s="9"/>
      <c r="G2" s="9"/>
      <c r="H2" s="21"/>
    </row>
    <row r="3" spans="1:8" ht="12.75" customHeight="1">
      <c r="A3" s="11" t="s">
        <v>3</v>
      </c>
      <c r="B3" s="11" t="s">
        <v>8</v>
      </c>
      <c r="C3" s="11"/>
      <c r="D3" s="7" t="e">
        <f>"Percent Complete: "&amp;ROUND((COUNTIF(#REF!,"Pass")*100)/((COUNTA($A$5:$A$967)*5)-COUNTIF(#REF!,"N/A")),2)&amp;"%"</f>
        <v>#REF!</v>
      </c>
      <c r="E3" s="13" t="str">
        <f>"Number of cases: "&amp;(COUNTA($A$5:$A$967))</f>
        <v>Number of cases: 8</v>
      </c>
      <c r="F3" s="14"/>
      <c r="G3" s="14"/>
      <c r="H3" s="21"/>
    </row>
    <row r="4" spans="1:8" ht="28.4" customHeight="1">
      <c r="A4" s="2" t="s">
        <v>4</v>
      </c>
      <c r="B4" s="2" t="s">
        <v>239</v>
      </c>
      <c r="C4" s="2" t="s">
        <v>240</v>
      </c>
      <c r="D4" s="2" t="s">
        <v>241</v>
      </c>
      <c r="E4" s="2" t="s">
        <v>242</v>
      </c>
      <c r="F4" s="2" t="s">
        <v>243</v>
      </c>
      <c r="G4" s="2" t="s">
        <v>244</v>
      </c>
      <c r="H4" s="2" t="s">
        <v>6</v>
      </c>
    </row>
    <row r="5" spans="1:8" s="3" customFormat="1" ht="50">
      <c r="A5" s="24" t="str">
        <f>"[DangNhap - " &amp; TEXT(ROW(A1), "00") &amp; "]"</f>
        <v>[DangNhap - 01]</v>
      </c>
      <c r="B5" s="26" t="s">
        <v>66</v>
      </c>
      <c r="C5" s="19" t="s">
        <v>16</v>
      </c>
      <c r="D5" s="17" t="s">
        <v>64</v>
      </c>
      <c r="E5" s="17" t="s">
        <v>158</v>
      </c>
      <c r="F5" s="17" t="s">
        <v>158</v>
      </c>
      <c r="G5" s="25" t="s">
        <v>159</v>
      </c>
      <c r="H5" s="30" t="s">
        <v>245</v>
      </c>
    </row>
    <row r="6" spans="1:8" ht="50">
      <c r="A6" s="24" t="str">
        <f>"[DangNhap - " &amp; TEXT(ROW(A2), "00") &amp; "]"</f>
        <v>[DangNhap - 02]</v>
      </c>
      <c r="B6" s="10" t="s">
        <v>162</v>
      </c>
      <c r="C6" s="19" t="s">
        <v>16</v>
      </c>
      <c r="D6" s="17" t="s">
        <v>160</v>
      </c>
      <c r="E6" s="17" t="s">
        <v>161</v>
      </c>
      <c r="F6" s="17" t="s">
        <v>158</v>
      </c>
      <c r="G6" s="25" t="s">
        <v>159</v>
      </c>
      <c r="H6" s="30" t="s">
        <v>245</v>
      </c>
    </row>
    <row r="7" spans="1:8" ht="50">
      <c r="A7" s="24" t="str">
        <f t="shared" ref="A7:A12" si="0">"[DangNhap - " &amp; TEXT(ROW(A3), "00") &amp; "]"</f>
        <v>[DangNhap - 03]</v>
      </c>
      <c r="B7" s="19" t="s">
        <v>13</v>
      </c>
      <c r="C7" s="19" t="s">
        <v>16</v>
      </c>
      <c r="D7" s="17" t="s">
        <v>62</v>
      </c>
      <c r="E7" s="17" t="s">
        <v>163</v>
      </c>
      <c r="F7" s="17" t="s">
        <v>163</v>
      </c>
      <c r="G7" s="25" t="s">
        <v>159</v>
      </c>
      <c r="H7" s="30" t="s">
        <v>245</v>
      </c>
    </row>
    <row r="8" spans="1:8" ht="50.25" customHeight="1">
      <c r="A8" s="24" t="str">
        <f t="shared" si="0"/>
        <v>[DangNhap - 04]</v>
      </c>
      <c r="B8" s="19" t="s">
        <v>14</v>
      </c>
      <c r="C8" s="19" t="s">
        <v>16</v>
      </c>
      <c r="D8" s="17" t="s">
        <v>63</v>
      </c>
      <c r="E8" s="17" t="s">
        <v>163</v>
      </c>
      <c r="F8" s="17" t="s">
        <v>163</v>
      </c>
      <c r="G8" s="25" t="s">
        <v>159</v>
      </c>
      <c r="H8" s="30" t="s">
        <v>245</v>
      </c>
    </row>
    <row r="9" spans="1:8" ht="50">
      <c r="A9" s="24" t="str">
        <f t="shared" si="0"/>
        <v>[DangNhap - 05]</v>
      </c>
      <c r="B9" s="21" t="s">
        <v>68</v>
      </c>
      <c r="C9" s="19" t="s">
        <v>16</v>
      </c>
      <c r="D9" s="17" t="s">
        <v>69</v>
      </c>
      <c r="E9" s="17" t="s">
        <v>158</v>
      </c>
      <c r="F9" s="17" t="s">
        <v>158</v>
      </c>
      <c r="G9" s="25" t="s">
        <v>159</v>
      </c>
      <c r="H9" s="30" t="s">
        <v>245</v>
      </c>
    </row>
    <row r="10" spans="1:8" ht="50">
      <c r="A10" s="24" t="str">
        <f t="shared" si="0"/>
        <v>[DangNhap - 06]</v>
      </c>
      <c r="B10" s="10" t="s">
        <v>15</v>
      </c>
      <c r="C10" s="19" t="s">
        <v>16</v>
      </c>
      <c r="D10" s="17" t="s">
        <v>65</v>
      </c>
      <c r="E10" s="17" t="s">
        <v>67</v>
      </c>
      <c r="F10" s="17" t="s">
        <v>164</v>
      </c>
      <c r="G10" s="25" t="s">
        <v>159</v>
      </c>
      <c r="H10" s="30" t="s">
        <v>245</v>
      </c>
    </row>
    <row r="11" spans="1:8" ht="40">
      <c r="A11" s="24" t="str">
        <f t="shared" si="0"/>
        <v>[DangNhap - 07]</v>
      </c>
      <c r="B11" s="28" t="s">
        <v>70</v>
      </c>
      <c r="C11" s="19" t="s">
        <v>16</v>
      </c>
      <c r="D11" s="17" t="s">
        <v>71</v>
      </c>
      <c r="E11" s="17" t="s">
        <v>72</v>
      </c>
      <c r="F11" s="17" t="s">
        <v>72</v>
      </c>
      <c r="G11" s="25" t="s">
        <v>159</v>
      </c>
    </row>
    <row r="12" spans="1:8" ht="50">
      <c r="A12" s="24" t="str">
        <f t="shared" si="0"/>
        <v>[DangNhap - 08]</v>
      </c>
      <c r="B12" s="10" t="s">
        <v>73</v>
      </c>
      <c r="C12" s="19" t="s">
        <v>16</v>
      </c>
      <c r="D12" s="17" t="s">
        <v>74</v>
      </c>
      <c r="E12" s="17" t="s">
        <v>75</v>
      </c>
      <c r="F12" s="17" t="s">
        <v>75</v>
      </c>
      <c r="G12" s="25" t="s">
        <v>159</v>
      </c>
    </row>
    <row r="13" spans="1:8">
      <c r="A13" s="24"/>
    </row>
    <row r="14" spans="1:8">
      <c r="A14" s="24"/>
    </row>
    <row r="15" spans="1:8">
      <c r="A15" s="24"/>
    </row>
  </sheetData>
  <sheetProtection selectLockedCells="1" selectUnlockedCells="1"/>
  <dataValidations count="1">
    <dataValidation type="list" allowBlank="1" showInputMessage="1" showErrorMessage="1" sqref="G5:G12" xr:uid="{1B57CD1F-9A78-40BC-81BE-C5AF03C09E7D}">
      <formula1>"Pass,Fail"</formula1>
    </dataValidation>
  </dataValidations>
  <hyperlinks>
    <hyperlink ref="B1" location="BugList!A1" display="To Buglist" xr:uid="{00000000-0004-0000-0000-000001000000}"/>
    <hyperlink ref="A1" location="'Test report'!A1" display="Back to TestReport" xr:uid="{00000000-0004-0000-0000-000000000000}"/>
  </hyperlink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Roman,Chuẩn"&amp;12&amp;A</oddHeader>
    <oddFooter>&amp;C&amp;"Times New Roman,Chuẩn"&amp;12Trang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F83A7-E3CF-42CA-A136-CBA0E91CF224}">
  <dimension ref="A1:H28"/>
  <sheetViews>
    <sheetView zoomScaleNormal="100" workbookViewId="0">
      <selection activeCell="J5" sqref="J5"/>
    </sheetView>
  </sheetViews>
  <sheetFormatPr defaultColWidth="9" defaultRowHeight="10"/>
  <cols>
    <col min="1" max="1" width="10.36328125" style="1" bestFit="1" customWidth="1"/>
    <col min="2" max="2" width="18.54296875" style="1" bestFit="1" customWidth="1"/>
    <col min="3" max="3" width="18" style="1" customWidth="1"/>
    <col min="4" max="4" width="40.36328125" style="1" customWidth="1"/>
    <col min="5" max="6" width="30.36328125" style="1" customWidth="1"/>
    <col min="7" max="7" width="9.6328125" style="1" customWidth="1"/>
    <col min="8" max="8" width="4.36328125" style="1" bestFit="1" customWidth="1"/>
    <col min="9" max="16384" width="9" style="1"/>
  </cols>
  <sheetData>
    <row r="1" spans="1:8" ht="20">
      <c r="A1" s="6" t="s">
        <v>0</v>
      </c>
      <c r="B1" s="6" t="s">
        <v>1</v>
      </c>
      <c r="C1" s="6"/>
      <c r="D1" s="7" t="str">
        <f>"Pass: "&amp;COUNTIF(G5:G27,"Pass")</f>
        <v>Pass: 23</v>
      </c>
      <c r="E1" s="8" t="e">
        <f>"Untested: "&amp;COUNTIF(#REF!,"Untest")</f>
        <v>#REF!</v>
      </c>
      <c r="F1" s="9"/>
      <c r="G1" s="9"/>
      <c r="H1" s="21"/>
    </row>
    <row r="2" spans="1:8">
      <c r="A2" s="11" t="s">
        <v>2</v>
      </c>
      <c r="B2" s="12" t="s">
        <v>7</v>
      </c>
      <c r="C2" s="12"/>
      <c r="D2" s="7" t="str">
        <f>"Fail: "&amp;COUNTIF(G5:G27,"Fail")</f>
        <v>Fail: 0</v>
      </c>
      <c r="E2" s="8" t="e">
        <f>"N/A: "&amp;COUNTIF(#REF!,"N/A")</f>
        <v>#REF!</v>
      </c>
      <c r="F2" s="9"/>
      <c r="G2" s="9"/>
      <c r="H2" s="21"/>
    </row>
    <row r="3" spans="1:8" ht="12.75" customHeight="1">
      <c r="A3" s="11" t="s">
        <v>3</v>
      </c>
      <c r="B3" s="11" t="s">
        <v>8</v>
      </c>
      <c r="C3" s="11"/>
      <c r="D3" s="7" t="e">
        <f>"Percent Complete: "&amp;ROUND((COUNTIF(#REF!,"Pass")*100)/((COUNTA($A$5:$A$974)*5)-COUNTIF(#REF!,"N/A")),2)&amp;"%"</f>
        <v>#REF!</v>
      </c>
      <c r="E3" s="13" t="str">
        <f>"Number of cases: "&amp;(COUNTA($A$5:$A$974))</f>
        <v>Number of cases: 23</v>
      </c>
      <c r="F3" s="14"/>
      <c r="G3" s="14"/>
      <c r="H3" s="21"/>
    </row>
    <row r="4" spans="1:8" ht="28.4" customHeight="1">
      <c r="A4" s="2" t="s">
        <v>4</v>
      </c>
      <c r="B4" s="2" t="s">
        <v>9</v>
      </c>
      <c r="C4" s="2" t="s">
        <v>10</v>
      </c>
      <c r="D4" s="2" t="s">
        <v>11</v>
      </c>
      <c r="E4" s="2" t="s">
        <v>35</v>
      </c>
      <c r="F4" s="2" t="s">
        <v>36</v>
      </c>
      <c r="G4" s="2" t="s">
        <v>12</v>
      </c>
      <c r="H4" s="2" t="s">
        <v>6</v>
      </c>
    </row>
    <row r="5" spans="1:8" s="4" customFormat="1" ht="90">
      <c r="A5" s="15" t="str">
        <f>"[DangKy - " &amp; TEXT(ROW(A1),"00") &amp; "]"</f>
        <v>[DangKy - 01]</v>
      </c>
      <c r="B5" s="15" t="s">
        <v>17</v>
      </c>
      <c r="C5" s="16" t="s">
        <v>18</v>
      </c>
      <c r="D5" s="15" t="s">
        <v>76</v>
      </c>
      <c r="E5" s="17" t="s">
        <v>19</v>
      </c>
      <c r="F5" s="17" t="s">
        <v>19</v>
      </c>
      <c r="G5" s="15" t="s">
        <v>159</v>
      </c>
      <c r="H5" s="22"/>
    </row>
    <row r="6" spans="1:8" ht="90">
      <c r="A6" s="15" t="str">
        <f t="shared" ref="A6:A27" si="0">"[DangKy - " &amp; TEXT(ROW(A2),"00") &amp; "]"</f>
        <v>[DangKy - 02]</v>
      </c>
      <c r="B6" s="19" t="s">
        <v>20</v>
      </c>
      <c r="C6" s="16" t="s">
        <v>18</v>
      </c>
      <c r="D6" s="15" t="s">
        <v>77</v>
      </c>
      <c r="E6" s="17" t="s">
        <v>19</v>
      </c>
      <c r="F6" s="17" t="s">
        <v>19</v>
      </c>
      <c r="G6" s="15" t="s">
        <v>159</v>
      </c>
      <c r="H6" s="23"/>
    </row>
    <row r="7" spans="1:8" ht="90">
      <c r="A7" s="15" t="str">
        <f t="shared" si="0"/>
        <v>[DangKy - 03]</v>
      </c>
      <c r="B7" s="19" t="s">
        <v>21</v>
      </c>
      <c r="C7" s="16" t="s">
        <v>18</v>
      </c>
      <c r="D7" s="15" t="s">
        <v>78</v>
      </c>
      <c r="E7" s="17" t="s">
        <v>19</v>
      </c>
      <c r="F7" s="17" t="s">
        <v>19</v>
      </c>
      <c r="G7" s="15" t="s">
        <v>159</v>
      </c>
      <c r="H7" s="23"/>
    </row>
    <row r="8" spans="1:8" ht="90">
      <c r="A8" s="15" t="str">
        <f t="shared" si="0"/>
        <v>[DangKy - 04]</v>
      </c>
      <c r="B8" s="19" t="s">
        <v>22</v>
      </c>
      <c r="C8" s="16" t="s">
        <v>18</v>
      </c>
      <c r="D8" s="15" t="s">
        <v>79</v>
      </c>
      <c r="E8" s="17" t="s">
        <v>19</v>
      </c>
      <c r="F8" s="17" t="s">
        <v>19</v>
      </c>
      <c r="G8" s="15" t="s">
        <v>159</v>
      </c>
      <c r="H8" s="23"/>
    </row>
    <row r="9" spans="1:8" ht="90">
      <c r="A9" s="15" t="str">
        <f t="shared" si="0"/>
        <v>[DangKy - 05]</v>
      </c>
      <c r="B9" s="19" t="s">
        <v>23</v>
      </c>
      <c r="C9" s="16" t="s">
        <v>18</v>
      </c>
      <c r="D9" s="15" t="s">
        <v>80</v>
      </c>
      <c r="E9" s="17" t="s">
        <v>19</v>
      </c>
      <c r="F9" s="17" t="s">
        <v>19</v>
      </c>
      <c r="G9" s="15" t="s">
        <v>159</v>
      </c>
      <c r="H9" s="23"/>
    </row>
    <row r="10" spans="1:8" ht="90">
      <c r="A10" s="15" t="str">
        <f t="shared" si="0"/>
        <v>[DangKy - 06]</v>
      </c>
      <c r="B10" s="19" t="s">
        <v>24</v>
      </c>
      <c r="C10" s="16" t="s">
        <v>18</v>
      </c>
      <c r="D10" s="15" t="s">
        <v>81</v>
      </c>
      <c r="E10" s="17" t="s">
        <v>19</v>
      </c>
      <c r="F10" s="17" t="s">
        <v>19</v>
      </c>
      <c r="G10" s="15" t="s">
        <v>159</v>
      </c>
      <c r="H10" s="21"/>
    </row>
    <row r="11" spans="1:8" ht="90">
      <c r="A11" s="15" t="str">
        <f t="shared" si="0"/>
        <v>[DangKy - 07]</v>
      </c>
      <c r="B11" s="19" t="s">
        <v>25</v>
      </c>
      <c r="C11" s="16" t="s">
        <v>18</v>
      </c>
      <c r="D11" s="15" t="s">
        <v>82</v>
      </c>
      <c r="E11" s="17" t="s">
        <v>19</v>
      </c>
      <c r="F11" s="17" t="s">
        <v>19</v>
      </c>
      <c r="G11" s="15" t="s">
        <v>159</v>
      </c>
      <c r="H11" s="21"/>
    </row>
    <row r="12" spans="1:8" ht="90">
      <c r="A12" s="15" t="str">
        <f t="shared" si="0"/>
        <v>[DangKy - 08]</v>
      </c>
      <c r="B12" s="15" t="s">
        <v>26</v>
      </c>
      <c r="C12" s="16" t="s">
        <v>18</v>
      </c>
      <c r="D12" s="15" t="s">
        <v>83</v>
      </c>
      <c r="E12" s="17" t="s">
        <v>19</v>
      </c>
      <c r="F12" s="17" t="s">
        <v>19</v>
      </c>
      <c r="G12" s="15" t="s">
        <v>159</v>
      </c>
      <c r="H12" s="21"/>
    </row>
    <row r="13" spans="1:8" ht="90">
      <c r="A13" s="15" t="str">
        <f t="shared" si="0"/>
        <v>[DangKy - 09]</v>
      </c>
      <c r="B13" s="15" t="s">
        <v>31</v>
      </c>
      <c r="C13" s="16" t="s">
        <v>18</v>
      </c>
      <c r="D13" s="15" t="s">
        <v>84</v>
      </c>
      <c r="E13" s="17" t="s">
        <v>19</v>
      </c>
      <c r="F13" s="17" t="s">
        <v>19</v>
      </c>
      <c r="G13" s="15" t="s">
        <v>159</v>
      </c>
      <c r="H13" s="21"/>
    </row>
    <row r="14" spans="1:8" ht="90">
      <c r="A14" s="15" t="str">
        <f t="shared" si="0"/>
        <v>[DangKy - 10]</v>
      </c>
      <c r="B14" s="15" t="s">
        <v>27</v>
      </c>
      <c r="C14" s="16" t="s">
        <v>18</v>
      </c>
      <c r="D14" s="15" t="s">
        <v>85</v>
      </c>
      <c r="E14" s="17" t="s">
        <v>19</v>
      </c>
      <c r="F14" s="17" t="s">
        <v>19</v>
      </c>
      <c r="G14" s="15" t="s">
        <v>159</v>
      </c>
      <c r="H14" s="21"/>
    </row>
    <row r="15" spans="1:8" ht="90">
      <c r="A15" s="15" t="str">
        <f t="shared" si="0"/>
        <v>[DangKy - 11]</v>
      </c>
      <c r="B15" s="15" t="s">
        <v>28</v>
      </c>
      <c r="C15" s="16" t="s">
        <v>18</v>
      </c>
      <c r="D15" s="15" t="s">
        <v>86</v>
      </c>
      <c r="E15" s="17" t="s">
        <v>19</v>
      </c>
      <c r="F15" s="17" t="s">
        <v>19</v>
      </c>
      <c r="G15" s="15" t="s">
        <v>159</v>
      </c>
      <c r="H15" s="21"/>
    </row>
    <row r="16" spans="1:8" ht="90">
      <c r="A16" s="15" t="str">
        <f t="shared" si="0"/>
        <v>[DangKy - 12]</v>
      </c>
      <c r="B16" s="15" t="s">
        <v>29</v>
      </c>
      <c r="C16" s="16" t="s">
        <v>18</v>
      </c>
      <c r="D16" s="15" t="s">
        <v>87</v>
      </c>
      <c r="E16" s="17" t="s">
        <v>19</v>
      </c>
      <c r="F16" s="17" t="s">
        <v>19</v>
      </c>
      <c r="G16" s="15" t="s">
        <v>159</v>
      </c>
      <c r="H16" s="21"/>
    </row>
    <row r="17" spans="1:8" ht="90">
      <c r="A17" s="15" t="str">
        <f t="shared" si="0"/>
        <v>[DangKy - 13]</v>
      </c>
      <c r="B17" s="15" t="s">
        <v>61</v>
      </c>
      <c r="C17" s="16" t="s">
        <v>18</v>
      </c>
      <c r="D17" s="15" t="s">
        <v>88</v>
      </c>
      <c r="E17" s="17" t="s">
        <v>19</v>
      </c>
      <c r="F17" s="17" t="s">
        <v>19</v>
      </c>
      <c r="G17" s="15" t="s">
        <v>159</v>
      </c>
      <c r="H17" s="21"/>
    </row>
    <row r="18" spans="1:8" ht="90">
      <c r="A18" s="15" t="str">
        <f t="shared" si="0"/>
        <v>[DangKy - 14]</v>
      </c>
      <c r="B18" s="15" t="s">
        <v>32</v>
      </c>
      <c r="C18" s="16" t="s">
        <v>18</v>
      </c>
      <c r="D18" s="15" t="s">
        <v>89</v>
      </c>
      <c r="E18" s="17" t="s">
        <v>19</v>
      </c>
      <c r="F18" s="17" t="s">
        <v>19</v>
      </c>
      <c r="G18" s="15" t="s">
        <v>159</v>
      </c>
      <c r="H18" s="21"/>
    </row>
    <row r="19" spans="1:8" ht="90">
      <c r="A19" s="15" t="str">
        <f t="shared" si="0"/>
        <v>[DangKy - 15]</v>
      </c>
      <c r="B19" s="15" t="s">
        <v>33</v>
      </c>
      <c r="C19" s="16" t="s">
        <v>18</v>
      </c>
      <c r="D19" s="15" t="s">
        <v>90</v>
      </c>
      <c r="E19" s="17" t="s">
        <v>19</v>
      </c>
      <c r="F19" s="17" t="s">
        <v>19</v>
      </c>
      <c r="G19" s="15" t="s">
        <v>159</v>
      </c>
      <c r="H19" s="21"/>
    </row>
    <row r="20" spans="1:8" ht="90">
      <c r="A20" s="15" t="str">
        <f t="shared" si="0"/>
        <v>[DangKy - 16]</v>
      </c>
      <c r="B20" s="15" t="s">
        <v>34</v>
      </c>
      <c r="C20" s="16" t="s">
        <v>18</v>
      </c>
      <c r="D20" s="15" t="s">
        <v>91</v>
      </c>
      <c r="E20" s="17" t="s">
        <v>19</v>
      </c>
      <c r="F20" s="17" t="s">
        <v>19</v>
      </c>
      <c r="G20" s="15" t="s">
        <v>159</v>
      </c>
      <c r="H20" s="21"/>
    </row>
    <row r="21" spans="1:8" ht="90">
      <c r="A21" s="15" t="str">
        <f t="shared" si="0"/>
        <v>[DangKy - 17]</v>
      </c>
      <c r="B21" s="10" t="s">
        <v>60</v>
      </c>
      <c r="C21" s="16" t="s">
        <v>18</v>
      </c>
      <c r="D21" s="15" t="s">
        <v>92</v>
      </c>
      <c r="E21" s="17" t="s">
        <v>30</v>
      </c>
      <c r="F21" s="17" t="s">
        <v>30</v>
      </c>
      <c r="G21" s="15" t="s">
        <v>159</v>
      </c>
      <c r="H21" s="21"/>
    </row>
    <row r="22" spans="1:8" ht="90">
      <c r="A22" s="15" t="str">
        <f t="shared" si="0"/>
        <v>[DangKy - 18]</v>
      </c>
      <c r="B22" s="1" t="s">
        <v>93</v>
      </c>
      <c r="C22" s="16" t="s">
        <v>18</v>
      </c>
      <c r="D22" s="15" t="s">
        <v>94</v>
      </c>
      <c r="E22" s="17" t="s">
        <v>95</v>
      </c>
      <c r="F22" s="17" t="s">
        <v>95</v>
      </c>
      <c r="G22" s="15" t="s">
        <v>159</v>
      </c>
    </row>
    <row r="23" spans="1:8" ht="90">
      <c r="A23" s="15" t="str">
        <f t="shared" si="0"/>
        <v>[DangKy - 19]</v>
      </c>
      <c r="B23" s="21" t="s">
        <v>96</v>
      </c>
      <c r="C23" s="16" t="s">
        <v>18</v>
      </c>
      <c r="D23" s="15" t="s">
        <v>97</v>
      </c>
      <c r="E23" s="17" t="s">
        <v>19</v>
      </c>
      <c r="F23" s="17" t="s">
        <v>19</v>
      </c>
      <c r="G23" s="15" t="s">
        <v>159</v>
      </c>
    </row>
    <row r="24" spans="1:8" ht="90">
      <c r="A24" s="15" t="str">
        <f t="shared" si="0"/>
        <v>[DangKy - 20]</v>
      </c>
      <c r="B24" s="21" t="s">
        <v>98</v>
      </c>
      <c r="C24" s="16" t="s">
        <v>18</v>
      </c>
      <c r="D24" s="15" t="s">
        <v>99</v>
      </c>
      <c r="E24" s="17" t="s">
        <v>19</v>
      </c>
      <c r="F24" s="17" t="s">
        <v>19</v>
      </c>
      <c r="G24" s="15" t="s">
        <v>159</v>
      </c>
    </row>
    <row r="25" spans="1:8" ht="90">
      <c r="A25" s="15" t="str">
        <f t="shared" si="0"/>
        <v>[DangKy - 21]</v>
      </c>
      <c r="B25" s="10" t="s">
        <v>100</v>
      </c>
      <c r="C25" s="16" t="s">
        <v>18</v>
      </c>
      <c r="D25" s="15" t="s">
        <v>101</v>
      </c>
      <c r="E25" s="17" t="s">
        <v>19</v>
      </c>
      <c r="F25" s="17" t="s">
        <v>19</v>
      </c>
      <c r="G25" s="15" t="s">
        <v>159</v>
      </c>
    </row>
    <row r="26" spans="1:8" ht="90">
      <c r="A26" s="15" t="str">
        <f t="shared" si="0"/>
        <v>[DangKy - 22]</v>
      </c>
      <c r="B26" s="10" t="s">
        <v>102</v>
      </c>
      <c r="C26" s="16" t="s">
        <v>18</v>
      </c>
      <c r="D26" s="15" t="s">
        <v>103</v>
      </c>
      <c r="E26" s="17" t="s">
        <v>30</v>
      </c>
      <c r="F26" s="17" t="s">
        <v>30</v>
      </c>
      <c r="G26" s="15" t="s">
        <v>159</v>
      </c>
    </row>
    <row r="27" spans="1:8" ht="90">
      <c r="A27" s="15" t="str">
        <f t="shared" si="0"/>
        <v>[DangKy - 23]</v>
      </c>
      <c r="B27" s="21" t="s">
        <v>104</v>
      </c>
      <c r="C27" s="16" t="s">
        <v>18</v>
      </c>
      <c r="D27" s="15" t="s">
        <v>105</v>
      </c>
      <c r="E27" s="17" t="s">
        <v>106</v>
      </c>
      <c r="F27" s="17" t="s">
        <v>106</v>
      </c>
      <c r="G27" s="15" t="s">
        <v>159</v>
      </c>
    </row>
    <row r="28" spans="1:8">
      <c r="A28" s="15"/>
    </row>
  </sheetData>
  <hyperlinks>
    <hyperlink ref="A1" location="'Test report'!A1" display="Back to TestReport" xr:uid="{C71AF69F-431E-4592-A7C4-2F560B6CAB01}"/>
    <hyperlink ref="B1" location="BugList!A1" display="To Buglist" xr:uid="{B79BF084-50C5-49A5-A50F-92D6680D8D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F9B4F-9D2C-4078-9120-0C2F531DE59C}">
  <dimension ref="A1:I28"/>
  <sheetViews>
    <sheetView topLeftCell="A3" workbookViewId="0">
      <selection activeCell="B24" sqref="B24"/>
    </sheetView>
  </sheetViews>
  <sheetFormatPr defaultColWidth="9" defaultRowHeight="10"/>
  <cols>
    <col min="1" max="1" width="10.36328125" style="1" bestFit="1" customWidth="1"/>
    <col min="2" max="2" width="18.54296875" style="1" bestFit="1" customWidth="1"/>
    <col min="3" max="3" width="18" style="1" customWidth="1"/>
    <col min="4" max="4" width="40.36328125" style="1" customWidth="1"/>
    <col min="5" max="6" width="30.36328125" style="1" customWidth="1"/>
    <col min="7" max="7" width="9.6328125" style="1" customWidth="1"/>
    <col min="8" max="8" width="9" style="1"/>
    <col min="9" max="9" width="17.1796875" style="1" customWidth="1"/>
    <col min="10" max="16384" width="9" style="1"/>
  </cols>
  <sheetData>
    <row r="1" spans="1:9" ht="20">
      <c r="A1" s="6" t="s">
        <v>0</v>
      </c>
      <c r="B1" s="6" t="s">
        <v>1</v>
      </c>
      <c r="C1" s="6"/>
      <c r="D1" s="7" t="str">
        <f>"Pass: "&amp;COUNTIF(G5:G20,"Pass")</f>
        <v>Pass: 0</v>
      </c>
      <c r="E1" s="8" t="e">
        <f>"Untested: "&amp;COUNTIF(#REF!,"Untest")</f>
        <v>#REF!</v>
      </c>
      <c r="F1" s="9"/>
      <c r="G1" s="9"/>
      <c r="H1" s="21"/>
      <c r="I1" s="21"/>
    </row>
    <row r="2" spans="1:9">
      <c r="A2" s="11" t="s">
        <v>2</v>
      </c>
      <c r="B2" s="12" t="s">
        <v>7</v>
      </c>
      <c r="C2" s="12"/>
      <c r="D2" s="7" t="str">
        <f>"Fail: "&amp;COUNTIF(G5:G20,"Fail")</f>
        <v>Fail: 0</v>
      </c>
      <c r="E2" s="8" t="e">
        <f>"N/A: "&amp;COUNTIF(#REF!,"N/A")</f>
        <v>#REF!</v>
      </c>
      <c r="F2" s="9"/>
      <c r="G2" s="9"/>
      <c r="H2" s="21"/>
      <c r="I2" s="21"/>
    </row>
    <row r="3" spans="1:9" ht="12.75" customHeight="1">
      <c r="A3" s="11" t="s">
        <v>3</v>
      </c>
      <c r="B3" s="11" t="s">
        <v>8</v>
      </c>
      <c r="C3" s="11"/>
      <c r="D3" s="7" t="e">
        <f>"Percent Complete: "&amp;ROUND((COUNTIF(#REF!,"Pass")*100)/((COUNTA($A$5:$A$974)*5)-COUNTIF(#REF!,"N/A")),2)&amp;"%"</f>
        <v>#REF!</v>
      </c>
      <c r="E3" s="13" t="str">
        <f>"Number of cases: "&amp;(COUNTA($A$5:$A$974))</f>
        <v>Number of cases: 10</v>
      </c>
      <c r="F3" s="14"/>
      <c r="G3" s="14"/>
      <c r="H3" s="21"/>
      <c r="I3" s="21"/>
    </row>
    <row r="4" spans="1:9" ht="28.4" customHeight="1">
      <c r="A4" s="2" t="s">
        <v>4</v>
      </c>
      <c r="B4" s="2" t="s">
        <v>9</v>
      </c>
      <c r="C4" s="2" t="s">
        <v>10</v>
      </c>
      <c r="D4" s="2" t="s">
        <v>11</v>
      </c>
      <c r="E4" s="2" t="s">
        <v>35</v>
      </c>
      <c r="F4" s="2" t="s">
        <v>36</v>
      </c>
      <c r="G4" s="2" t="s">
        <v>12</v>
      </c>
      <c r="H4" s="2" t="s">
        <v>5</v>
      </c>
      <c r="I4" s="2" t="s">
        <v>6</v>
      </c>
    </row>
    <row r="5" spans="1:9" s="4" customFormat="1" ht="30">
      <c r="A5" s="15" t="str">
        <f>"[XemSP - " &amp; TEXT(ROW(A1),"00") &amp; "]"</f>
        <v>[XemSP - 01]</v>
      </c>
      <c r="B5" s="5" t="s">
        <v>107</v>
      </c>
      <c r="C5" s="16" t="s">
        <v>108</v>
      </c>
      <c r="D5" s="17" t="s">
        <v>109</v>
      </c>
      <c r="E5" s="17" t="s">
        <v>110</v>
      </c>
      <c r="F5" s="17"/>
      <c r="G5" s="15"/>
      <c r="H5" s="18"/>
      <c r="I5" s="22"/>
    </row>
    <row r="6" spans="1:9" ht="30">
      <c r="A6" s="15" t="str">
        <f t="shared" ref="A6:A14" si="0">"[XemSP - " &amp; TEXT(ROW(A2),"00") &amp; "]"</f>
        <v>[XemSP - 02]</v>
      </c>
      <c r="B6" s="5" t="s">
        <v>111</v>
      </c>
      <c r="C6" s="16" t="s">
        <v>108</v>
      </c>
      <c r="D6" s="17" t="s">
        <v>112</v>
      </c>
      <c r="E6" s="17" t="s">
        <v>113</v>
      </c>
      <c r="F6" s="17"/>
      <c r="G6" s="15"/>
      <c r="H6" s="20"/>
      <c r="I6" s="23"/>
    </row>
    <row r="7" spans="1:9" ht="30">
      <c r="A7" s="15" t="str">
        <f t="shared" si="0"/>
        <v>[XemSP - 03]</v>
      </c>
      <c r="B7" s="1" t="s">
        <v>114</v>
      </c>
      <c r="C7" s="16" t="s">
        <v>108</v>
      </c>
      <c r="D7" s="17" t="s">
        <v>119</v>
      </c>
      <c r="E7" s="17" t="s">
        <v>115</v>
      </c>
      <c r="F7" s="17"/>
      <c r="G7" s="15"/>
      <c r="H7" s="20"/>
      <c r="I7" s="23"/>
    </row>
    <row r="8" spans="1:9" ht="30">
      <c r="A8" s="15" t="str">
        <f t="shared" si="0"/>
        <v>[XemSP - 04]</v>
      </c>
      <c r="B8" s="19" t="s">
        <v>116</v>
      </c>
      <c r="C8" s="16" t="s">
        <v>108</v>
      </c>
      <c r="D8" s="17" t="s">
        <v>118</v>
      </c>
      <c r="E8" s="17" t="s">
        <v>117</v>
      </c>
      <c r="F8" s="17"/>
      <c r="G8" s="15"/>
      <c r="H8" s="10"/>
      <c r="I8" s="23"/>
    </row>
    <row r="9" spans="1:9" ht="30">
      <c r="A9" s="15" t="str">
        <f t="shared" si="0"/>
        <v>[XemSP - 05]</v>
      </c>
      <c r="B9" s="19" t="s">
        <v>120</v>
      </c>
      <c r="C9" s="16" t="s">
        <v>108</v>
      </c>
      <c r="D9" s="17" t="s">
        <v>121</v>
      </c>
      <c r="E9" s="17" t="s">
        <v>122</v>
      </c>
      <c r="F9" s="17"/>
      <c r="G9" s="15"/>
      <c r="H9" s="10"/>
      <c r="I9" s="23"/>
    </row>
    <row r="10" spans="1:9" ht="30">
      <c r="A10" s="15" t="str">
        <f t="shared" si="0"/>
        <v>[XemSP - 06]</v>
      </c>
      <c r="B10" s="19" t="s">
        <v>123</v>
      </c>
      <c r="C10" s="16" t="s">
        <v>108</v>
      </c>
      <c r="D10" s="17" t="s">
        <v>124</v>
      </c>
      <c r="E10" s="17" t="s">
        <v>125</v>
      </c>
      <c r="F10" s="17"/>
      <c r="G10" s="15"/>
      <c r="H10" s="10"/>
      <c r="I10" s="21"/>
    </row>
    <row r="11" spans="1:9" ht="30">
      <c r="A11" s="15" t="str">
        <f t="shared" si="0"/>
        <v>[XemSP - 07]</v>
      </c>
      <c r="B11" s="19" t="s">
        <v>126</v>
      </c>
      <c r="C11" s="16" t="s">
        <v>108</v>
      </c>
      <c r="D11" s="17" t="s">
        <v>127</v>
      </c>
      <c r="E11" s="17" t="s">
        <v>128</v>
      </c>
      <c r="F11" s="17"/>
      <c r="G11" s="15"/>
      <c r="H11" s="10"/>
      <c r="I11" s="21"/>
    </row>
    <row r="12" spans="1:9" ht="30">
      <c r="A12" s="15" t="str">
        <f t="shared" si="0"/>
        <v>[XemSP - 08]</v>
      </c>
      <c r="B12" s="15" t="s">
        <v>129</v>
      </c>
      <c r="C12" s="16" t="s">
        <v>108</v>
      </c>
      <c r="D12" s="17" t="s">
        <v>130</v>
      </c>
      <c r="E12" s="17" t="s">
        <v>131</v>
      </c>
      <c r="F12" s="17"/>
      <c r="G12" s="15"/>
      <c r="H12" s="10"/>
      <c r="I12" s="21"/>
    </row>
    <row r="13" spans="1:9" ht="30">
      <c r="A13" s="15" t="str">
        <f t="shared" si="0"/>
        <v>[XemSP - 09]</v>
      </c>
      <c r="B13" s="15" t="s">
        <v>132</v>
      </c>
      <c r="C13" s="16" t="s">
        <v>108</v>
      </c>
      <c r="D13" s="17" t="s">
        <v>133</v>
      </c>
      <c r="E13" s="17" t="s">
        <v>134</v>
      </c>
      <c r="F13" s="17"/>
      <c r="G13" s="15"/>
      <c r="H13" s="10"/>
      <c r="I13" s="21"/>
    </row>
    <row r="14" spans="1:9" ht="30">
      <c r="A14" s="15" t="str">
        <f t="shared" si="0"/>
        <v>[XemSP - 10]</v>
      </c>
      <c r="B14" s="15" t="s">
        <v>135</v>
      </c>
      <c r="C14" s="16" t="s">
        <v>108</v>
      </c>
      <c r="D14" s="17" t="s">
        <v>133</v>
      </c>
      <c r="E14" s="17" t="s">
        <v>136</v>
      </c>
      <c r="F14" s="17"/>
      <c r="G14" s="10"/>
      <c r="H14" s="10"/>
      <c r="I14" s="21"/>
    </row>
    <row r="15" spans="1:9">
      <c r="A15" s="15"/>
      <c r="B15" s="15"/>
      <c r="C15" s="16"/>
      <c r="D15" s="15"/>
      <c r="E15" s="17"/>
      <c r="F15" s="17"/>
      <c r="G15" s="10"/>
      <c r="H15" s="10"/>
      <c r="I15" s="21"/>
    </row>
    <row r="16" spans="1:9">
      <c r="A16" s="15"/>
      <c r="B16" s="15"/>
      <c r="C16" s="16"/>
      <c r="D16" s="15"/>
      <c r="E16" s="17"/>
      <c r="F16" s="17"/>
      <c r="G16" s="10"/>
      <c r="H16" s="10"/>
      <c r="I16" s="21"/>
    </row>
    <row r="17" spans="1:9">
      <c r="A17" s="15"/>
      <c r="B17" s="15"/>
      <c r="C17" s="16"/>
      <c r="D17" s="15"/>
      <c r="E17" s="17"/>
      <c r="F17" s="17"/>
      <c r="G17" s="10"/>
      <c r="H17" s="10"/>
      <c r="I17" s="21"/>
    </row>
    <row r="18" spans="1:9">
      <c r="A18" s="15"/>
      <c r="B18" s="15"/>
      <c r="C18" s="16"/>
      <c r="D18" s="15"/>
      <c r="E18" s="17"/>
      <c r="F18" s="17"/>
      <c r="G18" s="10"/>
      <c r="H18" s="10"/>
      <c r="I18" s="21"/>
    </row>
    <row r="19" spans="1:9">
      <c r="A19" s="15"/>
      <c r="B19" s="15"/>
      <c r="C19" s="16"/>
      <c r="D19" s="15"/>
      <c r="E19" s="17"/>
      <c r="F19" s="17"/>
      <c r="G19" s="10"/>
      <c r="H19" s="10"/>
      <c r="I19" s="21"/>
    </row>
    <row r="20" spans="1:9">
      <c r="A20" s="15"/>
      <c r="B20" s="15"/>
      <c r="C20" s="16"/>
      <c r="D20" s="15"/>
      <c r="E20" s="17"/>
      <c r="F20" s="17"/>
      <c r="G20" s="10"/>
      <c r="H20" s="10"/>
      <c r="I20" s="21"/>
    </row>
    <row r="21" spans="1:9">
      <c r="A21" s="15"/>
      <c r="B21" s="10"/>
      <c r="C21" s="16"/>
      <c r="D21" s="15"/>
      <c r="E21" s="17"/>
      <c r="F21" s="17"/>
      <c r="G21" s="21"/>
      <c r="H21" s="21"/>
      <c r="I21" s="21"/>
    </row>
    <row r="22" spans="1:9">
      <c r="A22" s="15"/>
      <c r="B22" s="5"/>
      <c r="C22" s="16"/>
      <c r="D22" s="15"/>
      <c r="E22" s="17"/>
      <c r="F22" s="17"/>
      <c r="G22" s="21"/>
    </row>
    <row r="23" spans="1:9">
      <c r="A23" s="15"/>
      <c r="B23" s="10"/>
      <c r="C23" s="16"/>
      <c r="D23" s="15"/>
      <c r="E23" s="17"/>
      <c r="F23" s="17"/>
      <c r="G23" s="21"/>
    </row>
    <row r="24" spans="1:9">
      <c r="A24" s="15"/>
      <c r="B24" s="10"/>
      <c r="C24" s="16"/>
      <c r="D24" s="15"/>
      <c r="E24" s="17"/>
      <c r="F24" s="17"/>
      <c r="G24" s="21"/>
    </row>
    <row r="25" spans="1:9">
      <c r="A25" s="15"/>
      <c r="B25" s="10"/>
      <c r="C25" s="16"/>
      <c r="D25" s="15"/>
      <c r="E25" s="17"/>
      <c r="F25" s="17"/>
      <c r="G25" s="21"/>
    </row>
    <row r="26" spans="1:9">
      <c r="A26" s="15"/>
      <c r="B26" s="10"/>
      <c r="C26" s="16"/>
      <c r="D26" s="15"/>
      <c r="E26" s="17"/>
      <c r="F26" s="17"/>
      <c r="G26" s="21"/>
    </row>
    <row r="27" spans="1:9">
      <c r="A27" s="15"/>
      <c r="B27" s="10"/>
      <c r="C27" s="16"/>
      <c r="D27" s="15"/>
      <c r="E27" s="17"/>
      <c r="F27" s="17"/>
      <c r="G27" s="21"/>
    </row>
    <row r="28" spans="1:9">
      <c r="A28" s="15"/>
    </row>
  </sheetData>
  <dataValidations count="1">
    <dataValidation type="list" allowBlank="1" showInputMessage="1" showErrorMessage="1" sqref="G5:G27" xr:uid="{4023F491-B825-4A09-9E55-8CC1B153192F}">
      <formula1>"Pass,Fail"</formula1>
    </dataValidation>
  </dataValidations>
  <hyperlinks>
    <hyperlink ref="A1" location="'Test report'!A1" display="Back to TestReport" xr:uid="{DF088E09-0B03-48F7-9C94-B81E3FEAA7C8}"/>
    <hyperlink ref="B1" location="BugList!A1" display="To Buglist" xr:uid="{7679ED5E-B6CB-426B-A219-93CCCFD18CC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50ACE-C4E2-45B8-904E-143A070037AD}">
  <dimension ref="A1:H17"/>
  <sheetViews>
    <sheetView zoomScaleNormal="100" workbookViewId="0">
      <selection activeCell="A4" sqref="A4:H4"/>
    </sheetView>
  </sheetViews>
  <sheetFormatPr defaultColWidth="9" defaultRowHeight="10"/>
  <cols>
    <col min="1" max="1" width="12.36328125" style="10" bestFit="1" customWidth="1"/>
    <col min="2" max="2" width="17.54296875" style="10" bestFit="1" customWidth="1"/>
    <col min="3" max="3" width="18" style="10" customWidth="1"/>
    <col min="4" max="4" width="40.1796875" style="10" bestFit="1" customWidth="1"/>
    <col min="5" max="6" width="30.36328125" style="10" customWidth="1"/>
    <col min="7" max="7" width="9.6328125" style="10" customWidth="1"/>
    <col min="8" max="8" width="6.54296875" style="10" customWidth="1"/>
    <col min="9" max="16384" width="9" style="10"/>
  </cols>
  <sheetData>
    <row r="1" spans="1:8" ht="20">
      <c r="A1" s="6" t="s">
        <v>0</v>
      </c>
      <c r="B1" s="6" t="s">
        <v>1</v>
      </c>
      <c r="C1" s="6"/>
      <c r="D1" s="7" t="str">
        <f>"Pass: "&amp;COUNTIF(G5:G17,"Pass")</f>
        <v>Pass: 5</v>
      </c>
      <c r="E1" s="8" t="e">
        <f>"Untested: "&amp;COUNTIF(#REF!,"Untest")</f>
        <v>#REF!</v>
      </c>
      <c r="F1" s="9"/>
      <c r="G1" s="9"/>
    </row>
    <row r="2" spans="1:8">
      <c r="A2" s="11" t="s">
        <v>2</v>
      </c>
      <c r="B2" s="12" t="s">
        <v>7</v>
      </c>
      <c r="C2" s="12"/>
      <c r="D2" s="7" t="str">
        <f>"Fail: "&amp;COUNTIF(G5:G17,"Fail")</f>
        <v>Fail: 2</v>
      </c>
      <c r="E2" s="8" t="e">
        <f>"N/A: "&amp;COUNTIF(#REF!,"N/A")</f>
        <v>#REF!</v>
      </c>
      <c r="F2" s="9"/>
      <c r="G2" s="9"/>
    </row>
    <row r="3" spans="1:8" ht="12.75" customHeight="1">
      <c r="A3" s="11" t="s">
        <v>3</v>
      </c>
      <c r="B3" s="11" t="s">
        <v>8</v>
      </c>
      <c r="C3" s="11"/>
      <c r="D3" s="7" t="e">
        <f>"Percent Complete: "&amp;ROUND((COUNTIF(#REF!,"Pass")*100)/((COUNTA($A$5:$A$967)*5)-COUNTIF(#REF!,"N/A")),2)&amp;"%"</f>
        <v>#REF!</v>
      </c>
      <c r="E3" s="13" t="str">
        <f>"Number of cases: "&amp;(COUNTA($A$5:$A$967))</f>
        <v>Number of cases: 7</v>
      </c>
      <c r="F3" s="14"/>
      <c r="G3" s="14"/>
    </row>
    <row r="4" spans="1:8" ht="28.4" customHeight="1">
      <c r="A4" s="2" t="s">
        <v>240</v>
      </c>
      <c r="B4" s="2" t="s">
        <v>241</v>
      </c>
      <c r="C4" s="2" t="s">
        <v>242</v>
      </c>
      <c r="D4" s="2" t="s">
        <v>243</v>
      </c>
      <c r="E4" s="2" t="s">
        <v>244</v>
      </c>
      <c r="F4" s="2" t="s">
        <v>6</v>
      </c>
      <c r="G4" s="2" t="s">
        <v>244</v>
      </c>
      <c r="H4" s="2" t="s">
        <v>6</v>
      </c>
    </row>
    <row r="5" spans="1:8" s="27" customFormat="1" ht="50">
      <c r="A5" s="15" t="str">
        <f>"[TimKiemSP - " &amp; TEXT(ROW(A1),"00") &amp; "]"</f>
        <v>[TimKiemSP - 01]</v>
      </c>
      <c r="B5" s="15" t="s">
        <v>37</v>
      </c>
      <c r="C5" s="16" t="s">
        <v>38</v>
      </c>
      <c r="D5" s="17" t="s">
        <v>137</v>
      </c>
      <c r="E5" s="15" t="s">
        <v>39</v>
      </c>
      <c r="F5" s="15" t="s">
        <v>39</v>
      </c>
      <c r="G5" s="15" t="s">
        <v>159</v>
      </c>
      <c r="H5" s="31" t="s">
        <v>245</v>
      </c>
    </row>
    <row r="6" spans="1:8" ht="50.25" customHeight="1">
      <c r="A6" s="15" t="str">
        <f t="shared" ref="A6:A11" si="0">"[TimKiemSP - " &amp; TEXT(ROW(A2),"00") &amp; "]"</f>
        <v>[TimKiemSP - 02]</v>
      </c>
      <c r="B6" s="19" t="s">
        <v>40</v>
      </c>
      <c r="C6" s="16" t="s">
        <v>38</v>
      </c>
      <c r="D6" s="17" t="s">
        <v>138</v>
      </c>
      <c r="E6" s="19" t="s">
        <v>41</v>
      </c>
      <c r="F6" s="19" t="s">
        <v>41</v>
      </c>
      <c r="G6" s="15" t="s">
        <v>159</v>
      </c>
      <c r="H6" s="31" t="s">
        <v>245</v>
      </c>
    </row>
    <row r="7" spans="1:8" ht="50">
      <c r="A7" s="15" t="str">
        <f t="shared" si="0"/>
        <v>[TimKiemSP - 03]</v>
      </c>
      <c r="B7" s="10" t="s">
        <v>174</v>
      </c>
      <c r="C7" s="16" t="s">
        <v>38</v>
      </c>
      <c r="D7" s="17" t="s">
        <v>175</v>
      </c>
      <c r="E7" s="10" t="s">
        <v>176</v>
      </c>
      <c r="F7" s="10" t="s">
        <v>177</v>
      </c>
      <c r="G7" s="10" t="s">
        <v>169</v>
      </c>
      <c r="H7" s="31" t="s">
        <v>245</v>
      </c>
    </row>
    <row r="8" spans="1:8" ht="60">
      <c r="A8" s="15" t="str">
        <f t="shared" si="0"/>
        <v>[TimKiemSP - 04]</v>
      </c>
      <c r="B8" s="10" t="s">
        <v>166</v>
      </c>
      <c r="C8" s="16" t="s">
        <v>38</v>
      </c>
      <c r="D8" s="17" t="s">
        <v>165</v>
      </c>
      <c r="E8" s="10" t="s">
        <v>170</v>
      </c>
      <c r="F8" s="10" t="s">
        <v>168</v>
      </c>
      <c r="G8" s="10" t="s">
        <v>169</v>
      </c>
      <c r="H8" s="31" t="s">
        <v>245</v>
      </c>
    </row>
    <row r="9" spans="1:8" ht="50">
      <c r="A9" s="15" t="str">
        <f t="shared" si="0"/>
        <v>[TimKiemSP - 05]</v>
      </c>
      <c r="B9" s="10" t="s">
        <v>174</v>
      </c>
      <c r="C9" s="16" t="s">
        <v>38</v>
      </c>
      <c r="D9" s="17" t="s">
        <v>178</v>
      </c>
      <c r="E9" s="10" t="s">
        <v>179</v>
      </c>
      <c r="F9" s="10" t="s">
        <v>179</v>
      </c>
      <c r="G9" s="10" t="s">
        <v>159</v>
      </c>
      <c r="H9" s="31" t="s">
        <v>245</v>
      </c>
    </row>
    <row r="10" spans="1:8" ht="50">
      <c r="A10" s="15" t="str">
        <f t="shared" si="0"/>
        <v>[TimKiemSP - 06]</v>
      </c>
      <c r="B10" s="10" t="s">
        <v>42</v>
      </c>
      <c r="C10" s="16" t="s">
        <v>38</v>
      </c>
      <c r="D10" s="17" t="s">
        <v>172</v>
      </c>
      <c r="E10" s="10" t="s">
        <v>43</v>
      </c>
      <c r="F10" s="10" t="s">
        <v>167</v>
      </c>
      <c r="G10" s="10" t="s">
        <v>159</v>
      </c>
      <c r="H10" s="31" t="s">
        <v>245</v>
      </c>
    </row>
    <row r="11" spans="1:8" ht="60">
      <c r="A11" s="15" t="str">
        <f t="shared" si="0"/>
        <v>[TimKiemSP - 07]</v>
      </c>
      <c r="B11" s="10" t="s">
        <v>171</v>
      </c>
      <c r="C11" s="16" t="s">
        <v>38</v>
      </c>
      <c r="D11" s="17" t="s">
        <v>173</v>
      </c>
      <c r="E11" s="10" t="s">
        <v>167</v>
      </c>
      <c r="F11" s="10" t="s">
        <v>167</v>
      </c>
      <c r="G11" s="10" t="s">
        <v>159</v>
      </c>
      <c r="H11" s="31" t="s">
        <v>245</v>
      </c>
    </row>
    <row r="12" spans="1:8">
      <c r="D12" s="17"/>
    </row>
    <row r="13" spans="1:8">
      <c r="D13" s="17"/>
    </row>
    <row r="14" spans="1:8">
      <c r="D14" s="17"/>
    </row>
    <row r="15" spans="1:8">
      <c r="D15" s="17"/>
    </row>
    <row r="16" spans="1:8">
      <c r="D16" s="17"/>
    </row>
    <row r="17" spans="4:4">
      <c r="D17" s="17"/>
    </row>
  </sheetData>
  <dataValidations count="1">
    <dataValidation type="list" allowBlank="1" showInputMessage="1" showErrorMessage="1" sqref="G12:G17" xr:uid="{10B3385E-4436-4BD0-BDA7-E6AD439E7BF3}">
      <formula1>"Pass, Fail"</formula1>
    </dataValidation>
  </dataValidations>
  <hyperlinks>
    <hyperlink ref="A1" location="'Test report'!A1" display="Back to TestReport" xr:uid="{27C8FA0D-EDC4-4728-89E7-CAA92B6A15AF}"/>
    <hyperlink ref="B1" location="BugList!A1" display="To Buglist" xr:uid="{A3098D32-72C9-414E-B33D-6C5E10FF3F93}"/>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CE64E-D35A-4759-BDC4-0DC458C9D526}">
  <dimension ref="A1:H17"/>
  <sheetViews>
    <sheetView topLeftCell="A14" zoomScaleNormal="100" workbookViewId="0">
      <selection activeCell="E22" sqref="E22"/>
    </sheetView>
  </sheetViews>
  <sheetFormatPr defaultColWidth="9" defaultRowHeight="10"/>
  <cols>
    <col min="1" max="1" width="10.81640625" style="10" bestFit="1" customWidth="1"/>
    <col min="2" max="2" width="18.54296875" style="10" bestFit="1" customWidth="1"/>
    <col min="3" max="3" width="18" style="10" customWidth="1"/>
    <col min="4" max="4" width="36.453125" style="10" bestFit="1" customWidth="1"/>
    <col min="5" max="6" width="30.36328125" style="10" customWidth="1"/>
    <col min="7" max="7" width="9.6328125" style="10" customWidth="1"/>
    <col min="8" max="8" width="4.36328125" style="10" bestFit="1" customWidth="1"/>
    <col min="9" max="16384" width="9" style="10"/>
  </cols>
  <sheetData>
    <row r="1" spans="1:8" ht="20">
      <c r="A1" s="6" t="s">
        <v>0</v>
      </c>
      <c r="B1" s="6" t="s">
        <v>1</v>
      </c>
      <c r="C1" s="6"/>
      <c r="D1" s="7" t="str">
        <f>"Pass: "&amp;COUNTIF(G5:G11,"Pass")</f>
        <v>Pass: 7</v>
      </c>
      <c r="E1" s="8" t="e">
        <f>"Untested: "&amp;COUNTIF(#REF!,"Untest")</f>
        <v>#REF!</v>
      </c>
      <c r="F1" s="9"/>
      <c r="G1" s="9"/>
    </row>
    <row r="2" spans="1:8">
      <c r="A2" s="11" t="s">
        <v>2</v>
      </c>
      <c r="B2" s="12" t="s">
        <v>7</v>
      </c>
      <c r="C2" s="12"/>
      <c r="D2" s="7" t="str">
        <f>"Fail: "&amp;COUNTIF(G5:G11,"Fail")</f>
        <v>Fail: 0</v>
      </c>
      <c r="E2" s="8" t="e">
        <f>"N/A: "&amp;COUNTIF(#REF!,"N/A")</f>
        <v>#REF!</v>
      </c>
      <c r="F2" s="9"/>
      <c r="G2" s="9"/>
    </row>
    <row r="3" spans="1:8" ht="12.75" customHeight="1">
      <c r="A3" s="11" t="s">
        <v>3</v>
      </c>
      <c r="B3" s="11" t="s">
        <v>8</v>
      </c>
      <c r="C3" s="11"/>
      <c r="D3" s="7" t="e">
        <f>"Percent Complete: "&amp;ROUND((COUNTIF(#REF!,"Pass")*100)/((COUNTA($A$5:$A$960)*5)-COUNTIF(#REF!,"N/A")),2)&amp;"%"</f>
        <v>#REF!</v>
      </c>
      <c r="E3" s="13" t="str">
        <f>"Number of cases: "&amp;(COUNTA($A$5:$A$960))</f>
        <v>Number of cases: 13</v>
      </c>
      <c r="F3" s="14"/>
      <c r="G3" s="14"/>
    </row>
    <row r="4" spans="1:8" ht="28.4" customHeight="1">
      <c r="A4" s="2" t="s">
        <v>240</v>
      </c>
      <c r="B4" s="2" t="s">
        <v>241</v>
      </c>
      <c r="C4" s="2" t="s">
        <v>242</v>
      </c>
      <c r="D4" s="2" t="s">
        <v>243</v>
      </c>
      <c r="E4" s="2" t="s">
        <v>244</v>
      </c>
      <c r="F4" s="2" t="s">
        <v>6</v>
      </c>
      <c r="G4" s="2" t="s">
        <v>244</v>
      </c>
      <c r="H4" s="2" t="s">
        <v>6</v>
      </c>
    </row>
    <row r="5" spans="1:8" s="27" customFormat="1" ht="82.25" customHeight="1">
      <c r="A5" s="15" t="str">
        <f>"[GioHang - " &amp; TEXT(ROW(A1),"00") &amp; "]"</f>
        <v>[GioHang - 01]</v>
      </c>
      <c r="B5" s="15" t="s">
        <v>44</v>
      </c>
      <c r="C5" s="16" t="s">
        <v>45</v>
      </c>
      <c r="D5" s="17" t="s">
        <v>248</v>
      </c>
      <c r="E5" s="15" t="s">
        <v>46</v>
      </c>
      <c r="F5" s="15" t="s">
        <v>247</v>
      </c>
      <c r="G5" s="15" t="s">
        <v>159</v>
      </c>
      <c r="H5" s="15" t="s">
        <v>245</v>
      </c>
    </row>
    <row r="6" spans="1:8" s="27" customFormat="1" ht="82.25" customHeight="1">
      <c r="A6" s="15" t="str">
        <f t="shared" ref="A6:A17" si="0">"[GioHang - " &amp; TEXT(ROW(A2),"00") &amp; "]"</f>
        <v>[GioHang - 02]</v>
      </c>
      <c r="B6" s="15" t="s">
        <v>252</v>
      </c>
      <c r="C6" s="16" t="s">
        <v>45</v>
      </c>
      <c r="D6" s="17" t="s">
        <v>249</v>
      </c>
      <c r="E6" s="15" t="s">
        <v>250</v>
      </c>
      <c r="F6" s="15" t="s">
        <v>250</v>
      </c>
      <c r="G6" s="15" t="s">
        <v>159</v>
      </c>
      <c r="H6" s="15" t="s">
        <v>245</v>
      </c>
    </row>
    <row r="7" spans="1:8" s="27" customFormat="1" ht="82.25" customHeight="1">
      <c r="A7" s="15" t="str">
        <f t="shared" si="0"/>
        <v>[GioHang - 03]</v>
      </c>
      <c r="B7" s="15" t="s">
        <v>253</v>
      </c>
      <c r="C7" s="16" t="s">
        <v>45</v>
      </c>
      <c r="D7" s="17" t="s">
        <v>254</v>
      </c>
      <c r="E7" s="15" t="s">
        <v>250</v>
      </c>
      <c r="F7" s="15" t="s">
        <v>250</v>
      </c>
      <c r="G7" s="15" t="s">
        <v>159</v>
      </c>
      <c r="H7" s="15" t="s">
        <v>245</v>
      </c>
    </row>
    <row r="8" spans="1:8" s="27" customFormat="1" ht="82.25" customHeight="1">
      <c r="A8" s="15" t="str">
        <f t="shared" si="0"/>
        <v>[GioHang - 04]</v>
      </c>
      <c r="B8" s="15" t="s">
        <v>47</v>
      </c>
      <c r="C8" s="16" t="s">
        <v>45</v>
      </c>
      <c r="D8" s="17" t="s">
        <v>140</v>
      </c>
      <c r="E8" s="15" t="s">
        <v>48</v>
      </c>
      <c r="F8" s="15" t="s">
        <v>48</v>
      </c>
      <c r="G8" s="15" t="s">
        <v>159</v>
      </c>
      <c r="H8" s="15" t="s">
        <v>245</v>
      </c>
    </row>
    <row r="9" spans="1:8" ht="30">
      <c r="A9" s="15" t="str">
        <f t="shared" si="0"/>
        <v>[GioHang - 05]</v>
      </c>
      <c r="B9" s="10" t="s">
        <v>51</v>
      </c>
      <c r="C9" s="10" t="s">
        <v>45</v>
      </c>
      <c r="D9" s="17" t="s">
        <v>142</v>
      </c>
      <c r="E9" s="10" t="s">
        <v>251</v>
      </c>
      <c r="F9" s="10" t="s">
        <v>251</v>
      </c>
      <c r="G9" s="15" t="s">
        <v>159</v>
      </c>
      <c r="H9" s="15" t="s">
        <v>245</v>
      </c>
    </row>
    <row r="10" spans="1:8" ht="50">
      <c r="A10" s="15" t="str">
        <f t="shared" si="0"/>
        <v>[GioHang - 06]</v>
      </c>
      <c r="B10" s="10" t="s">
        <v>52</v>
      </c>
      <c r="C10" s="10" t="s">
        <v>45</v>
      </c>
      <c r="D10" s="17" t="s">
        <v>143</v>
      </c>
      <c r="E10" s="10" t="s">
        <v>54</v>
      </c>
      <c r="F10" s="10" t="s">
        <v>54</v>
      </c>
      <c r="G10" s="15" t="s">
        <v>159</v>
      </c>
    </row>
    <row r="11" spans="1:8" ht="30">
      <c r="A11" s="15" t="str">
        <f t="shared" si="0"/>
        <v>[GioHang - 07]</v>
      </c>
      <c r="B11" s="10" t="s">
        <v>55</v>
      </c>
      <c r="C11" s="10" t="s">
        <v>45</v>
      </c>
      <c r="D11" s="17" t="s">
        <v>139</v>
      </c>
      <c r="E11" s="10" t="s">
        <v>56</v>
      </c>
      <c r="F11" s="10" t="s">
        <v>56</v>
      </c>
      <c r="G11" s="15" t="s">
        <v>159</v>
      </c>
    </row>
    <row r="12" spans="1:8" ht="60">
      <c r="A12" s="15" t="str">
        <f t="shared" si="0"/>
        <v>[GioHang - 08]</v>
      </c>
      <c r="B12" s="10" t="s">
        <v>144</v>
      </c>
      <c r="C12" s="10" t="s">
        <v>53</v>
      </c>
      <c r="D12" s="17" t="s">
        <v>145</v>
      </c>
      <c r="E12" s="10" t="s">
        <v>255</v>
      </c>
      <c r="F12" s="10" t="s">
        <v>256</v>
      </c>
      <c r="G12" s="15" t="s">
        <v>159</v>
      </c>
    </row>
    <row r="13" spans="1:8" ht="60">
      <c r="A13" s="15" t="str">
        <f t="shared" si="0"/>
        <v>[GioHang - 09]</v>
      </c>
      <c r="B13" s="5" t="s">
        <v>147</v>
      </c>
      <c r="C13" s="10" t="s">
        <v>53</v>
      </c>
      <c r="D13" s="17" t="s">
        <v>146</v>
      </c>
      <c r="E13" s="10" t="s">
        <v>148</v>
      </c>
      <c r="F13" s="10" t="s">
        <v>148</v>
      </c>
      <c r="G13" s="15" t="s">
        <v>159</v>
      </c>
    </row>
    <row r="14" spans="1:8" ht="80">
      <c r="A14" s="15" t="str">
        <f t="shared" si="0"/>
        <v>[GioHang - 10]</v>
      </c>
      <c r="B14" s="10" t="s">
        <v>149</v>
      </c>
      <c r="C14" s="10" t="s">
        <v>53</v>
      </c>
      <c r="D14" s="17" t="s">
        <v>150</v>
      </c>
      <c r="E14" s="10" t="s">
        <v>151</v>
      </c>
      <c r="F14" s="10" t="s">
        <v>151</v>
      </c>
      <c r="G14" s="15" t="s">
        <v>159</v>
      </c>
    </row>
    <row r="15" spans="1:8" ht="80">
      <c r="A15" s="15" t="str">
        <f t="shared" si="0"/>
        <v>[GioHang - 11]</v>
      </c>
      <c r="B15" s="10" t="s">
        <v>152</v>
      </c>
      <c r="C15" s="10" t="s">
        <v>53</v>
      </c>
      <c r="D15" s="17" t="s">
        <v>153</v>
      </c>
      <c r="E15" s="10" t="s">
        <v>154</v>
      </c>
      <c r="F15" s="10" t="s">
        <v>154</v>
      </c>
      <c r="G15" s="15" t="s">
        <v>159</v>
      </c>
    </row>
    <row r="16" spans="1:8" ht="90">
      <c r="A16" s="15" t="str">
        <f t="shared" si="0"/>
        <v>[GioHang - 12]</v>
      </c>
      <c r="B16" s="10" t="s">
        <v>155</v>
      </c>
      <c r="C16" s="10" t="s">
        <v>53</v>
      </c>
      <c r="D16" s="17" t="s">
        <v>156</v>
      </c>
      <c r="E16" s="10" t="s">
        <v>157</v>
      </c>
      <c r="F16" s="10" t="s">
        <v>157</v>
      </c>
      <c r="G16" s="15" t="s">
        <v>159</v>
      </c>
    </row>
    <row r="17" spans="1:7" ht="55" customHeight="1">
      <c r="A17" s="15" t="str">
        <f t="shared" si="0"/>
        <v>[GioHang - 13]</v>
      </c>
      <c r="B17" s="10" t="s">
        <v>49</v>
      </c>
      <c r="C17" s="10" t="s">
        <v>45</v>
      </c>
      <c r="D17" s="17" t="s">
        <v>141</v>
      </c>
      <c r="E17" s="10" t="s">
        <v>50</v>
      </c>
      <c r="F17" s="10" t="s">
        <v>50</v>
      </c>
      <c r="G17" s="15" t="s">
        <v>159</v>
      </c>
    </row>
  </sheetData>
  <hyperlinks>
    <hyperlink ref="A1" location="'Test report'!A1" display="Back to TestReport" xr:uid="{89165AFC-BBF8-4D13-8466-FCF983905FF5}"/>
    <hyperlink ref="B1" location="BugList!A1" display="To Buglist" xr:uid="{830847FE-F0C6-42AA-972D-867D26AF7BE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25E9-734E-4BB9-B6DD-ADDDAEBE5EA0}">
  <dimension ref="A1:H17"/>
  <sheetViews>
    <sheetView zoomScale="88" zoomScaleNormal="100" workbookViewId="0">
      <selection activeCell="J11" sqref="J11"/>
    </sheetView>
  </sheetViews>
  <sheetFormatPr defaultRowHeight="13"/>
  <cols>
    <col min="1" max="1" width="15.26953125" bestFit="1" customWidth="1"/>
    <col min="2" max="2" width="20.453125" customWidth="1"/>
    <col min="3" max="3" width="16.453125" customWidth="1"/>
    <col min="4" max="4" width="36.453125" customWidth="1"/>
    <col min="5" max="5" width="23.6328125" customWidth="1"/>
    <col min="6" max="6" width="32.81640625" customWidth="1"/>
    <col min="8" max="8" width="4.453125" bestFit="1" customWidth="1"/>
  </cols>
  <sheetData>
    <row r="1" spans="1:8" ht="20">
      <c r="A1" s="6" t="s">
        <v>0</v>
      </c>
      <c r="B1" s="6" t="s">
        <v>1</v>
      </c>
      <c r="C1" s="6"/>
      <c r="D1" s="7" t="str">
        <f>"Pass: "&amp;COUNTIF(G5:G13,"Pass")</f>
        <v>Pass: 8</v>
      </c>
      <c r="E1" s="8" t="e">
        <f>"Untested: "&amp;COUNTIF(#REF!,"Untest")</f>
        <v>#REF!</v>
      </c>
      <c r="F1" s="9"/>
      <c r="G1" s="9"/>
      <c r="H1" s="10"/>
    </row>
    <row r="2" spans="1:8">
      <c r="A2" s="11" t="s">
        <v>2</v>
      </c>
      <c r="B2" s="12" t="s">
        <v>7</v>
      </c>
      <c r="C2" s="12"/>
      <c r="D2" s="7" t="str">
        <f>"Fail: "&amp;COUNTIF(G5:G13,"Fail")</f>
        <v>Fail: 1</v>
      </c>
      <c r="E2" s="8" t="e">
        <f>"N/A: "&amp;COUNTIF(#REF!,"N/A")</f>
        <v>#REF!</v>
      </c>
      <c r="F2" s="9"/>
      <c r="G2" s="9"/>
      <c r="H2" s="10"/>
    </row>
    <row r="3" spans="1:8">
      <c r="A3" s="11" t="s">
        <v>3</v>
      </c>
      <c r="B3" s="11" t="s">
        <v>8</v>
      </c>
      <c r="C3" s="11"/>
      <c r="D3" s="7" t="e">
        <f>"Percent Complete: "&amp;ROUND((COUNTIF(#REF!,"Pass")*100)/((COUNTA($A$5:$A$968)*5)-COUNTIF(#REF!,"N/A")),2)&amp;"%"</f>
        <v>#REF!</v>
      </c>
      <c r="E3" s="13" t="str">
        <f>"Number of cases: "&amp;(COUNTA($A$5:$A$968))</f>
        <v>Number of cases: 13</v>
      </c>
      <c r="F3" s="14"/>
      <c r="G3" s="14"/>
      <c r="H3" s="10"/>
    </row>
    <row r="4" spans="1:8" ht="36.5" customHeight="1">
      <c r="A4" s="2" t="s">
        <v>240</v>
      </c>
      <c r="B4" s="2" t="s">
        <v>241</v>
      </c>
      <c r="C4" s="2" t="s">
        <v>242</v>
      </c>
      <c r="D4" s="2" t="s">
        <v>243</v>
      </c>
      <c r="E4" s="2" t="s">
        <v>244</v>
      </c>
      <c r="F4" s="2" t="s">
        <v>6</v>
      </c>
      <c r="G4" s="2" t="s">
        <v>244</v>
      </c>
      <c r="H4" s="2" t="s">
        <v>6</v>
      </c>
    </row>
    <row r="5" spans="1:8" ht="160">
      <c r="A5" s="15" t="str">
        <f>"[ThanhToan - " &amp; TEXT(ROW(A1),"00") &amp; "]"</f>
        <v>[ThanhToan - 01]</v>
      </c>
      <c r="B5" s="15" t="s">
        <v>202</v>
      </c>
      <c r="C5" s="16" t="s">
        <v>45</v>
      </c>
      <c r="D5" s="17" t="s">
        <v>209</v>
      </c>
      <c r="E5" s="15" t="s">
        <v>203</v>
      </c>
      <c r="F5" s="15" t="s">
        <v>203</v>
      </c>
      <c r="G5" s="15" t="s">
        <v>159</v>
      </c>
      <c r="H5" s="15" t="s">
        <v>245</v>
      </c>
    </row>
    <row r="6" spans="1:8" ht="160">
      <c r="A6" s="15" t="str">
        <f t="shared" ref="A6:A17" si="0">"[ThanhToan - " &amp; TEXT(ROW(A2),"00") &amp; "]"</f>
        <v>[ThanhToan - 02]</v>
      </c>
      <c r="B6" s="15" t="s">
        <v>204</v>
      </c>
      <c r="C6" s="16" t="s">
        <v>45</v>
      </c>
      <c r="D6" s="17" t="s">
        <v>207</v>
      </c>
      <c r="E6" s="15" t="s">
        <v>205</v>
      </c>
      <c r="F6" s="15" t="s">
        <v>205</v>
      </c>
      <c r="G6" s="15" t="s">
        <v>159</v>
      </c>
      <c r="H6" s="15" t="s">
        <v>245</v>
      </c>
    </row>
    <row r="7" spans="1:8" ht="160">
      <c r="A7" s="15" t="str">
        <f t="shared" si="0"/>
        <v>[ThanhToan - 03]</v>
      </c>
      <c r="B7" s="15" t="s">
        <v>208</v>
      </c>
      <c r="C7" s="16" t="s">
        <v>45</v>
      </c>
      <c r="D7" s="17" t="s">
        <v>213</v>
      </c>
      <c r="E7" s="15" t="s">
        <v>210</v>
      </c>
      <c r="F7" s="15" t="s">
        <v>210</v>
      </c>
      <c r="G7" s="15" t="s">
        <v>159</v>
      </c>
      <c r="H7" s="15" t="s">
        <v>245</v>
      </c>
    </row>
    <row r="8" spans="1:8" ht="160">
      <c r="A8" s="15" t="str">
        <f t="shared" si="0"/>
        <v>[ThanhToan - 04]</v>
      </c>
      <c r="B8" s="15" t="s">
        <v>215</v>
      </c>
      <c r="C8" s="16" t="s">
        <v>45</v>
      </c>
      <c r="D8" s="17" t="s">
        <v>216</v>
      </c>
      <c r="E8" s="15" t="s">
        <v>217</v>
      </c>
      <c r="F8" s="15" t="s">
        <v>217</v>
      </c>
      <c r="G8" s="15" t="s">
        <v>159</v>
      </c>
      <c r="H8" s="15" t="s">
        <v>245</v>
      </c>
    </row>
    <row r="9" spans="1:8" ht="210">
      <c r="A9" s="15" t="str">
        <f t="shared" si="0"/>
        <v>[ThanhToan - 05]</v>
      </c>
      <c r="B9" s="15" t="s">
        <v>57</v>
      </c>
      <c r="C9" s="16" t="s">
        <v>45</v>
      </c>
      <c r="D9" s="17" t="s">
        <v>218</v>
      </c>
      <c r="E9" s="15" t="s">
        <v>217</v>
      </c>
      <c r="F9" s="15" t="s">
        <v>217</v>
      </c>
      <c r="G9" s="15" t="s">
        <v>159</v>
      </c>
      <c r="H9" s="15" t="s">
        <v>245</v>
      </c>
    </row>
    <row r="10" spans="1:8" ht="160">
      <c r="A10" s="15" t="str">
        <f t="shared" si="0"/>
        <v>[ThanhToan - 06]</v>
      </c>
      <c r="B10" s="15" t="s">
        <v>58</v>
      </c>
      <c r="C10" s="16" t="s">
        <v>45</v>
      </c>
      <c r="D10" s="17" t="s">
        <v>206</v>
      </c>
      <c r="E10" s="15" t="s">
        <v>217</v>
      </c>
      <c r="F10" s="15" t="s">
        <v>217</v>
      </c>
      <c r="G10" s="15" t="s">
        <v>159</v>
      </c>
      <c r="H10" s="15" t="s">
        <v>245</v>
      </c>
    </row>
    <row r="11" spans="1:8" ht="160">
      <c r="A11" s="15" t="str">
        <f t="shared" si="0"/>
        <v>[ThanhToan - 07]</v>
      </c>
      <c r="B11" s="15" t="s">
        <v>59</v>
      </c>
      <c r="C11" s="16" t="s">
        <v>45</v>
      </c>
      <c r="D11" s="17" t="s">
        <v>219</v>
      </c>
      <c r="E11" s="15" t="s">
        <v>217</v>
      </c>
      <c r="F11" s="15" t="s">
        <v>217</v>
      </c>
      <c r="G11" s="15" t="s">
        <v>159</v>
      </c>
      <c r="H11" s="15" t="s">
        <v>245</v>
      </c>
    </row>
    <row r="12" spans="1:8" ht="210">
      <c r="A12" s="15" t="str">
        <f t="shared" si="0"/>
        <v>[ThanhToan - 08]</v>
      </c>
      <c r="B12" s="15" t="s">
        <v>228</v>
      </c>
      <c r="C12" s="16" t="s">
        <v>45</v>
      </c>
      <c r="D12" s="17" t="s">
        <v>229</v>
      </c>
      <c r="E12" s="15" t="s">
        <v>230</v>
      </c>
      <c r="F12" s="15" t="s">
        <v>230</v>
      </c>
      <c r="G12" s="15" t="s">
        <v>159</v>
      </c>
      <c r="H12" s="15" t="s">
        <v>245</v>
      </c>
    </row>
    <row r="13" spans="1:8" ht="160">
      <c r="A13" s="15" t="str">
        <f t="shared" si="0"/>
        <v>[ThanhToan - 09]</v>
      </c>
      <c r="B13" s="15" t="s">
        <v>231</v>
      </c>
      <c r="C13" s="16" t="s">
        <v>45</v>
      </c>
      <c r="D13" s="17" t="s">
        <v>232</v>
      </c>
      <c r="E13" s="15" t="s">
        <v>233</v>
      </c>
      <c r="F13" s="15" t="s">
        <v>246</v>
      </c>
      <c r="G13" s="15" t="s">
        <v>169</v>
      </c>
      <c r="H13" s="15" t="s">
        <v>245</v>
      </c>
    </row>
    <row r="14" spans="1:8" ht="160">
      <c r="A14" s="15" t="str">
        <f t="shared" si="0"/>
        <v>[ThanhToan - 10]</v>
      </c>
      <c r="B14" s="15" t="s">
        <v>211</v>
      </c>
      <c r="C14" s="16" t="s">
        <v>45</v>
      </c>
      <c r="D14" s="17" t="s">
        <v>212</v>
      </c>
      <c r="E14" s="15" t="s">
        <v>214</v>
      </c>
      <c r="F14" s="15" t="s">
        <v>235</v>
      </c>
      <c r="G14" s="15" t="s">
        <v>169</v>
      </c>
      <c r="H14" s="15"/>
    </row>
    <row r="15" spans="1:8" ht="200">
      <c r="A15" s="15" t="str">
        <f t="shared" si="0"/>
        <v>[ThanhToan - 11]</v>
      </c>
      <c r="B15" s="15" t="s">
        <v>220</v>
      </c>
      <c r="C15" s="16" t="s">
        <v>45</v>
      </c>
      <c r="D15" s="17" t="s">
        <v>221</v>
      </c>
      <c r="E15" s="15" t="s">
        <v>236</v>
      </c>
      <c r="F15" s="15" t="s">
        <v>237</v>
      </c>
      <c r="G15" s="15" t="s">
        <v>169</v>
      </c>
      <c r="H15" s="15"/>
    </row>
    <row r="16" spans="1:8" ht="160">
      <c r="A16" s="15" t="str">
        <f t="shared" si="0"/>
        <v>[ThanhToan - 12]</v>
      </c>
      <c r="B16" s="15" t="s">
        <v>222</v>
      </c>
      <c r="C16" s="16" t="s">
        <v>45</v>
      </c>
      <c r="D16" s="17" t="s">
        <v>223</v>
      </c>
      <c r="E16" s="15" t="s">
        <v>224</v>
      </c>
      <c r="F16" s="29" t="s">
        <v>238</v>
      </c>
      <c r="G16" s="15" t="s">
        <v>169</v>
      </c>
      <c r="H16" s="15"/>
    </row>
    <row r="17" spans="1:8" ht="160">
      <c r="A17" s="15" t="str">
        <f t="shared" si="0"/>
        <v>[ThanhToan - 13]</v>
      </c>
      <c r="B17" s="15" t="s">
        <v>226</v>
      </c>
      <c r="C17" s="16" t="s">
        <v>45</v>
      </c>
      <c r="D17" s="17" t="s">
        <v>227</v>
      </c>
      <c r="E17" s="15" t="s">
        <v>225</v>
      </c>
      <c r="F17" s="15" t="s">
        <v>234</v>
      </c>
      <c r="G17" s="15" t="s">
        <v>169</v>
      </c>
      <c r="H17" s="15"/>
    </row>
  </sheetData>
  <hyperlinks>
    <hyperlink ref="A1" location="'Test report'!A1" display="Back to TestReport" xr:uid="{13203F50-51BC-469D-931A-67E9B3DB067D}"/>
    <hyperlink ref="B1" location="BugList!A1" display="To Buglist" xr:uid="{07606E3B-9B4E-48B7-85EB-5B0C6571987F}"/>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945F8-44BD-40EB-BEFA-56F152ECC625}">
  <dimension ref="A1:H12"/>
  <sheetViews>
    <sheetView tabSelected="1" zoomScale="84" workbookViewId="0">
      <selection activeCell="I11" sqref="I11"/>
    </sheetView>
  </sheetViews>
  <sheetFormatPr defaultRowHeight="13"/>
  <cols>
    <col min="1" max="1" width="21.54296875" customWidth="1"/>
    <col min="2" max="2" width="25.54296875" customWidth="1"/>
    <col min="3" max="3" width="24.453125" customWidth="1"/>
    <col min="4" max="4" width="35.36328125" customWidth="1"/>
    <col min="5" max="5" width="31.81640625" customWidth="1"/>
    <col min="6" max="6" width="19.453125" customWidth="1"/>
    <col min="8" max="8" width="5.90625" customWidth="1"/>
  </cols>
  <sheetData>
    <row r="1" spans="1:8">
      <c r="A1" s="6" t="s">
        <v>0</v>
      </c>
      <c r="B1" s="6" t="s">
        <v>1</v>
      </c>
      <c r="C1" s="6"/>
      <c r="D1" s="7" t="str">
        <f>"Pass: "&amp;COUNTIF(G5:G12,"Pass")</f>
        <v>Pass: 8</v>
      </c>
      <c r="E1" s="8" t="e">
        <f>"Untested: "&amp;COUNTIF(#REF!,"Untest")</f>
        <v>#REF!</v>
      </c>
      <c r="F1" s="9"/>
      <c r="G1" s="9"/>
      <c r="H1" s="10"/>
    </row>
    <row r="2" spans="1:8">
      <c r="A2" s="11" t="s">
        <v>2</v>
      </c>
      <c r="B2" s="12" t="s">
        <v>7</v>
      </c>
      <c r="C2" s="12"/>
      <c r="D2" s="7" t="str">
        <f>"Fail: "&amp;COUNTIF(G5:G12,"Fail")</f>
        <v>Fail: 0</v>
      </c>
      <c r="E2" s="8" t="e">
        <f>"N/A: "&amp;COUNTIF(#REF!,"N/A")</f>
        <v>#REF!</v>
      </c>
      <c r="F2" s="9"/>
      <c r="G2" s="9"/>
      <c r="H2" s="10"/>
    </row>
    <row r="3" spans="1:8">
      <c r="A3" s="11" t="s">
        <v>3</v>
      </c>
      <c r="B3" s="11" t="s">
        <v>8</v>
      </c>
      <c r="C3" s="11"/>
      <c r="D3" s="7" t="e">
        <f>"Percent Complete: "&amp;ROUND((COUNTIF(#REF!,"Pass")*100)/((COUNTA($A$5:$A$966)*5)-COUNTIF(#REF!,"N/A")),2)&amp;"%"</f>
        <v>#REF!</v>
      </c>
      <c r="E3" s="13" t="str">
        <f>"Number of cases: "&amp;(COUNTA($A$5:$A$966))</f>
        <v>Number of cases: 8</v>
      </c>
      <c r="F3" s="14"/>
      <c r="G3" s="14"/>
      <c r="H3" s="10"/>
    </row>
    <row r="4" spans="1:8">
      <c r="A4" s="2" t="s">
        <v>240</v>
      </c>
      <c r="B4" s="2" t="s">
        <v>241</v>
      </c>
      <c r="C4" s="2" t="s">
        <v>242</v>
      </c>
      <c r="D4" s="2" t="s">
        <v>243</v>
      </c>
      <c r="E4" s="2" t="s">
        <v>244</v>
      </c>
      <c r="F4" s="2" t="s">
        <v>6</v>
      </c>
      <c r="G4" s="2" t="s">
        <v>244</v>
      </c>
      <c r="H4" s="2" t="s">
        <v>6</v>
      </c>
    </row>
    <row r="5" spans="1:8" ht="80">
      <c r="A5" s="15" t="str">
        <f>"[ChangePassword - " &amp; TEXT(ROW(A1),"00") &amp; "]"</f>
        <v>[ChangePassword - 01]</v>
      </c>
      <c r="B5" s="15" t="s">
        <v>180</v>
      </c>
      <c r="C5" s="16" t="s">
        <v>181</v>
      </c>
      <c r="D5" s="17" t="s">
        <v>182</v>
      </c>
      <c r="E5" s="15" t="s">
        <v>183</v>
      </c>
      <c r="F5" s="15" t="s">
        <v>183</v>
      </c>
      <c r="G5" s="15" t="s">
        <v>159</v>
      </c>
      <c r="H5" s="15" t="s">
        <v>245</v>
      </c>
    </row>
    <row r="6" spans="1:8" ht="80">
      <c r="A6" s="15" t="str">
        <f t="shared" ref="A6:A12" si="0">"[ChangePassword - " &amp; TEXT(ROW(A2),"00") &amp; "]"</f>
        <v>[ChangePassword - 02]</v>
      </c>
      <c r="B6" s="15" t="s">
        <v>180</v>
      </c>
      <c r="C6" s="16" t="s">
        <v>181</v>
      </c>
      <c r="D6" s="17" t="s">
        <v>184</v>
      </c>
      <c r="E6" s="15" t="s">
        <v>185</v>
      </c>
      <c r="F6" s="15" t="s">
        <v>185</v>
      </c>
      <c r="G6" s="15" t="s">
        <v>159</v>
      </c>
      <c r="H6" s="15" t="s">
        <v>245</v>
      </c>
    </row>
    <row r="7" spans="1:8" ht="80">
      <c r="A7" s="15" t="str">
        <f t="shared" si="0"/>
        <v>[ChangePassword - 03]</v>
      </c>
      <c r="B7" s="15" t="s">
        <v>186</v>
      </c>
      <c r="C7" s="16" t="s">
        <v>181</v>
      </c>
      <c r="D7" s="17" t="s">
        <v>187</v>
      </c>
      <c r="E7" s="15" t="s">
        <v>190</v>
      </c>
      <c r="F7" s="15" t="s">
        <v>190</v>
      </c>
      <c r="G7" s="15" t="s">
        <v>159</v>
      </c>
      <c r="H7" s="15" t="s">
        <v>245</v>
      </c>
    </row>
    <row r="8" spans="1:8" ht="80">
      <c r="A8" s="15" t="str">
        <f t="shared" si="0"/>
        <v>[ChangePassword - 04]</v>
      </c>
      <c r="B8" s="15" t="s">
        <v>188</v>
      </c>
      <c r="C8" s="16" t="s">
        <v>181</v>
      </c>
      <c r="D8" s="17" t="s">
        <v>189</v>
      </c>
      <c r="E8" s="15" t="s">
        <v>190</v>
      </c>
      <c r="F8" s="15" t="s">
        <v>190</v>
      </c>
      <c r="G8" s="15" t="s">
        <v>159</v>
      </c>
      <c r="H8" s="15" t="s">
        <v>245</v>
      </c>
    </row>
    <row r="9" spans="1:8" ht="80">
      <c r="A9" s="15" t="str">
        <f t="shared" si="0"/>
        <v>[ChangePassword - 05]</v>
      </c>
      <c r="B9" s="15" t="s">
        <v>191</v>
      </c>
      <c r="C9" s="16" t="s">
        <v>181</v>
      </c>
      <c r="D9" s="17" t="s">
        <v>192</v>
      </c>
      <c r="E9" s="15" t="s">
        <v>190</v>
      </c>
      <c r="F9" s="15" t="s">
        <v>190</v>
      </c>
      <c r="G9" s="15" t="s">
        <v>159</v>
      </c>
      <c r="H9" s="15" t="s">
        <v>245</v>
      </c>
    </row>
    <row r="10" spans="1:8" ht="80">
      <c r="A10" s="15" t="str">
        <f t="shared" si="0"/>
        <v>[ChangePassword - 06]</v>
      </c>
      <c r="B10" s="15" t="s">
        <v>193</v>
      </c>
      <c r="C10" s="16" t="s">
        <v>181</v>
      </c>
      <c r="D10" s="17" t="s">
        <v>194</v>
      </c>
      <c r="E10" s="15" t="s">
        <v>195</v>
      </c>
      <c r="F10" s="15" t="s">
        <v>195</v>
      </c>
      <c r="G10" s="15" t="s">
        <v>159</v>
      </c>
      <c r="H10" s="15" t="s">
        <v>245</v>
      </c>
    </row>
    <row r="11" spans="1:8" ht="80">
      <c r="A11" s="15" t="str">
        <f t="shared" si="0"/>
        <v>[ChangePassword - 07]</v>
      </c>
      <c r="B11" s="15" t="s">
        <v>196</v>
      </c>
      <c r="C11" s="16" t="s">
        <v>181</v>
      </c>
      <c r="D11" s="17" t="s">
        <v>197</v>
      </c>
      <c r="E11" s="15" t="s">
        <v>198</v>
      </c>
      <c r="F11" s="15" t="s">
        <v>198</v>
      </c>
      <c r="G11" s="15" t="s">
        <v>159</v>
      </c>
      <c r="H11" s="15" t="s">
        <v>245</v>
      </c>
    </row>
    <row r="12" spans="1:8" ht="80">
      <c r="A12" s="15" t="str">
        <f t="shared" si="0"/>
        <v>[ChangePassword - 08]</v>
      </c>
      <c r="B12" s="15" t="s">
        <v>201</v>
      </c>
      <c r="C12" s="16" t="s">
        <v>181</v>
      </c>
      <c r="D12" s="17" t="s">
        <v>199</v>
      </c>
      <c r="E12" s="15" t="s">
        <v>200</v>
      </c>
      <c r="F12" s="15" t="s">
        <v>200</v>
      </c>
      <c r="G12" s="15" t="s">
        <v>159</v>
      </c>
      <c r="H12" s="15" t="s">
        <v>245</v>
      </c>
    </row>
  </sheetData>
  <dataValidations count="1">
    <dataValidation type="list" allowBlank="1" showInputMessage="1" showErrorMessage="1" sqref="G7:G12" xr:uid="{870F62C3-8437-41A1-AC27-E84040378AFE}">
      <formula1>"Pass, Fail"</formula1>
    </dataValidation>
  </dataValidations>
  <hyperlinks>
    <hyperlink ref="A1" location="'Test report'!A1" display="Back to TestReport" xr:uid="{3A83100B-798C-4B81-98A1-E2D16214FFDC}"/>
    <hyperlink ref="B1" location="BugList!A1" display="To Buglist" xr:uid="{6F980733-6528-424B-B45A-75D8EB68057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TC_DangNhap</vt:lpstr>
      <vt:lpstr>TC_DangKy</vt:lpstr>
      <vt:lpstr>TC_XemSP</vt:lpstr>
      <vt:lpstr>TC_TimKiemSP</vt:lpstr>
      <vt:lpstr>TC_GioHang</vt:lpstr>
      <vt:lpstr>TC_ThanhToan</vt:lpstr>
      <vt:lpstr>ChangePassword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Dell</cp:lastModifiedBy>
  <dcterms:created xsi:type="dcterms:W3CDTF">2024-05-03T07:38:53Z</dcterms:created>
  <dcterms:modified xsi:type="dcterms:W3CDTF">2025-06-18T13:39:58Z</dcterms:modified>
</cp:coreProperties>
</file>