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D:\2024 - 2025\ĐỒ ÁN 2\DoAn2_10122312_NguyenThiQuyen\"/>
    </mc:Choice>
  </mc:AlternateContent>
  <xr:revisionPtr revIDLastSave="0" documentId="13_ncr:1_{FAFB8267-9FD0-495A-BE2D-CF24CCBEB466}" xr6:coauthVersionLast="36" xr6:coauthVersionMax="36" xr10:uidLastSave="{00000000-0000-0000-0000-000000000000}"/>
  <bookViews>
    <workbookView xWindow="0" yWindow="0" windowWidth="19200" windowHeight="7850" firstSheet="1" activeTab="2" xr2:uid="{00000000-000D-0000-FFFF-FFFF00000000}"/>
  </bookViews>
  <sheets>
    <sheet name="TC_DangNhap" sheetId="1" r:id="rId1"/>
    <sheet name="TC_TimKiem" sheetId="3" r:id="rId2"/>
    <sheet name="TC_GioHang" sheetId="2" r:id="rId3"/>
    <sheet name="TC_TTSanPham" sheetId="4" r:id="rId4"/>
  </sheets>
  <definedNames>
    <definedName name="Excel_BuiltIn__FilterDatabase">#REF!</definedName>
  </definedNames>
  <calcPr calcId="191029"/>
</workbook>
</file>

<file path=xl/calcChain.xml><?xml version="1.0" encoding="utf-8"?>
<calcChain xmlns="http://schemas.openxmlformats.org/spreadsheetml/2006/main">
  <c r="E3" i="4" l="1"/>
  <c r="D3" i="4"/>
  <c r="E2" i="4"/>
  <c r="D2" i="4"/>
  <c r="E1" i="4"/>
  <c r="D1" i="4"/>
  <c r="E3" i="3"/>
  <c r="D3" i="3"/>
  <c r="E2" i="3"/>
  <c r="D2" i="3"/>
  <c r="E1" i="3"/>
  <c r="D1" i="3"/>
  <c r="D2" i="1"/>
  <c r="E2" i="1"/>
  <c r="E3" i="2" l="1"/>
  <c r="D3" i="2"/>
  <c r="E2" i="2"/>
  <c r="D2" i="2"/>
  <c r="E1" i="2"/>
  <c r="D1" i="2"/>
  <c r="E3" i="1"/>
  <c r="D3" i="1"/>
  <c r="E1" i="1"/>
  <c r="D1" i="1"/>
</calcChain>
</file>

<file path=xl/sharedStrings.xml><?xml version="1.0" encoding="utf-8"?>
<sst xmlns="http://schemas.openxmlformats.org/spreadsheetml/2006/main" count="340" uniqueCount="110">
  <si>
    <t>Back to TestReport</t>
  </si>
  <si>
    <t>To Buglist</t>
  </si>
  <si>
    <t>Module Code</t>
  </si>
  <si>
    <t>WithDraw</t>
  </si>
  <si>
    <t>Tester</t>
  </si>
  <si>
    <t>ID</t>
  </si>
  <si>
    <t>Test Case Description</t>
  </si>
  <si>
    <t>Pre-Condition</t>
  </si>
  <si>
    <t>Test Case Procedure</t>
  </si>
  <si>
    <t>Expected Output</t>
  </si>
  <si>
    <t>Actual Output</t>
  </si>
  <si>
    <t>Status</t>
  </si>
  <si>
    <t>Test Date</t>
  </si>
  <si>
    <t>Note</t>
  </si>
  <si>
    <t>TC001</t>
  </si>
  <si>
    <t>Kiểm tra thời gian tải toàn bộ trang</t>
  </si>
  <si>
    <t>Website đang hoạt động ổn định và không lỗi</t>
  </si>
  <si>
    <t>Thời gian tải toàn bộ trang &lt; 3 giây (Google tiêu chuẩn).</t>
  </si>
  <si>
    <t>Cần tối ưu hóa hình ảnh và giảm tải tài nguyên không cần thiết trên thiết bị di động. Giảm số lượng các yêu cầu đồng thời có thể giúp cải thiện thời gian tải.</t>
  </si>
  <si>
    <t>TC002</t>
  </si>
  <si>
    <t>Kiểm tra thời gian phản hồi API</t>
  </si>
  <si>
    <t>API hoạt động tốt, không bị lỗi kết nối</t>
  </si>
  <si>
    <t>1. Gửi yêu cầu tới API từ trang chủ để kiểm tra tốc độ phản hồi.
2. Đo thời gian phản hồi với công cụ tích hợp (DevTools).</t>
  </si>
  <si>
    <t>Thời gian phản hồi API &lt; 1.5 giây.</t>
  </si>
  <si>
    <t>Di động: 0,9 giây.</t>
  </si>
  <si>
    <t>Pass</t>
  </si>
  <si>
    <t>API đáp ứng tiêu chuẩn, không cần chỉnh sửa. Tuy nhiên, nếu có các API phức tạp hơn, cần theo dõi thời gian phản hồi thường xuyên.</t>
  </si>
  <si>
    <t>Máy tính: 0,8 giây.</t>
  </si>
  <si>
    <t>TC003</t>
  </si>
  <si>
    <t>Kiểm tra LCP (Largest Contentful Paint)</t>
  </si>
  <si>
    <t>Website ổn định, không có lỗi.</t>
  </si>
  <si>
    <t>LCP &lt; 2.5 giây.</t>
  </si>
  <si>
    <t>Cần tối ưu hóa các phần tử hiển thị lớn nhất trên trang, chẳng hạn như hình ảnh và video, để giảm thời gian hiển thị. Trên di động, cần giảm độ phân giải hình ảnh và sử dụng kỹ thuật lazy loading.</t>
  </si>
  <si>
    <t>TC004</t>
  </si>
  <si>
    <t>Kiểm tra CLS (Cumulative Layout Shift)</t>
  </si>
  <si>
    <t>CLS &lt; 0.1.</t>
  </si>
  <si>
    <t>Bố cục trang không bị xáo trộn và đáp ứng tiêu chuẩn của Google về trải nghiệm người dùng.</t>
  </si>
  <si>
    <t>TC005</t>
  </si>
  <si>
    <t>Kiểm tra FCP (First Contentful Paint)</t>
  </si>
  <si>
    <t>FCP &lt; 1.8 giây.</t>
  </si>
  <si>
    <t>Cần tối ưu hóa các phần tử đầu tiên tải trên trang, đặc biệt là các tệp CSS và JS. Trên di động, cần đảm bảo việc tải các tài nguyên này nhanh hơn.</t>
  </si>
  <si>
    <t>TC006</t>
  </si>
  <si>
    <t>Kiểm tra tổng thời gian chặn (Total Blocking Time)</t>
  </si>
  <si>
    <t>Website hoạt động ổn định, không lỗi.</t>
  </si>
  <si>
    <t>TBT &lt; 200ms.</t>
  </si>
  <si>
    <t>Cần tối ưu hóa JavaScript để giảm thời gian chặn. Đặc biệt trên thiết bị di động, việc tối ưu hóa mã JS và giảm số lượng các script đồng bộ có thể giúp giảm TBT.</t>
  </si>
  <si>
    <t>TC007</t>
  </si>
  <si>
    <t>Kiểm tra thời gian phản hồi Byte đầu tiên (TTFB)</t>
  </si>
  <si>
    <t>Server hoạt động ổn định</t>
  </si>
  <si>
    <t>TTFB &lt; 0.8 giây.</t>
  </si>
  <si>
    <t>Cần tối ưu hóa xử lý và phân phối tài nguyên của server trên thiết bị di động.</t>
  </si>
  <si>
    <t>Máy tính: 1,5 giây.</t>
  </si>
  <si>
    <t>Di động: 1,8 giây.</t>
  </si>
  <si>
    <t>Di động: 1,1 giây.</t>
  </si>
  <si>
    <t>Di động: 7,5 giây.</t>
  </si>
  <si>
    <t>Máy tính: 3,1 giây.</t>
  </si>
  <si>
    <t xml:space="preserve">Fail </t>
  </si>
  <si>
    <t xml:space="preserve">Pass </t>
  </si>
  <si>
    <t>1. Truy cập website coppy đường link web 
2. Sử dụng PageSpeed Insights và gắn link https://thegioiskinfood.com/
rồi chọn "Phân tích "để đo thời gian tải toàn bộ trang, bao gồm cả hình ảnh, CSS, JS.</t>
  </si>
  <si>
    <t>1. Truy cập website Gavil coppy đường link web 
2. Sử dụng PageSpeed Insights và gắn link https://thegioiskinfood.com/
rồi chọn "Phân tích "
3. Kiểm tra trang chủ trên thiết bị di động và máy tính.
4. Theo dõi chỉ số  đo TBT.</t>
  </si>
  <si>
    <t xml:space="preserve">1. Truy cập website coppy đường link web 
2. Sử dụng PageSpeed Insights và gắn link https://thegioiskinfood.com/ 
rồi chọn "Phân tích "
3. Kiểm tra trang chủ trên thiết bị di động và máy tính..
4. Theo dõi chỉ số  đo TTFB.
</t>
  </si>
  <si>
    <t xml:space="preserve">1. Truy cập website  coppy đường link web 
2. Sử dụng PageSpeed Insights và gắn link https://thegioiskinfood.com/
rồi chọn "Phân tích "
3. Kiểm tra trang chủ trên thiết bị di động và máy tính.
4. Theo dõi, đánh giá chỉ số đo FCP bằng PageSpeed Insights.
</t>
  </si>
  <si>
    <t>1. Truy cập website  coppy đường link web 
2. Sử dụng PageSpeed Insights và gắn link https://thegioiskinfood.com/
rồi chọn "Phân tích "
3. Kiểm tra trang chủ trên thiết bị di động và máy tính.
4. Theo dõi đánh giá chỉ số LCP.</t>
  </si>
  <si>
    <t>Di động: 2,2 giây.</t>
  </si>
  <si>
    <t>Máy tính: 1,3 giây.</t>
  </si>
  <si>
    <t>Fail</t>
  </si>
  <si>
    <t>Di động: 0.21</t>
  </si>
  <si>
    <t>Máy tính: 0.31</t>
  </si>
  <si>
    <t>1. Truy cập website coppy đường link web 
2. Sử dụng PageSpeed Insights và gắn link https://thegioiskinfood.com/
rồi chọn "Phân tích "
3. Kiểm tra trang chủ trên thiết bị di động và máy tính.
4. Theo dõi đánh giá chỉ số đo CLS.</t>
  </si>
  <si>
    <t>CLS &lt; 0.3</t>
  </si>
  <si>
    <t>Máy tính: 0,7 giây.</t>
  </si>
  <si>
    <t>Di động: 1,5 giây.</t>
  </si>
  <si>
    <t>Di động: 1590ms.</t>
  </si>
  <si>
    <t>Máy tính: 1180ms.</t>
  </si>
  <si>
    <t>Di động: 0,4 giây.</t>
  </si>
  <si>
    <t>Máy tính: 0,2 giây.</t>
  </si>
  <si>
    <t>Di động: 7,6 giây.</t>
  </si>
  <si>
    <t>Di động: 3,5 giây.</t>
  </si>
  <si>
    <t>Máy tính: 2 giây.</t>
  </si>
  <si>
    <t>Máy tính: 0.29</t>
  </si>
  <si>
    <t>Di động: 0.17</t>
  </si>
  <si>
    <t>Di động: 2,3 giây.</t>
  </si>
  <si>
    <t>Di động: 700ms.</t>
  </si>
  <si>
    <t>Máy tính: 540ms.</t>
  </si>
  <si>
    <t>Máy tính: 1 giây.</t>
  </si>
  <si>
    <t>TTFB &lt; 1 giây.</t>
  </si>
  <si>
    <t>Di động: 6,3 giây.</t>
  </si>
  <si>
    <t>Máy tính: 2,5 giây.</t>
  </si>
  <si>
    <t>Máy tính: 1,6 giây.</t>
  </si>
  <si>
    <t>Di động: 2 giây.</t>
  </si>
  <si>
    <t>Di động: 0.08</t>
  </si>
  <si>
    <t>Máy tính: 0.16</t>
  </si>
  <si>
    <t>Di động: 1,4 giây.</t>
  </si>
  <si>
    <t>Di động: 1130ms.</t>
  </si>
  <si>
    <t>Máy tính: 570ms.</t>
  </si>
  <si>
    <t>Máy tính: 0,9 giây.</t>
  </si>
  <si>
    <t>Di dộng</t>
  </si>
  <si>
    <t>Máy tính</t>
  </si>
  <si>
    <t>Máy tính: 4,5 giây.</t>
  </si>
  <si>
    <t>Di động: 9,4 giây.</t>
  </si>
  <si>
    <t>Di động: 2,5 giây.</t>
  </si>
  <si>
    <t>LCP &lt;= 2.5 giây.</t>
  </si>
  <si>
    <t>Di động: 0.19</t>
  </si>
  <si>
    <t>Máy tính: 0.36</t>
  </si>
  <si>
    <t>FCP &lt;= 1.8 giây.</t>
  </si>
  <si>
    <t>Di động: 3880ms.</t>
  </si>
  <si>
    <t>Máy tính: 5040ms.</t>
  </si>
  <si>
    <t>Máy tính: 1,1 giây.</t>
  </si>
  <si>
    <t>Di động</t>
  </si>
  <si>
    <t xml:space="preserve">Máy tính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</si>
</sst>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charset val="134"/>
      <scheme val="minor"/>
    </font>
    <font>
      <b/>
      <u/>
      <sz val="11"/>
      <color rgb="FF800080"/>
      <name val="Times New Roman"/>
      <charset val="134"/>
    </font>
    <font>
      <b/>
      <u/>
      <sz val="11"/>
      <color indexed="12"/>
      <name val="Times New Roman"/>
      <charset val="134"/>
    </font>
    <font>
      <sz val="11"/>
      <name val="Times New Roman"/>
      <charset val="134"/>
    </font>
    <font>
      <b/>
      <sz val="11"/>
      <name val="Times New Roman"/>
      <charset val="134"/>
    </font>
    <font>
      <b/>
      <sz val="11"/>
      <color indexed="9"/>
      <name val="Times New Roman"/>
      <charset val="134"/>
    </font>
    <font>
      <b/>
      <sz val="11"/>
      <color theme="0"/>
      <name val="Calibri"/>
      <charset val="134"/>
      <scheme val="minor"/>
    </font>
    <font>
      <b/>
      <sz val="11"/>
      <color theme="1"/>
      <name val="Calibri"/>
      <charset val="134"/>
      <scheme val="minor"/>
    </font>
    <font>
      <u/>
      <sz val="11"/>
      <color rgb="FF0000FF"/>
      <name val="Calibri"/>
      <scheme val="minor"/>
    </font>
    <font>
      <sz val="11"/>
      <name val="ＭＳ Ｐゴシック"/>
      <charset val="128"/>
    </font>
  </fonts>
  <fills count="6">
    <fill>
      <patternFill patternType="none"/>
    </fill>
    <fill>
      <patternFill patternType="gray125"/>
    </fill>
    <fill>
      <patternFill patternType="solid">
        <fgColor indexed="22"/>
        <bgColor indexed="55"/>
      </patternFill>
    </fill>
    <fill>
      <patternFill patternType="solid">
        <fgColor rgb="FF002060"/>
        <bgColor indexed="32"/>
      </patternFill>
    </fill>
    <fill>
      <patternFill patternType="solid">
        <fgColor rgb="FF002060"/>
        <bgColor indexed="64"/>
      </patternFill>
    </fill>
    <fill>
      <patternFill patternType="solid">
        <fgColor theme="9" tint="0.79998168889431442"/>
        <bgColor indexed="64"/>
      </patternFill>
    </fill>
  </fills>
  <borders count="9">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9" fillId="0" borderId="0"/>
  </cellStyleXfs>
  <cellXfs count="35">
    <xf numFmtId="0" fontId="0" fillId="0" borderId="0" xfId="0">
      <alignment vertical="center"/>
    </xf>
    <xf numFmtId="0" fontId="1" fillId="2" borderId="1" xfId="1" applyFont="1" applyFill="1" applyBorder="1" applyAlignment="1">
      <alignment horizontal="left" vertical="top" wrapText="1"/>
    </xf>
    <xf numFmtId="0" fontId="2" fillId="2" borderId="1" xfId="1" applyFont="1" applyFill="1" applyBorder="1" applyAlignment="1">
      <alignment horizontal="left" vertical="top" wrapText="1"/>
    </xf>
    <xf numFmtId="0" fontId="3" fillId="2" borderId="1" xfId="0" applyNumberFormat="1"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pplyBorder="1" applyAlignment="1">
      <alignment vertical="top" wrapText="1"/>
    </xf>
    <xf numFmtId="0" fontId="3" fillId="0" borderId="0" xfId="0" applyFont="1" applyFill="1" applyAlignment="1">
      <alignment wrapText="1"/>
    </xf>
    <xf numFmtId="0" fontId="4" fillId="2" borderId="1" xfId="2" applyFont="1" applyFill="1" applyBorder="1" applyAlignment="1">
      <alignment horizontal="left" vertical="top" wrapText="1"/>
    </xf>
    <xf numFmtId="0" fontId="3"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0" xfId="0" applyNumberFormat="1" applyFont="1" applyFill="1" applyBorder="1" applyAlignment="1">
      <alignment vertical="top" wrapText="1"/>
    </xf>
    <xf numFmtId="0" fontId="5" fillId="3" borderId="2" xfId="2" applyFont="1" applyFill="1" applyBorder="1" applyAlignment="1">
      <alignment horizontal="center" vertical="center" wrapText="1"/>
    </xf>
    <xf numFmtId="0" fontId="6" fillId="4" borderId="0" xfId="0" applyFont="1" applyFill="1" applyAlignment="1">
      <alignment horizontal="center" vertical="center" wrapText="1"/>
    </xf>
    <xf numFmtId="0" fontId="0" fillId="5" borderId="4" xfId="0" applyFill="1" applyBorder="1" applyAlignment="1">
      <alignment vertical="top" wrapText="1"/>
    </xf>
    <xf numFmtId="0" fontId="0" fillId="5" borderId="5" xfId="0" applyFill="1" applyBorder="1" applyAlignment="1">
      <alignment horizontal="left" vertical="top" wrapText="1"/>
    </xf>
    <xf numFmtId="0" fontId="7" fillId="5" borderId="4" xfId="0" applyFont="1" applyFill="1" applyBorder="1" applyAlignment="1">
      <alignment horizontal="center" vertical="center" wrapText="1"/>
    </xf>
    <xf numFmtId="0" fontId="0" fillId="5" borderId="4" xfId="0" applyFill="1" applyBorder="1" applyAlignment="1">
      <alignment horizontal="left" vertical="top" wrapText="1"/>
    </xf>
    <xf numFmtId="0" fontId="7" fillId="5" borderId="4" xfId="0" applyFont="1" applyFill="1" applyBorder="1" applyAlignment="1">
      <alignment vertical="center" wrapText="1"/>
    </xf>
    <xf numFmtId="0" fontId="0" fillId="0" borderId="0" xfId="0" applyFill="1" applyAlignment="1">
      <alignment vertical="center"/>
    </xf>
    <xf numFmtId="0" fontId="0" fillId="5" borderId="4" xfId="0" applyFill="1" applyBorder="1" applyAlignment="1">
      <alignmen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7" fillId="5" borderId="4" xfId="0" applyFont="1" applyFill="1" applyBorder="1" applyAlignment="1">
      <alignment horizontal="center" vertical="center" wrapText="1"/>
    </xf>
    <xf numFmtId="0" fontId="4" fillId="5" borderId="3" xfId="0" applyFont="1" applyFill="1" applyBorder="1" applyAlignment="1">
      <alignment horizontal="center" vertical="top" wrapText="1"/>
    </xf>
    <xf numFmtId="0" fontId="4" fillId="5" borderId="6" xfId="0" applyFont="1" applyFill="1" applyBorder="1" applyAlignment="1">
      <alignment horizontal="center" vertical="top" wrapText="1"/>
    </xf>
    <xf numFmtId="0" fontId="7" fillId="5" borderId="4" xfId="0" applyFont="1" applyFill="1" applyBorder="1" applyAlignment="1">
      <alignment vertical="top" wrapText="1"/>
    </xf>
    <xf numFmtId="0" fontId="7" fillId="5" borderId="4" xfId="0" applyFont="1" applyFill="1" applyBorder="1" applyAlignment="1">
      <alignment horizontal="lef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5" borderId="4" xfId="0" applyFill="1" applyBorder="1" applyAlignment="1">
      <alignment vertical="top" wrapText="1"/>
    </xf>
    <xf numFmtId="0" fontId="7" fillId="5" borderId="4" xfId="0" applyFont="1" applyFill="1" applyBorder="1" applyAlignment="1">
      <alignment horizontal="center" vertical="center" wrapText="1"/>
    </xf>
    <xf numFmtId="14" fontId="0" fillId="5" borderId="4" xfId="0" applyNumberFormat="1" applyFill="1" applyBorder="1" applyAlignment="1">
      <alignment vertical="top" wrapText="1"/>
    </xf>
    <xf numFmtId="14" fontId="0" fillId="5" borderId="4" xfId="0" applyNumberFormat="1" applyFill="1" applyBorder="1" applyAlignment="1">
      <alignment horizontal="left" vertical="top" wrapText="1"/>
    </xf>
  </cellXfs>
  <cellStyles count="3">
    <cellStyle name="Hyperlink" xfId="1" builtinId="8"/>
    <cellStyle name="Normal" xfId="0" builtinId="0"/>
    <cellStyle name="Normal_Sheet1" xfId="2" xr:uid="{00000000-0005-0000-0000-00003100000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4.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9</xdr:col>
      <xdr:colOff>88901</xdr:colOff>
      <xdr:row>3</xdr:row>
      <xdr:rowOff>31750</xdr:rowOff>
    </xdr:from>
    <xdr:to>
      <xdr:col>15</xdr:col>
      <xdr:colOff>111443</xdr:colOff>
      <xdr:row>6</xdr:row>
      <xdr:rowOff>35434</xdr:rowOff>
    </xdr:to>
    <xdr:pic>
      <xdr:nvPicPr>
        <xdr:cNvPr id="4" name="Picture 3">
          <a:extLst>
            <a:ext uri="{FF2B5EF4-FFF2-40B4-BE49-F238E27FC236}">
              <a16:creationId xmlns:a16="http://schemas.microsoft.com/office/drawing/2014/main" id="{4FE2437A-9AC2-4666-990B-F0D1FCA6FCB3}"/>
            </a:ext>
          </a:extLst>
        </xdr:cNvPr>
        <xdr:cNvPicPr>
          <a:picLocks noChangeAspect="1"/>
        </xdr:cNvPicPr>
      </xdr:nvPicPr>
      <xdr:blipFill>
        <a:blip xmlns:r="http://schemas.openxmlformats.org/officeDocument/2006/relationships" r:embed="rId1"/>
        <a:stretch>
          <a:fillRect/>
        </a:stretch>
      </xdr:blipFill>
      <xdr:spPr>
        <a:xfrm>
          <a:off x="12852401" y="1104900"/>
          <a:ext cx="3718242" cy="2213484"/>
        </a:xfrm>
        <a:prstGeom prst="rect">
          <a:avLst/>
        </a:prstGeom>
      </xdr:spPr>
    </xdr:pic>
    <xdr:clientData/>
  </xdr:twoCellAnchor>
  <xdr:twoCellAnchor editAs="oneCell">
    <xdr:from>
      <xdr:col>9</xdr:col>
      <xdr:colOff>69850</xdr:colOff>
      <xdr:row>6</xdr:row>
      <xdr:rowOff>42266</xdr:rowOff>
    </xdr:from>
    <xdr:to>
      <xdr:col>15</xdr:col>
      <xdr:colOff>127000</xdr:colOff>
      <xdr:row>8</xdr:row>
      <xdr:rowOff>1299705</xdr:rowOff>
    </xdr:to>
    <xdr:pic>
      <xdr:nvPicPr>
        <xdr:cNvPr id="8" name="Picture 7">
          <a:extLst>
            <a:ext uri="{FF2B5EF4-FFF2-40B4-BE49-F238E27FC236}">
              <a16:creationId xmlns:a16="http://schemas.microsoft.com/office/drawing/2014/main" id="{41622141-420C-4128-A8FF-B959DD498B94}"/>
            </a:ext>
          </a:extLst>
        </xdr:cNvPr>
        <xdr:cNvPicPr>
          <a:picLocks noChangeAspect="1"/>
        </xdr:cNvPicPr>
      </xdr:nvPicPr>
      <xdr:blipFill>
        <a:blip xmlns:r="http://schemas.openxmlformats.org/officeDocument/2006/relationships" r:embed="rId2"/>
        <a:stretch>
          <a:fillRect/>
        </a:stretch>
      </xdr:blipFill>
      <xdr:spPr>
        <a:xfrm>
          <a:off x="12833350" y="3325216"/>
          <a:ext cx="3752850" cy="2482989"/>
        </a:xfrm>
        <a:prstGeom prst="rect">
          <a:avLst/>
        </a:prstGeom>
      </xdr:spPr>
    </xdr:pic>
    <xdr:clientData/>
  </xdr:twoCellAnchor>
  <xdr:twoCellAnchor editAs="oneCell">
    <xdr:from>
      <xdr:col>16</xdr:col>
      <xdr:colOff>25400</xdr:colOff>
      <xdr:row>3</xdr:row>
      <xdr:rowOff>71037</xdr:rowOff>
    </xdr:from>
    <xdr:to>
      <xdr:col>22</xdr:col>
      <xdr:colOff>482600</xdr:colOff>
      <xdr:row>6</xdr:row>
      <xdr:rowOff>31751</xdr:rowOff>
    </xdr:to>
    <xdr:pic>
      <xdr:nvPicPr>
        <xdr:cNvPr id="9" name="Picture 8">
          <a:extLst>
            <a:ext uri="{FF2B5EF4-FFF2-40B4-BE49-F238E27FC236}">
              <a16:creationId xmlns:a16="http://schemas.microsoft.com/office/drawing/2014/main" id="{4E9E2BD3-F512-4F1E-9166-CF9816E030CF}"/>
            </a:ext>
          </a:extLst>
        </xdr:cNvPr>
        <xdr:cNvPicPr>
          <a:picLocks noChangeAspect="1"/>
        </xdr:cNvPicPr>
      </xdr:nvPicPr>
      <xdr:blipFill>
        <a:blip xmlns:r="http://schemas.openxmlformats.org/officeDocument/2006/relationships" r:embed="rId3"/>
        <a:stretch>
          <a:fillRect/>
        </a:stretch>
      </xdr:blipFill>
      <xdr:spPr>
        <a:xfrm>
          <a:off x="17100550" y="1144187"/>
          <a:ext cx="4152900" cy="2170514"/>
        </a:xfrm>
        <a:prstGeom prst="rect">
          <a:avLst/>
        </a:prstGeom>
      </xdr:spPr>
    </xdr:pic>
    <xdr:clientData/>
  </xdr:twoCellAnchor>
  <xdr:twoCellAnchor editAs="oneCell">
    <xdr:from>
      <xdr:col>16</xdr:col>
      <xdr:colOff>76200</xdr:colOff>
      <xdr:row>6</xdr:row>
      <xdr:rowOff>82550</xdr:rowOff>
    </xdr:from>
    <xdr:to>
      <xdr:col>22</xdr:col>
      <xdr:colOff>514350</xdr:colOff>
      <xdr:row>8</xdr:row>
      <xdr:rowOff>1233037</xdr:rowOff>
    </xdr:to>
    <xdr:pic>
      <xdr:nvPicPr>
        <xdr:cNvPr id="10" name="Picture 9">
          <a:extLst>
            <a:ext uri="{FF2B5EF4-FFF2-40B4-BE49-F238E27FC236}">
              <a16:creationId xmlns:a16="http://schemas.microsoft.com/office/drawing/2014/main" id="{D68A89CC-756C-4C76-BFCF-6D00B0C6FD11}"/>
            </a:ext>
          </a:extLst>
        </xdr:cNvPr>
        <xdr:cNvPicPr>
          <a:picLocks noChangeAspect="1"/>
        </xdr:cNvPicPr>
      </xdr:nvPicPr>
      <xdr:blipFill>
        <a:blip xmlns:r="http://schemas.openxmlformats.org/officeDocument/2006/relationships" r:embed="rId4"/>
        <a:stretch>
          <a:fillRect/>
        </a:stretch>
      </xdr:blipFill>
      <xdr:spPr>
        <a:xfrm>
          <a:off x="17151350" y="3365500"/>
          <a:ext cx="4133850" cy="2376037"/>
        </a:xfrm>
        <a:prstGeom prst="rect">
          <a:avLst/>
        </a:prstGeom>
      </xdr:spPr>
    </xdr:pic>
    <xdr:clientData/>
  </xdr:twoCellAnchor>
  <xdr:twoCellAnchor editAs="oneCell">
    <xdr:from>
      <xdr:col>2</xdr:col>
      <xdr:colOff>0</xdr:colOff>
      <xdr:row>19</xdr:row>
      <xdr:rowOff>0</xdr:rowOff>
    </xdr:from>
    <xdr:to>
      <xdr:col>5</xdr:col>
      <xdr:colOff>619945</xdr:colOff>
      <xdr:row>34</xdr:row>
      <xdr:rowOff>9912</xdr:rowOff>
    </xdr:to>
    <xdr:pic>
      <xdr:nvPicPr>
        <xdr:cNvPr id="13" name="Picture 12">
          <a:extLst>
            <a:ext uri="{FF2B5EF4-FFF2-40B4-BE49-F238E27FC236}">
              <a16:creationId xmlns:a16="http://schemas.microsoft.com/office/drawing/2014/main" id="{39178456-1736-43FB-AFE9-4D7385944143}"/>
            </a:ext>
          </a:extLst>
        </xdr:cNvPr>
        <xdr:cNvPicPr>
          <a:picLocks noChangeAspect="1"/>
        </xdr:cNvPicPr>
      </xdr:nvPicPr>
      <xdr:blipFill>
        <a:blip xmlns:r="http://schemas.openxmlformats.org/officeDocument/2006/relationships" r:embed="rId5"/>
        <a:stretch>
          <a:fillRect/>
        </a:stretch>
      </xdr:blipFill>
      <xdr:spPr>
        <a:xfrm>
          <a:off x="2095500" y="14795500"/>
          <a:ext cx="5877745" cy="2772162"/>
        </a:xfrm>
        <a:prstGeom prst="rect">
          <a:avLst/>
        </a:prstGeom>
      </xdr:spPr>
    </xdr:pic>
    <xdr:clientData/>
  </xdr:twoCellAnchor>
  <xdr:twoCellAnchor editAs="oneCell">
    <xdr:from>
      <xdr:col>5</xdr:col>
      <xdr:colOff>1066800</xdr:colOff>
      <xdr:row>18</xdr:row>
      <xdr:rowOff>95250</xdr:rowOff>
    </xdr:from>
    <xdr:to>
      <xdr:col>11</xdr:col>
      <xdr:colOff>302445</xdr:colOff>
      <xdr:row>34</xdr:row>
      <xdr:rowOff>73433</xdr:rowOff>
    </xdr:to>
    <xdr:pic>
      <xdr:nvPicPr>
        <xdr:cNvPr id="14" name="Picture 13">
          <a:extLst>
            <a:ext uri="{FF2B5EF4-FFF2-40B4-BE49-F238E27FC236}">
              <a16:creationId xmlns:a16="http://schemas.microsoft.com/office/drawing/2014/main" id="{034071A0-3605-43C5-9715-E7DC2C66FFD1}"/>
            </a:ext>
          </a:extLst>
        </xdr:cNvPr>
        <xdr:cNvPicPr>
          <a:picLocks noChangeAspect="1"/>
        </xdr:cNvPicPr>
      </xdr:nvPicPr>
      <xdr:blipFill>
        <a:blip xmlns:r="http://schemas.openxmlformats.org/officeDocument/2006/relationships" r:embed="rId6"/>
        <a:stretch>
          <a:fillRect/>
        </a:stretch>
      </xdr:blipFill>
      <xdr:spPr>
        <a:xfrm>
          <a:off x="8420100" y="14706600"/>
          <a:ext cx="5877745" cy="29245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139700</xdr:colOff>
      <xdr:row>2</xdr:row>
      <xdr:rowOff>522989</xdr:rowOff>
    </xdr:from>
    <xdr:to>
      <xdr:col>15</xdr:col>
      <xdr:colOff>71576</xdr:colOff>
      <xdr:row>4</xdr:row>
      <xdr:rowOff>1760066</xdr:rowOff>
    </xdr:to>
    <xdr:pic>
      <xdr:nvPicPr>
        <xdr:cNvPr id="2" name="Picture 1">
          <a:extLst>
            <a:ext uri="{FF2B5EF4-FFF2-40B4-BE49-F238E27FC236}">
              <a16:creationId xmlns:a16="http://schemas.microsoft.com/office/drawing/2014/main" id="{739AE8D1-3F62-46A4-AA24-84057DDB6534}"/>
            </a:ext>
          </a:extLst>
        </xdr:cNvPr>
        <xdr:cNvPicPr>
          <a:picLocks noChangeAspect="1"/>
        </xdr:cNvPicPr>
      </xdr:nvPicPr>
      <xdr:blipFill>
        <a:blip xmlns:r="http://schemas.openxmlformats.org/officeDocument/2006/relationships" r:embed="rId1"/>
        <a:stretch>
          <a:fillRect/>
        </a:stretch>
      </xdr:blipFill>
      <xdr:spPr>
        <a:xfrm>
          <a:off x="11099800" y="1411989"/>
          <a:ext cx="3589476" cy="2322927"/>
        </a:xfrm>
        <a:prstGeom prst="rect">
          <a:avLst/>
        </a:prstGeom>
      </xdr:spPr>
    </xdr:pic>
    <xdr:clientData/>
  </xdr:twoCellAnchor>
  <xdr:twoCellAnchor editAs="oneCell">
    <xdr:from>
      <xdr:col>9</xdr:col>
      <xdr:colOff>31750</xdr:colOff>
      <xdr:row>4</xdr:row>
      <xdr:rowOff>1792876</xdr:rowOff>
    </xdr:from>
    <xdr:to>
      <xdr:col>15</xdr:col>
      <xdr:colOff>152400</xdr:colOff>
      <xdr:row>8</xdr:row>
      <xdr:rowOff>349249</xdr:rowOff>
    </xdr:to>
    <xdr:pic>
      <xdr:nvPicPr>
        <xdr:cNvPr id="6" name="Picture 5">
          <a:extLst>
            <a:ext uri="{FF2B5EF4-FFF2-40B4-BE49-F238E27FC236}">
              <a16:creationId xmlns:a16="http://schemas.microsoft.com/office/drawing/2014/main" id="{6D29A374-DF6F-4847-9000-0B171EDBBCD8}"/>
            </a:ext>
          </a:extLst>
        </xdr:cNvPr>
        <xdr:cNvPicPr>
          <a:picLocks noChangeAspect="1"/>
        </xdr:cNvPicPr>
      </xdr:nvPicPr>
      <xdr:blipFill>
        <a:blip xmlns:r="http://schemas.openxmlformats.org/officeDocument/2006/relationships" r:embed="rId2"/>
        <a:stretch>
          <a:fillRect/>
        </a:stretch>
      </xdr:blipFill>
      <xdr:spPr>
        <a:xfrm>
          <a:off x="10991850" y="3767726"/>
          <a:ext cx="3778250" cy="2271123"/>
        </a:xfrm>
        <a:prstGeom prst="rect">
          <a:avLst/>
        </a:prstGeom>
      </xdr:spPr>
    </xdr:pic>
    <xdr:clientData/>
  </xdr:twoCellAnchor>
  <xdr:twoCellAnchor editAs="oneCell">
    <xdr:from>
      <xdr:col>15</xdr:col>
      <xdr:colOff>247650</xdr:colOff>
      <xdr:row>2</xdr:row>
      <xdr:rowOff>495300</xdr:rowOff>
    </xdr:from>
    <xdr:to>
      <xdr:col>21</xdr:col>
      <xdr:colOff>95250</xdr:colOff>
      <xdr:row>4</xdr:row>
      <xdr:rowOff>1733550</xdr:rowOff>
    </xdr:to>
    <xdr:pic>
      <xdr:nvPicPr>
        <xdr:cNvPr id="7" name="Picture 6">
          <a:extLst>
            <a:ext uri="{FF2B5EF4-FFF2-40B4-BE49-F238E27FC236}">
              <a16:creationId xmlns:a16="http://schemas.microsoft.com/office/drawing/2014/main" id="{E18339A8-4509-4F0B-B2D9-8AA03776DDB9}"/>
            </a:ext>
          </a:extLst>
        </xdr:cNvPr>
        <xdr:cNvPicPr>
          <a:picLocks noChangeAspect="1"/>
        </xdr:cNvPicPr>
      </xdr:nvPicPr>
      <xdr:blipFill>
        <a:blip xmlns:r="http://schemas.openxmlformats.org/officeDocument/2006/relationships" r:embed="rId3"/>
        <a:stretch>
          <a:fillRect/>
        </a:stretch>
      </xdr:blipFill>
      <xdr:spPr>
        <a:xfrm>
          <a:off x="14865350" y="1384300"/>
          <a:ext cx="3505200" cy="2324100"/>
        </a:xfrm>
        <a:prstGeom prst="rect">
          <a:avLst/>
        </a:prstGeom>
      </xdr:spPr>
    </xdr:pic>
    <xdr:clientData/>
  </xdr:twoCellAnchor>
  <xdr:twoCellAnchor editAs="oneCell">
    <xdr:from>
      <xdr:col>15</xdr:col>
      <xdr:colOff>305270</xdr:colOff>
      <xdr:row>5</xdr:row>
      <xdr:rowOff>0</xdr:rowOff>
    </xdr:from>
    <xdr:to>
      <xdr:col>21</xdr:col>
      <xdr:colOff>120650</xdr:colOff>
      <xdr:row>8</xdr:row>
      <xdr:rowOff>234950</xdr:rowOff>
    </xdr:to>
    <xdr:pic>
      <xdr:nvPicPr>
        <xdr:cNvPr id="8" name="Picture 7">
          <a:extLst>
            <a:ext uri="{FF2B5EF4-FFF2-40B4-BE49-F238E27FC236}">
              <a16:creationId xmlns:a16="http://schemas.microsoft.com/office/drawing/2014/main" id="{C3812D95-6E13-46AE-9BB4-2BCD51C501D4}"/>
            </a:ext>
          </a:extLst>
        </xdr:cNvPr>
        <xdr:cNvPicPr>
          <a:picLocks noChangeAspect="1"/>
        </xdr:cNvPicPr>
      </xdr:nvPicPr>
      <xdr:blipFill>
        <a:blip xmlns:r="http://schemas.openxmlformats.org/officeDocument/2006/relationships" r:embed="rId4"/>
        <a:stretch>
          <a:fillRect/>
        </a:stretch>
      </xdr:blipFill>
      <xdr:spPr>
        <a:xfrm>
          <a:off x="14922970" y="3797300"/>
          <a:ext cx="3472980" cy="2127250"/>
        </a:xfrm>
        <a:prstGeom prst="rect">
          <a:avLst/>
        </a:prstGeom>
      </xdr:spPr>
    </xdr:pic>
    <xdr:clientData/>
  </xdr:twoCellAnchor>
  <xdr:twoCellAnchor editAs="oneCell">
    <xdr:from>
      <xdr:col>1</xdr:col>
      <xdr:colOff>673100</xdr:colOff>
      <xdr:row>19</xdr:row>
      <xdr:rowOff>101600</xdr:rowOff>
    </xdr:from>
    <xdr:to>
      <xdr:col>4</xdr:col>
      <xdr:colOff>1153279</xdr:colOff>
      <xdr:row>35</xdr:row>
      <xdr:rowOff>32151</xdr:rowOff>
    </xdr:to>
    <xdr:pic>
      <xdr:nvPicPr>
        <xdr:cNvPr id="9" name="Picture 8">
          <a:extLst>
            <a:ext uri="{FF2B5EF4-FFF2-40B4-BE49-F238E27FC236}">
              <a16:creationId xmlns:a16="http://schemas.microsoft.com/office/drawing/2014/main" id="{EA51590B-B35D-4811-B877-AA70A143A31B}"/>
            </a:ext>
          </a:extLst>
        </xdr:cNvPr>
        <xdr:cNvPicPr>
          <a:picLocks noChangeAspect="1"/>
        </xdr:cNvPicPr>
      </xdr:nvPicPr>
      <xdr:blipFill>
        <a:blip xmlns:r="http://schemas.openxmlformats.org/officeDocument/2006/relationships" r:embed="rId5"/>
        <a:stretch>
          <a:fillRect/>
        </a:stretch>
      </xdr:blipFill>
      <xdr:spPr>
        <a:xfrm>
          <a:off x="1282700" y="14598650"/>
          <a:ext cx="5401429" cy="2876951"/>
        </a:xfrm>
        <a:prstGeom prst="rect">
          <a:avLst/>
        </a:prstGeom>
      </xdr:spPr>
    </xdr:pic>
    <xdr:clientData/>
  </xdr:twoCellAnchor>
  <xdr:twoCellAnchor editAs="oneCell">
    <xdr:from>
      <xdr:col>5</xdr:col>
      <xdr:colOff>209550</xdr:colOff>
      <xdr:row>20</xdr:row>
      <xdr:rowOff>44450</xdr:rowOff>
    </xdr:from>
    <xdr:to>
      <xdr:col>11</xdr:col>
      <xdr:colOff>181734</xdr:colOff>
      <xdr:row>33</xdr:row>
      <xdr:rowOff>117819</xdr:rowOff>
    </xdr:to>
    <xdr:pic>
      <xdr:nvPicPr>
        <xdr:cNvPr id="10" name="Picture 9">
          <a:extLst>
            <a:ext uri="{FF2B5EF4-FFF2-40B4-BE49-F238E27FC236}">
              <a16:creationId xmlns:a16="http://schemas.microsoft.com/office/drawing/2014/main" id="{A45FC321-D114-4A27-8C00-68B99CB9CBC7}"/>
            </a:ext>
          </a:extLst>
        </xdr:cNvPr>
        <xdr:cNvPicPr>
          <a:picLocks noChangeAspect="1"/>
        </xdr:cNvPicPr>
      </xdr:nvPicPr>
      <xdr:blipFill>
        <a:blip xmlns:r="http://schemas.openxmlformats.org/officeDocument/2006/relationships" r:embed="rId6"/>
        <a:stretch>
          <a:fillRect/>
        </a:stretch>
      </xdr:blipFill>
      <xdr:spPr>
        <a:xfrm>
          <a:off x="6921500" y="13620750"/>
          <a:ext cx="5439534" cy="24673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520700</xdr:colOff>
      <xdr:row>20</xdr:row>
      <xdr:rowOff>38100</xdr:rowOff>
    </xdr:from>
    <xdr:to>
      <xdr:col>5</xdr:col>
      <xdr:colOff>588139</xdr:colOff>
      <xdr:row>33</xdr:row>
      <xdr:rowOff>101943</xdr:rowOff>
    </xdr:to>
    <xdr:pic>
      <xdr:nvPicPr>
        <xdr:cNvPr id="5" name="Picture 4">
          <a:extLst>
            <a:ext uri="{FF2B5EF4-FFF2-40B4-BE49-F238E27FC236}">
              <a16:creationId xmlns:a16="http://schemas.microsoft.com/office/drawing/2014/main" id="{B8099E49-5542-44A5-BC42-AD7C17247C63}"/>
            </a:ext>
          </a:extLst>
        </xdr:cNvPr>
        <xdr:cNvPicPr>
          <a:picLocks noChangeAspect="1"/>
        </xdr:cNvPicPr>
      </xdr:nvPicPr>
      <xdr:blipFill>
        <a:blip xmlns:r="http://schemas.openxmlformats.org/officeDocument/2006/relationships" r:embed="rId1"/>
        <a:stretch>
          <a:fillRect/>
        </a:stretch>
      </xdr:blipFill>
      <xdr:spPr>
        <a:xfrm>
          <a:off x="1130300" y="8458200"/>
          <a:ext cx="5477639" cy="2457793"/>
        </a:xfrm>
        <a:prstGeom prst="rect">
          <a:avLst/>
        </a:prstGeom>
      </xdr:spPr>
    </xdr:pic>
    <xdr:clientData/>
  </xdr:twoCellAnchor>
  <xdr:twoCellAnchor editAs="oneCell">
    <xdr:from>
      <xdr:col>9</xdr:col>
      <xdr:colOff>234950</xdr:colOff>
      <xdr:row>3</xdr:row>
      <xdr:rowOff>9454</xdr:rowOff>
    </xdr:from>
    <xdr:to>
      <xdr:col>15</xdr:col>
      <xdr:colOff>412750</xdr:colOff>
      <xdr:row>5</xdr:row>
      <xdr:rowOff>265217</xdr:rowOff>
    </xdr:to>
    <xdr:pic>
      <xdr:nvPicPr>
        <xdr:cNvPr id="6" name="Picture 5">
          <a:extLst>
            <a:ext uri="{FF2B5EF4-FFF2-40B4-BE49-F238E27FC236}">
              <a16:creationId xmlns:a16="http://schemas.microsoft.com/office/drawing/2014/main" id="{CDDEECD0-28E8-4002-A70C-2E0E33A81F19}"/>
            </a:ext>
          </a:extLst>
        </xdr:cNvPr>
        <xdr:cNvPicPr>
          <a:picLocks noChangeAspect="1"/>
        </xdr:cNvPicPr>
      </xdr:nvPicPr>
      <xdr:blipFill>
        <a:blip xmlns:r="http://schemas.openxmlformats.org/officeDocument/2006/relationships" r:embed="rId2"/>
        <a:stretch>
          <a:fillRect/>
        </a:stretch>
      </xdr:blipFill>
      <xdr:spPr>
        <a:xfrm>
          <a:off x="6489700" y="1431854"/>
          <a:ext cx="3835400" cy="2503663"/>
        </a:xfrm>
        <a:prstGeom prst="rect">
          <a:avLst/>
        </a:prstGeom>
      </xdr:spPr>
    </xdr:pic>
    <xdr:clientData/>
  </xdr:twoCellAnchor>
  <xdr:twoCellAnchor editAs="oneCell">
    <xdr:from>
      <xdr:col>9</xdr:col>
      <xdr:colOff>25088</xdr:colOff>
      <xdr:row>9</xdr:row>
      <xdr:rowOff>0</xdr:rowOff>
    </xdr:from>
    <xdr:to>
      <xdr:col>15</xdr:col>
      <xdr:colOff>535119</xdr:colOff>
      <xdr:row>11</xdr:row>
      <xdr:rowOff>312291</xdr:rowOff>
    </xdr:to>
    <xdr:pic>
      <xdr:nvPicPr>
        <xdr:cNvPr id="7" name="Picture 6">
          <a:extLst>
            <a:ext uri="{FF2B5EF4-FFF2-40B4-BE49-F238E27FC236}">
              <a16:creationId xmlns:a16="http://schemas.microsoft.com/office/drawing/2014/main" id="{681E03D2-F0E9-4832-8DD1-187ADA815D28}"/>
            </a:ext>
          </a:extLst>
        </xdr:cNvPr>
        <xdr:cNvPicPr>
          <a:picLocks noChangeAspect="1"/>
        </xdr:cNvPicPr>
      </xdr:nvPicPr>
      <xdr:blipFill>
        <a:blip xmlns:r="http://schemas.openxmlformats.org/officeDocument/2006/relationships" r:embed="rId3"/>
        <a:stretch>
          <a:fillRect/>
        </a:stretch>
      </xdr:blipFill>
      <xdr:spPr>
        <a:xfrm>
          <a:off x="6279838" y="4000500"/>
          <a:ext cx="4167631" cy="2763391"/>
        </a:xfrm>
        <a:prstGeom prst="rect">
          <a:avLst/>
        </a:prstGeom>
      </xdr:spPr>
    </xdr:pic>
    <xdr:clientData/>
  </xdr:twoCellAnchor>
  <xdr:twoCellAnchor editAs="oneCell">
    <xdr:from>
      <xdr:col>16</xdr:col>
      <xdr:colOff>107950</xdr:colOff>
      <xdr:row>3</xdr:row>
      <xdr:rowOff>35012</xdr:rowOff>
    </xdr:from>
    <xdr:to>
      <xdr:col>21</xdr:col>
      <xdr:colOff>592268</xdr:colOff>
      <xdr:row>5</xdr:row>
      <xdr:rowOff>83666</xdr:rowOff>
    </xdr:to>
    <xdr:pic>
      <xdr:nvPicPr>
        <xdr:cNvPr id="8" name="Picture 7">
          <a:extLst>
            <a:ext uri="{FF2B5EF4-FFF2-40B4-BE49-F238E27FC236}">
              <a16:creationId xmlns:a16="http://schemas.microsoft.com/office/drawing/2014/main" id="{EECDFA79-396F-47C8-880F-77E84A1C8169}"/>
            </a:ext>
          </a:extLst>
        </xdr:cNvPr>
        <xdr:cNvPicPr>
          <a:picLocks noChangeAspect="1"/>
        </xdr:cNvPicPr>
      </xdr:nvPicPr>
      <xdr:blipFill>
        <a:blip xmlns:r="http://schemas.openxmlformats.org/officeDocument/2006/relationships" r:embed="rId4"/>
        <a:stretch>
          <a:fillRect/>
        </a:stretch>
      </xdr:blipFill>
      <xdr:spPr>
        <a:xfrm>
          <a:off x="10629900" y="1457412"/>
          <a:ext cx="3532318" cy="2296554"/>
        </a:xfrm>
        <a:prstGeom prst="rect">
          <a:avLst/>
        </a:prstGeom>
      </xdr:spPr>
    </xdr:pic>
    <xdr:clientData/>
  </xdr:twoCellAnchor>
  <xdr:twoCellAnchor editAs="oneCell">
    <xdr:from>
      <xdr:col>16</xdr:col>
      <xdr:colOff>63500</xdr:colOff>
      <xdr:row>9</xdr:row>
      <xdr:rowOff>6048</xdr:rowOff>
    </xdr:from>
    <xdr:to>
      <xdr:col>22</xdr:col>
      <xdr:colOff>331883</xdr:colOff>
      <xdr:row>11</xdr:row>
      <xdr:rowOff>159866</xdr:rowOff>
    </xdr:to>
    <xdr:pic>
      <xdr:nvPicPr>
        <xdr:cNvPr id="9" name="Picture 8">
          <a:extLst>
            <a:ext uri="{FF2B5EF4-FFF2-40B4-BE49-F238E27FC236}">
              <a16:creationId xmlns:a16="http://schemas.microsoft.com/office/drawing/2014/main" id="{AE849D59-024E-4FEA-962B-08A4B87A23D5}"/>
            </a:ext>
          </a:extLst>
        </xdr:cNvPr>
        <xdr:cNvPicPr>
          <a:picLocks noChangeAspect="1"/>
        </xdr:cNvPicPr>
      </xdr:nvPicPr>
      <xdr:blipFill>
        <a:blip xmlns:r="http://schemas.openxmlformats.org/officeDocument/2006/relationships" r:embed="rId5"/>
        <a:stretch>
          <a:fillRect/>
        </a:stretch>
      </xdr:blipFill>
      <xdr:spPr>
        <a:xfrm>
          <a:off x="10585450" y="4006548"/>
          <a:ext cx="3925983" cy="2604918"/>
        </a:xfrm>
        <a:prstGeom prst="rect">
          <a:avLst/>
        </a:prstGeom>
      </xdr:spPr>
    </xdr:pic>
    <xdr:clientData/>
  </xdr:twoCellAnchor>
  <xdr:twoCellAnchor editAs="oneCell">
    <xdr:from>
      <xdr:col>5</xdr:col>
      <xdr:colOff>1212850</xdr:colOff>
      <xdr:row>20</xdr:row>
      <xdr:rowOff>38100</xdr:rowOff>
    </xdr:from>
    <xdr:to>
      <xdr:col>12</xdr:col>
      <xdr:colOff>289689</xdr:colOff>
      <xdr:row>33</xdr:row>
      <xdr:rowOff>140048</xdr:rowOff>
    </xdr:to>
    <xdr:pic>
      <xdr:nvPicPr>
        <xdr:cNvPr id="10" name="Picture 9">
          <a:extLst>
            <a:ext uri="{FF2B5EF4-FFF2-40B4-BE49-F238E27FC236}">
              <a16:creationId xmlns:a16="http://schemas.microsoft.com/office/drawing/2014/main" id="{C69FFC88-2B47-495C-8027-274A6F045D3B}"/>
            </a:ext>
          </a:extLst>
        </xdr:cNvPr>
        <xdr:cNvPicPr>
          <a:picLocks noChangeAspect="1"/>
        </xdr:cNvPicPr>
      </xdr:nvPicPr>
      <xdr:blipFill>
        <a:blip xmlns:r="http://schemas.openxmlformats.org/officeDocument/2006/relationships" r:embed="rId6"/>
        <a:stretch>
          <a:fillRect/>
        </a:stretch>
      </xdr:blipFill>
      <xdr:spPr>
        <a:xfrm>
          <a:off x="7232650" y="18034000"/>
          <a:ext cx="5477639" cy="24958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4</xdr:col>
      <xdr:colOff>1061202</xdr:colOff>
      <xdr:row>34</xdr:row>
      <xdr:rowOff>117851</xdr:rowOff>
    </xdr:to>
    <xdr:pic>
      <xdr:nvPicPr>
        <xdr:cNvPr id="9" name="Picture 8">
          <a:extLst>
            <a:ext uri="{FF2B5EF4-FFF2-40B4-BE49-F238E27FC236}">
              <a16:creationId xmlns:a16="http://schemas.microsoft.com/office/drawing/2014/main" id="{E33D6F43-3957-40EB-A4E7-606F69DCCC34}"/>
            </a:ext>
          </a:extLst>
        </xdr:cNvPr>
        <xdr:cNvPicPr>
          <a:picLocks noChangeAspect="1"/>
        </xdr:cNvPicPr>
      </xdr:nvPicPr>
      <xdr:blipFill>
        <a:blip xmlns:r="http://schemas.openxmlformats.org/officeDocument/2006/relationships" r:embed="rId1"/>
        <a:stretch>
          <a:fillRect/>
        </a:stretch>
      </xdr:blipFill>
      <xdr:spPr>
        <a:xfrm>
          <a:off x="609600" y="17995900"/>
          <a:ext cx="5391902" cy="2695951"/>
        </a:xfrm>
        <a:prstGeom prst="rect">
          <a:avLst/>
        </a:prstGeom>
      </xdr:spPr>
    </xdr:pic>
    <xdr:clientData/>
  </xdr:twoCellAnchor>
  <xdr:twoCellAnchor editAs="oneCell">
    <xdr:from>
      <xdr:col>4</xdr:col>
      <xdr:colOff>1625600</xdr:colOff>
      <xdr:row>19</xdr:row>
      <xdr:rowOff>6350</xdr:rowOff>
    </xdr:from>
    <xdr:to>
      <xdr:col>14</xdr:col>
      <xdr:colOff>67727</xdr:colOff>
      <xdr:row>34</xdr:row>
      <xdr:rowOff>92473</xdr:rowOff>
    </xdr:to>
    <xdr:pic>
      <xdr:nvPicPr>
        <xdr:cNvPr id="10" name="Picture 9">
          <a:extLst>
            <a:ext uri="{FF2B5EF4-FFF2-40B4-BE49-F238E27FC236}">
              <a16:creationId xmlns:a16="http://schemas.microsoft.com/office/drawing/2014/main" id="{58828D96-CF5C-4CE4-891F-A0D758FBD15C}"/>
            </a:ext>
          </a:extLst>
        </xdr:cNvPr>
        <xdr:cNvPicPr>
          <a:picLocks noChangeAspect="1"/>
        </xdr:cNvPicPr>
      </xdr:nvPicPr>
      <xdr:blipFill>
        <a:blip xmlns:r="http://schemas.openxmlformats.org/officeDocument/2006/relationships" r:embed="rId2"/>
        <a:stretch>
          <a:fillRect/>
        </a:stretch>
      </xdr:blipFill>
      <xdr:spPr>
        <a:xfrm>
          <a:off x="6565900" y="17818100"/>
          <a:ext cx="7535327" cy="2848373"/>
        </a:xfrm>
        <a:prstGeom prst="rect">
          <a:avLst/>
        </a:prstGeom>
      </xdr:spPr>
    </xdr:pic>
    <xdr:clientData/>
  </xdr:twoCellAnchor>
  <xdr:twoCellAnchor editAs="oneCell">
    <xdr:from>
      <xdr:col>9</xdr:col>
      <xdr:colOff>139700</xdr:colOff>
      <xdr:row>3</xdr:row>
      <xdr:rowOff>31472</xdr:rowOff>
    </xdr:from>
    <xdr:to>
      <xdr:col>16</xdr:col>
      <xdr:colOff>277957</xdr:colOff>
      <xdr:row>6</xdr:row>
      <xdr:rowOff>67790</xdr:rowOff>
    </xdr:to>
    <xdr:pic>
      <xdr:nvPicPr>
        <xdr:cNvPr id="11" name="Picture 10">
          <a:extLst>
            <a:ext uri="{FF2B5EF4-FFF2-40B4-BE49-F238E27FC236}">
              <a16:creationId xmlns:a16="http://schemas.microsoft.com/office/drawing/2014/main" id="{081D9A4E-4E38-46E7-B062-458060B01C35}"/>
            </a:ext>
          </a:extLst>
        </xdr:cNvPr>
        <xdr:cNvPicPr>
          <a:picLocks noChangeAspect="1"/>
        </xdr:cNvPicPr>
      </xdr:nvPicPr>
      <xdr:blipFill>
        <a:blip xmlns:r="http://schemas.openxmlformats.org/officeDocument/2006/relationships" r:embed="rId3"/>
        <a:stretch>
          <a:fillRect/>
        </a:stretch>
      </xdr:blipFill>
      <xdr:spPr>
        <a:xfrm>
          <a:off x="11125200" y="1453872"/>
          <a:ext cx="4405457" cy="2836668"/>
        </a:xfrm>
        <a:prstGeom prst="rect">
          <a:avLst/>
        </a:prstGeom>
      </xdr:spPr>
    </xdr:pic>
    <xdr:clientData/>
  </xdr:twoCellAnchor>
  <xdr:twoCellAnchor editAs="oneCell">
    <xdr:from>
      <xdr:col>16</xdr:col>
      <xdr:colOff>374650</xdr:colOff>
      <xdr:row>3</xdr:row>
      <xdr:rowOff>29794</xdr:rowOff>
    </xdr:from>
    <xdr:to>
      <xdr:col>23</xdr:col>
      <xdr:colOff>417774</xdr:colOff>
      <xdr:row>6</xdr:row>
      <xdr:rowOff>57150</xdr:rowOff>
    </xdr:to>
    <xdr:pic>
      <xdr:nvPicPr>
        <xdr:cNvPr id="12" name="Picture 11">
          <a:extLst>
            <a:ext uri="{FF2B5EF4-FFF2-40B4-BE49-F238E27FC236}">
              <a16:creationId xmlns:a16="http://schemas.microsoft.com/office/drawing/2014/main" id="{601ABCAB-D8CD-4686-AC1E-6F29B55D2967}"/>
            </a:ext>
          </a:extLst>
        </xdr:cNvPr>
        <xdr:cNvPicPr>
          <a:picLocks noChangeAspect="1"/>
        </xdr:cNvPicPr>
      </xdr:nvPicPr>
      <xdr:blipFill>
        <a:blip xmlns:r="http://schemas.openxmlformats.org/officeDocument/2006/relationships" r:embed="rId4"/>
        <a:stretch>
          <a:fillRect/>
        </a:stretch>
      </xdr:blipFill>
      <xdr:spPr>
        <a:xfrm>
          <a:off x="15627350" y="1452194"/>
          <a:ext cx="4310324" cy="2827706"/>
        </a:xfrm>
        <a:prstGeom prst="rect">
          <a:avLst/>
        </a:prstGeom>
      </xdr:spPr>
    </xdr:pic>
    <xdr:clientData/>
  </xdr:twoCellAnchor>
  <xdr:twoCellAnchor editAs="oneCell">
    <xdr:from>
      <xdr:col>16</xdr:col>
      <xdr:colOff>393700</xdr:colOff>
      <xdr:row>6</xdr:row>
      <xdr:rowOff>6722</xdr:rowOff>
    </xdr:from>
    <xdr:to>
      <xdr:col>24</xdr:col>
      <xdr:colOff>12700</xdr:colOff>
      <xdr:row>8</xdr:row>
      <xdr:rowOff>1238250</xdr:rowOff>
    </xdr:to>
    <xdr:pic>
      <xdr:nvPicPr>
        <xdr:cNvPr id="13" name="Picture 12">
          <a:extLst>
            <a:ext uri="{FF2B5EF4-FFF2-40B4-BE49-F238E27FC236}">
              <a16:creationId xmlns:a16="http://schemas.microsoft.com/office/drawing/2014/main" id="{C1ED7E36-F604-4F99-81A7-EB896D22012A}"/>
            </a:ext>
          </a:extLst>
        </xdr:cNvPr>
        <xdr:cNvPicPr>
          <a:picLocks noChangeAspect="1"/>
        </xdr:cNvPicPr>
      </xdr:nvPicPr>
      <xdr:blipFill>
        <a:blip xmlns:r="http://schemas.openxmlformats.org/officeDocument/2006/relationships" r:embed="rId5"/>
        <a:stretch>
          <a:fillRect/>
        </a:stretch>
      </xdr:blipFill>
      <xdr:spPr>
        <a:xfrm>
          <a:off x="15646400" y="4229472"/>
          <a:ext cx="4495800" cy="3028578"/>
        </a:xfrm>
        <a:prstGeom prst="rect">
          <a:avLst/>
        </a:prstGeom>
      </xdr:spPr>
    </xdr:pic>
    <xdr:clientData/>
  </xdr:twoCellAnchor>
  <xdr:twoCellAnchor editAs="oneCell">
    <xdr:from>
      <xdr:col>9</xdr:col>
      <xdr:colOff>186741</xdr:colOff>
      <xdr:row>6</xdr:row>
      <xdr:rowOff>112504</xdr:rowOff>
    </xdr:from>
    <xdr:to>
      <xdr:col>16</xdr:col>
      <xdr:colOff>247650</xdr:colOff>
      <xdr:row>8</xdr:row>
      <xdr:rowOff>820147</xdr:rowOff>
    </xdr:to>
    <xdr:pic>
      <xdr:nvPicPr>
        <xdr:cNvPr id="14" name="Picture 13">
          <a:extLst>
            <a:ext uri="{FF2B5EF4-FFF2-40B4-BE49-F238E27FC236}">
              <a16:creationId xmlns:a16="http://schemas.microsoft.com/office/drawing/2014/main" id="{9ED12534-6D0D-4452-8E98-0F9D81246BBA}"/>
            </a:ext>
          </a:extLst>
        </xdr:cNvPr>
        <xdr:cNvPicPr>
          <a:picLocks noChangeAspect="1"/>
        </xdr:cNvPicPr>
      </xdr:nvPicPr>
      <xdr:blipFill>
        <a:blip xmlns:r="http://schemas.openxmlformats.org/officeDocument/2006/relationships" r:embed="rId6"/>
        <a:stretch>
          <a:fillRect/>
        </a:stretch>
      </xdr:blipFill>
      <xdr:spPr>
        <a:xfrm>
          <a:off x="11172241" y="4335254"/>
          <a:ext cx="4328109" cy="2504693"/>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zoomScale="61" workbookViewId="0">
      <selection activeCell="H7" sqref="H7:H8"/>
    </sheetView>
  </sheetViews>
  <sheetFormatPr defaultColWidth="8.81640625" defaultRowHeight="14.5"/>
  <cols>
    <col min="2" max="3" width="21.1796875" customWidth="1"/>
    <col min="4" max="4" width="26.81640625" customWidth="1"/>
    <col min="5" max="5" width="27.26953125" customWidth="1"/>
    <col min="6" max="7" width="21.1796875" customWidth="1"/>
    <col min="8" max="8" width="13.90625" customWidth="1"/>
    <col min="9" max="9" width="21.1796875" customWidth="1"/>
  </cols>
  <sheetData>
    <row r="1" spans="1:10" ht="42">
      <c r="A1" s="1" t="s">
        <v>0</v>
      </c>
      <c r="B1" s="2" t="s">
        <v>1</v>
      </c>
      <c r="C1" s="2"/>
      <c r="D1" s="3" t="e">
        <f>"Pass: "&amp;COUNTIF(#REF!,"Pass")</f>
        <v>#REF!</v>
      </c>
      <c r="E1" s="4" t="e">
        <f>"Untested: "&amp;COUNTIF(#REF!,"Untest")</f>
        <v>#REF!</v>
      </c>
      <c r="F1" s="5"/>
      <c r="G1" s="6"/>
      <c r="H1" s="6"/>
      <c r="I1" s="18"/>
      <c r="J1" s="18"/>
    </row>
    <row r="2" spans="1:10" ht="28">
      <c r="A2" s="7" t="s">
        <v>2</v>
      </c>
      <c r="B2" s="8" t="s">
        <v>3</v>
      </c>
      <c r="C2" s="8"/>
      <c r="D2" s="3" t="e">
        <f>"Fail: "&amp;COUNTIF(G5:D1G18,"Fail")</f>
        <v>#NAME?</v>
      </c>
      <c r="E2" s="4" t="str">
        <f>"N/A: "&amp;COUNTIF(G5:G18,"N/A")</f>
        <v>N/A: 0</v>
      </c>
      <c r="F2" s="5"/>
      <c r="G2" s="6"/>
      <c r="H2" s="6"/>
      <c r="I2" s="18"/>
      <c r="J2" s="18"/>
    </row>
    <row r="3" spans="1:10">
      <c r="A3" s="7" t="s">
        <v>4</v>
      </c>
      <c r="B3" s="7"/>
      <c r="C3" s="7"/>
      <c r="D3" s="3" t="e">
        <f>"Percent Complete: "&amp;ROUND((COUNTIF(#REF!,"Pass")*100)/((COUNTA($A$5:$A$939)*5)-COUNTIF(#REF!,"N/A")),2)&amp;"%"</f>
        <v>#REF!</v>
      </c>
      <c r="E3" s="9" t="str">
        <f>"Number of cases: "&amp;(COUNTA($A$5:$A$939))</f>
        <v>Number of cases: 7</v>
      </c>
      <c r="F3" s="10"/>
      <c r="G3" s="6"/>
      <c r="H3" s="6"/>
      <c r="I3" s="18"/>
      <c r="J3" s="18"/>
    </row>
    <row r="4" spans="1:10">
      <c r="A4" s="11" t="s">
        <v>5</v>
      </c>
      <c r="B4" s="12" t="s">
        <v>6</v>
      </c>
      <c r="C4" s="12" t="s">
        <v>7</v>
      </c>
      <c r="D4" s="12" t="s">
        <v>8</v>
      </c>
      <c r="E4" s="12" t="s">
        <v>9</v>
      </c>
      <c r="F4" s="12" t="s">
        <v>10</v>
      </c>
      <c r="G4" s="12" t="s">
        <v>11</v>
      </c>
      <c r="H4" s="12" t="s">
        <v>12</v>
      </c>
      <c r="I4" s="12" t="s">
        <v>13</v>
      </c>
      <c r="J4" s="18"/>
    </row>
    <row r="5" spans="1:10" ht="109" customHeight="1">
      <c r="A5" s="23" t="s">
        <v>14</v>
      </c>
      <c r="B5" s="25" t="s">
        <v>15</v>
      </c>
      <c r="C5" s="31" t="s">
        <v>16</v>
      </c>
      <c r="D5" s="28" t="s">
        <v>58</v>
      </c>
      <c r="E5" s="31" t="s">
        <v>17</v>
      </c>
      <c r="F5" s="13" t="s">
        <v>54</v>
      </c>
      <c r="G5" s="15" t="s">
        <v>56</v>
      </c>
      <c r="H5" s="33"/>
      <c r="I5" s="31" t="s">
        <v>18</v>
      </c>
      <c r="J5" s="18"/>
    </row>
    <row r="6" spans="1:10" ht="50.5" customHeight="1">
      <c r="A6" s="24"/>
      <c r="B6" s="25"/>
      <c r="C6" s="31"/>
      <c r="D6" s="29"/>
      <c r="E6" s="31"/>
      <c r="F6" s="13" t="s">
        <v>55</v>
      </c>
      <c r="G6" s="15" t="s">
        <v>65</v>
      </c>
      <c r="H6" s="33"/>
      <c r="I6" s="31"/>
      <c r="J6" s="18"/>
    </row>
    <row r="7" spans="1:10" ht="82" customHeight="1">
      <c r="A7" s="23" t="s">
        <v>19</v>
      </c>
      <c r="B7" s="26" t="s">
        <v>20</v>
      </c>
      <c r="C7" s="27" t="s">
        <v>21</v>
      </c>
      <c r="D7" s="28" t="s">
        <v>22</v>
      </c>
      <c r="E7" s="27" t="s">
        <v>23</v>
      </c>
      <c r="F7" s="16" t="s">
        <v>24</v>
      </c>
      <c r="G7" s="32" t="s">
        <v>25</v>
      </c>
      <c r="H7" s="34"/>
      <c r="I7" s="27" t="s">
        <v>26</v>
      </c>
      <c r="J7" s="18"/>
    </row>
    <row r="8" spans="1:10">
      <c r="A8" s="24"/>
      <c r="B8" s="26"/>
      <c r="C8" s="27"/>
      <c r="D8" s="29"/>
      <c r="E8" s="27"/>
      <c r="F8" s="16" t="s">
        <v>27</v>
      </c>
      <c r="G8" s="32"/>
      <c r="H8" s="34"/>
      <c r="I8" s="27"/>
      <c r="J8" s="18"/>
    </row>
    <row r="9" spans="1:10" ht="137.5" customHeight="1">
      <c r="A9" s="23" t="s">
        <v>28</v>
      </c>
      <c r="B9" s="26" t="s">
        <v>29</v>
      </c>
      <c r="C9" s="27" t="s">
        <v>30</v>
      </c>
      <c r="D9" s="28" t="s">
        <v>62</v>
      </c>
      <c r="E9" s="27" t="s">
        <v>31</v>
      </c>
      <c r="F9" s="16" t="s">
        <v>63</v>
      </c>
      <c r="G9" s="15" t="s">
        <v>65</v>
      </c>
      <c r="H9" s="34"/>
      <c r="I9" s="27" t="s">
        <v>32</v>
      </c>
      <c r="J9" s="18"/>
    </row>
    <row r="10" spans="1:10">
      <c r="A10" s="24"/>
      <c r="B10" s="26"/>
      <c r="C10" s="27"/>
      <c r="D10" s="29"/>
      <c r="E10" s="27"/>
      <c r="F10" s="16" t="s">
        <v>64</v>
      </c>
      <c r="G10" s="15" t="s">
        <v>57</v>
      </c>
      <c r="H10" s="34"/>
      <c r="I10" s="27"/>
      <c r="J10" s="18"/>
    </row>
    <row r="11" spans="1:10" ht="160" customHeight="1">
      <c r="A11" s="23" t="s">
        <v>33</v>
      </c>
      <c r="B11" s="26" t="s">
        <v>34</v>
      </c>
      <c r="C11" s="27" t="s">
        <v>30</v>
      </c>
      <c r="D11" s="28" t="s">
        <v>68</v>
      </c>
      <c r="E11" s="27" t="s">
        <v>69</v>
      </c>
      <c r="F11" s="16" t="s">
        <v>66</v>
      </c>
      <c r="G11" s="22" t="s">
        <v>25</v>
      </c>
      <c r="H11" s="34"/>
      <c r="I11" s="27" t="s">
        <v>36</v>
      </c>
      <c r="J11" s="18"/>
    </row>
    <row r="12" spans="1:10">
      <c r="A12" s="24"/>
      <c r="B12" s="26"/>
      <c r="C12" s="27"/>
      <c r="D12" s="30"/>
      <c r="E12" s="27"/>
      <c r="F12" s="14" t="s">
        <v>67</v>
      </c>
      <c r="G12" s="22" t="s">
        <v>65</v>
      </c>
      <c r="H12" s="34"/>
      <c r="I12" s="27"/>
      <c r="J12" s="18"/>
    </row>
    <row r="13" spans="1:10" ht="162.5" customHeight="1">
      <c r="A13" s="23" t="s">
        <v>37</v>
      </c>
      <c r="B13" s="26" t="s">
        <v>38</v>
      </c>
      <c r="C13" s="27" t="s">
        <v>30</v>
      </c>
      <c r="D13" s="28" t="s">
        <v>61</v>
      </c>
      <c r="E13" s="27" t="s">
        <v>39</v>
      </c>
      <c r="F13" s="16" t="s">
        <v>71</v>
      </c>
      <c r="G13" s="15" t="s">
        <v>25</v>
      </c>
      <c r="H13" s="34"/>
      <c r="I13" s="27" t="s">
        <v>40</v>
      </c>
      <c r="J13" s="18"/>
    </row>
    <row r="14" spans="1:10">
      <c r="A14" s="24"/>
      <c r="B14" s="26"/>
      <c r="C14" s="27"/>
      <c r="D14" s="29"/>
      <c r="E14" s="27"/>
      <c r="F14" s="16" t="s">
        <v>70</v>
      </c>
      <c r="G14" s="15" t="s">
        <v>57</v>
      </c>
      <c r="H14" s="34"/>
      <c r="I14" s="27"/>
      <c r="J14" s="18"/>
    </row>
    <row r="15" spans="1:10" ht="120.5" customHeight="1">
      <c r="A15" s="23" t="s">
        <v>41</v>
      </c>
      <c r="B15" s="26" t="s">
        <v>42</v>
      </c>
      <c r="C15" s="27" t="s">
        <v>43</v>
      </c>
      <c r="D15" s="28" t="s">
        <v>59</v>
      </c>
      <c r="E15" s="27" t="s">
        <v>44</v>
      </c>
      <c r="F15" s="16" t="s">
        <v>72</v>
      </c>
      <c r="G15" s="22" t="s">
        <v>56</v>
      </c>
      <c r="H15" s="34"/>
      <c r="I15" s="27" t="s">
        <v>45</v>
      </c>
      <c r="J15" s="18"/>
    </row>
    <row r="16" spans="1:10">
      <c r="A16" s="24"/>
      <c r="B16" s="26"/>
      <c r="C16" s="27"/>
      <c r="D16" s="29"/>
      <c r="E16" s="27"/>
      <c r="F16" s="16" t="s">
        <v>73</v>
      </c>
      <c r="G16" s="22" t="s">
        <v>65</v>
      </c>
      <c r="H16" s="34"/>
      <c r="I16" s="27"/>
      <c r="J16" s="18"/>
    </row>
    <row r="17" spans="1:10" ht="142.5" customHeight="1">
      <c r="A17" s="23" t="s">
        <v>46</v>
      </c>
      <c r="B17" s="26" t="s">
        <v>47</v>
      </c>
      <c r="C17" s="27" t="s">
        <v>48</v>
      </c>
      <c r="D17" s="28" t="s">
        <v>60</v>
      </c>
      <c r="E17" s="27" t="s">
        <v>49</v>
      </c>
      <c r="F17" s="16" t="s">
        <v>74</v>
      </c>
      <c r="G17" s="15" t="s">
        <v>25</v>
      </c>
      <c r="H17" s="34"/>
      <c r="I17" s="27" t="s">
        <v>50</v>
      </c>
      <c r="J17" s="18"/>
    </row>
    <row r="18" spans="1:10">
      <c r="A18" s="24"/>
      <c r="B18" s="26"/>
      <c r="C18" s="27"/>
      <c r="D18" s="29"/>
      <c r="E18" s="27"/>
      <c r="F18" s="16" t="s">
        <v>75</v>
      </c>
      <c r="G18" s="15" t="s">
        <v>57</v>
      </c>
      <c r="H18" s="34"/>
      <c r="I18" s="27"/>
      <c r="J18" s="18"/>
    </row>
    <row r="36" spans="3:8">
      <c r="C36" t="s">
        <v>109</v>
      </c>
      <c r="H36" t="s">
        <v>96</v>
      </c>
    </row>
  </sheetData>
  <mergeCells count="50">
    <mergeCell ref="I15:I16"/>
    <mergeCell ref="I17:I18"/>
    <mergeCell ref="I5:I6"/>
    <mergeCell ref="I7:I8"/>
    <mergeCell ref="I9:I10"/>
    <mergeCell ref="I11:I12"/>
    <mergeCell ref="I13:I14"/>
    <mergeCell ref="E15:E16"/>
    <mergeCell ref="E17:E18"/>
    <mergeCell ref="G7:G8"/>
    <mergeCell ref="H5:H6"/>
    <mergeCell ref="H7:H8"/>
    <mergeCell ref="H9:H10"/>
    <mergeCell ref="H11:H12"/>
    <mergeCell ref="H13:H14"/>
    <mergeCell ref="H15:H16"/>
    <mergeCell ref="H17:H18"/>
    <mergeCell ref="E5:E6"/>
    <mergeCell ref="E7:E8"/>
    <mergeCell ref="E9:E10"/>
    <mergeCell ref="E11:E12"/>
    <mergeCell ref="E13:E14"/>
    <mergeCell ref="C15:C16"/>
    <mergeCell ref="C17:C18"/>
    <mergeCell ref="D5:D6"/>
    <mergeCell ref="D7:D8"/>
    <mergeCell ref="D9:D10"/>
    <mergeCell ref="D11:D12"/>
    <mergeCell ref="D13:D14"/>
    <mergeCell ref="D15:D16"/>
    <mergeCell ref="D17:D18"/>
    <mergeCell ref="C5:C6"/>
    <mergeCell ref="C7:C8"/>
    <mergeCell ref="C9:C10"/>
    <mergeCell ref="C11:C12"/>
    <mergeCell ref="C13:C14"/>
    <mergeCell ref="A15:A16"/>
    <mergeCell ref="A17:A18"/>
    <mergeCell ref="B5:B6"/>
    <mergeCell ref="B7:B8"/>
    <mergeCell ref="B9:B10"/>
    <mergeCell ref="B11:B12"/>
    <mergeCell ref="B13:B14"/>
    <mergeCell ref="B15:B16"/>
    <mergeCell ref="B17:B18"/>
    <mergeCell ref="A5:A6"/>
    <mergeCell ref="A7:A8"/>
    <mergeCell ref="A9:A10"/>
    <mergeCell ref="A11:A12"/>
    <mergeCell ref="A13:A14"/>
  </mergeCells>
  <hyperlinks>
    <hyperlink ref="A1" location="'Test report'!A1" display="Back to TestReport" xr:uid="{00000000-0004-0000-0000-000000000000}"/>
    <hyperlink ref="B1" location="BugList!A1" display="To Buglist" xr:uid="{00000000-0004-0000-0000-000001000000}"/>
  </hyperlink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73F5-AA9B-4FF5-A105-8EE3A2025645}">
  <dimension ref="A1:I37"/>
  <sheetViews>
    <sheetView zoomScale="61" workbookViewId="0">
      <selection activeCell="F37" sqref="F37"/>
    </sheetView>
  </sheetViews>
  <sheetFormatPr defaultRowHeight="14.5"/>
  <cols>
    <col min="2" max="2" width="21.6328125" customWidth="1"/>
    <col min="3" max="3" width="22.1796875" customWidth="1"/>
    <col min="4" max="4" width="26.6328125" customWidth="1"/>
    <col min="5" max="5" width="16.90625" customWidth="1"/>
    <col min="6" max="6" width="23.81640625" customWidth="1"/>
    <col min="9" max="9" width="19.54296875" customWidth="1"/>
  </cols>
  <sheetData>
    <row r="1" spans="1:9" ht="42">
      <c r="A1" s="1" t="s">
        <v>0</v>
      </c>
      <c r="B1" s="2" t="s">
        <v>1</v>
      </c>
      <c r="C1" s="2"/>
      <c r="D1" s="3" t="e">
        <f>"Pass: "&amp;COUNTIF(#REF!,"Pass")</f>
        <v>#REF!</v>
      </c>
      <c r="E1" s="4" t="e">
        <f>"Untested: "&amp;COUNTIF(#REF!,"Untest")</f>
        <v>#REF!</v>
      </c>
      <c r="F1" s="5"/>
      <c r="G1" s="6"/>
      <c r="H1" s="6"/>
      <c r="I1" s="18"/>
    </row>
    <row r="2" spans="1:9" ht="28">
      <c r="A2" s="7" t="s">
        <v>2</v>
      </c>
      <c r="B2" s="8" t="s">
        <v>3</v>
      </c>
      <c r="C2" s="8"/>
      <c r="D2" s="3" t="e">
        <f>"Fail: "&amp;COUNTIF(G5:D1G18,"Fail")</f>
        <v>#NAME?</v>
      </c>
      <c r="E2" s="4" t="str">
        <f>"N/A: "&amp;COUNTIF(G5:G18,"N/A")</f>
        <v>N/A: 0</v>
      </c>
      <c r="F2" s="5"/>
      <c r="G2" s="6"/>
      <c r="H2" s="6"/>
      <c r="I2" s="18"/>
    </row>
    <row r="3" spans="1:9">
      <c r="A3" s="7" t="s">
        <v>4</v>
      </c>
      <c r="B3" s="7"/>
      <c r="C3" s="7"/>
      <c r="D3" s="3" t="e">
        <f>"Percent Complete: "&amp;ROUND((COUNTIF(#REF!,"Pass")*100)/((COUNTA($A$5:$A$939)*5)-COUNTIF(#REF!,"N/A")),2)&amp;"%"</f>
        <v>#REF!</v>
      </c>
      <c r="E3" s="9" t="str">
        <f>"Number of cases: "&amp;(COUNTA($A$5:$A$939))</f>
        <v>Number of cases: 7</v>
      </c>
      <c r="F3" s="10"/>
      <c r="G3" s="6"/>
      <c r="H3" s="6"/>
      <c r="I3" s="18"/>
    </row>
    <row r="4" spans="1:9" ht="29">
      <c r="A4" s="11" t="s">
        <v>5</v>
      </c>
      <c r="B4" s="12" t="s">
        <v>6</v>
      </c>
      <c r="C4" s="12" t="s">
        <v>7</v>
      </c>
      <c r="D4" s="12" t="s">
        <v>8</v>
      </c>
      <c r="E4" s="12" t="s">
        <v>9</v>
      </c>
      <c r="F4" s="12" t="s">
        <v>10</v>
      </c>
      <c r="G4" s="12" t="s">
        <v>11</v>
      </c>
      <c r="H4" s="12" t="s">
        <v>12</v>
      </c>
      <c r="I4" s="12" t="s">
        <v>13</v>
      </c>
    </row>
    <row r="5" spans="1:9" ht="143.5" customHeight="1">
      <c r="A5" s="23" t="s">
        <v>14</v>
      </c>
      <c r="B5" s="25" t="s">
        <v>15</v>
      </c>
      <c r="C5" s="31" t="s">
        <v>16</v>
      </c>
      <c r="D5" s="28" t="s">
        <v>58</v>
      </c>
      <c r="E5" s="31" t="s">
        <v>17</v>
      </c>
      <c r="F5" s="19" t="s">
        <v>76</v>
      </c>
      <c r="G5" s="22" t="s">
        <v>56</v>
      </c>
      <c r="H5" s="33"/>
      <c r="I5" s="31" t="s">
        <v>18</v>
      </c>
    </row>
    <row r="6" spans="1:9">
      <c r="A6" s="24"/>
      <c r="B6" s="25"/>
      <c r="C6" s="31"/>
      <c r="D6" s="29"/>
      <c r="E6" s="31"/>
      <c r="F6" s="19" t="s">
        <v>55</v>
      </c>
      <c r="G6" s="22" t="s">
        <v>57</v>
      </c>
      <c r="H6" s="33"/>
      <c r="I6" s="31"/>
    </row>
    <row r="7" spans="1:9" ht="105.5" customHeight="1">
      <c r="A7" s="23" t="s">
        <v>19</v>
      </c>
      <c r="B7" s="26" t="s">
        <v>20</v>
      </c>
      <c r="C7" s="27" t="s">
        <v>21</v>
      </c>
      <c r="D7" s="28" t="s">
        <v>58</v>
      </c>
      <c r="E7" s="27" t="s">
        <v>23</v>
      </c>
      <c r="F7" s="20" t="s">
        <v>24</v>
      </c>
      <c r="G7" s="32" t="s">
        <v>25</v>
      </c>
      <c r="H7" s="34"/>
      <c r="I7" s="27" t="s">
        <v>26</v>
      </c>
    </row>
    <row r="8" spans="1:9" ht="29" customHeight="1">
      <c r="A8" s="24"/>
      <c r="B8" s="26"/>
      <c r="C8" s="27"/>
      <c r="D8" s="29"/>
      <c r="E8" s="27"/>
      <c r="F8" s="20" t="s">
        <v>27</v>
      </c>
      <c r="G8" s="32"/>
      <c r="H8" s="34"/>
      <c r="I8" s="27"/>
    </row>
    <row r="9" spans="1:9" ht="109.5" customHeight="1">
      <c r="A9" s="23" t="s">
        <v>28</v>
      </c>
      <c r="B9" s="26" t="s">
        <v>29</v>
      </c>
      <c r="C9" s="27" t="s">
        <v>30</v>
      </c>
      <c r="D9" s="28" t="s">
        <v>58</v>
      </c>
      <c r="E9" s="27" t="s">
        <v>31</v>
      </c>
      <c r="F9" s="20" t="s">
        <v>77</v>
      </c>
      <c r="G9" s="22" t="s">
        <v>65</v>
      </c>
      <c r="H9" s="34"/>
      <c r="I9" s="27" t="s">
        <v>32</v>
      </c>
    </row>
    <row r="10" spans="1:9">
      <c r="A10" s="24"/>
      <c r="B10" s="26"/>
      <c r="C10" s="27"/>
      <c r="D10" s="29"/>
      <c r="E10" s="27"/>
      <c r="F10" s="20" t="s">
        <v>78</v>
      </c>
      <c r="G10" s="22" t="s">
        <v>57</v>
      </c>
      <c r="H10" s="34"/>
      <c r="I10" s="27"/>
    </row>
    <row r="11" spans="1:9" ht="29" customHeight="1">
      <c r="A11" s="23" t="s">
        <v>33</v>
      </c>
      <c r="B11" s="26" t="s">
        <v>34</v>
      </c>
      <c r="C11" s="27" t="s">
        <v>30</v>
      </c>
      <c r="D11" s="28" t="s">
        <v>58</v>
      </c>
      <c r="E11" s="27" t="s">
        <v>69</v>
      </c>
      <c r="F11" s="20" t="s">
        <v>80</v>
      </c>
      <c r="G11" s="22" t="s">
        <v>25</v>
      </c>
      <c r="H11" s="34"/>
      <c r="I11" s="27" t="s">
        <v>36</v>
      </c>
    </row>
    <row r="12" spans="1:9">
      <c r="A12" s="24"/>
      <c r="B12" s="26"/>
      <c r="C12" s="27"/>
      <c r="D12" s="29"/>
      <c r="E12" s="27"/>
      <c r="F12" s="21" t="s">
        <v>79</v>
      </c>
      <c r="G12" s="22" t="s">
        <v>25</v>
      </c>
      <c r="H12" s="34"/>
      <c r="I12" s="27"/>
    </row>
    <row r="13" spans="1:9" ht="132" customHeight="1">
      <c r="A13" s="23" t="s">
        <v>37</v>
      </c>
      <c r="B13" s="26" t="s">
        <v>38</v>
      </c>
      <c r="C13" s="27" t="s">
        <v>30</v>
      </c>
      <c r="D13" s="28" t="s">
        <v>58</v>
      </c>
      <c r="E13" s="27" t="s">
        <v>39</v>
      </c>
      <c r="F13" s="20" t="s">
        <v>81</v>
      </c>
      <c r="G13" s="22" t="s">
        <v>65</v>
      </c>
      <c r="H13" s="34"/>
      <c r="I13" s="27" t="s">
        <v>40</v>
      </c>
    </row>
    <row r="14" spans="1:9">
      <c r="A14" s="24"/>
      <c r="B14" s="26"/>
      <c r="C14" s="27"/>
      <c r="D14" s="29"/>
      <c r="E14" s="27"/>
      <c r="F14" s="20" t="s">
        <v>64</v>
      </c>
      <c r="G14" s="22" t="s">
        <v>57</v>
      </c>
      <c r="H14" s="34"/>
      <c r="I14" s="27"/>
    </row>
    <row r="15" spans="1:9" ht="119.5" customHeight="1">
      <c r="A15" s="23" t="s">
        <v>41</v>
      </c>
      <c r="B15" s="26" t="s">
        <v>42</v>
      </c>
      <c r="C15" s="27" t="s">
        <v>43</v>
      </c>
      <c r="D15" s="28" t="s">
        <v>58</v>
      </c>
      <c r="E15" s="27" t="s">
        <v>44</v>
      </c>
      <c r="F15" s="20" t="s">
        <v>82</v>
      </c>
      <c r="G15" s="22" t="s">
        <v>56</v>
      </c>
      <c r="H15" s="34"/>
      <c r="I15" s="27" t="s">
        <v>45</v>
      </c>
    </row>
    <row r="16" spans="1:9">
      <c r="A16" s="24"/>
      <c r="B16" s="26"/>
      <c r="C16" s="27"/>
      <c r="D16" s="29"/>
      <c r="E16" s="27"/>
      <c r="F16" s="20" t="s">
        <v>83</v>
      </c>
      <c r="G16" s="22" t="s">
        <v>65</v>
      </c>
      <c r="H16" s="34"/>
      <c r="I16" s="27"/>
    </row>
    <row r="17" spans="1:9" ht="129.5" customHeight="1">
      <c r="A17" s="23" t="s">
        <v>46</v>
      </c>
      <c r="B17" s="26" t="s">
        <v>47</v>
      </c>
      <c r="C17" s="27" t="s">
        <v>48</v>
      </c>
      <c r="D17" s="28" t="s">
        <v>58</v>
      </c>
      <c r="E17" s="27" t="s">
        <v>85</v>
      </c>
      <c r="F17" s="20" t="s">
        <v>53</v>
      </c>
      <c r="G17" s="22" t="s">
        <v>65</v>
      </c>
      <c r="H17" s="34"/>
      <c r="I17" s="27" t="s">
        <v>50</v>
      </c>
    </row>
    <row r="18" spans="1:9">
      <c r="A18" s="24"/>
      <c r="B18" s="26"/>
      <c r="C18" s="27"/>
      <c r="D18" s="29"/>
      <c r="E18" s="27"/>
      <c r="F18" s="20" t="s">
        <v>84</v>
      </c>
      <c r="G18" s="22" t="s">
        <v>57</v>
      </c>
      <c r="H18" s="34"/>
      <c r="I18" s="27"/>
    </row>
    <row r="37" spans="3:6">
      <c r="C37" t="s">
        <v>97</v>
      </c>
      <c r="F37" t="s">
        <v>96</v>
      </c>
    </row>
  </sheetData>
  <mergeCells count="50">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hyperlinks>
    <hyperlink ref="A1" location="'Test report'!A1" display="Back to TestReport" xr:uid="{CE3BC238-1D41-45CD-9D03-83B0E3435B84}"/>
    <hyperlink ref="B1" location="BugList!A1" display="To Buglist" xr:uid="{0E08BBF0-D485-4F83-BA7E-193733C39BD8}"/>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53D4-CF06-4576-A9DB-15E6704618D3}">
  <dimension ref="A1:I36"/>
  <sheetViews>
    <sheetView tabSelected="1" zoomScale="47" workbookViewId="0">
      <selection activeCell="G2" sqref="G2"/>
    </sheetView>
  </sheetViews>
  <sheetFormatPr defaultRowHeight="14.5"/>
  <cols>
    <col min="2" max="2" width="17.6328125" customWidth="1"/>
    <col min="3" max="3" width="20.81640625" customWidth="1"/>
    <col min="4" max="4" width="23.453125" customWidth="1"/>
    <col min="5" max="5" width="15.54296875" customWidth="1"/>
    <col min="6" max="6" width="19.7265625" customWidth="1"/>
    <col min="7" max="7" width="17.26953125" customWidth="1"/>
    <col min="8" max="8" width="14.54296875" customWidth="1"/>
    <col min="9" max="9" width="13.90625" customWidth="1"/>
  </cols>
  <sheetData>
    <row r="1" spans="1:9" ht="42">
      <c r="A1" s="1" t="s">
        <v>0</v>
      </c>
      <c r="B1" s="2" t="s">
        <v>1</v>
      </c>
      <c r="C1" s="2"/>
      <c r="D1" s="3" t="e">
        <f>"Pass: "&amp;COUNTIF(#REF!,"Pass")</f>
        <v>#REF!</v>
      </c>
      <c r="E1" s="4" t="e">
        <f>"Untested: "&amp;COUNTIF(#REF!,"Untest")</f>
        <v>#REF!</v>
      </c>
      <c r="F1" s="5"/>
      <c r="G1" s="6"/>
      <c r="H1" s="6"/>
      <c r="I1" s="18"/>
    </row>
    <row r="2" spans="1:9" ht="28">
      <c r="A2" s="7" t="s">
        <v>2</v>
      </c>
      <c r="B2" s="8" t="s">
        <v>3</v>
      </c>
      <c r="C2" s="8"/>
      <c r="D2" s="3" t="e">
        <f>"Fail: "&amp;COUNTIF(#REF!,"Fail")</f>
        <v>#REF!</v>
      </c>
      <c r="E2" s="4" t="e">
        <f>"N/A: "&amp;COUNTIF(#REF!,"N/A")</f>
        <v>#REF!</v>
      </c>
      <c r="F2" s="5"/>
      <c r="G2" s="6"/>
      <c r="H2" s="6"/>
      <c r="I2" s="18"/>
    </row>
    <row r="3" spans="1:9" ht="28">
      <c r="A3" s="7" t="s">
        <v>4</v>
      </c>
      <c r="B3" s="7"/>
      <c r="C3" s="7"/>
      <c r="D3" s="3" t="e">
        <f>"Percent Complete: "&amp;ROUND((COUNTIF(#REF!,"Pass")*100)/((COUNTA($A$5:$A$939)*5)-COUNTIF(#REF!,"N/A")),2)&amp;"%"</f>
        <v>#REF!</v>
      </c>
      <c r="E3" s="9" t="str">
        <f>"Number of cases: "&amp;(COUNTA($A$5:$A$939))</f>
        <v>Number of cases: 7</v>
      </c>
      <c r="F3" s="10"/>
      <c r="G3" s="6"/>
      <c r="H3" s="6"/>
      <c r="I3" s="18"/>
    </row>
    <row r="4" spans="1:9" ht="29">
      <c r="A4" s="11" t="s">
        <v>5</v>
      </c>
      <c r="B4" s="12" t="s">
        <v>6</v>
      </c>
      <c r="C4" s="12" t="s">
        <v>7</v>
      </c>
      <c r="D4" s="12" t="s">
        <v>8</v>
      </c>
      <c r="E4" s="12" t="s">
        <v>9</v>
      </c>
      <c r="F4" s="12" t="s">
        <v>10</v>
      </c>
      <c r="G4" s="12" t="s">
        <v>11</v>
      </c>
      <c r="H4" s="12" t="s">
        <v>12</v>
      </c>
      <c r="I4" s="12" t="s">
        <v>13</v>
      </c>
    </row>
    <row r="5" spans="1:9" ht="148" customHeight="1">
      <c r="A5" s="23" t="s">
        <v>14</v>
      </c>
      <c r="B5" s="25" t="s">
        <v>15</v>
      </c>
      <c r="C5" s="31" t="s">
        <v>16</v>
      </c>
      <c r="D5" s="28" t="s">
        <v>58</v>
      </c>
      <c r="E5" s="31" t="s">
        <v>17</v>
      </c>
      <c r="F5" s="13" t="s">
        <v>86</v>
      </c>
      <c r="G5" s="15" t="s">
        <v>56</v>
      </c>
      <c r="H5" s="33"/>
      <c r="I5" s="31" t="s">
        <v>18</v>
      </c>
    </row>
    <row r="6" spans="1:9" ht="43.5" customHeight="1">
      <c r="A6" s="24"/>
      <c r="B6" s="25"/>
      <c r="C6" s="31"/>
      <c r="D6" s="29"/>
      <c r="E6" s="31"/>
      <c r="F6" s="13" t="s">
        <v>87</v>
      </c>
      <c r="G6" s="15" t="s">
        <v>57</v>
      </c>
      <c r="H6" s="33"/>
      <c r="I6" s="31"/>
    </row>
    <row r="7" spans="1:9" ht="112.5" customHeight="1">
      <c r="A7" s="23" t="s">
        <v>19</v>
      </c>
      <c r="B7" s="26" t="s">
        <v>20</v>
      </c>
      <c r="C7" s="27" t="s">
        <v>21</v>
      </c>
      <c r="D7" s="28" t="s">
        <v>58</v>
      </c>
      <c r="E7" s="27" t="s">
        <v>23</v>
      </c>
      <c r="F7" s="16" t="s">
        <v>24</v>
      </c>
      <c r="G7" s="32" t="s">
        <v>25</v>
      </c>
      <c r="H7" s="34"/>
      <c r="I7" s="27" t="s">
        <v>26</v>
      </c>
    </row>
    <row r="8" spans="1:9" ht="29" customHeight="1">
      <c r="A8" s="24"/>
      <c r="B8" s="26"/>
      <c r="C8" s="27"/>
      <c r="D8" s="29"/>
      <c r="E8" s="27"/>
      <c r="F8" s="16" t="s">
        <v>27</v>
      </c>
      <c r="G8" s="32"/>
      <c r="H8" s="34"/>
      <c r="I8" s="27"/>
    </row>
    <row r="9" spans="1:9" ht="139" customHeight="1">
      <c r="A9" s="23" t="s">
        <v>28</v>
      </c>
      <c r="B9" s="26" t="s">
        <v>29</v>
      </c>
      <c r="C9" s="27" t="s">
        <v>30</v>
      </c>
      <c r="D9" s="28" t="s">
        <v>58</v>
      </c>
      <c r="E9" s="27" t="s">
        <v>31</v>
      </c>
      <c r="F9" s="16" t="s">
        <v>89</v>
      </c>
      <c r="G9" s="15" t="s">
        <v>25</v>
      </c>
      <c r="H9" s="34"/>
      <c r="I9" s="27" t="s">
        <v>32</v>
      </c>
    </row>
    <row r="10" spans="1:9" ht="43.5" customHeight="1">
      <c r="A10" s="24"/>
      <c r="B10" s="26"/>
      <c r="C10" s="27"/>
      <c r="D10" s="29"/>
      <c r="E10" s="27"/>
      <c r="F10" s="16" t="s">
        <v>88</v>
      </c>
      <c r="G10" s="15" t="s">
        <v>57</v>
      </c>
      <c r="H10" s="34"/>
      <c r="I10" s="27"/>
    </row>
    <row r="11" spans="1:9" ht="149.5" customHeight="1">
      <c r="A11" s="23" t="s">
        <v>33</v>
      </c>
      <c r="B11" s="26" t="s">
        <v>34</v>
      </c>
      <c r="C11" s="27" t="s">
        <v>30</v>
      </c>
      <c r="D11" s="28" t="s">
        <v>58</v>
      </c>
      <c r="E11" s="27" t="s">
        <v>35</v>
      </c>
      <c r="F11" s="16" t="s">
        <v>90</v>
      </c>
      <c r="G11" s="17" t="s">
        <v>25</v>
      </c>
      <c r="H11" s="34"/>
      <c r="I11" s="27" t="s">
        <v>36</v>
      </c>
    </row>
    <row r="12" spans="1:9" ht="29" customHeight="1">
      <c r="A12" s="24"/>
      <c r="B12" s="26"/>
      <c r="C12" s="27"/>
      <c r="D12" s="29"/>
      <c r="E12" s="27"/>
      <c r="F12" s="14" t="s">
        <v>91</v>
      </c>
      <c r="G12" s="17" t="s">
        <v>65</v>
      </c>
      <c r="H12" s="34"/>
      <c r="I12" s="27"/>
    </row>
    <row r="13" spans="1:9" ht="141.5" customHeight="1">
      <c r="A13" s="23" t="s">
        <v>37</v>
      </c>
      <c r="B13" s="26" t="s">
        <v>38</v>
      </c>
      <c r="C13" s="27" t="s">
        <v>30</v>
      </c>
      <c r="D13" s="28" t="s">
        <v>58</v>
      </c>
      <c r="E13" s="27" t="s">
        <v>39</v>
      </c>
      <c r="F13" s="16" t="s">
        <v>92</v>
      </c>
      <c r="G13" s="15" t="s">
        <v>25</v>
      </c>
      <c r="H13" s="34"/>
      <c r="I13" s="27" t="s">
        <v>40</v>
      </c>
    </row>
    <row r="14" spans="1:9" ht="43.5" customHeight="1">
      <c r="A14" s="24"/>
      <c r="B14" s="26"/>
      <c r="C14" s="27"/>
      <c r="D14" s="29"/>
      <c r="E14" s="27"/>
      <c r="F14" s="16" t="s">
        <v>64</v>
      </c>
      <c r="G14" s="15" t="s">
        <v>25</v>
      </c>
      <c r="H14" s="34"/>
      <c r="I14" s="27"/>
    </row>
    <row r="15" spans="1:9" ht="131" customHeight="1">
      <c r="A15" s="23" t="s">
        <v>41</v>
      </c>
      <c r="B15" s="26" t="s">
        <v>42</v>
      </c>
      <c r="C15" s="27" t="s">
        <v>43</v>
      </c>
      <c r="D15" s="28" t="s">
        <v>58</v>
      </c>
      <c r="E15" s="27" t="s">
        <v>44</v>
      </c>
      <c r="F15" s="16" t="s">
        <v>93</v>
      </c>
      <c r="G15" s="17" t="s">
        <v>56</v>
      </c>
      <c r="H15" s="34"/>
      <c r="I15" s="27" t="s">
        <v>45</v>
      </c>
    </row>
    <row r="16" spans="1:9" ht="43.5" customHeight="1">
      <c r="A16" s="24"/>
      <c r="B16" s="26"/>
      <c r="C16" s="27"/>
      <c r="D16" s="29"/>
      <c r="E16" s="27"/>
      <c r="F16" s="16" t="s">
        <v>94</v>
      </c>
      <c r="G16" s="17" t="s">
        <v>56</v>
      </c>
      <c r="H16" s="34"/>
      <c r="I16" s="27"/>
    </row>
    <row r="17" spans="1:9" ht="150" customHeight="1">
      <c r="A17" s="23" t="s">
        <v>46</v>
      </c>
      <c r="B17" s="26" t="s">
        <v>47</v>
      </c>
      <c r="C17" s="27" t="s">
        <v>48</v>
      </c>
      <c r="D17" s="28" t="s">
        <v>58</v>
      </c>
      <c r="E17" s="27" t="s">
        <v>49</v>
      </c>
      <c r="F17" s="16" t="s">
        <v>24</v>
      </c>
      <c r="G17" s="15" t="s">
        <v>56</v>
      </c>
      <c r="H17" s="34"/>
      <c r="I17" s="27" t="s">
        <v>50</v>
      </c>
    </row>
    <row r="18" spans="1:9" ht="43.5" customHeight="1">
      <c r="A18" s="24"/>
      <c r="B18" s="26"/>
      <c r="C18" s="27"/>
      <c r="D18" s="29"/>
      <c r="E18" s="27"/>
      <c r="F18" s="16" t="s">
        <v>95</v>
      </c>
      <c r="G18" s="22" t="s">
        <v>56</v>
      </c>
      <c r="H18" s="34"/>
      <c r="I18" s="27"/>
    </row>
    <row r="36" spans="3:7">
      <c r="C36" t="s">
        <v>97</v>
      </c>
      <c r="G36" t="s">
        <v>108</v>
      </c>
    </row>
  </sheetData>
  <mergeCells count="50">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hyperlinks>
    <hyperlink ref="A1" location="'Test report'!A1" display="Back to TestReport" xr:uid="{E2C8F6E5-2B47-49EB-BCF1-0C98F2379468}"/>
    <hyperlink ref="B1" location="BugList!A1" display="To Buglist" xr:uid="{25EC511D-21A7-4EEF-A3FE-CAC1E63FBE2B}"/>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D72E-3E8A-4363-8A21-BC3020264DE9}">
  <dimension ref="A1:I36"/>
  <sheetViews>
    <sheetView topLeftCell="A19" zoomScaleNormal="100" workbookViewId="0">
      <selection activeCell="I17" sqref="I17:I18"/>
    </sheetView>
  </sheetViews>
  <sheetFormatPr defaultRowHeight="14.5"/>
  <cols>
    <col min="3" max="3" width="20.08984375" customWidth="1"/>
    <col min="4" max="4" width="33.1796875" customWidth="1"/>
    <col min="5" max="5" width="24.81640625" customWidth="1"/>
    <col min="6" max="6" width="22.7265625" customWidth="1"/>
    <col min="9" max="9" width="21.54296875" customWidth="1"/>
  </cols>
  <sheetData>
    <row r="1" spans="1:9" ht="42">
      <c r="A1" s="1" t="s">
        <v>0</v>
      </c>
      <c r="B1" s="2" t="s">
        <v>1</v>
      </c>
      <c r="C1" s="2"/>
      <c r="D1" s="3" t="e">
        <f>"Pass: "&amp;COUNTIF(#REF!,"Pass")</f>
        <v>#REF!</v>
      </c>
      <c r="E1" s="4" t="e">
        <f>"Untested: "&amp;COUNTIF(#REF!,"Untest")</f>
        <v>#REF!</v>
      </c>
      <c r="F1" s="5"/>
      <c r="G1" s="6"/>
      <c r="H1" s="6"/>
      <c r="I1" s="18"/>
    </row>
    <row r="2" spans="1:9" ht="28">
      <c r="A2" s="7" t="s">
        <v>2</v>
      </c>
      <c r="B2" s="8" t="s">
        <v>3</v>
      </c>
      <c r="C2" s="8"/>
      <c r="D2" s="3" t="e">
        <f>"Fail: "&amp;COUNTIF(#REF!,"Fail")</f>
        <v>#REF!</v>
      </c>
      <c r="E2" s="4" t="e">
        <f>"N/A: "&amp;COUNTIF(#REF!,"N/A")</f>
        <v>#REF!</v>
      </c>
      <c r="F2" s="5"/>
      <c r="G2" s="6"/>
      <c r="H2" s="6"/>
      <c r="I2" s="18"/>
    </row>
    <row r="3" spans="1:9">
      <c r="A3" s="7" t="s">
        <v>4</v>
      </c>
      <c r="B3" s="7"/>
      <c r="C3" s="7"/>
      <c r="D3" s="3" t="e">
        <f>"Percent Complete: "&amp;ROUND((COUNTIF(#REF!,"Pass")*100)/((COUNTA($A$5:$A$939)*5)-COUNTIF(#REF!,"N/A")),2)&amp;"%"</f>
        <v>#REF!</v>
      </c>
      <c r="E3" s="9" t="str">
        <f>"Number of cases: "&amp;(COUNTA($A$5:$A$939))</f>
        <v>Number of cases: 7</v>
      </c>
      <c r="F3" s="10"/>
      <c r="G3" s="6"/>
      <c r="H3" s="6"/>
      <c r="I3" s="18"/>
    </row>
    <row r="4" spans="1:9" ht="43.5">
      <c r="A4" s="11" t="s">
        <v>5</v>
      </c>
      <c r="B4" s="12" t="s">
        <v>6</v>
      </c>
      <c r="C4" s="12" t="s">
        <v>7</v>
      </c>
      <c r="D4" s="12" t="s">
        <v>8</v>
      </c>
      <c r="E4" s="12" t="s">
        <v>9</v>
      </c>
      <c r="F4" s="12" t="s">
        <v>10</v>
      </c>
      <c r="G4" s="12" t="s">
        <v>11</v>
      </c>
      <c r="H4" s="12" t="s">
        <v>12</v>
      </c>
      <c r="I4" s="12" t="s">
        <v>13</v>
      </c>
    </row>
    <row r="5" spans="1:9" ht="148" customHeight="1">
      <c r="A5" s="23" t="s">
        <v>14</v>
      </c>
      <c r="B5" s="25" t="s">
        <v>15</v>
      </c>
      <c r="C5" s="31" t="s">
        <v>16</v>
      </c>
      <c r="D5" s="28" t="s">
        <v>58</v>
      </c>
      <c r="E5" s="31" t="s">
        <v>17</v>
      </c>
      <c r="F5" s="19" t="s">
        <v>99</v>
      </c>
      <c r="G5" s="22" t="s">
        <v>56</v>
      </c>
      <c r="H5" s="33"/>
      <c r="I5" s="31" t="s">
        <v>18</v>
      </c>
    </row>
    <row r="6" spans="1:9" ht="43.5" customHeight="1">
      <c r="A6" s="24"/>
      <c r="B6" s="25"/>
      <c r="C6" s="31"/>
      <c r="D6" s="29"/>
      <c r="E6" s="31"/>
      <c r="F6" s="19" t="s">
        <v>98</v>
      </c>
      <c r="G6" s="22" t="s">
        <v>56</v>
      </c>
      <c r="H6" s="33"/>
      <c r="I6" s="31"/>
    </row>
    <row r="7" spans="1:9" ht="112.5" customHeight="1">
      <c r="A7" s="23" t="s">
        <v>19</v>
      </c>
      <c r="B7" s="26" t="s">
        <v>20</v>
      </c>
      <c r="C7" s="27" t="s">
        <v>21</v>
      </c>
      <c r="D7" s="28" t="s">
        <v>58</v>
      </c>
      <c r="E7" s="27" t="s">
        <v>23</v>
      </c>
      <c r="F7" s="20" t="s">
        <v>24</v>
      </c>
      <c r="G7" s="32" t="s">
        <v>25</v>
      </c>
      <c r="H7" s="34"/>
      <c r="I7" s="27" t="s">
        <v>26</v>
      </c>
    </row>
    <row r="8" spans="1:9" ht="29" customHeight="1">
      <c r="A8" s="24"/>
      <c r="B8" s="26"/>
      <c r="C8" s="27"/>
      <c r="D8" s="29"/>
      <c r="E8" s="27"/>
      <c r="F8" s="20" t="s">
        <v>27</v>
      </c>
      <c r="G8" s="32"/>
      <c r="H8" s="34"/>
      <c r="I8" s="27"/>
    </row>
    <row r="9" spans="1:9" ht="139" customHeight="1">
      <c r="A9" s="23" t="s">
        <v>28</v>
      </c>
      <c r="B9" s="26" t="s">
        <v>29</v>
      </c>
      <c r="C9" s="27" t="s">
        <v>30</v>
      </c>
      <c r="D9" s="28" t="s">
        <v>58</v>
      </c>
      <c r="E9" s="27" t="s">
        <v>101</v>
      </c>
      <c r="F9" s="20" t="s">
        <v>100</v>
      </c>
      <c r="G9" s="22" t="s">
        <v>25</v>
      </c>
      <c r="H9" s="34"/>
      <c r="I9" s="27" t="s">
        <v>32</v>
      </c>
    </row>
    <row r="10" spans="1:9" ht="43.5" customHeight="1">
      <c r="A10" s="24"/>
      <c r="B10" s="26"/>
      <c r="C10" s="27"/>
      <c r="D10" s="29"/>
      <c r="E10" s="27"/>
      <c r="F10" s="20" t="s">
        <v>87</v>
      </c>
      <c r="G10" s="22" t="s">
        <v>57</v>
      </c>
      <c r="H10" s="34"/>
      <c r="I10" s="27"/>
    </row>
    <row r="11" spans="1:9" ht="149.5" customHeight="1">
      <c r="A11" s="23" t="s">
        <v>33</v>
      </c>
      <c r="B11" s="26" t="s">
        <v>34</v>
      </c>
      <c r="C11" s="27" t="s">
        <v>30</v>
      </c>
      <c r="D11" s="28" t="s">
        <v>58</v>
      </c>
      <c r="E11" s="27" t="s">
        <v>35</v>
      </c>
      <c r="F11" s="20" t="s">
        <v>102</v>
      </c>
      <c r="G11" s="17" t="s">
        <v>56</v>
      </c>
      <c r="H11" s="34"/>
      <c r="I11" s="27" t="s">
        <v>36</v>
      </c>
    </row>
    <row r="12" spans="1:9" ht="29" customHeight="1">
      <c r="A12" s="24"/>
      <c r="B12" s="26"/>
      <c r="C12" s="27"/>
      <c r="D12" s="29"/>
      <c r="E12" s="27"/>
      <c r="F12" s="21" t="s">
        <v>103</v>
      </c>
      <c r="G12" s="17" t="s">
        <v>56</v>
      </c>
      <c r="H12" s="34"/>
      <c r="I12" s="27"/>
    </row>
    <row r="13" spans="1:9" ht="141.5" customHeight="1">
      <c r="A13" s="23" t="s">
        <v>37</v>
      </c>
      <c r="B13" s="26" t="s">
        <v>38</v>
      </c>
      <c r="C13" s="27" t="s">
        <v>30</v>
      </c>
      <c r="D13" s="28" t="s">
        <v>58</v>
      </c>
      <c r="E13" s="27" t="s">
        <v>104</v>
      </c>
      <c r="F13" s="20" t="s">
        <v>52</v>
      </c>
      <c r="G13" s="22" t="s">
        <v>25</v>
      </c>
      <c r="H13" s="34"/>
      <c r="I13" s="27" t="s">
        <v>40</v>
      </c>
    </row>
    <row r="14" spans="1:9" ht="43.5" customHeight="1">
      <c r="A14" s="24"/>
      <c r="B14" s="26"/>
      <c r="C14" s="27"/>
      <c r="D14" s="29"/>
      <c r="E14" s="27"/>
      <c r="F14" s="20" t="s">
        <v>51</v>
      </c>
      <c r="G14" s="22" t="s">
        <v>25</v>
      </c>
      <c r="H14" s="34"/>
      <c r="I14" s="27"/>
    </row>
    <row r="15" spans="1:9" ht="131" customHeight="1">
      <c r="A15" s="23" t="s">
        <v>41</v>
      </c>
      <c r="B15" s="26" t="s">
        <v>42</v>
      </c>
      <c r="C15" s="27" t="s">
        <v>43</v>
      </c>
      <c r="D15" s="28" t="s">
        <v>58</v>
      </c>
      <c r="E15" s="27" t="s">
        <v>44</v>
      </c>
      <c r="F15" s="20" t="s">
        <v>105</v>
      </c>
      <c r="G15" s="17" t="s">
        <v>56</v>
      </c>
      <c r="H15" s="34"/>
      <c r="I15" s="27" t="s">
        <v>45</v>
      </c>
    </row>
    <row r="16" spans="1:9" ht="43.5" customHeight="1">
      <c r="A16" s="24"/>
      <c r="B16" s="26"/>
      <c r="C16" s="27"/>
      <c r="D16" s="29"/>
      <c r="E16" s="27"/>
      <c r="F16" s="20" t="s">
        <v>106</v>
      </c>
      <c r="G16" s="17" t="s">
        <v>56</v>
      </c>
      <c r="H16" s="34"/>
      <c r="I16" s="27"/>
    </row>
    <row r="17" spans="1:9" ht="150" customHeight="1">
      <c r="A17" s="23" t="s">
        <v>46</v>
      </c>
      <c r="B17" s="26" t="s">
        <v>47</v>
      </c>
      <c r="C17" s="27" t="s">
        <v>48</v>
      </c>
      <c r="D17" s="28" t="s">
        <v>58</v>
      </c>
      <c r="E17" s="27" t="s">
        <v>49</v>
      </c>
      <c r="F17" s="20" t="s">
        <v>53</v>
      </c>
      <c r="G17" s="22" t="s">
        <v>56</v>
      </c>
      <c r="H17" s="34"/>
      <c r="I17" s="27" t="s">
        <v>50</v>
      </c>
    </row>
    <row r="18" spans="1:9" ht="43.5" customHeight="1">
      <c r="A18" s="24"/>
      <c r="B18" s="26"/>
      <c r="C18" s="27"/>
      <c r="D18" s="29"/>
      <c r="E18" s="27"/>
      <c r="F18" s="20" t="s">
        <v>107</v>
      </c>
      <c r="G18" s="22" t="s">
        <v>56</v>
      </c>
      <c r="H18" s="34"/>
      <c r="I18" s="27"/>
    </row>
    <row r="36" spans="3:6">
      <c r="C36" t="s">
        <v>97</v>
      </c>
      <c r="F36" t="s">
        <v>96</v>
      </c>
    </row>
  </sheetData>
  <mergeCells count="50">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hyperlinks>
    <hyperlink ref="A1" location="'Test report'!A1" display="Back to TestReport" xr:uid="{02E14FD6-B2CD-4C18-BD3F-DA7DF7A6FFFB}"/>
    <hyperlink ref="B1" location="BugList!A1" display="To Buglist" xr:uid="{2B154900-9836-4D2F-BC36-9284143DCF24}"/>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TC_DangNhap</vt:lpstr>
      <vt:lpstr>TC_TimKiem</vt:lpstr>
      <vt:lpstr>TC_GioHang</vt:lpstr>
      <vt:lpstr>TC_TTSanPham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2025-01-11T15:16:27Z</dcterms:created>
  <dcterms:modified xsi:type="dcterms:W3CDTF">2025-01-14T09:17:51Z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19EBA0B9DB4E4F77A5211DD25A252EA0_11</vt:lpwstr>
  </property>
  <property fmtid="{D5CDD505-2E9C-101B-9397-08002B2CF9AE}" pid="3" name="KSOProductBuildVer">
    <vt:lpwstr>1033-12.2.0.19805</vt:lpwstr>
  </property>
</Properties>
</file>